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/>
  <mc:AlternateContent xmlns:mc="http://schemas.openxmlformats.org/markup-compatibility/2006">
    <mc:Choice Requires="x15">
      <x15ac:absPath xmlns:x15ac="http://schemas.microsoft.com/office/spreadsheetml/2010/11/ac" url="Z:\Página Web + LinkedIn\NAV\"/>
    </mc:Choice>
  </mc:AlternateContent>
  <xr:revisionPtr revIDLastSave="0" documentId="13_ncr:1_{8D591366-5C69-4759-BF51-014822B80758}" xr6:coauthVersionLast="47" xr6:coauthVersionMax="47" xr10:uidLastSave="{00000000-0000-0000-0000-000000000000}"/>
  <bookViews>
    <workbookView xWindow="22932" yWindow="-108" windowWidth="23256" windowHeight="12576" xr2:uid="{00000000-000D-0000-FFFF-FFFF00000000}"/>
  </bookViews>
  <sheets>
    <sheet name="NAV" sheetId="13" r:id="rId1"/>
    <sheet name="CSAV.Fin" sheetId="8" r:id="rId2"/>
    <sheet name="Gráfico NAV" sheetId="15" r:id="rId3"/>
  </sheets>
  <definedNames>
    <definedName name="_xlnm._FilterDatabase" localSheetId="0" hidden="1">NAV!#REF!</definedName>
    <definedName name="CIQWBGuid" hidden="1">"932df5ac-9de5-4847-9ced-e9191f71d49e"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43864.6524421296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SpreadsheetBuilder_1" hidden="1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1424" i="13" l="1"/>
  <c r="O1425" i="13"/>
  <c r="O1426" i="13"/>
  <c r="O1427" i="13"/>
  <c r="O1428" i="13"/>
  <c r="O1429" i="13"/>
  <c r="O1430" i="13"/>
  <c r="O1431" i="13"/>
  <c r="O1432" i="13"/>
  <c r="O1433" i="13"/>
  <c r="O1434" i="13"/>
  <c r="O1435" i="13"/>
  <c r="O1436" i="13"/>
  <c r="O1437" i="13"/>
  <c r="O1438" i="13"/>
  <c r="O1439" i="13"/>
  <c r="O1440" i="13"/>
  <c r="O1441" i="13"/>
  <c r="O1442" i="13"/>
  <c r="Q1426" i="13" l="1"/>
  <c r="Q1427" i="13"/>
  <c r="Q1428" i="13"/>
  <c r="Q1429" i="13"/>
  <c r="Q1430" i="13"/>
  <c r="Q1431" i="13"/>
  <c r="Q1432" i="13"/>
  <c r="Q1433" i="13"/>
  <c r="Q1434" i="13"/>
  <c r="Q1435" i="13"/>
  <c r="Q1436" i="13"/>
  <c r="Q1437" i="13"/>
  <c r="Q1438" i="13"/>
  <c r="Q1439" i="13"/>
  <c r="Q1440" i="13"/>
  <c r="Q1441" i="13"/>
  <c r="Q1442" i="13"/>
  <c r="P1426" i="13"/>
  <c r="P1427" i="13"/>
  <c r="P1428" i="13"/>
  <c r="P1429" i="13"/>
  <c r="P1430" i="13"/>
  <c r="P1431" i="13"/>
  <c r="P1432" i="13"/>
  <c r="P1433" i="13"/>
  <c r="P1434" i="13"/>
  <c r="P1435" i="13"/>
  <c r="P1436" i="13"/>
  <c r="P1437" i="13"/>
  <c r="P1438" i="13"/>
  <c r="P1439" i="13"/>
  <c r="P1440" i="13"/>
  <c r="P1441" i="13"/>
  <c r="P1442" i="13"/>
  <c r="N1426" i="13"/>
  <c r="N1427" i="13"/>
  <c r="N1428" i="13"/>
  <c r="N1429" i="13"/>
  <c r="N1430" i="13"/>
  <c r="N1431" i="13"/>
  <c r="N1432" i="13"/>
  <c r="N1433" i="13"/>
  <c r="N1434" i="13"/>
  <c r="N1435" i="13"/>
  <c r="N1436" i="13"/>
  <c r="N1437" i="13"/>
  <c r="N1438" i="13"/>
  <c r="N1439" i="13"/>
  <c r="N1440" i="13"/>
  <c r="N1441" i="13"/>
  <c r="N1442" i="13"/>
  <c r="E1426" i="13"/>
  <c r="E1427" i="13"/>
  <c r="E1428" i="13"/>
  <c r="E1429" i="13"/>
  <c r="E1430" i="13"/>
  <c r="E1431" i="13"/>
  <c r="E1432" i="13"/>
  <c r="E1433" i="13"/>
  <c r="E1434" i="13"/>
  <c r="E1435" i="13"/>
  <c r="E1436" i="13"/>
  <c r="E1437" i="13"/>
  <c r="E1438" i="13"/>
  <c r="E1439" i="13"/>
  <c r="E1440" i="13"/>
  <c r="E1441" i="13"/>
  <c r="E1442" i="13"/>
  <c r="D1426" i="13"/>
  <c r="D1427" i="13"/>
  <c r="D1428" i="13"/>
  <c r="D1429" i="13"/>
  <c r="D1430" i="13"/>
  <c r="D1431" i="13"/>
  <c r="D1432" i="13"/>
  <c r="D1433" i="13"/>
  <c r="D1434" i="13"/>
  <c r="D1435" i="13"/>
  <c r="D1436" i="13"/>
  <c r="D1437" i="13"/>
  <c r="D1438" i="13"/>
  <c r="D1439" i="13"/>
  <c r="D1440" i="13"/>
  <c r="D1441" i="13"/>
  <c r="D1442" i="13"/>
  <c r="O1418" i="13"/>
  <c r="P1399" i="13"/>
  <c r="P1400" i="13"/>
  <c r="P1401" i="13"/>
  <c r="P1402" i="13"/>
  <c r="P1403" i="13"/>
  <c r="P1404" i="13"/>
  <c r="P1405" i="13"/>
  <c r="P1406" i="13"/>
  <c r="P1407" i="13"/>
  <c r="P1408" i="13"/>
  <c r="P1409" i="13"/>
  <c r="P1410" i="13"/>
  <c r="P1411" i="13"/>
  <c r="P1412" i="13"/>
  <c r="P1413" i="13"/>
  <c r="P1414" i="13"/>
  <c r="P1415" i="13"/>
  <c r="P1416" i="13"/>
  <c r="P1417" i="13"/>
  <c r="P1418" i="13"/>
  <c r="P1419" i="13"/>
  <c r="P1420" i="13"/>
  <c r="P1421" i="13"/>
  <c r="P1422" i="13"/>
  <c r="P1423" i="13"/>
  <c r="P1424" i="13"/>
  <c r="P1425" i="13"/>
  <c r="O1400" i="13"/>
  <c r="Q1400" i="13" s="1"/>
  <c r="O1403" i="13"/>
  <c r="Q1403" i="13" s="1"/>
  <c r="O1404" i="13"/>
  <c r="Q1404" i="13" s="1"/>
  <c r="O1408" i="13"/>
  <c r="Q1408" i="13" s="1"/>
  <c r="O1411" i="13"/>
  <c r="Q1411" i="13" s="1"/>
  <c r="O1412" i="13"/>
  <c r="Q1412" i="13" s="1"/>
  <c r="O1416" i="13"/>
  <c r="Q1416" i="13" s="1"/>
  <c r="O1419" i="13"/>
  <c r="Q1419" i="13" s="1"/>
  <c r="O1420" i="13"/>
  <c r="Q1420" i="13" s="1"/>
  <c r="N1399" i="13"/>
  <c r="N1400" i="13"/>
  <c r="N1401" i="13"/>
  <c r="N1402" i="13"/>
  <c r="N1403" i="13"/>
  <c r="N1404" i="13"/>
  <c r="N1405" i="13"/>
  <c r="N1406" i="13"/>
  <c r="N1407" i="13"/>
  <c r="N1408" i="13"/>
  <c r="N1409" i="13"/>
  <c r="N1410" i="13"/>
  <c r="N1411" i="13"/>
  <c r="N1412" i="13"/>
  <c r="N1413" i="13"/>
  <c r="N1414" i="13"/>
  <c r="N1415" i="13"/>
  <c r="N1416" i="13"/>
  <c r="N1417" i="13"/>
  <c r="N1418" i="13"/>
  <c r="N1419" i="13"/>
  <c r="N1420" i="13"/>
  <c r="N1421" i="13"/>
  <c r="N1422" i="13"/>
  <c r="N1423" i="13"/>
  <c r="N1424" i="13"/>
  <c r="Q1424" i="13" s="1"/>
  <c r="E1399" i="13"/>
  <c r="E1400" i="13"/>
  <c r="E1401" i="13"/>
  <c r="E1402" i="13"/>
  <c r="E1403" i="13"/>
  <c r="E1404" i="13"/>
  <c r="E1405" i="13"/>
  <c r="E1406" i="13"/>
  <c r="E1407" i="13"/>
  <c r="E1408" i="13"/>
  <c r="E1409" i="13"/>
  <c r="E1410" i="13"/>
  <c r="E1411" i="13"/>
  <c r="E1412" i="13"/>
  <c r="E1413" i="13"/>
  <c r="E1414" i="13"/>
  <c r="E1415" i="13"/>
  <c r="E1416" i="13"/>
  <c r="E1417" i="13"/>
  <c r="E1418" i="13"/>
  <c r="E1419" i="13"/>
  <c r="E1420" i="13"/>
  <c r="E1421" i="13"/>
  <c r="E1422" i="13"/>
  <c r="E1423" i="13"/>
  <c r="E1424" i="13"/>
  <c r="E1425" i="13"/>
  <c r="N1425" i="13" s="1"/>
  <c r="D1399" i="13"/>
  <c r="O1399" i="13" s="1"/>
  <c r="Q1399" i="13" s="1"/>
  <c r="D1400" i="13"/>
  <c r="D1401" i="13"/>
  <c r="O1401" i="13" s="1"/>
  <c r="Q1401" i="13" s="1"/>
  <c r="D1402" i="13"/>
  <c r="O1402" i="13" s="1"/>
  <c r="Q1402" i="13" s="1"/>
  <c r="D1403" i="13"/>
  <c r="D1404" i="13"/>
  <c r="D1405" i="13"/>
  <c r="O1405" i="13" s="1"/>
  <c r="Q1405" i="13" s="1"/>
  <c r="D1406" i="13"/>
  <c r="O1406" i="13" s="1"/>
  <c r="Q1406" i="13" s="1"/>
  <c r="D1407" i="13"/>
  <c r="O1407" i="13" s="1"/>
  <c r="Q1407" i="13" s="1"/>
  <c r="D1408" i="13"/>
  <c r="D1409" i="13"/>
  <c r="O1409" i="13" s="1"/>
  <c r="Q1409" i="13" s="1"/>
  <c r="D1410" i="13"/>
  <c r="O1410" i="13" s="1"/>
  <c r="Q1410" i="13" s="1"/>
  <c r="D1411" i="13"/>
  <c r="D1412" i="13"/>
  <c r="D1413" i="13"/>
  <c r="O1413" i="13" s="1"/>
  <c r="Q1413" i="13" s="1"/>
  <c r="D1414" i="13"/>
  <c r="O1414" i="13" s="1"/>
  <c r="Q1414" i="13" s="1"/>
  <c r="D1415" i="13"/>
  <c r="O1415" i="13" s="1"/>
  <c r="Q1415" i="13" s="1"/>
  <c r="D1416" i="13"/>
  <c r="D1417" i="13"/>
  <c r="O1417" i="13" s="1"/>
  <c r="Q1417" i="13" s="1"/>
  <c r="D1418" i="13"/>
  <c r="Q1418" i="13" s="1"/>
  <c r="D1419" i="13"/>
  <c r="D1420" i="13"/>
  <c r="D1421" i="13"/>
  <c r="O1421" i="13" s="1"/>
  <c r="Q1421" i="13" s="1"/>
  <c r="D1422" i="13"/>
  <c r="O1422" i="13" s="1"/>
  <c r="Q1422" i="13" s="1"/>
  <c r="D1423" i="13"/>
  <c r="O1423" i="13" s="1"/>
  <c r="Q1423" i="13" s="1"/>
  <c r="D1424" i="13"/>
  <c r="D1425" i="13"/>
  <c r="N4" i="13"/>
  <c r="N5" i="13"/>
  <c r="N6" i="13"/>
  <c r="N7" i="13"/>
  <c r="N8" i="13"/>
  <c r="N9" i="13"/>
  <c r="N10" i="13"/>
  <c r="N11" i="13"/>
  <c r="N12" i="13"/>
  <c r="N13" i="13"/>
  <c r="N14" i="13"/>
  <c r="N15" i="13"/>
  <c r="N16" i="13"/>
  <c r="N17" i="13"/>
  <c r="N18" i="13"/>
  <c r="N19" i="13"/>
  <c r="N20" i="13"/>
  <c r="N21" i="13"/>
  <c r="N22" i="13"/>
  <c r="N23" i="13"/>
  <c r="N24" i="13"/>
  <c r="N25" i="13"/>
  <c r="N26" i="13"/>
  <c r="N27" i="13"/>
  <c r="N28" i="13"/>
  <c r="N29" i="13"/>
  <c r="N30" i="13"/>
  <c r="N31" i="13"/>
  <c r="N32" i="13"/>
  <c r="N33" i="13"/>
  <c r="N34" i="13"/>
  <c r="N35" i="13"/>
  <c r="N36" i="13"/>
  <c r="N37" i="13"/>
  <c r="N38" i="13"/>
  <c r="N39" i="13"/>
  <c r="N40" i="13"/>
  <c r="N41" i="13"/>
  <c r="N42" i="13"/>
  <c r="N43" i="13"/>
  <c r="N44" i="13"/>
  <c r="N45" i="13"/>
  <c r="N46" i="13"/>
  <c r="N47" i="13"/>
  <c r="N48" i="13"/>
  <c r="N49" i="13"/>
  <c r="N50" i="13"/>
  <c r="N51" i="13"/>
  <c r="N52" i="13"/>
  <c r="N53" i="13"/>
  <c r="N54" i="13"/>
  <c r="N55" i="13"/>
  <c r="N56" i="13"/>
  <c r="N57" i="13"/>
  <c r="N58" i="13"/>
  <c r="N59" i="13"/>
  <c r="N60" i="13"/>
  <c r="N61" i="13"/>
  <c r="N62" i="13"/>
  <c r="N63" i="13"/>
  <c r="N64" i="13"/>
  <c r="N65" i="13"/>
  <c r="N66" i="13"/>
  <c r="N67" i="13"/>
  <c r="N68" i="13"/>
  <c r="N69" i="13"/>
  <c r="N70" i="13"/>
  <c r="N71" i="13"/>
  <c r="N72" i="13"/>
  <c r="N73" i="13"/>
  <c r="N74" i="13"/>
  <c r="N75" i="13"/>
  <c r="N76" i="13"/>
  <c r="N77" i="13"/>
  <c r="N78" i="13"/>
  <c r="N79" i="13"/>
  <c r="N80" i="13"/>
  <c r="N81" i="13"/>
  <c r="N82" i="13"/>
  <c r="N83" i="13"/>
  <c r="N84" i="13"/>
  <c r="N85" i="13"/>
  <c r="N86" i="13"/>
  <c r="N87" i="13"/>
  <c r="N88" i="13"/>
  <c r="N89" i="13"/>
  <c r="N90" i="13"/>
  <c r="N91" i="13"/>
  <c r="N92" i="13"/>
  <c r="N93" i="13"/>
  <c r="N94" i="13"/>
  <c r="N95" i="13"/>
  <c r="N96" i="13"/>
  <c r="N97" i="13"/>
  <c r="N98" i="13"/>
  <c r="N99" i="13"/>
  <c r="N100" i="13"/>
  <c r="N101" i="13"/>
  <c r="N102" i="13"/>
  <c r="N103" i="13"/>
  <c r="N104" i="13"/>
  <c r="N105" i="13"/>
  <c r="N106" i="13"/>
  <c r="N107" i="13"/>
  <c r="N108" i="13"/>
  <c r="N109" i="13"/>
  <c r="N110" i="13"/>
  <c r="N111" i="13"/>
  <c r="N112" i="13"/>
  <c r="N113" i="13"/>
  <c r="N114" i="13"/>
  <c r="N115" i="13"/>
  <c r="N116" i="13"/>
  <c r="N117" i="13"/>
  <c r="N118" i="13"/>
  <c r="N119" i="13"/>
  <c r="N120" i="13"/>
  <c r="N121" i="13"/>
  <c r="N122" i="13"/>
  <c r="N123" i="13"/>
  <c r="N124" i="13"/>
  <c r="N125" i="13"/>
  <c r="N126" i="13"/>
  <c r="N127" i="13"/>
  <c r="N128" i="13"/>
  <c r="N129" i="13"/>
  <c r="N130" i="13"/>
  <c r="N131" i="13"/>
  <c r="N132" i="13"/>
  <c r="N133" i="13"/>
  <c r="N134" i="13"/>
  <c r="N135" i="13"/>
  <c r="N136" i="13"/>
  <c r="N137" i="13"/>
  <c r="N138" i="13"/>
  <c r="N139" i="13"/>
  <c r="N140" i="13"/>
  <c r="N141" i="13"/>
  <c r="N142" i="13"/>
  <c r="N143" i="13"/>
  <c r="N144" i="13"/>
  <c r="N145" i="13"/>
  <c r="N146" i="13"/>
  <c r="N147" i="13"/>
  <c r="N148" i="13"/>
  <c r="N149" i="13"/>
  <c r="N150" i="13"/>
  <c r="N151" i="13"/>
  <c r="N152" i="13"/>
  <c r="N153" i="13"/>
  <c r="N154" i="13"/>
  <c r="N155" i="13"/>
  <c r="N156" i="13"/>
  <c r="N157" i="13"/>
  <c r="N158" i="13"/>
  <c r="N159" i="13"/>
  <c r="N160" i="13"/>
  <c r="N161" i="13"/>
  <c r="N162" i="13"/>
  <c r="N163" i="13"/>
  <c r="N164" i="13"/>
  <c r="N165" i="13"/>
  <c r="N166" i="13"/>
  <c r="N167" i="13"/>
  <c r="N168" i="13"/>
  <c r="N169" i="13"/>
  <c r="N170" i="13"/>
  <c r="N171" i="13"/>
  <c r="N172" i="13"/>
  <c r="N173" i="13"/>
  <c r="N174" i="13"/>
  <c r="N175" i="13"/>
  <c r="N176" i="13"/>
  <c r="N177" i="13"/>
  <c r="N178" i="13"/>
  <c r="N179" i="13"/>
  <c r="N180" i="13"/>
  <c r="N181" i="13"/>
  <c r="N182" i="13"/>
  <c r="N183" i="13"/>
  <c r="N184" i="13"/>
  <c r="N185" i="13"/>
  <c r="N186" i="13"/>
  <c r="N187" i="13"/>
  <c r="N188" i="13"/>
  <c r="N189" i="13"/>
  <c r="N190" i="13"/>
  <c r="N191" i="13"/>
  <c r="N192" i="13"/>
  <c r="N193" i="13"/>
  <c r="N194" i="13"/>
  <c r="N195" i="13"/>
  <c r="N196" i="13"/>
  <c r="N197" i="13"/>
  <c r="N198" i="13"/>
  <c r="N199" i="13"/>
  <c r="N200" i="13"/>
  <c r="N201" i="13"/>
  <c r="N202" i="13"/>
  <c r="N203" i="13"/>
  <c r="N204" i="13"/>
  <c r="N205" i="13"/>
  <c r="N206" i="13"/>
  <c r="N207" i="13"/>
  <c r="N208" i="13"/>
  <c r="N209" i="13"/>
  <c r="N210" i="13"/>
  <c r="N211" i="13"/>
  <c r="N212" i="13"/>
  <c r="N213" i="13"/>
  <c r="N214" i="13"/>
  <c r="N215" i="13"/>
  <c r="N216" i="13"/>
  <c r="N217" i="13"/>
  <c r="N218" i="13"/>
  <c r="N219" i="13"/>
  <c r="N220" i="13"/>
  <c r="N221" i="13"/>
  <c r="N222" i="13"/>
  <c r="N223" i="13"/>
  <c r="N224" i="13"/>
  <c r="N225" i="13"/>
  <c r="N226" i="13"/>
  <c r="N227" i="13"/>
  <c r="N228" i="13"/>
  <c r="N229" i="13"/>
  <c r="N230" i="13"/>
  <c r="N231" i="13"/>
  <c r="N232" i="13"/>
  <c r="N233" i="13"/>
  <c r="N234" i="13"/>
  <c r="N235" i="13"/>
  <c r="N236" i="13"/>
  <c r="N237" i="13"/>
  <c r="N238" i="13"/>
  <c r="N239" i="13"/>
  <c r="N240" i="13"/>
  <c r="N241" i="13"/>
  <c r="N242" i="13"/>
  <c r="N243" i="13"/>
  <c r="N244" i="13"/>
  <c r="N245" i="13"/>
  <c r="N246" i="13"/>
  <c r="N247" i="13"/>
  <c r="N248" i="13"/>
  <c r="N249" i="13"/>
  <c r="N250" i="13"/>
  <c r="N251" i="13"/>
  <c r="N252" i="13"/>
  <c r="N253" i="13"/>
  <c r="N254" i="13"/>
  <c r="N255" i="13"/>
  <c r="N256" i="13"/>
  <c r="N257" i="13"/>
  <c r="N258" i="13"/>
  <c r="N259" i="13"/>
  <c r="N260" i="13"/>
  <c r="N261" i="13"/>
  <c r="N262" i="13"/>
  <c r="N263" i="13"/>
  <c r="N264" i="13"/>
  <c r="N265" i="13"/>
  <c r="N266" i="13"/>
  <c r="N267" i="13"/>
  <c r="N268" i="13"/>
  <c r="N269" i="13"/>
  <c r="N270" i="13"/>
  <c r="N271" i="13"/>
  <c r="N272" i="13"/>
  <c r="N273" i="13"/>
  <c r="N274" i="13"/>
  <c r="N275" i="13"/>
  <c r="N276" i="13"/>
  <c r="N277" i="13"/>
  <c r="N278" i="13"/>
  <c r="N279" i="13"/>
  <c r="N280" i="13"/>
  <c r="N281" i="13"/>
  <c r="N282" i="13"/>
  <c r="N283" i="13"/>
  <c r="N284" i="13"/>
  <c r="N285" i="13"/>
  <c r="N286" i="13"/>
  <c r="N287" i="13"/>
  <c r="N288" i="13"/>
  <c r="N289" i="13"/>
  <c r="N290" i="13"/>
  <c r="N291" i="13"/>
  <c r="N292" i="13"/>
  <c r="N293" i="13"/>
  <c r="N294" i="13"/>
  <c r="N295" i="13"/>
  <c r="N296" i="13"/>
  <c r="N297" i="13"/>
  <c r="N298" i="13"/>
  <c r="N299" i="13"/>
  <c r="N300" i="13"/>
  <c r="N301" i="13"/>
  <c r="N302" i="13"/>
  <c r="N303" i="13"/>
  <c r="N304" i="13"/>
  <c r="N305" i="13"/>
  <c r="N306" i="13"/>
  <c r="N307" i="13"/>
  <c r="N308" i="13"/>
  <c r="N309" i="13"/>
  <c r="N310" i="13"/>
  <c r="N311" i="13"/>
  <c r="N312" i="13"/>
  <c r="N313" i="13"/>
  <c r="N314" i="13"/>
  <c r="N315" i="13"/>
  <c r="N316" i="13"/>
  <c r="N317" i="13"/>
  <c r="N318" i="13"/>
  <c r="N319" i="13"/>
  <c r="N320" i="13"/>
  <c r="N321" i="13"/>
  <c r="N322" i="13"/>
  <c r="N323" i="13"/>
  <c r="N324" i="13"/>
  <c r="N325" i="13"/>
  <c r="N326" i="13"/>
  <c r="N327" i="13"/>
  <c r="N328" i="13"/>
  <c r="N329" i="13"/>
  <c r="N330" i="13"/>
  <c r="N331" i="13"/>
  <c r="N332" i="13"/>
  <c r="N333" i="13"/>
  <c r="N334" i="13"/>
  <c r="N335" i="13"/>
  <c r="N336" i="13"/>
  <c r="N337" i="13"/>
  <c r="N338" i="13"/>
  <c r="N339" i="13"/>
  <c r="N340" i="13"/>
  <c r="N341" i="13"/>
  <c r="N342" i="13"/>
  <c r="N343" i="13"/>
  <c r="N344" i="13"/>
  <c r="N345" i="13"/>
  <c r="N346" i="13"/>
  <c r="N347" i="13"/>
  <c r="N348" i="13"/>
  <c r="N349" i="13"/>
  <c r="N350" i="13"/>
  <c r="N351" i="13"/>
  <c r="N352" i="13"/>
  <c r="N353" i="13"/>
  <c r="N354" i="13"/>
  <c r="N355" i="13"/>
  <c r="N356" i="13"/>
  <c r="N357" i="13"/>
  <c r="N358" i="13"/>
  <c r="N359" i="13"/>
  <c r="N360" i="13"/>
  <c r="N361" i="13"/>
  <c r="N362" i="13"/>
  <c r="N363" i="13"/>
  <c r="N364" i="13"/>
  <c r="N365" i="13"/>
  <c r="N366" i="13"/>
  <c r="N367" i="13"/>
  <c r="N368" i="13"/>
  <c r="N369" i="13"/>
  <c r="N370" i="13"/>
  <c r="N371" i="13"/>
  <c r="N372" i="13"/>
  <c r="N373" i="13"/>
  <c r="N374" i="13"/>
  <c r="N375" i="13"/>
  <c r="N376" i="13"/>
  <c r="N377" i="13"/>
  <c r="N378" i="13"/>
  <c r="N379" i="13"/>
  <c r="N380" i="13"/>
  <c r="N381" i="13"/>
  <c r="N382" i="13"/>
  <c r="N383" i="13"/>
  <c r="N384" i="13"/>
  <c r="N385" i="13"/>
  <c r="N386" i="13"/>
  <c r="N387" i="13"/>
  <c r="N388" i="13"/>
  <c r="N389" i="13"/>
  <c r="N390" i="13"/>
  <c r="N391" i="13"/>
  <c r="N392" i="13"/>
  <c r="N393" i="13"/>
  <c r="N394" i="13"/>
  <c r="N395" i="13"/>
  <c r="N396" i="13"/>
  <c r="N397" i="13"/>
  <c r="N398" i="13"/>
  <c r="N399" i="13"/>
  <c r="N400" i="13"/>
  <c r="N401" i="13"/>
  <c r="N402" i="13"/>
  <c r="N403" i="13"/>
  <c r="N404" i="13"/>
  <c r="N405" i="13"/>
  <c r="N406" i="13"/>
  <c r="N407" i="13"/>
  <c r="N408" i="13"/>
  <c r="N409" i="13"/>
  <c r="N410" i="13"/>
  <c r="N411" i="13"/>
  <c r="N412" i="13"/>
  <c r="N413" i="13"/>
  <c r="N414" i="13"/>
  <c r="N415" i="13"/>
  <c r="N416" i="13"/>
  <c r="N417" i="13"/>
  <c r="N418" i="13"/>
  <c r="N419" i="13"/>
  <c r="N420" i="13"/>
  <c r="N421" i="13"/>
  <c r="N422" i="13"/>
  <c r="N423" i="13"/>
  <c r="N424" i="13"/>
  <c r="N425" i="13"/>
  <c r="N426" i="13"/>
  <c r="N427" i="13"/>
  <c r="N428" i="13"/>
  <c r="N429" i="13"/>
  <c r="N430" i="13"/>
  <c r="N431" i="13"/>
  <c r="N432" i="13"/>
  <c r="N433" i="13"/>
  <c r="N434" i="13"/>
  <c r="N435" i="13"/>
  <c r="N436" i="13"/>
  <c r="N437" i="13"/>
  <c r="N438" i="13"/>
  <c r="N439" i="13"/>
  <c r="N440" i="13"/>
  <c r="N441" i="13"/>
  <c r="N442" i="13"/>
  <c r="N443" i="13"/>
  <c r="N444" i="13"/>
  <c r="N445" i="13"/>
  <c r="N446" i="13"/>
  <c r="N447" i="13"/>
  <c r="N448" i="13"/>
  <c r="N449" i="13"/>
  <c r="N450" i="13"/>
  <c r="N451" i="13"/>
  <c r="N452" i="13"/>
  <c r="N453" i="13"/>
  <c r="N454" i="13"/>
  <c r="N455" i="13"/>
  <c r="N456" i="13"/>
  <c r="N457" i="13"/>
  <c r="N458" i="13"/>
  <c r="N459" i="13"/>
  <c r="N460" i="13"/>
  <c r="N461" i="13"/>
  <c r="N462" i="13"/>
  <c r="N463" i="13"/>
  <c r="N464" i="13"/>
  <c r="N465" i="13"/>
  <c r="N466" i="13"/>
  <c r="N467" i="13"/>
  <c r="N468" i="13"/>
  <c r="N469" i="13"/>
  <c r="N470" i="13"/>
  <c r="N471" i="13"/>
  <c r="N472" i="13"/>
  <c r="N473" i="13"/>
  <c r="N474" i="13"/>
  <c r="N475" i="13"/>
  <c r="N476" i="13"/>
  <c r="N477" i="13"/>
  <c r="N478" i="13"/>
  <c r="N479" i="13"/>
  <c r="N480" i="13"/>
  <c r="N481" i="13"/>
  <c r="N482" i="13"/>
  <c r="N483" i="13"/>
  <c r="N484" i="13"/>
  <c r="N485" i="13"/>
  <c r="N486" i="13"/>
  <c r="N487" i="13"/>
  <c r="N488" i="13"/>
  <c r="N489" i="13"/>
  <c r="N490" i="13"/>
  <c r="N491" i="13"/>
  <c r="N492" i="13"/>
  <c r="N493" i="13"/>
  <c r="N494" i="13"/>
  <c r="N495" i="13"/>
  <c r="N496" i="13"/>
  <c r="N497" i="13"/>
  <c r="N498" i="13"/>
  <c r="N499" i="13"/>
  <c r="N500" i="13"/>
  <c r="N501" i="13"/>
  <c r="N502" i="13"/>
  <c r="N503" i="13"/>
  <c r="N504" i="13"/>
  <c r="N505" i="13"/>
  <c r="N506" i="13"/>
  <c r="N507" i="13"/>
  <c r="N508" i="13"/>
  <c r="N509" i="13"/>
  <c r="N510" i="13"/>
  <c r="N511" i="13"/>
  <c r="N512" i="13"/>
  <c r="N513" i="13"/>
  <c r="N514" i="13"/>
  <c r="N515" i="13"/>
  <c r="N516" i="13"/>
  <c r="N517" i="13"/>
  <c r="N518" i="13"/>
  <c r="N519" i="13"/>
  <c r="N520" i="13"/>
  <c r="N521" i="13"/>
  <c r="N522" i="13"/>
  <c r="N523" i="13"/>
  <c r="N524" i="13"/>
  <c r="N525" i="13"/>
  <c r="N526" i="13"/>
  <c r="N527" i="13"/>
  <c r="N528" i="13"/>
  <c r="N529" i="13"/>
  <c r="N530" i="13"/>
  <c r="N531" i="13"/>
  <c r="N532" i="13"/>
  <c r="N533" i="13"/>
  <c r="N534" i="13"/>
  <c r="N535" i="13"/>
  <c r="N536" i="13"/>
  <c r="N537" i="13"/>
  <c r="N538" i="13"/>
  <c r="N539" i="13"/>
  <c r="N540" i="13"/>
  <c r="N541" i="13"/>
  <c r="N542" i="13"/>
  <c r="N543" i="13"/>
  <c r="N544" i="13"/>
  <c r="N545" i="13"/>
  <c r="N546" i="13"/>
  <c r="N547" i="13"/>
  <c r="N548" i="13"/>
  <c r="N549" i="13"/>
  <c r="N550" i="13"/>
  <c r="N551" i="13"/>
  <c r="N552" i="13"/>
  <c r="N553" i="13"/>
  <c r="N554" i="13"/>
  <c r="N555" i="13"/>
  <c r="N556" i="13"/>
  <c r="N557" i="13"/>
  <c r="N558" i="13"/>
  <c r="N559" i="13"/>
  <c r="N560" i="13"/>
  <c r="N561" i="13"/>
  <c r="N562" i="13"/>
  <c r="N563" i="13"/>
  <c r="N564" i="13"/>
  <c r="N565" i="13"/>
  <c r="N566" i="13"/>
  <c r="N567" i="13"/>
  <c r="N568" i="13"/>
  <c r="N569" i="13"/>
  <c r="N570" i="13"/>
  <c r="N571" i="13"/>
  <c r="N572" i="13"/>
  <c r="N573" i="13"/>
  <c r="N574" i="13"/>
  <c r="N575" i="13"/>
  <c r="N576" i="13"/>
  <c r="N577" i="13"/>
  <c r="N578" i="13"/>
  <c r="N579" i="13"/>
  <c r="N580" i="13"/>
  <c r="N581" i="13"/>
  <c r="N582" i="13"/>
  <c r="N583" i="13"/>
  <c r="N584" i="13"/>
  <c r="N585" i="13"/>
  <c r="N586" i="13"/>
  <c r="N587" i="13"/>
  <c r="N588" i="13"/>
  <c r="N589" i="13"/>
  <c r="N590" i="13"/>
  <c r="N591" i="13"/>
  <c r="N592" i="13"/>
  <c r="N593" i="13"/>
  <c r="N594" i="13"/>
  <c r="N595" i="13"/>
  <c r="N596" i="13"/>
  <c r="N597" i="13"/>
  <c r="N598" i="13"/>
  <c r="N599" i="13"/>
  <c r="N600" i="13"/>
  <c r="N601" i="13"/>
  <c r="N602" i="13"/>
  <c r="N603" i="13"/>
  <c r="N604" i="13"/>
  <c r="N605" i="13"/>
  <c r="N606" i="13"/>
  <c r="N607" i="13"/>
  <c r="N608" i="13"/>
  <c r="N609" i="13"/>
  <c r="N610" i="13"/>
  <c r="N611" i="13"/>
  <c r="N612" i="13"/>
  <c r="N613" i="13"/>
  <c r="N614" i="13"/>
  <c r="N615" i="13"/>
  <c r="N616" i="13"/>
  <c r="N617" i="13"/>
  <c r="N618" i="13"/>
  <c r="N619" i="13"/>
  <c r="N620" i="13"/>
  <c r="N621" i="13"/>
  <c r="N622" i="13"/>
  <c r="N623" i="13"/>
  <c r="N624" i="13"/>
  <c r="N625" i="13"/>
  <c r="N626" i="13"/>
  <c r="N627" i="13"/>
  <c r="N628" i="13"/>
  <c r="N629" i="13"/>
  <c r="N630" i="13"/>
  <c r="N631" i="13"/>
  <c r="N632" i="13"/>
  <c r="N633" i="13"/>
  <c r="N634" i="13"/>
  <c r="N635" i="13"/>
  <c r="N636" i="13"/>
  <c r="N637" i="13"/>
  <c r="N638" i="13"/>
  <c r="N639" i="13"/>
  <c r="N640" i="13"/>
  <c r="N641" i="13"/>
  <c r="N642" i="13"/>
  <c r="N643" i="13"/>
  <c r="N644" i="13"/>
  <c r="N645" i="13"/>
  <c r="N646" i="13"/>
  <c r="N647" i="13"/>
  <c r="N648" i="13"/>
  <c r="N649" i="13"/>
  <c r="N650" i="13"/>
  <c r="N651" i="13"/>
  <c r="N652" i="13"/>
  <c r="N653" i="13"/>
  <c r="N654" i="13"/>
  <c r="N655" i="13"/>
  <c r="N656" i="13"/>
  <c r="N657" i="13"/>
  <c r="N658" i="13"/>
  <c r="N659" i="13"/>
  <c r="N660" i="13"/>
  <c r="N661" i="13"/>
  <c r="N662" i="13"/>
  <c r="N663" i="13"/>
  <c r="N664" i="13"/>
  <c r="N665" i="13"/>
  <c r="N666" i="13"/>
  <c r="N667" i="13"/>
  <c r="N668" i="13"/>
  <c r="N669" i="13"/>
  <c r="N670" i="13"/>
  <c r="N671" i="13"/>
  <c r="N672" i="13"/>
  <c r="N673" i="13"/>
  <c r="N674" i="13"/>
  <c r="N675" i="13"/>
  <c r="N676" i="13"/>
  <c r="N677" i="13"/>
  <c r="N678" i="13"/>
  <c r="N679" i="13"/>
  <c r="N680" i="13"/>
  <c r="N681" i="13"/>
  <c r="N682" i="13"/>
  <c r="N683" i="13"/>
  <c r="N684" i="13"/>
  <c r="N685" i="13"/>
  <c r="N686" i="13"/>
  <c r="N687" i="13"/>
  <c r="N688" i="13"/>
  <c r="N689" i="13"/>
  <c r="N690" i="13"/>
  <c r="N691" i="13"/>
  <c r="N692" i="13"/>
  <c r="N693" i="13"/>
  <c r="N694" i="13"/>
  <c r="N695" i="13"/>
  <c r="N696" i="13"/>
  <c r="N697" i="13"/>
  <c r="N698" i="13"/>
  <c r="N699" i="13"/>
  <c r="N700" i="13"/>
  <c r="N701" i="13"/>
  <c r="N702" i="13"/>
  <c r="N703" i="13"/>
  <c r="N704" i="13"/>
  <c r="N705" i="13"/>
  <c r="N706" i="13"/>
  <c r="N707" i="13"/>
  <c r="N708" i="13"/>
  <c r="N709" i="13"/>
  <c r="N710" i="13"/>
  <c r="N711" i="13"/>
  <c r="N712" i="13"/>
  <c r="N713" i="13"/>
  <c r="N714" i="13"/>
  <c r="N715" i="13"/>
  <c r="N716" i="13"/>
  <c r="N717" i="13"/>
  <c r="N718" i="13"/>
  <c r="N719" i="13"/>
  <c r="N720" i="13"/>
  <c r="N721" i="13"/>
  <c r="N722" i="13"/>
  <c r="N723" i="13"/>
  <c r="N724" i="13"/>
  <c r="N725" i="13"/>
  <c r="N726" i="13"/>
  <c r="N727" i="13"/>
  <c r="N728" i="13"/>
  <c r="N729" i="13"/>
  <c r="N730" i="13"/>
  <c r="N731" i="13"/>
  <c r="N732" i="13"/>
  <c r="N733" i="13"/>
  <c r="N734" i="13"/>
  <c r="N735" i="13"/>
  <c r="N736" i="13"/>
  <c r="N737" i="13"/>
  <c r="N738" i="13"/>
  <c r="N739" i="13"/>
  <c r="N740" i="13"/>
  <c r="N741" i="13"/>
  <c r="N742" i="13"/>
  <c r="N743" i="13"/>
  <c r="N744" i="13"/>
  <c r="N745" i="13"/>
  <c r="N746" i="13"/>
  <c r="N747" i="13"/>
  <c r="N748" i="13"/>
  <c r="N749" i="13"/>
  <c r="N750" i="13"/>
  <c r="N751" i="13"/>
  <c r="N752" i="13"/>
  <c r="N753" i="13"/>
  <c r="N754" i="13"/>
  <c r="N755" i="13"/>
  <c r="N756" i="13"/>
  <c r="N757" i="13"/>
  <c r="N758" i="13"/>
  <c r="N759" i="13"/>
  <c r="N760" i="13"/>
  <c r="N761" i="13"/>
  <c r="N762" i="13"/>
  <c r="N763" i="13"/>
  <c r="N764" i="13"/>
  <c r="N765" i="13"/>
  <c r="N766" i="13"/>
  <c r="N767" i="13"/>
  <c r="N768" i="13"/>
  <c r="N769" i="13"/>
  <c r="N770" i="13"/>
  <c r="N771" i="13"/>
  <c r="N772" i="13"/>
  <c r="N773" i="13"/>
  <c r="N774" i="13"/>
  <c r="N775" i="13"/>
  <c r="N776" i="13"/>
  <c r="N777" i="13"/>
  <c r="N778" i="13"/>
  <c r="N779" i="13"/>
  <c r="N780" i="13"/>
  <c r="N781" i="13"/>
  <c r="N782" i="13"/>
  <c r="N783" i="13"/>
  <c r="N784" i="13"/>
  <c r="N785" i="13"/>
  <c r="N786" i="13"/>
  <c r="N787" i="13"/>
  <c r="N788" i="13"/>
  <c r="N789" i="13"/>
  <c r="N790" i="13"/>
  <c r="N791" i="13"/>
  <c r="N792" i="13"/>
  <c r="N793" i="13"/>
  <c r="N794" i="13"/>
  <c r="N795" i="13"/>
  <c r="N796" i="13"/>
  <c r="N797" i="13"/>
  <c r="N798" i="13"/>
  <c r="N799" i="13"/>
  <c r="N800" i="13"/>
  <c r="N801" i="13"/>
  <c r="N802" i="13"/>
  <c r="N803" i="13"/>
  <c r="N804" i="13"/>
  <c r="N805" i="13"/>
  <c r="N806" i="13"/>
  <c r="N807" i="13"/>
  <c r="N808" i="13"/>
  <c r="N809" i="13"/>
  <c r="N810" i="13"/>
  <c r="N811" i="13"/>
  <c r="N812" i="13"/>
  <c r="N813" i="13"/>
  <c r="N814" i="13"/>
  <c r="N815" i="13"/>
  <c r="N816" i="13"/>
  <c r="N817" i="13"/>
  <c r="N818" i="13"/>
  <c r="N819" i="13"/>
  <c r="N820" i="13"/>
  <c r="N821" i="13"/>
  <c r="N822" i="13"/>
  <c r="N823" i="13"/>
  <c r="N824" i="13"/>
  <c r="N825" i="13"/>
  <c r="N826" i="13"/>
  <c r="N827" i="13"/>
  <c r="N828" i="13"/>
  <c r="N829" i="13"/>
  <c r="N830" i="13"/>
  <c r="N831" i="13"/>
  <c r="N832" i="13"/>
  <c r="N833" i="13"/>
  <c r="N834" i="13"/>
  <c r="N835" i="13"/>
  <c r="N836" i="13"/>
  <c r="N837" i="13"/>
  <c r="N838" i="13"/>
  <c r="N839" i="13"/>
  <c r="N840" i="13"/>
  <c r="N841" i="13"/>
  <c r="N842" i="13"/>
  <c r="N843" i="13"/>
  <c r="N844" i="13"/>
  <c r="N845" i="13"/>
  <c r="N846" i="13"/>
  <c r="N847" i="13"/>
  <c r="N848" i="13"/>
  <c r="N849" i="13"/>
  <c r="N850" i="13"/>
  <c r="N851" i="13"/>
  <c r="N852" i="13"/>
  <c r="N853" i="13"/>
  <c r="N854" i="13"/>
  <c r="N855" i="13"/>
  <c r="N856" i="13"/>
  <c r="N857" i="13"/>
  <c r="N858" i="13"/>
  <c r="N859" i="13"/>
  <c r="N860" i="13"/>
  <c r="N861" i="13"/>
  <c r="N862" i="13"/>
  <c r="N863" i="13"/>
  <c r="N864" i="13"/>
  <c r="N865" i="13"/>
  <c r="N866" i="13"/>
  <c r="N867" i="13"/>
  <c r="N868" i="13"/>
  <c r="N869" i="13"/>
  <c r="N870" i="13"/>
  <c r="N871" i="13"/>
  <c r="N872" i="13"/>
  <c r="N873" i="13"/>
  <c r="N874" i="13"/>
  <c r="N875" i="13"/>
  <c r="N876" i="13"/>
  <c r="N877" i="13"/>
  <c r="N878" i="13"/>
  <c r="N879" i="13"/>
  <c r="N880" i="13"/>
  <c r="N881" i="13"/>
  <c r="N882" i="13"/>
  <c r="N883" i="13"/>
  <c r="N884" i="13"/>
  <c r="N885" i="13"/>
  <c r="N886" i="13"/>
  <c r="N887" i="13"/>
  <c r="N888" i="13"/>
  <c r="N889" i="13"/>
  <c r="N890" i="13"/>
  <c r="N891" i="13"/>
  <c r="N892" i="13"/>
  <c r="N893" i="13"/>
  <c r="N894" i="13"/>
  <c r="N895" i="13"/>
  <c r="N896" i="13"/>
  <c r="N897" i="13"/>
  <c r="N898" i="13"/>
  <c r="N899" i="13"/>
  <c r="N900" i="13"/>
  <c r="N901" i="13"/>
  <c r="N902" i="13"/>
  <c r="N903" i="13"/>
  <c r="N904" i="13"/>
  <c r="N905" i="13"/>
  <c r="N906" i="13"/>
  <c r="N907" i="13"/>
  <c r="N908" i="13"/>
  <c r="N909" i="13"/>
  <c r="N910" i="13"/>
  <c r="N911" i="13"/>
  <c r="N912" i="13"/>
  <c r="N913" i="13"/>
  <c r="N914" i="13"/>
  <c r="N915" i="13"/>
  <c r="N916" i="13"/>
  <c r="N917" i="13"/>
  <c r="N918" i="13"/>
  <c r="N919" i="13"/>
  <c r="N920" i="13"/>
  <c r="N921" i="13"/>
  <c r="N922" i="13"/>
  <c r="N923" i="13"/>
  <c r="N924" i="13"/>
  <c r="N925" i="13"/>
  <c r="N926" i="13"/>
  <c r="N927" i="13"/>
  <c r="N928" i="13"/>
  <c r="N929" i="13"/>
  <c r="N930" i="13"/>
  <c r="N931" i="13"/>
  <c r="N932" i="13"/>
  <c r="N933" i="13"/>
  <c r="N934" i="13"/>
  <c r="N935" i="13"/>
  <c r="N936" i="13"/>
  <c r="N937" i="13"/>
  <c r="N938" i="13"/>
  <c r="N939" i="13"/>
  <c r="N940" i="13"/>
  <c r="N941" i="13"/>
  <c r="N942" i="13"/>
  <c r="N943" i="13"/>
  <c r="N944" i="13"/>
  <c r="N945" i="13"/>
  <c r="N946" i="13"/>
  <c r="N947" i="13"/>
  <c r="N948" i="13"/>
  <c r="N949" i="13"/>
  <c r="N950" i="13"/>
  <c r="N951" i="13"/>
  <c r="N952" i="13"/>
  <c r="N953" i="13"/>
  <c r="N954" i="13"/>
  <c r="N955" i="13"/>
  <c r="N956" i="13"/>
  <c r="N957" i="13"/>
  <c r="N958" i="13"/>
  <c r="N959" i="13"/>
  <c r="N960" i="13"/>
  <c r="N961" i="13"/>
  <c r="N962" i="13"/>
  <c r="N963" i="13"/>
  <c r="N964" i="13"/>
  <c r="N965" i="13"/>
  <c r="N966" i="13"/>
  <c r="N967" i="13"/>
  <c r="N968" i="13"/>
  <c r="N969" i="13"/>
  <c r="N970" i="13"/>
  <c r="N971" i="13"/>
  <c r="N972" i="13"/>
  <c r="N973" i="13"/>
  <c r="N974" i="13"/>
  <c r="N975" i="13"/>
  <c r="N976" i="13"/>
  <c r="N977" i="13"/>
  <c r="N978" i="13"/>
  <c r="N979" i="13"/>
  <c r="N980" i="13"/>
  <c r="N981" i="13"/>
  <c r="N982" i="13"/>
  <c r="N983" i="13"/>
  <c r="N984" i="13"/>
  <c r="N985" i="13"/>
  <c r="N986" i="13"/>
  <c r="N987" i="13"/>
  <c r="N988" i="13"/>
  <c r="N989" i="13"/>
  <c r="N990" i="13"/>
  <c r="N991" i="13"/>
  <c r="N992" i="13"/>
  <c r="N993" i="13"/>
  <c r="N994" i="13"/>
  <c r="N995" i="13"/>
  <c r="N996" i="13"/>
  <c r="N997" i="13"/>
  <c r="N998" i="13"/>
  <c r="N999" i="13"/>
  <c r="N1000" i="13"/>
  <c r="N1001" i="13"/>
  <c r="N1002" i="13"/>
  <c r="N1003" i="13"/>
  <c r="N1004" i="13"/>
  <c r="N1005" i="13"/>
  <c r="N1006" i="13"/>
  <c r="N1007" i="13"/>
  <c r="N1008" i="13"/>
  <c r="N1009" i="13"/>
  <c r="N1010" i="13"/>
  <c r="N1011" i="13"/>
  <c r="N1012" i="13"/>
  <c r="N1013" i="13"/>
  <c r="N1014" i="13"/>
  <c r="N1015" i="13"/>
  <c r="N1016" i="13"/>
  <c r="N1017" i="13"/>
  <c r="N1018" i="13"/>
  <c r="N1019" i="13"/>
  <c r="N1020" i="13"/>
  <c r="N1021" i="13"/>
  <c r="N1022" i="13"/>
  <c r="N1023" i="13"/>
  <c r="N1024" i="13"/>
  <c r="N1025" i="13"/>
  <c r="N1026" i="13"/>
  <c r="N1027" i="13"/>
  <c r="N1028" i="13"/>
  <c r="N1029" i="13"/>
  <c r="N1030" i="13"/>
  <c r="N1031" i="13"/>
  <c r="N1032" i="13"/>
  <c r="N1033" i="13"/>
  <c r="N1034" i="13"/>
  <c r="N1035" i="13"/>
  <c r="N1036" i="13"/>
  <c r="N1037" i="13"/>
  <c r="N1038" i="13"/>
  <c r="N1039" i="13"/>
  <c r="N1040" i="13"/>
  <c r="N1041" i="13"/>
  <c r="N1042" i="13"/>
  <c r="N1043" i="13"/>
  <c r="N1044" i="13"/>
  <c r="N1045" i="13"/>
  <c r="N1046" i="13"/>
  <c r="N1047" i="13"/>
  <c r="N1048" i="13"/>
  <c r="N1049" i="13"/>
  <c r="N1050" i="13"/>
  <c r="N1051" i="13"/>
  <c r="N1052" i="13"/>
  <c r="N1053" i="13"/>
  <c r="N1054" i="13"/>
  <c r="N1055" i="13"/>
  <c r="N1056" i="13"/>
  <c r="N1057" i="13"/>
  <c r="N1058" i="13"/>
  <c r="N1059" i="13"/>
  <c r="N1060" i="13"/>
  <c r="N1061" i="13"/>
  <c r="N1062" i="13"/>
  <c r="N1063" i="13"/>
  <c r="N1064" i="13"/>
  <c r="N1065" i="13"/>
  <c r="N1066" i="13"/>
  <c r="N1067" i="13"/>
  <c r="N1068" i="13"/>
  <c r="N1069" i="13"/>
  <c r="N1070" i="13"/>
  <c r="N1071" i="13"/>
  <c r="N1072" i="13"/>
  <c r="N1073" i="13"/>
  <c r="N1074" i="13"/>
  <c r="N1075" i="13"/>
  <c r="N1076" i="13"/>
  <c r="N1077" i="13"/>
  <c r="N1078" i="13"/>
  <c r="N1079" i="13"/>
  <c r="N1080" i="13"/>
  <c r="N1081" i="13"/>
  <c r="N1082" i="13"/>
  <c r="N1083" i="13"/>
  <c r="N1084" i="13"/>
  <c r="N1085" i="13"/>
  <c r="N1086" i="13"/>
  <c r="N1087" i="13"/>
  <c r="N1088" i="13"/>
  <c r="N1089" i="13"/>
  <c r="N1090" i="13"/>
  <c r="N1091" i="13"/>
  <c r="N1092" i="13"/>
  <c r="N1093" i="13"/>
  <c r="N1094" i="13"/>
  <c r="N1095" i="13"/>
  <c r="N1096" i="13"/>
  <c r="N1097" i="13"/>
  <c r="N1098" i="13"/>
  <c r="N1099" i="13"/>
  <c r="N1100" i="13"/>
  <c r="N1101" i="13"/>
  <c r="N1102" i="13"/>
  <c r="N1103" i="13"/>
  <c r="N1104" i="13"/>
  <c r="N1105" i="13"/>
  <c r="N1106" i="13"/>
  <c r="N1107" i="13"/>
  <c r="N1108" i="13"/>
  <c r="N1109" i="13"/>
  <c r="N1110" i="13"/>
  <c r="N1111" i="13"/>
  <c r="N1112" i="13"/>
  <c r="N1113" i="13"/>
  <c r="N1114" i="13"/>
  <c r="N1115" i="13"/>
  <c r="N1116" i="13"/>
  <c r="N1117" i="13"/>
  <c r="N1118" i="13"/>
  <c r="N1119" i="13"/>
  <c r="N1120" i="13"/>
  <c r="N1121" i="13"/>
  <c r="N1122" i="13"/>
  <c r="N1123" i="13"/>
  <c r="N1124" i="13"/>
  <c r="N1125" i="13"/>
  <c r="N1126" i="13"/>
  <c r="N1127" i="13"/>
  <c r="N1128" i="13"/>
  <c r="N1129" i="13"/>
  <c r="N1130" i="13"/>
  <c r="N1131" i="13"/>
  <c r="N1132" i="13"/>
  <c r="N1133" i="13"/>
  <c r="N1134" i="13"/>
  <c r="N1135" i="13"/>
  <c r="N1136" i="13"/>
  <c r="N1137" i="13"/>
  <c r="N1138" i="13"/>
  <c r="N1139" i="13"/>
  <c r="N1140" i="13"/>
  <c r="N1141" i="13"/>
  <c r="N1142" i="13"/>
  <c r="N1143" i="13"/>
  <c r="N1144" i="13"/>
  <c r="N1145" i="13"/>
  <c r="N1146" i="13"/>
  <c r="N1147" i="13"/>
  <c r="N1148" i="13"/>
  <c r="N1149" i="13"/>
  <c r="N1150" i="13"/>
  <c r="N1151" i="13"/>
  <c r="N1152" i="13"/>
  <c r="N1153" i="13"/>
  <c r="N1154" i="13"/>
  <c r="N1155" i="13"/>
  <c r="N1156" i="13"/>
  <c r="N1157" i="13"/>
  <c r="N1158" i="13"/>
  <c r="N1159" i="13"/>
  <c r="N1160" i="13"/>
  <c r="N1161" i="13"/>
  <c r="N1162" i="13"/>
  <c r="N1163" i="13"/>
  <c r="N1164" i="13"/>
  <c r="N1165" i="13"/>
  <c r="N1166" i="13"/>
  <c r="N1167" i="13"/>
  <c r="N1168" i="13"/>
  <c r="N1169" i="13"/>
  <c r="N1170" i="13"/>
  <c r="N1171" i="13"/>
  <c r="N1172" i="13"/>
  <c r="N1173" i="13"/>
  <c r="N1174" i="13"/>
  <c r="N1175" i="13"/>
  <c r="N1176" i="13"/>
  <c r="N1177" i="13"/>
  <c r="N1178" i="13"/>
  <c r="N1179" i="13"/>
  <c r="N1180" i="13"/>
  <c r="N1181" i="13"/>
  <c r="N1182" i="13"/>
  <c r="N1183" i="13"/>
  <c r="N1184" i="13"/>
  <c r="N1185" i="13"/>
  <c r="N1186" i="13"/>
  <c r="N1187" i="13"/>
  <c r="N1188" i="13"/>
  <c r="N1189" i="13"/>
  <c r="N1190" i="13"/>
  <c r="N1191" i="13"/>
  <c r="N1192" i="13"/>
  <c r="N1193" i="13"/>
  <c r="N1194" i="13"/>
  <c r="N1195" i="13"/>
  <c r="N1196" i="13"/>
  <c r="N1197" i="13"/>
  <c r="N1198" i="13"/>
  <c r="N1199" i="13"/>
  <c r="N1200" i="13"/>
  <c r="N1201" i="13"/>
  <c r="N1202" i="13"/>
  <c r="N1203" i="13"/>
  <c r="N1204" i="13"/>
  <c r="N1205" i="13"/>
  <c r="N1206" i="13"/>
  <c r="N1207" i="13"/>
  <c r="N1208" i="13"/>
  <c r="N1209" i="13"/>
  <c r="N1210" i="13"/>
  <c r="N1211" i="13"/>
  <c r="N1212" i="13"/>
  <c r="N1213" i="13"/>
  <c r="N1214" i="13"/>
  <c r="N1215" i="13"/>
  <c r="N1216" i="13"/>
  <c r="N1217" i="13"/>
  <c r="N1218" i="13"/>
  <c r="N1219" i="13"/>
  <c r="N1220" i="13"/>
  <c r="N1221" i="13"/>
  <c r="N1222" i="13"/>
  <c r="N1223" i="13"/>
  <c r="N1224" i="13"/>
  <c r="N1225" i="13"/>
  <c r="N1226" i="13"/>
  <c r="N1227" i="13"/>
  <c r="N1228" i="13"/>
  <c r="N1229" i="13"/>
  <c r="N1230" i="13"/>
  <c r="N1231" i="13"/>
  <c r="N1232" i="13"/>
  <c r="N1233" i="13"/>
  <c r="N1234" i="13"/>
  <c r="N1235" i="13"/>
  <c r="N1236" i="13"/>
  <c r="N1237" i="13"/>
  <c r="N1238" i="13"/>
  <c r="N1239" i="13"/>
  <c r="N1240" i="13"/>
  <c r="N1241" i="13"/>
  <c r="N1242" i="13"/>
  <c r="N1243" i="13"/>
  <c r="N1244" i="13"/>
  <c r="N1245" i="13"/>
  <c r="N1246" i="13"/>
  <c r="N1247" i="13"/>
  <c r="N1248" i="13"/>
  <c r="N1249" i="13"/>
  <c r="N1250" i="13"/>
  <c r="N1251" i="13"/>
  <c r="N1252" i="13"/>
  <c r="N1253" i="13"/>
  <c r="N1254" i="13"/>
  <c r="N1255" i="13"/>
  <c r="N1256" i="13"/>
  <c r="N1257" i="13"/>
  <c r="N1258" i="13"/>
  <c r="N1259" i="13"/>
  <c r="N1260" i="13"/>
  <c r="N1261" i="13"/>
  <c r="N1262" i="13"/>
  <c r="N1263" i="13"/>
  <c r="N1264" i="13"/>
  <c r="N1265" i="13"/>
  <c r="N1266" i="13"/>
  <c r="N1267" i="13"/>
  <c r="N1268" i="13"/>
  <c r="N1269" i="13"/>
  <c r="N1270" i="13"/>
  <c r="N1271" i="13"/>
  <c r="N1272" i="13"/>
  <c r="N1273" i="13"/>
  <c r="N1274" i="13"/>
  <c r="N1275" i="13"/>
  <c r="N1276" i="13"/>
  <c r="N1277" i="13"/>
  <c r="N1278" i="13"/>
  <c r="N1279" i="13"/>
  <c r="N1280" i="13"/>
  <c r="N1281" i="13"/>
  <c r="N1282" i="13"/>
  <c r="N1283" i="13"/>
  <c r="N1284" i="13"/>
  <c r="N1285" i="13"/>
  <c r="N1286" i="13"/>
  <c r="N1287" i="13"/>
  <c r="N1288" i="13"/>
  <c r="N1289" i="13"/>
  <c r="N1290" i="13"/>
  <c r="N1291" i="13"/>
  <c r="N1292" i="13"/>
  <c r="N1293" i="13"/>
  <c r="N1294" i="13"/>
  <c r="N1295" i="13"/>
  <c r="N1296" i="13"/>
  <c r="N1297" i="13"/>
  <c r="N1298" i="13"/>
  <c r="N1299" i="13"/>
  <c r="N1300" i="13"/>
  <c r="N1301" i="13"/>
  <c r="N1302" i="13"/>
  <c r="N1303" i="13"/>
  <c r="N1304" i="13"/>
  <c r="N1305" i="13"/>
  <c r="N1306" i="13"/>
  <c r="N1307" i="13"/>
  <c r="N1308" i="13"/>
  <c r="N1309" i="13"/>
  <c r="N1310" i="13"/>
  <c r="N1311" i="13"/>
  <c r="N1312" i="13"/>
  <c r="N1313" i="13"/>
  <c r="N1314" i="13"/>
  <c r="N1315" i="13"/>
  <c r="N1316" i="13"/>
  <c r="N1317" i="13"/>
  <c r="N1318" i="13"/>
  <c r="N1319" i="13"/>
  <c r="N1320" i="13"/>
  <c r="N1321" i="13"/>
  <c r="N1322" i="13"/>
  <c r="N1323" i="13"/>
  <c r="N1324" i="13"/>
  <c r="N1325" i="13"/>
  <c r="N1326" i="13"/>
  <c r="N1327" i="13"/>
  <c r="N1328" i="13"/>
  <c r="N1329" i="13"/>
  <c r="N1330" i="13"/>
  <c r="N1331" i="13"/>
  <c r="N1332" i="13"/>
  <c r="N1333" i="13"/>
  <c r="N1334" i="13"/>
  <c r="N1335" i="13"/>
  <c r="N1336" i="13"/>
  <c r="N1337" i="13"/>
  <c r="N1338" i="13"/>
  <c r="N1339" i="13"/>
  <c r="N1340" i="13"/>
  <c r="N1341" i="13"/>
  <c r="N1342" i="13"/>
  <c r="N1343" i="13"/>
  <c r="N1344" i="13"/>
  <c r="N1345" i="13"/>
  <c r="N1346" i="13"/>
  <c r="N1347" i="13"/>
  <c r="N1348" i="13"/>
  <c r="N1349" i="13"/>
  <c r="N1350" i="13"/>
  <c r="N1351" i="13"/>
  <c r="N1352" i="13"/>
  <c r="N1353" i="13"/>
  <c r="N1354" i="13"/>
  <c r="N1355" i="13"/>
  <c r="N1356" i="13"/>
  <c r="N1357" i="13"/>
  <c r="N1358" i="13"/>
  <c r="N1359" i="13"/>
  <c r="N1360" i="13"/>
  <c r="N1361" i="13"/>
  <c r="N1362" i="13"/>
  <c r="N1363" i="13"/>
  <c r="N1364" i="13"/>
  <c r="N1365" i="13"/>
  <c r="N1366" i="13"/>
  <c r="N1367" i="13"/>
  <c r="N1368" i="13"/>
  <c r="N1369" i="13"/>
  <c r="N1370" i="13"/>
  <c r="N1371" i="13"/>
  <c r="N1372" i="13"/>
  <c r="N1373" i="13"/>
  <c r="N1374" i="13"/>
  <c r="N1375" i="13"/>
  <c r="N1376" i="13"/>
  <c r="N1377" i="13"/>
  <c r="N1378" i="13"/>
  <c r="N1379" i="13"/>
  <c r="N1380" i="13"/>
  <c r="N1381" i="13"/>
  <c r="N1382" i="13"/>
  <c r="N1383" i="13"/>
  <c r="N1384" i="13"/>
  <c r="N1385" i="13"/>
  <c r="N1386" i="13"/>
  <c r="N1387" i="13"/>
  <c r="N1388" i="13"/>
  <c r="N1389" i="13"/>
  <c r="N1390" i="13"/>
  <c r="N1391" i="13"/>
  <c r="N1392" i="13"/>
  <c r="N1393" i="13"/>
  <c r="N1394" i="13"/>
  <c r="N1395" i="13"/>
  <c r="N1396" i="13"/>
  <c r="N1397" i="13"/>
  <c r="N3" i="13"/>
  <c r="P4" i="13"/>
  <c r="P5" i="13"/>
  <c r="P6" i="13"/>
  <c r="P7" i="13"/>
  <c r="P8" i="13"/>
  <c r="P9" i="13"/>
  <c r="P10" i="13"/>
  <c r="P11" i="13"/>
  <c r="P12" i="13"/>
  <c r="P13" i="13"/>
  <c r="P14" i="13"/>
  <c r="P15" i="13"/>
  <c r="P16" i="13"/>
  <c r="P17" i="13"/>
  <c r="P18" i="13"/>
  <c r="P19" i="13"/>
  <c r="P20" i="13"/>
  <c r="P21" i="13"/>
  <c r="P22" i="13"/>
  <c r="P23" i="13"/>
  <c r="P24" i="13"/>
  <c r="P25" i="13"/>
  <c r="P26" i="13"/>
  <c r="P27" i="13"/>
  <c r="P28" i="13"/>
  <c r="P29" i="13"/>
  <c r="P30" i="13"/>
  <c r="P31" i="13"/>
  <c r="P32" i="13"/>
  <c r="P33" i="13"/>
  <c r="P34" i="13"/>
  <c r="P35" i="13"/>
  <c r="P36" i="13"/>
  <c r="P37" i="13"/>
  <c r="P38" i="13"/>
  <c r="P39" i="13"/>
  <c r="P40" i="13"/>
  <c r="P41" i="13"/>
  <c r="P42" i="13"/>
  <c r="P43" i="13"/>
  <c r="P44" i="13"/>
  <c r="P45" i="13"/>
  <c r="P46" i="13"/>
  <c r="P47" i="13"/>
  <c r="P48" i="13"/>
  <c r="P49" i="13"/>
  <c r="P50" i="13"/>
  <c r="P51" i="13"/>
  <c r="P52" i="13"/>
  <c r="P53" i="13"/>
  <c r="P54" i="13"/>
  <c r="P55" i="13"/>
  <c r="P56" i="13"/>
  <c r="P57" i="13"/>
  <c r="P58" i="13"/>
  <c r="P59" i="13"/>
  <c r="P60" i="13"/>
  <c r="P61" i="13"/>
  <c r="P62" i="13"/>
  <c r="P63" i="13"/>
  <c r="P64" i="13"/>
  <c r="P65" i="13"/>
  <c r="P66" i="13"/>
  <c r="P67" i="13"/>
  <c r="P68" i="13"/>
  <c r="P69" i="13"/>
  <c r="P70" i="13"/>
  <c r="P71" i="13"/>
  <c r="P72" i="13"/>
  <c r="P73" i="13"/>
  <c r="P74" i="13"/>
  <c r="P75" i="13"/>
  <c r="P76" i="13"/>
  <c r="P77" i="13"/>
  <c r="P78" i="13"/>
  <c r="P79" i="13"/>
  <c r="P80" i="13"/>
  <c r="P81" i="13"/>
  <c r="P82" i="13"/>
  <c r="P83" i="13"/>
  <c r="P84" i="13"/>
  <c r="P85" i="13"/>
  <c r="P86" i="13"/>
  <c r="P87" i="13"/>
  <c r="P88" i="13"/>
  <c r="P89" i="13"/>
  <c r="P90" i="13"/>
  <c r="P91" i="13"/>
  <c r="P92" i="13"/>
  <c r="P93" i="13"/>
  <c r="P94" i="13"/>
  <c r="P95" i="13"/>
  <c r="P96" i="13"/>
  <c r="P97" i="13"/>
  <c r="P98" i="13"/>
  <c r="P99" i="13"/>
  <c r="P100" i="13"/>
  <c r="P101" i="13"/>
  <c r="P102" i="13"/>
  <c r="P103" i="13"/>
  <c r="P104" i="13"/>
  <c r="P105" i="13"/>
  <c r="P106" i="13"/>
  <c r="P107" i="13"/>
  <c r="P108" i="13"/>
  <c r="P109" i="13"/>
  <c r="P110" i="13"/>
  <c r="P111" i="13"/>
  <c r="P112" i="13"/>
  <c r="P113" i="13"/>
  <c r="P114" i="13"/>
  <c r="P115" i="13"/>
  <c r="P116" i="13"/>
  <c r="P117" i="13"/>
  <c r="P118" i="13"/>
  <c r="P119" i="13"/>
  <c r="P120" i="13"/>
  <c r="P121" i="13"/>
  <c r="P122" i="13"/>
  <c r="P123" i="13"/>
  <c r="P124" i="13"/>
  <c r="P125" i="13"/>
  <c r="P126" i="13"/>
  <c r="P127" i="13"/>
  <c r="P128" i="13"/>
  <c r="P129" i="13"/>
  <c r="P130" i="13"/>
  <c r="P131" i="13"/>
  <c r="P132" i="13"/>
  <c r="P133" i="13"/>
  <c r="P134" i="13"/>
  <c r="P135" i="13"/>
  <c r="P136" i="13"/>
  <c r="P137" i="13"/>
  <c r="P138" i="13"/>
  <c r="P139" i="13"/>
  <c r="P140" i="13"/>
  <c r="P141" i="13"/>
  <c r="P142" i="13"/>
  <c r="P143" i="13"/>
  <c r="P144" i="13"/>
  <c r="P145" i="13"/>
  <c r="P146" i="13"/>
  <c r="P147" i="13"/>
  <c r="P148" i="13"/>
  <c r="P149" i="13"/>
  <c r="P150" i="13"/>
  <c r="P151" i="13"/>
  <c r="P152" i="13"/>
  <c r="P153" i="13"/>
  <c r="P154" i="13"/>
  <c r="P155" i="13"/>
  <c r="P156" i="13"/>
  <c r="P157" i="13"/>
  <c r="P158" i="13"/>
  <c r="P159" i="13"/>
  <c r="P160" i="13"/>
  <c r="P161" i="13"/>
  <c r="P162" i="13"/>
  <c r="P163" i="13"/>
  <c r="P164" i="13"/>
  <c r="P165" i="13"/>
  <c r="P166" i="13"/>
  <c r="P167" i="13"/>
  <c r="P168" i="13"/>
  <c r="P169" i="13"/>
  <c r="P170" i="13"/>
  <c r="P171" i="13"/>
  <c r="P172" i="13"/>
  <c r="P173" i="13"/>
  <c r="P174" i="13"/>
  <c r="P175" i="13"/>
  <c r="P176" i="13"/>
  <c r="P177" i="13"/>
  <c r="P178" i="13"/>
  <c r="P179" i="13"/>
  <c r="P180" i="13"/>
  <c r="P181" i="13"/>
  <c r="P182" i="13"/>
  <c r="P183" i="13"/>
  <c r="P184" i="13"/>
  <c r="P185" i="13"/>
  <c r="P186" i="13"/>
  <c r="P187" i="13"/>
  <c r="P188" i="13"/>
  <c r="P189" i="13"/>
  <c r="P190" i="13"/>
  <c r="P191" i="13"/>
  <c r="P192" i="13"/>
  <c r="P193" i="13"/>
  <c r="P194" i="13"/>
  <c r="P195" i="13"/>
  <c r="P196" i="13"/>
  <c r="P197" i="13"/>
  <c r="P198" i="13"/>
  <c r="P199" i="13"/>
  <c r="P200" i="13"/>
  <c r="P201" i="13"/>
  <c r="P202" i="13"/>
  <c r="P203" i="13"/>
  <c r="P204" i="13"/>
  <c r="P205" i="13"/>
  <c r="P206" i="13"/>
  <c r="P207" i="13"/>
  <c r="P208" i="13"/>
  <c r="P209" i="13"/>
  <c r="P210" i="13"/>
  <c r="P211" i="13"/>
  <c r="P212" i="13"/>
  <c r="P213" i="13"/>
  <c r="P214" i="13"/>
  <c r="P215" i="13"/>
  <c r="P216" i="13"/>
  <c r="P217" i="13"/>
  <c r="P218" i="13"/>
  <c r="P219" i="13"/>
  <c r="P220" i="13"/>
  <c r="P221" i="13"/>
  <c r="P222" i="13"/>
  <c r="P223" i="13"/>
  <c r="P224" i="13"/>
  <c r="P225" i="13"/>
  <c r="P226" i="13"/>
  <c r="P227" i="13"/>
  <c r="P228" i="13"/>
  <c r="P229" i="13"/>
  <c r="P230" i="13"/>
  <c r="P231" i="13"/>
  <c r="P232" i="13"/>
  <c r="P233" i="13"/>
  <c r="P234" i="13"/>
  <c r="P235" i="13"/>
  <c r="P236" i="13"/>
  <c r="P237" i="13"/>
  <c r="P238" i="13"/>
  <c r="P239" i="13"/>
  <c r="P240" i="13"/>
  <c r="P241" i="13"/>
  <c r="P242" i="13"/>
  <c r="P243" i="13"/>
  <c r="P244" i="13"/>
  <c r="P245" i="13"/>
  <c r="P246" i="13"/>
  <c r="P247" i="13"/>
  <c r="P248" i="13"/>
  <c r="P249" i="13"/>
  <c r="P250" i="13"/>
  <c r="P251" i="13"/>
  <c r="P252" i="13"/>
  <c r="P253" i="13"/>
  <c r="P254" i="13"/>
  <c r="P255" i="13"/>
  <c r="P256" i="13"/>
  <c r="P257" i="13"/>
  <c r="P258" i="13"/>
  <c r="P259" i="13"/>
  <c r="P260" i="13"/>
  <c r="P261" i="13"/>
  <c r="P262" i="13"/>
  <c r="P263" i="13"/>
  <c r="P264" i="13"/>
  <c r="P265" i="13"/>
  <c r="P266" i="13"/>
  <c r="P267" i="13"/>
  <c r="P268" i="13"/>
  <c r="P269" i="13"/>
  <c r="P270" i="13"/>
  <c r="P271" i="13"/>
  <c r="P272" i="13"/>
  <c r="P273" i="13"/>
  <c r="P274" i="13"/>
  <c r="P275" i="13"/>
  <c r="P276" i="13"/>
  <c r="P277" i="13"/>
  <c r="P278" i="13"/>
  <c r="P279" i="13"/>
  <c r="P280" i="13"/>
  <c r="P281" i="13"/>
  <c r="P282" i="13"/>
  <c r="P283" i="13"/>
  <c r="P284" i="13"/>
  <c r="P285" i="13"/>
  <c r="P286" i="13"/>
  <c r="P287" i="13"/>
  <c r="P288" i="13"/>
  <c r="P289" i="13"/>
  <c r="P290" i="13"/>
  <c r="P291" i="13"/>
  <c r="P292" i="13"/>
  <c r="P293" i="13"/>
  <c r="P294" i="13"/>
  <c r="P295" i="13"/>
  <c r="P296" i="13"/>
  <c r="P297" i="13"/>
  <c r="P298" i="13"/>
  <c r="P299" i="13"/>
  <c r="P300" i="13"/>
  <c r="P301" i="13"/>
  <c r="P302" i="13"/>
  <c r="P303" i="13"/>
  <c r="P304" i="13"/>
  <c r="P305" i="13"/>
  <c r="P306" i="13"/>
  <c r="P307" i="13"/>
  <c r="P308" i="13"/>
  <c r="P309" i="13"/>
  <c r="P310" i="13"/>
  <c r="P311" i="13"/>
  <c r="P312" i="13"/>
  <c r="P313" i="13"/>
  <c r="P314" i="13"/>
  <c r="P315" i="13"/>
  <c r="P316" i="13"/>
  <c r="P317" i="13"/>
  <c r="P318" i="13"/>
  <c r="P319" i="13"/>
  <c r="P320" i="13"/>
  <c r="P321" i="13"/>
  <c r="P322" i="13"/>
  <c r="P323" i="13"/>
  <c r="P324" i="13"/>
  <c r="P325" i="13"/>
  <c r="P326" i="13"/>
  <c r="P327" i="13"/>
  <c r="P328" i="13"/>
  <c r="P329" i="13"/>
  <c r="P330" i="13"/>
  <c r="P331" i="13"/>
  <c r="P332" i="13"/>
  <c r="P333" i="13"/>
  <c r="P334" i="13"/>
  <c r="P335" i="13"/>
  <c r="P336" i="13"/>
  <c r="P337" i="13"/>
  <c r="P338" i="13"/>
  <c r="P339" i="13"/>
  <c r="P340" i="13"/>
  <c r="P341" i="13"/>
  <c r="P342" i="13"/>
  <c r="P343" i="13"/>
  <c r="P344" i="13"/>
  <c r="P345" i="13"/>
  <c r="P346" i="13"/>
  <c r="P347" i="13"/>
  <c r="P348" i="13"/>
  <c r="P349" i="13"/>
  <c r="P350" i="13"/>
  <c r="P351" i="13"/>
  <c r="P352" i="13"/>
  <c r="P353" i="13"/>
  <c r="P354" i="13"/>
  <c r="P355" i="13"/>
  <c r="P356" i="13"/>
  <c r="P357" i="13"/>
  <c r="P358" i="13"/>
  <c r="P359" i="13"/>
  <c r="P360" i="13"/>
  <c r="P361" i="13"/>
  <c r="P362" i="13"/>
  <c r="P363" i="13"/>
  <c r="P364" i="13"/>
  <c r="P365" i="13"/>
  <c r="P366" i="13"/>
  <c r="P367" i="13"/>
  <c r="P368" i="13"/>
  <c r="P369" i="13"/>
  <c r="P370" i="13"/>
  <c r="P371" i="13"/>
  <c r="P372" i="13"/>
  <c r="P373" i="13"/>
  <c r="P374" i="13"/>
  <c r="P375" i="13"/>
  <c r="P376" i="13"/>
  <c r="P377" i="13"/>
  <c r="P378" i="13"/>
  <c r="P379" i="13"/>
  <c r="P380" i="13"/>
  <c r="P381" i="13"/>
  <c r="P382" i="13"/>
  <c r="P383" i="13"/>
  <c r="P384" i="13"/>
  <c r="P385" i="13"/>
  <c r="P386" i="13"/>
  <c r="P387" i="13"/>
  <c r="P388" i="13"/>
  <c r="P389" i="13"/>
  <c r="P390" i="13"/>
  <c r="P391" i="13"/>
  <c r="P392" i="13"/>
  <c r="P393" i="13"/>
  <c r="P394" i="13"/>
  <c r="P395" i="13"/>
  <c r="P396" i="13"/>
  <c r="P397" i="13"/>
  <c r="P398" i="13"/>
  <c r="P399" i="13"/>
  <c r="P400" i="13"/>
  <c r="P401" i="13"/>
  <c r="P402" i="13"/>
  <c r="P403" i="13"/>
  <c r="P404" i="13"/>
  <c r="P405" i="13"/>
  <c r="P406" i="13"/>
  <c r="P407" i="13"/>
  <c r="P408" i="13"/>
  <c r="P409" i="13"/>
  <c r="P410" i="13"/>
  <c r="P411" i="13"/>
  <c r="P412" i="13"/>
  <c r="P413" i="13"/>
  <c r="P414" i="13"/>
  <c r="P415" i="13"/>
  <c r="P416" i="13"/>
  <c r="P417" i="13"/>
  <c r="P418" i="13"/>
  <c r="P419" i="13"/>
  <c r="P420" i="13"/>
  <c r="P421" i="13"/>
  <c r="P422" i="13"/>
  <c r="P423" i="13"/>
  <c r="P424" i="13"/>
  <c r="P425" i="13"/>
  <c r="P426" i="13"/>
  <c r="P427" i="13"/>
  <c r="P428" i="13"/>
  <c r="P429" i="13"/>
  <c r="P430" i="13"/>
  <c r="P431" i="13"/>
  <c r="P432" i="13"/>
  <c r="P433" i="13"/>
  <c r="P434" i="13"/>
  <c r="P435" i="13"/>
  <c r="P436" i="13"/>
  <c r="P437" i="13"/>
  <c r="P438" i="13"/>
  <c r="P439" i="13"/>
  <c r="P440" i="13"/>
  <c r="P441" i="13"/>
  <c r="P442" i="13"/>
  <c r="P443" i="13"/>
  <c r="P444" i="13"/>
  <c r="P445" i="13"/>
  <c r="P446" i="13"/>
  <c r="P447" i="13"/>
  <c r="P448" i="13"/>
  <c r="P449" i="13"/>
  <c r="P450" i="13"/>
  <c r="P451" i="13"/>
  <c r="P452" i="13"/>
  <c r="P453" i="13"/>
  <c r="P454" i="13"/>
  <c r="P455" i="13"/>
  <c r="P456" i="13"/>
  <c r="P457" i="13"/>
  <c r="P458" i="13"/>
  <c r="P459" i="13"/>
  <c r="P460" i="13"/>
  <c r="P461" i="13"/>
  <c r="P462" i="13"/>
  <c r="P463" i="13"/>
  <c r="P464" i="13"/>
  <c r="P465" i="13"/>
  <c r="P466" i="13"/>
  <c r="P467" i="13"/>
  <c r="P468" i="13"/>
  <c r="P469" i="13"/>
  <c r="P470" i="13"/>
  <c r="P471" i="13"/>
  <c r="P472" i="13"/>
  <c r="P473" i="13"/>
  <c r="P474" i="13"/>
  <c r="P475" i="13"/>
  <c r="P476" i="13"/>
  <c r="P477" i="13"/>
  <c r="P478" i="13"/>
  <c r="P479" i="13"/>
  <c r="P480" i="13"/>
  <c r="P481" i="13"/>
  <c r="P482" i="13"/>
  <c r="P483" i="13"/>
  <c r="P484" i="13"/>
  <c r="P485" i="13"/>
  <c r="P486" i="13"/>
  <c r="P487" i="13"/>
  <c r="P488" i="13"/>
  <c r="P489" i="13"/>
  <c r="P490" i="13"/>
  <c r="P491" i="13"/>
  <c r="P492" i="13"/>
  <c r="P493" i="13"/>
  <c r="P494" i="13"/>
  <c r="P495" i="13"/>
  <c r="P496" i="13"/>
  <c r="P497" i="13"/>
  <c r="P498" i="13"/>
  <c r="P499" i="13"/>
  <c r="P500" i="13"/>
  <c r="P501" i="13"/>
  <c r="P502" i="13"/>
  <c r="P503" i="13"/>
  <c r="P504" i="13"/>
  <c r="P505" i="13"/>
  <c r="P506" i="13"/>
  <c r="P507" i="13"/>
  <c r="P508" i="13"/>
  <c r="P509" i="13"/>
  <c r="P510" i="13"/>
  <c r="P511" i="13"/>
  <c r="P512" i="13"/>
  <c r="P513" i="13"/>
  <c r="P514" i="13"/>
  <c r="P515" i="13"/>
  <c r="P516" i="13"/>
  <c r="P517" i="13"/>
  <c r="P518" i="13"/>
  <c r="P519" i="13"/>
  <c r="P520" i="13"/>
  <c r="P521" i="13"/>
  <c r="P522" i="13"/>
  <c r="P523" i="13"/>
  <c r="P524" i="13"/>
  <c r="P525" i="13"/>
  <c r="P526" i="13"/>
  <c r="P527" i="13"/>
  <c r="P528" i="13"/>
  <c r="P529" i="13"/>
  <c r="P530" i="13"/>
  <c r="P531" i="13"/>
  <c r="P532" i="13"/>
  <c r="P533" i="13"/>
  <c r="P534" i="13"/>
  <c r="P535" i="13"/>
  <c r="P536" i="13"/>
  <c r="P537" i="13"/>
  <c r="P538" i="13"/>
  <c r="P539" i="13"/>
  <c r="P540" i="13"/>
  <c r="P541" i="13"/>
  <c r="P542" i="13"/>
  <c r="P543" i="13"/>
  <c r="P544" i="13"/>
  <c r="P545" i="13"/>
  <c r="P546" i="13"/>
  <c r="P547" i="13"/>
  <c r="P548" i="13"/>
  <c r="P549" i="13"/>
  <c r="P550" i="13"/>
  <c r="P551" i="13"/>
  <c r="P552" i="13"/>
  <c r="P553" i="13"/>
  <c r="P554" i="13"/>
  <c r="P555" i="13"/>
  <c r="P556" i="13"/>
  <c r="P557" i="13"/>
  <c r="P558" i="13"/>
  <c r="P559" i="13"/>
  <c r="P560" i="13"/>
  <c r="P561" i="13"/>
  <c r="P562" i="13"/>
  <c r="P563" i="13"/>
  <c r="P564" i="13"/>
  <c r="P565" i="13"/>
  <c r="P566" i="13"/>
  <c r="P567" i="13"/>
  <c r="P568" i="13"/>
  <c r="P569" i="13"/>
  <c r="P570" i="13"/>
  <c r="P571" i="13"/>
  <c r="P572" i="13"/>
  <c r="P573" i="13"/>
  <c r="P574" i="13"/>
  <c r="P575" i="13"/>
  <c r="P576" i="13"/>
  <c r="P577" i="13"/>
  <c r="P578" i="13"/>
  <c r="P579" i="13"/>
  <c r="P580" i="13"/>
  <c r="P581" i="13"/>
  <c r="P582" i="13"/>
  <c r="P583" i="13"/>
  <c r="P584" i="13"/>
  <c r="P585" i="13"/>
  <c r="P586" i="13"/>
  <c r="P587" i="13"/>
  <c r="P588" i="13"/>
  <c r="P589" i="13"/>
  <c r="P590" i="13"/>
  <c r="P591" i="13"/>
  <c r="P592" i="13"/>
  <c r="P593" i="13"/>
  <c r="P594" i="13"/>
  <c r="P595" i="13"/>
  <c r="P596" i="13"/>
  <c r="P597" i="13"/>
  <c r="P598" i="13"/>
  <c r="P599" i="13"/>
  <c r="P600" i="13"/>
  <c r="P601" i="13"/>
  <c r="P602" i="13"/>
  <c r="P603" i="13"/>
  <c r="P604" i="13"/>
  <c r="P605" i="13"/>
  <c r="P606" i="13"/>
  <c r="P607" i="13"/>
  <c r="P608" i="13"/>
  <c r="P609" i="13"/>
  <c r="P610" i="13"/>
  <c r="P611" i="13"/>
  <c r="P612" i="13"/>
  <c r="P613" i="13"/>
  <c r="P614" i="13"/>
  <c r="P615" i="13"/>
  <c r="P616" i="13"/>
  <c r="P617" i="13"/>
  <c r="P618" i="13"/>
  <c r="P619" i="13"/>
  <c r="P620" i="13"/>
  <c r="P621" i="13"/>
  <c r="P622" i="13"/>
  <c r="P623" i="13"/>
  <c r="P624" i="13"/>
  <c r="P625" i="13"/>
  <c r="P626" i="13"/>
  <c r="P627" i="13"/>
  <c r="P628" i="13"/>
  <c r="P629" i="13"/>
  <c r="P630" i="13"/>
  <c r="P631" i="13"/>
  <c r="P632" i="13"/>
  <c r="P633" i="13"/>
  <c r="P634" i="13"/>
  <c r="P635" i="13"/>
  <c r="P636" i="13"/>
  <c r="P637" i="13"/>
  <c r="P638" i="13"/>
  <c r="P639" i="13"/>
  <c r="P640" i="13"/>
  <c r="P641" i="13"/>
  <c r="P642" i="13"/>
  <c r="P643" i="13"/>
  <c r="P644" i="13"/>
  <c r="P645" i="13"/>
  <c r="P646" i="13"/>
  <c r="P647" i="13"/>
  <c r="P648" i="13"/>
  <c r="P649" i="13"/>
  <c r="P650" i="13"/>
  <c r="P651" i="13"/>
  <c r="P652" i="13"/>
  <c r="P653" i="13"/>
  <c r="P654" i="13"/>
  <c r="P655" i="13"/>
  <c r="P656" i="13"/>
  <c r="P657" i="13"/>
  <c r="P658" i="13"/>
  <c r="P659" i="13"/>
  <c r="P660" i="13"/>
  <c r="P661" i="13"/>
  <c r="P662" i="13"/>
  <c r="P663" i="13"/>
  <c r="P664" i="13"/>
  <c r="P665" i="13"/>
  <c r="P666" i="13"/>
  <c r="P667" i="13"/>
  <c r="P668" i="13"/>
  <c r="P669" i="13"/>
  <c r="P670" i="13"/>
  <c r="P671" i="13"/>
  <c r="P672" i="13"/>
  <c r="P673" i="13"/>
  <c r="P674" i="13"/>
  <c r="P675" i="13"/>
  <c r="P676" i="13"/>
  <c r="P677" i="13"/>
  <c r="P678" i="13"/>
  <c r="P679" i="13"/>
  <c r="P680" i="13"/>
  <c r="P681" i="13"/>
  <c r="P682" i="13"/>
  <c r="P683" i="13"/>
  <c r="P684" i="13"/>
  <c r="P685" i="13"/>
  <c r="P686" i="13"/>
  <c r="P687" i="13"/>
  <c r="P688" i="13"/>
  <c r="P689" i="13"/>
  <c r="P690" i="13"/>
  <c r="P691" i="13"/>
  <c r="P692" i="13"/>
  <c r="P693" i="13"/>
  <c r="P694" i="13"/>
  <c r="P695" i="13"/>
  <c r="P696" i="13"/>
  <c r="P697" i="13"/>
  <c r="P698" i="13"/>
  <c r="P699" i="13"/>
  <c r="P700" i="13"/>
  <c r="P701" i="13"/>
  <c r="P702" i="13"/>
  <c r="P703" i="13"/>
  <c r="P704" i="13"/>
  <c r="P705" i="13"/>
  <c r="P706" i="13"/>
  <c r="P707" i="13"/>
  <c r="P708" i="13"/>
  <c r="P709" i="13"/>
  <c r="P710" i="13"/>
  <c r="P711" i="13"/>
  <c r="P712" i="13"/>
  <c r="P713" i="13"/>
  <c r="P714" i="13"/>
  <c r="P715" i="13"/>
  <c r="P716" i="13"/>
  <c r="P717" i="13"/>
  <c r="P718" i="13"/>
  <c r="P719" i="13"/>
  <c r="P720" i="13"/>
  <c r="P721" i="13"/>
  <c r="P722" i="13"/>
  <c r="P723" i="13"/>
  <c r="P724" i="13"/>
  <c r="P725" i="13"/>
  <c r="P726" i="13"/>
  <c r="P727" i="13"/>
  <c r="P728" i="13"/>
  <c r="P729" i="13"/>
  <c r="P730" i="13"/>
  <c r="P731" i="13"/>
  <c r="P732" i="13"/>
  <c r="P733" i="13"/>
  <c r="P734" i="13"/>
  <c r="P735" i="13"/>
  <c r="P736" i="13"/>
  <c r="P737" i="13"/>
  <c r="P738" i="13"/>
  <c r="P739" i="13"/>
  <c r="P740" i="13"/>
  <c r="P741" i="13"/>
  <c r="P742" i="13"/>
  <c r="P743" i="13"/>
  <c r="P744" i="13"/>
  <c r="P745" i="13"/>
  <c r="P746" i="13"/>
  <c r="P747" i="13"/>
  <c r="P748" i="13"/>
  <c r="P749" i="13"/>
  <c r="P750" i="13"/>
  <c r="P751" i="13"/>
  <c r="P752" i="13"/>
  <c r="P753" i="13"/>
  <c r="P754" i="13"/>
  <c r="P755" i="13"/>
  <c r="P756" i="13"/>
  <c r="P757" i="13"/>
  <c r="P758" i="13"/>
  <c r="P759" i="13"/>
  <c r="P760" i="13"/>
  <c r="P761" i="13"/>
  <c r="P762" i="13"/>
  <c r="P763" i="13"/>
  <c r="P764" i="13"/>
  <c r="P765" i="13"/>
  <c r="P766" i="13"/>
  <c r="P767" i="13"/>
  <c r="P768" i="13"/>
  <c r="P769" i="13"/>
  <c r="P770" i="13"/>
  <c r="P771" i="13"/>
  <c r="P772" i="13"/>
  <c r="P773" i="13"/>
  <c r="P774" i="13"/>
  <c r="P775" i="13"/>
  <c r="P776" i="13"/>
  <c r="P777" i="13"/>
  <c r="P778" i="13"/>
  <c r="P779" i="13"/>
  <c r="P780" i="13"/>
  <c r="P781" i="13"/>
  <c r="P782" i="13"/>
  <c r="P783" i="13"/>
  <c r="P784" i="13"/>
  <c r="P785" i="13"/>
  <c r="P786" i="13"/>
  <c r="P787" i="13"/>
  <c r="P788" i="13"/>
  <c r="P789" i="13"/>
  <c r="P790" i="13"/>
  <c r="P791" i="13"/>
  <c r="P792" i="13"/>
  <c r="P793" i="13"/>
  <c r="P794" i="13"/>
  <c r="P795" i="13"/>
  <c r="P796" i="13"/>
  <c r="P797" i="13"/>
  <c r="P798" i="13"/>
  <c r="P799" i="13"/>
  <c r="P800" i="13"/>
  <c r="P801" i="13"/>
  <c r="P802" i="13"/>
  <c r="P803" i="13"/>
  <c r="P804" i="13"/>
  <c r="P805" i="13"/>
  <c r="P806" i="13"/>
  <c r="P807" i="13"/>
  <c r="P808" i="13"/>
  <c r="P809" i="13"/>
  <c r="P810" i="13"/>
  <c r="P811" i="13"/>
  <c r="P812" i="13"/>
  <c r="P813" i="13"/>
  <c r="P814" i="13"/>
  <c r="P815" i="13"/>
  <c r="P816" i="13"/>
  <c r="P817" i="13"/>
  <c r="P818" i="13"/>
  <c r="P819" i="13"/>
  <c r="P820" i="13"/>
  <c r="P821" i="13"/>
  <c r="P822" i="13"/>
  <c r="P823" i="13"/>
  <c r="P824" i="13"/>
  <c r="P825" i="13"/>
  <c r="P826" i="13"/>
  <c r="P827" i="13"/>
  <c r="P828" i="13"/>
  <c r="P829" i="13"/>
  <c r="P830" i="13"/>
  <c r="P831" i="13"/>
  <c r="P832" i="13"/>
  <c r="P833" i="13"/>
  <c r="P834" i="13"/>
  <c r="P835" i="13"/>
  <c r="P836" i="13"/>
  <c r="P837" i="13"/>
  <c r="P838" i="13"/>
  <c r="P839" i="13"/>
  <c r="P840" i="13"/>
  <c r="P841" i="13"/>
  <c r="P842" i="13"/>
  <c r="P843" i="13"/>
  <c r="P844" i="13"/>
  <c r="P845" i="13"/>
  <c r="P846" i="13"/>
  <c r="P847" i="13"/>
  <c r="P848" i="13"/>
  <c r="P849" i="13"/>
  <c r="P850" i="13"/>
  <c r="P851" i="13"/>
  <c r="P852" i="13"/>
  <c r="P853" i="13"/>
  <c r="P854" i="13"/>
  <c r="P855" i="13"/>
  <c r="P856" i="13"/>
  <c r="P857" i="13"/>
  <c r="P858" i="13"/>
  <c r="P859" i="13"/>
  <c r="P860" i="13"/>
  <c r="P861" i="13"/>
  <c r="P862" i="13"/>
  <c r="P863" i="13"/>
  <c r="P864" i="13"/>
  <c r="P865" i="13"/>
  <c r="P866" i="13"/>
  <c r="P867" i="13"/>
  <c r="P868" i="13"/>
  <c r="P869" i="13"/>
  <c r="P870" i="13"/>
  <c r="P871" i="13"/>
  <c r="P872" i="13"/>
  <c r="P873" i="13"/>
  <c r="P874" i="13"/>
  <c r="P875" i="13"/>
  <c r="P876" i="13"/>
  <c r="P877" i="13"/>
  <c r="P878" i="13"/>
  <c r="P879" i="13"/>
  <c r="P880" i="13"/>
  <c r="P881" i="13"/>
  <c r="P882" i="13"/>
  <c r="P883" i="13"/>
  <c r="P884" i="13"/>
  <c r="P885" i="13"/>
  <c r="P886" i="13"/>
  <c r="P887" i="13"/>
  <c r="P888" i="13"/>
  <c r="P889" i="13"/>
  <c r="P890" i="13"/>
  <c r="P891" i="13"/>
  <c r="P892" i="13"/>
  <c r="P893" i="13"/>
  <c r="P894" i="13"/>
  <c r="P895" i="13"/>
  <c r="P896" i="13"/>
  <c r="P897" i="13"/>
  <c r="P898" i="13"/>
  <c r="P899" i="13"/>
  <c r="P900" i="13"/>
  <c r="P901" i="13"/>
  <c r="P902" i="13"/>
  <c r="P903" i="13"/>
  <c r="P904" i="13"/>
  <c r="P905" i="13"/>
  <c r="P906" i="13"/>
  <c r="P907" i="13"/>
  <c r="P908" i="13"/>
  <c r="P909" i="13"/>
  <c r="P910" i="13"/>
  <c r="P911" i="13"/>
  <c r="P912" i="13"/>
  <c r="P913" i="13"/>
  <c r="P914" i="13"/>
  <c r="P915" i="13"/>
  <c r="P916" i="13"/>
  <c r="P917" i="13"/>
  <c r="P918" i="13"/>
  <c r="P919" i="13"/>
  <c r="P920" i="13"/>
  <c r="P921" i="13"/>
  <c r="P922" i="13"/>
  <c r="P923" i="13"/>
  <c r="P924" i="13"/>
  <c r="P925" i="13"/>
  <c r="P926" i="13"/>
  <c r="P927" i="13"/>
  <c r="P928" i="13"/>
  <c r="P929" i="13"/>
  <c r="P930" i="13"/>
  <c r="P931" i="13"/>
  <c r="P932" i="13"/>
  <c r="P933" i="13"/>
  <c r="P934" i="13"/>
  <c r="P935" i="13"/>
  <c r="P936" i="13"/>
  <c r="P937" i="13"/>
  <c r="P938" i="13"/>
  <c r="P939" i="13"/>
  <c r="P940" i="13"/>
  <c r="P941" i="13"/>
  <c r="P942" i="13"/>
  <c r="P943" i="13"/>
  <c r="P944" i="13"/>
  <c r="P945" i="13"/>
  <c r="P946" i="13"/>
  <c r="P947" i="13"/>
  <c r="P948" i="13"/>
  <c r="P949" i="13"/>
  <c r="P950" i="13"/>
  <c r="P951" i="13"/>
  <c r="P952" i="13"/>
  <c r="P953" i="13"/>
  <c r="P954" i="13"/>
  <c r="P955" i="13"/>
  <c r="P956" i="13"/>
  <c r="P957" i="13"/>
  <c r="P958" i="13"/>
  <c r="P959" i="13"/>
  <c r="P960" i="13"/>
  <c r="P961" i="13"/>
  <c r="P962" i="13"/>
  <c r="P963" i="13"/>
  <c r="P964" i="13"/>
  <c r="P965" i="13"/>
  <c r="P966" i="13"/>
  <c r="P967" i="13"/>
  <c r="P968" i="13"/>
  <c r="P969" i="13"/>
  <c r="P970" i="13"/>
  <c r="P971" i="13"/>
  <c r="P972" i="13"/>
  <c r="P973" i="13"/>
  <c r="P974" i="13"/>
  <c r="P975" i="13"/>
  <c r="P976" i="13"/>
  <c r="P977" i="13"/>
  <c r="P978" i="13"/>
  <c r="P979" i="13"/>
  <c r="P980" i="13"/>
  <c r="P981" i="13"/>
  <c r="P982" i="13"/>
  <c r="P983" i="13"/>
  <c r="P984" i="13"/>
  <c r="P985" i="13"/>
  <c r="P986" i="13"/>
  <c r="P987" i="13"/>
  <c r="P988" i="13"/>
  <c r="P989" i="13"/>
  <c r="P990" i="13"/>
  <c r="P991" i="13"/>
  <c r="P992" i="13"/>
  <c r="P993" i="13"/>
  <c r="P994" i="13"/>
  <c r="P995" i="13"/>
  <c r="P996" i="13"/>
  <c r="P997" i="13"/>
  <c r="P998" i="13"/>
  <c r="P999" i="13"/>
  <c r="P1000" i="13"/>
  <c r="P1001" i="13"/>
  <c r="P1002" i="13"/>
  <c r="P1003" i="13"/>
  <c r="P1004" i="13"/>
  <c r="P1005" i="13"/>
  <c r="P1006" i="13"/>
  <c r="P1007" i="13"/>
  <c r="P1008" i="13"/>
  <c r="P1009" i="13"/>
  <c r="P1010" i="13"/>
  <c r="P1011" i="13"/>
  <c r="P1012" i="13"/>
  <c r="P1013" i="13"/>
  <c r="P1014" i="13"/>
  <c r="P1015" i="13"/>
  <c r="P1016" i="13"/>
  <c r="P1017" i="13"/>
  <c r="P1018" i="13"/>
  <c r="P1019" i="13"/>
  <c r="P1020" i="13"/>
  <c r="P1021" i="13"/>
  <c r="P1022" i="13"/>
  <c r="P1023" i="13"/>
  <c r="P1024" i="13"/>
  <c r="P1025" i="13"/>
  <c r="P1026" i="13"/>
  <c r="P1027" i="13"/>
  <c r="P1028" i="13"/>
  <c r="P1029" i="13"/>
  <c r="P1030" i="13"/>
  <c r="P1031" i="13"/>
  <c r="P1032" i="13"/>
  <c r="P1033" i="13"/>
  <c r="P1034" i="13"/>
  <c r="P1035" i="13"/>
  <c r="P1036" i="13"/>
  <c r="P1037" i="13"/>
  <c r="P1038" i="13"/>
  <c r="P1039" i="13"/>
  <c r="P1040" i="13"/>
  <c r="P1041" i="13"/>
  <c r="P1042" i="13"/>
  <c r="P1043" i="13"/>
  <c r="P1044" i="13"/>
  <c r="P1045" i="13"/>
  <c r="P1046" i="13"/>
  <c r="P1047" i="13"/>
  <c r="P1048" i="13"/>
  <c r="P1049" i="13"/>
  <c r="P1050" i="13"/>
  <c r="P1051" i="13"/>
  <c r="P1052" i="13"/>
  <c r="P1053" i="13"/>
  <c r="P1054" i="13"/>
  <c r="P1055" i="13"/>
  <c r="P1056" i="13"/>
  <c r="P1057" i="13"/>
  <c r="P1058" i="13"/>
  <c r="P1059" i="13"/>
  <c r="P1060" i="13"/>
  <c r="P1061" i="13"/>
  <c r="P1062" i="13"/>
  <c r="P1063" i="13"/>
  <c r="P1064" i="13"/>
  <c r="P1065" i="13"/>
  <c r="P1066" i="13"/>
  <c r="P1067" i="13"/>
  <c r="P1068" i="13"/>
  <c r="P1069" i="13"/>
  <c r="P1070" i="13"/>
  <c r="P1071" i="13"/>
  <c r="P1072" i="13"/>
  <c r="P1073" i="13"/>
  <c r="P1074" i="13"/>
  <c r="P1075" i="13"/>
  <c r="P1076" i="13"/>
  <c r="P1077" i="13"/>
  <c r="P1078" i="13"/>
  <c r="P1079" i="13"/>
  <c r="P1080" i="13"/>
  <c r="P1081" i="13"/>
  <c r="P1082" i="13"/>
  <c r="P1083" i="13"/>
  <c r="P1084" i="13"/>
  <c r="P1085" i="13"/>
  <c r="P1086" i="13"/>
  <c r="P1087" i="13"/>
  <c r="P1088" i="13"/>
  <c r="P1089" i="13"/>
  <c r="P1090" i="13"/>
  <c r="P1091" i="13"/>
  <c r="P1092" i="13"/>
  <c r="P1093" i="13"/>
  <c r="P1094" i="13"/>
  <c r="P1095" i="13"/>
  <c r="P1096" i="13"/>
  <c r="P1097" i="13"/>
  <c r="P1098" i="13"/>
  <c r="P1099" i="13"/>
  <c r="P1100" i="13"/>
  <c r="P1101" i="13"/>
  <c r="P1102" i="13"/>
  <c r="P1103" i="13"/>
  <c r="P1104" i="13"/>
  <c r="P1105" i="13"/>
  <c r="P1106" i="13"/>
  <c r="P1107" i="13"/>
  <c r="P1108" i="13"/>
  <c r="P1109" i="13"/>
  <c r="P1110" i="13"/>
  <c r="P1111" i="13"/>
  <c r="P1112" i="13"/>
  <c r="P1113" i="13"/>
  <c r="P1114" i="13"/>
  <c r="P1115" i="13"/>
  <c r="P1116" i="13"/>
  <c r="P1117" i="13"/>
  <c r="P1118" i="13"/>
  <c r="P1119" i="13"/>
  <c r="P1120" i="13"/>
  <c r="P1121" i="13"/>
  <c r="P1122" i="13"/>
  <c r="P1123" i="13"/>
  <c r="P1124" i="13"/>
  <c r="P1125" i="13"/>
  <c r="P1126" i="13"/>
  <c r="P1127" i="13"/>
  <c r="P1128" i="13"/>
  <c r="P1129" i="13"/>
  <c r="P1130" i="13"/>
  <c r="P1131" i="13"/>
  <c r="P1132" i="13"/>
  <c r="P1133" i="13"/>
  <c r="P1134" i="13"/>
  <c r="P1135" i="13"/>
  <c r="P1136" i="13"/>
  <c r="P1137" i="13"/>
  <c r="P1138" i="13"/>
  <c r="P1139" i="13"/>
  <c r="P1140" i="13"/>
  <c r="P1141" i="13"/>
  <c r="P1142" i="13"/>
  <c r="P1143" i="13"/>
  <c r="P1144" i="13"/>
  <c r="P1145" i="13"/>
  <c r="P1146" i="13"/>
  <c r="P1147" i="13"/>
  <c r="P1148" i="13"/>
  <c r="P1149" i="13"/>
  <c r="P1150" i="13"/>
  <c r="P1151" i="13"/>
  <c r="P1152" i="13"/>
  <c r="P1153" i="13"/>
  <c r="P1154" i="13"/>
  <c r="P1155" i="13"/>
  <c r="P1156" i="13"/>
  <c r="P1157" i="13"/>
  <c r="P1158" i="13"/>
  <c r="P1159" i="13"/>
  <c r="P1160" i="13"/>
  <c r="P1161" i="13"/>
  <c r="P1162" i="13"/>
  <c r="P1163" i="13"/>
  <c r="P1164" i="13"/>
  <c r="P1165" i="13"/>
  <c r="P1166" i="13"/>
  <c r="P1167" i="13"/>
  <c r="P1168" i="13"/>
  <c r="P1169" i="13"/>
  <c r="P1170" i="13"/>
  <c r="P1171" i="13"/>
  <c r="P1172" i="13"/>
  <c r="P1173" i="13"/>
  <c r="P1174" i="13"/>
  <c r="P1175" i="13"/>
  <c r="P1176" i="13"/>
  <c r="P1177" i="13"/>
  <c r="P1178" i="13"/>
  <c r="P1179" i="13"/>
  <c r="P1180" i="13"/>
  <c r="P1181" i="13"/>
  <c r="P1182" i="13"/>
  <c r="P1183" i="13"/>
  <c r="P1184" i="13"/>
  <c r="P1185" i="13"/>
  <c r="P1186" i="13"/>
  <c r="P1187" i="13"/>
  <c r="P1188" i="13"/>
  <c r="P1189" i="13"/>
  <c r="P1190" i="13"/>
  <c r="P1191" i="13"/>
  <c r="P1192" i="13"/>
  <c r="P1193" i="13"/>
  <c r="P1194" i="13"/>
  <c r="P1195" i="13"/>
  <c r="P1196" i="13"/>
  <c r="P1197" i="13"/>
  <c r="P1198" i="13"/>
  <c r="P1199" i="13"/>
  <c r="P1200" i="13"/>
  <c r="P1201" i="13"/>
  <c r="P1202" i="13"/>
  <c r="P1203" i="13"/>
  <c r="P1204" i="13"/>
  <c r="P1205" i="13"/>
  <c r="P1206" i="13"/>
  <c r="P1207" i="13"/>
  <c r="P1208" i="13"/>
  <c r="P1209" i="13"/>
  <c r="P1210" i="13"/>
  <c r="P1211" i="13"/>
  <c r="P1212" i="13"/>
  <c r="P1213" i="13"/>
  <c r="P1214" i="13"/>
  <c r="P1215" i="13"/>
  <c r="P1216" i="13"/>
  <c r="P1217" i="13"/>
  <c r="P1218" i="13"/>
  <c r="P1219" i="13"/>
  <c r="P1220" i="13"/>
  <c r="P1221" i="13"/>
  <c r="P1222" i="13"/>
  <c r="P1223" i="13"/>
  <c r="P1224" i="13"/>
  <c r="P1225" i="13"/>
  <c r="P1226" i="13"/>
  <c r="P1227" i="13"/>
  <c r="P1228" i="13"/>
  <c r="P1229" i="13"/>
  <c r="P1230" i="13"/>
  <c r="P1231" i="13"/>
  <c r="P1232" i="13"/>
  <c r="P1233" i="13"/>
  <c r="P1234" i="13"/>
  <c r="P1235" i="13"/>
  <c r="P1236" i="13"/>
  <c r="P1237" i="13"/>
  <c r="P1238" i="13"/>
  <c r="P1239" i="13"/>
  <c r="P1240" i="13"/>
  <c r="P1241" i="13"/>
  <c r="P1242" i="13"/>
  <c r="P1243" i="13"/>
  <c r="P1244" i="13"/>
  <c r="P1245" i="13"/>
  <c r="P1246" i="13"/>
  <c r="P1247" i="13"/>
  <c r="P1248" i="13"/>
  <c r="P1249" i="13"/>
  <c r="P1250" i="13"/>
  <c r="P1251" i="13"/>
  <c r="P1252" i="13"/>
  <c r="P1253" i="13"/>
  <c r="P1254" i="13"/>
  <c r="P1255" i="13"/>
  <c r="P1256" i="13"/>
  <c r="P1257" i="13"/>
  <c r="P1258" i="13"/>
  <c r="P1259" i="13"/>
  <c r="P1260" i="13"/>
  <c r="P1261" i="13"/>
  <c r="P1262" i="13"/>
  <c r="P1263" i="13"/>
  <c r="P1264" i="13"/>
  <c r="P1265" i="13"/>
  <c r="P1266" i="13"/>
  <c r="P1267" i="13"/>
  <c r="P1268" i="13"/>
  <c r="P1269" i="13"/>
  <c r="P1270" i="13"/>
  <c r="P1271" i="13"/>
  <c r="P1272" i="13"/>
  <c r="P1273" i="13"/>
  <c r="P1274" i="13"/>
  <c r="P1275" i="13"/>
  <c r="P1276" i="13"/>
  <c r="P1277" i="13"/>
  <c r="P1278" i="13"/>
  <c r="P1279" i="13"/>
  <c r="P1280" i="13"/>
  <c r="P1281" i="13"/>
  <c r="P1282" i="13"/>
  <c r="P1283" i="13"/>
  <c r="P1284" i="13"/>
  <c r="P1285" i="13"/>
  <c r="P1286" i="13"/>
  <c r="P1287" i="13"/>
  <c r="P1288" i="13"/>
  <c r="P1289" i="13"/>
  <c r="P1290" i="13"/>
  <c r="P1291" i="13"/>
  <c r="P1292" i="13"/>
  <c r="P1293" i="13"/>
  <c r="P1294" i="13"/>
  <c r="P1295" i="13"/>
  <c r="P1296" i="13"/>
  <c r="P1297" i="13"/>
  <c r="P1298" i="13"/>
  <c r="P1299" i="13"/>
  <c r="P1300" i="13"/>
  <c r="P1301" i="13"/>
  <c r="P1302" i="13"/>
  <c r="P1303" i="13"/>
  <c r="P1304" i="13"/>
  <c r="P1305" i="13"/>
  <c r="P1306" i="13"/>
  <c r="P1307" i="13"/>
  <c r="P1308" i="13"/>
  <c r="P1309" i="13"/>
  <c r="P1310" i="13"/>
  <c r="P1311" i="13"/>
  <c r="P1312" i="13"/>
  <c r="P1313" i="13"/>
  <c r="P1314" i="13"/>
  <c r="P1315" i="13"/>
  <c r="P1316" i="13"/>
  <c r="P1317" i="13"/>
  <c r="P1318" i="13"/>
  <c r="P1319" i="13"/>
  <c r="P1320" i="13"/>
  <c r="P1321" i="13"/>
  <c r="P1322" i="13"/>
  <c r="P1323" i="13"/>
  <c r="P1324" i="13"/>
  <c r="P1325" i="13"/>
  <c r="P1326" i="13"/>
  <c r="P1327" i="13"/>
  <c r="P1328" i="13"/>
  <c r="P1329" i="13"/>
  <c r="P1330" i="13"/>
  <c r="P1331" i="13"/>
  <c r="P1332" i="13"/>
  <c r="P1333" i="13"/>
  <c r="P1334" i="13"/>
  <c r="P1335" i="13"/>
  <c r="P1336" i="13"/>
  <c r="P1337" i="13"/>
  <c r="P1338" i="13"/>
  <c r="P1339" i="13"/>
  <c r="P1340" i="13"/>
  <c r="P1341" i="13"/>
  <c r="P1342" i="13"/>
  <c r="P1343" i="13"/>
  <c r="P1344" i="13"/>
  <c r="P1345" i="13"/>
  <c r="P1346" i="13"/>
  <c r="P1347" i="13"/>
  <c r="P1348" i="13"/>
  <c r="P1349" i="13"/>
  <c r="P1350" i="13"/>
  <c r="P1351" i="13"/>
  <c r="P1352" i="13"/>
  <c r="P1353" i="13"/>
  <c r="P1354" i="13"/>
  <c r="P1355" i="13"/>
  <c r="P1356" i="13"/>
  <c r="P1357" i="13"/>
  <c r="P1358" i="13"/>
  <c r="P1359" i="13"/>
  <c r="P1360" i="13"/>
  <c r="P1361" i="13"/>
  <c r="P1362" i="13"/>
  <c r="P1363" i="13"/>
  <c r="P1364" i="13"/>
  <c r="P1365" i="13"/>
  <c r="P1366" i="13"/>
  <c r="P1367" i="13"/>
  <c r="P1368" i="13"/>
  <c r="P1369" i="13"/>
  <c r="P1370" i="13"/>
  <c r="P1371" i="13"/>
  <c r="P1372" i="13"/>
  <c r="P1373" i="13"/>
  <c r="P1374" i="13"/>
  <c r="P1375" i="13"/>
  <c r="P1376" i="13"/>
  <c r="P1377" i="13"/>
  <c r="P1378" i="13"/>
  <c r="P1379" i="13"/>
  <c r="P1380" i="13"/>
  <c r="P1381" i="13"/>
  <c r="P1382" i="13"/>
  <c r="P1383" i="13"/>
  <c r="P1384" i="13"/>
  <c r="P1385" i="13"/>
  <c r="P1386" i="13"/>
  <c r="P1387" i="13"/>
  <c r="P1388" i="13"/>
  <c r="P1389" i="13"/>
  <c r="P1390" i="13"/>
  <c r="P1391" i="13"/>
  <c r="P1392" i="13"/>
  <c r="P1393" i="13"/>
  <c r="P1394" i="13"/>
  <c r="P1395" i="13"/>
  <c r="P1396" i="13"/>
  <c r="P1397" i="13"/>
  <c r="P1398" i="13"/>
  <c r="P3" i="13"/>
  <c r="D1354" i="13"/>
  <c r="D1355" i="13"/>
  <c r="D1356" i="13"/>
  <c r="D1357" i="13"/>
  <c r="D1358" i="13"/>
  <c r="D1359" i="13"/>
  <c r="D1360" i="13"/>
  <c r="D1361" i="13"/>
  <c r="D1362" i="13"/>
  <c r="D1363" i="13"/>
  <c r="D1364" i="13"/>
  <c r="D1365" i="13"/>
  <c r="D1366" i="13"/>
  <c r="D1367" i="13"/>
  <c r="D1368" i="13"/>
  <c r="D1369" i="13"/>
  <c r="D1370" i="13"/>
  <c r="D1371" i="13"/>
  <c r="D1372" i="13"/>
  <c r="D1373" i="13"/>
  <c r="D1374" i="13"/>
  <c r="D1375" i="13"/>
  <c r="D1376" i="13"/>
  <c r="D1377" i="13"/>
  <c r="D1378" i="13"/>
  <c r="D1379" i="13"/>
  <c r="D1380" i="13"/>
  <c r="D1381" i="13"/>
  <c r="D1382" i="13"/>
  <c r="D1383" i="13"/>
  <c r="D1384" i="13"/>
  <c r="D1385" i="13"/>
  <c r="D1386" i="13"/>
  <c r="D1387" i="13"/>
  <c r="D1388" i="13"/>
  <c r="D1389" i="13"/>
  <c r="D1390" i="13"/>
  <c r="D1391" i="13"/>
  <c r="D1392" i="13"/>
  <c r="D1393" i="13"/>
  <c r="D1394" i="13"/>
  <c r="D1395" i="13"/>
  <c r="D1396" i="13"/>
  <c r="D1397" i="13"/>
  <c r="D1398" i="13"/>
  <c r="D1353" i="13"/>
  <c r="D1186" i="13"/>
  <c r="D1187" i="13"/>
  <c r="D1188" i="13"/>
  <c r="D1189" i="13"/>
  <c r="D1190" i="13"/>
  <c r="D1191" i="13"/>
  <c r="D1192" i="13"/>
  <c r="D1193" i="13"/>
  <c r="D1194" i="13"/>
  <c r="D1195" i="13"/>
  <c r="D1196" i="13"/>
  <c r="D1197" i="13"/>
  <c r="D1198" i="13"/>
  <c r="D1199" i="13"/>
  <c r="D1200" i="13"/>
  <c r="D1201" i="13"/>
  <c r="D1202" i="13"/>
  <c r="D1203" i="13"/>
  <c r="D1204" i="13"/>
  <c r="D1205" i="13"/>
  <c r="D1206" i="13"/>
  <c r="D1207" i="13"/>
  <c r="D1208" i="13"/>
  <c r="D1209" i="13"/>
  <c r="D1210" i="13"/>
  <c r="D1211" i="13"/>
  <c r="D1212" i="13"/>
  <c r="D1213" i="13"/>
  <c r="D1214" i="13"/>
  <c r="D1215" i="13"/>
  <c r="D1216" i="13"/>
  <c r="D1217" i="13"/>
  <c r="D1218" i="13"/>
  <c r="D1219" i="13"/>
  <c r="D1220" i="13"/>
  <c r="D1221" i="13"/>
  <c r="D1222" i="13"/>
  <c r="D1223" i="13"/>
  <c r="D1224" i="13"/>
  <c r="D1225" i="13"/>
  <c r="D1226" i="13"/>
  <c r="D1227" i="13"/>
  <c r="D1228" i="13"/>
  <c r="D1229" i="13"/>
  <c r="D1230" i="13"/>
  <c r="D1231" i="13"/>
  <c r="D1232" i="13"/>
  <c r="D1233" i="13"/>
  <c r="D1234" i="13"/>
  <c r="D1235" i="13"/>
  <c r="D1236" i="13"/>
  <c r="D1237" i="13"/>
  <c r="D1238" i="13"/>
  <c r="D1239" i="13"/>
  <c r="D1240" i="13"/>
  <c r="D1241" i="13"/>
  <c r="D1242" i="13"/>
  <c r="D1243" i="13"/>
  <c r="D1244" i="13"/>
  <c r="D1245" i="13"/>
  <c r="D1246" i="13"/>
  <c r="D1247" i="13"/>
  <c r="D1248" i="13"/>
  <c r="D1249" i="13"/>
  <c r="D1250" i="13"/>
  <c r="D1251" i="13"/>
  <c r="D1252" i="13"/>
  <c r="D1253" i="13"/>
  <c r="D1254" i="13"/>
  <c r="D1255" i="13"/>
  <c r="D1256" i="13"/>
  <c r="D1257" i="13"/>
  <c r="D1258" i="13"/>
  <c r="D1259" i="13"/>
  <c r="D1260" i="13"/>
  <c r="D1261" i="13"/>
  <c r="D1262" i="13"/>
  <c r="D1263" i="13"/>
  <c r="D1264" i="13"/>
  <c r="D1265" i="13"/>
  <c r="D1266" i="13"/>
  <c r="D1267" i="13"/>
  <c r="D1268" i="13"/>
  <c r="D1269" i="13"/>
  <c r="D1270" i="13"/>
  <c r="D1271" i="13"/>
  <c r="D1272" i="13"/>
  <c r="D1273" i="13"/>
  <c r="D1274" i="13"/>
  <c r="D1275" i="13"/>
  <c r="D1276" i="13"/>
  <c r="D1277" i="13"/>
  <c r="D1278" i="13"/>
  <c r="D1279" i="13"/>
  <c r="D1280" i="13"/>
  <c r="D1281" i="13"/>
  <c r="D1282" i="13"/>
  <c r="D1283" i="13"/>
  <c r="D1284" i="13"/>
  <c r="D1285" i="13"/>
  <c r="D1286" i="13"/>
  <c r="D1287" i="13"/>
  <c r="D1288" i="13"/>
  <c r="D1289" i="13"/>
  <c r="D1290" i="13"/>
  <c r="D1291" i="13"/>
  <c r="D1292" i="13"/>
  <c r="D1293" i="13"/>
  <c r="D1294" i="13"/>
  <c r="D1295" i="13"/>
  <c r="D1296" i="13"/>
  <c r="D1297" i="13"/>
  <c r="D1298" i="13"/>
  <c r="D1299" i="13"/>
  <c r="D1300" i="13"/>
  <c r="D1301" i="13"/>
  <c r="D1302" i="13"/>
  <c r="D1303" i="13"/>
  <c r="D1304" i="13"/>
  <c r="D1305" i="13"/>
  <c r="D1306" i="13"/>
  <c r="D1307" i="13"/>
  <c r="D1308" i="13"/>
  <c r="D1309" i="13"/>
  <c r="D1310" i="13"/>
  <c r="D1311" i="13"/>
  <c r="D1312" i="13"/>
  <c r="D1313" i="13"/>
  <c r="D1314" i="13"/>
  <c r="D1315" i="13"/>
  <c r="D1316" i="13"/>
  <c r="D1317" i="13"/>
  <c r="D1318" i="13"/>
  <c r="D1319" i="13"/>
  <c r="D1320" i="13"/>
  <c r="D1321" i="13"/>
  <c r="D1322" i="13"/>
  <c r="D1323" i="13"/>
  <c r="D1324" i="13"/>
  <c r="D1325" i="13"/>
  <c r="D1326" i="13"/>
  <c r="D1327" i="13"/>
  <c r="D1328" i="13"/>
  <c r="D1329" i="13"/>
  <c r="D1330" i="13"/>
  <c r="D1331" i="13"/>
  <c r="D1332" i="13"/>
  <c r="D1333" i="13"/>
  <c r="D1334" i="13"/>
  <c r="D1335" i="13"/>
  <c r="D1336" i="13"/>
  <c r="D1337" i="13"/>
  <c r="D1338" i="13"/>
  <c r="D1339" i="13"/>
  <c r="D1340" i="13"/>
  <c r="D1341" i="13"/>
  <c r="D1342" i="13"/>
  <c r="D1343" i="13"/>
  <c r="D1344" i="13"/>
  <c r="D1345" i="13"/>
  <c r="D1346" i="13"/>
  <c r="D1347" i="13"/>
  <c r="D1348" i="13"/>
  <c r="D1349" i="13"/>
  <c r="D1350" i="13"/>
  <c r="D1351" i="13"/>
  <c r="D1352" i="13"/>
  <c r="D1185" i="13"/>
  <c r="D5" i="13"/>
  <c r="D6" i="13"/>
  <c r="D7" i="13"/>
  <c r="D8" i="13"/>
  <c r="D9" i="13"/>
  <c r="D10" i="13"/>
  <c r="D11" i="13"/>
  <c r="D12" i="13"/>
  <c r="D13" i="13"/>
  <c r="D14" i="13"/>
  <c r="D15" i="13"/>
  <c r="D16" i="13"/>
  <c r="D17" i="13"/>
  <c r="D18" i="13"/>
  <c r="D19" i="13"/>
  <c r="D20" i="13"/>
  <c r="D21" i="13"/>
  <c r="D22" i="13"/>
  <c r="D23" i="13"/>
  <c r="D24" i="13"/>
  <c r="D25" i="13"/>
  <c r="D26" i="13"/>
  <c r="D27" i="13"/>
  <c r="D28" i="13"/>
  <c r="D29" i="13"/>
  <c r="D30" i="13"/>
  <c r="D31" i="13"/>
  <c r="D32" i="13"/>
  <c r="D33" i="13"/>
  <c r="D34" i="13"/>
  <c r="D35" i="13"/>
  <c r="D36" i="13"/>
  <c r="D37" i="13"/>
  <c r="D38" i="13"/>
  <c r="D39" i="13"/>
  <c r="D40" i="13"/>
  <c r="D41" i="13"/>
  <c r="D42" i="13"/>
  <c r="D43" i="13"/>
  <c r="D44" i="13"/>
  <c r="D45" i="13"/>
  <c r="D46" i="13"/>
  <c r="D47" i="13"/>
  <c r="D48" i="13"/>
  <c r="D49" i="13"/>
  <c r="D50" i="13"/>
  <c r="D51" i="13"/>
  <c r="D52" i="13"/>
  <c r="D53" i="13"/>
  <c r="D54" i="13"/>
  <c r="D55" i="13"/>
  <c r="D56" i="13"/>
  <c r="D57" i="13"/>
  <c r="D58" i="13"/>
  <c r="D59" i="13"/>
  <c r="D60" i="13"/>
  <c r="D61" i="13"/>
  <c r="D62" i="13"/>
  <c r="D63" i="13"/>
  <c r="D64" i="13"/>
  <c r="D65" i="13"/>
  <c r="D66" i="13"/>
  <c r="D67" i="13"/>
  <c r="D68" i="13"/>
  <c r="D69" i="13"/>
  <c r="D70" i="13"/>
  <c r="D71" i="13"/>
  <c r="D72" i="13"/>
  <c r="D73" i="13"/>
  <c r="D74" i="13"/>
  <c r="D75" i="13"/>
  <c r="D76" i="13"/>
  <c r="D77" i="13"/>
  <c r="D78" i="13"/>
  <c r="D79" i="13"/>
  <c r="D80" i="13"/>
  <c r="D81" i="13"/>
  <c r="D82" i="13"/>
  <c r="D83" i="13"/>
  <c r="D84" i="13"/>
  <c r="D85" i="13"/>
  <c r="D86" i="13"/>
  <c r="D87" i="13"/>
  <c r="D88" i="13"/>
  <c r="D89" i="13"/>
  <c r="D90" i="13"/>
  <c r="D91" i="13"/>
  <c r="D92" i="13"/>
  <c r="D93" i="13"/>
  <c r="D94" i="13"/>
  <c r="D95" i="13"/>
  <c r="D96" i="13"/>
  <c r="D97" i="13"/>
  <c r="D98" i="13"/>
  <c r="D99" i="13"/>
  <c r="D100" i="13"/>
  <c r="D101" i="13"/>
  <c r="D102" i="13"/>
  <c r="D103" i="13"/>
  <c r="D104" i="13"/>
  <c r="D105" i="13"/>
  <c r="D106" i="13"/>
  <c r="D107" i="13"/>
  <c r="D108" i="13"/>
  <c r="D109" i="13"/>
  <c r="D110" i="13"/>
  <c r="D111" i="13"/>
  <c r="D112" i="13"/>
  <c r="D113" i="13"/>
  <c r="D114" i="13"/>
  <c r="D115" i="13"/>
  <c r="D116" i="13"/>
  <c r="D117" i="13"/>
  <c r="D118" i="13"/>
  <c r="D119" i="13"/>
  <c r="D120" i="13"/>
  <c r="D121" i="13"/>
  <c r="D122" i="13"/>
  <c r="D123" i="13"/>
  <c r="D124" i="13"/>
  <c r="D125" i="13"/>
  <c r="D126" i="13"/>
  <c r="D127" i="13"/>
  <c r="D128" i="13"/>
  <c r="D129" i="13"/>
  <c r="D130" i="13"/>
  <c r="D131" i="13"/>
  <c r="D132" i="13"/>
  <c r="D133" i="13"/>
  <c r="D134" i="13"/>
  <c r="D135" i="13"/>
  <c r="D136" i="13"/>
  <c r="D137" i="13"/>
  <c r="D138" i="13"/>
  <c r="D139" i="13"/>
  <c r="D140" i="13"/>
  <c r="D141" i="13"/>
  <c r="D142" i="13"/>
  <c r="D143" i="13"/>
  <c r="D144" i="13"/>
  <c r="D145" i="13"/>
  <c r="D146" i="13"/>
  <c r="D147" i="13"/>
  <c r="D148" i="13"/>
  <c r="D149" i="13"/>
  <c r="D150" i="13"/>
  <c r="D151" i="13"/>
  <c r="D152" i="13"/>
  <c r="D153" i="13"/>
  <c r="D154" i="13"/>
  <c r="D155" i="13"/>
  <c r="D156" i="13"/>
  <c r="D157" i="13"/>
  <c r="D158" i="13"/>
  <c r="D159" i="13"/>
  <c r="D160" i="13"/>
  <c r="D161" i="13"/>
  <c r="D162" i="13"/>
  <c r="D163" i="13"/>
  <c r="D164" i="13"/>
  <c r="D165" i="13"/>
  <c r="D166" i="13"/>
  <c r="D167" i="13"/>
  <c r="D168" i="13"/>
  <c r="D169" i="13"/>
  <c r="D170" i="13"/>
  <c r="D171" i="13"/>
  <c r="D172" i="13"/>
  <c r="D173" i="13"/>
  <c r="D174" i="13"/>
  <c r="D175" i="13"/>
  <c r="D176" i="13"/>
  <c r="D177" i="13"/>
  <c r="D178" i="13"/>
  <c r="D179" i="13"/>
  <c r="D180" i="13"/>
  <c r="D181" i="13"/>
  <c r="D182" i="13"/>
  <c r="D183" i="13"/>
  <c r="D184" i="13"/>
  <c r="D185" i="13"/>
  <c r="D186" i="13"/>
  <c r="D187" i="13"/>
  <c r="D188" i="13"/>
  <c r="D189" i="13"/>
  <c r="D190" i="13"/>
  <c r="D191" i="13"/>
  <c r="D192" i="13"/>
  <c r="D193" i="13"/>
  <c r="D194" i="13"/>
  <c r="D195" i="13"/>
  <c r="D196" i="13"/>
  <c r="D197" i="13"/>
  <c r="D198" i="13"/>
  <c r="D199" i="13"/>
  <c r="D200" i="13"/>
  <c r="D201" i="13"/>
  <c r="D202" i="13"/>
  <c r="D203" i="13"/>
  <c r="D204" i="13"/>
  <c r="D205" i="13"/>
  <c r="D206" i="13"/>
  <c r="D207" i="13"/>
  <c r="D208" i="13"/>
  <c r="D209" i="13"/>
  <c r="D210" i="13"/>
  <c r="D211" i="13"/>
  <c r="D212" i="13"/>
  <c r="D213" i="13"/>
  <c r="D214" i="13"/>
  <c r="D215" i="13"/>
  <c r="D216" i="13"/>
  <c r="D217" i="13"/>
  <c r="D218" i="13"/>
  <c r="D219" i="13"/>
  <c r="D220" i="13"/>
  <c r="D221" i="13"/>
  <c r="D222" i="13"/>
  <c r="D223" i="13"/>
  <c r="D224" i="13"/>
  <c r="D225" i="13"/>
  <c r="D226" i="13"/>
  <c r="D227" i="13"/>
  <c r="D228" i="13"/>
  <c r="D229" i="13"/>
  <c r="D230" i="13"/>
  <c r="D231" i="13"/>
  <c r="D232" i="13"/>
  <c r="D233" i="13"/>
  <c r="D234" i="13"/>
  <c r="D235" i="13"/>
  <c r="D236" i="13"/>
  <c r="D237" i="13"/>
  <c r="D238" i="13"/>
  <c r="D239" i="13"/>
  <c r="D240" i="13"/>
  <c r="D241" i="13"/>
  <c r="D242" i="13"/>
  <c r="D243" i="13"/>
  <c r="D244" i="13"/>
  <c r="D245" i="13"/>
  <c r="D246" i="13"/>
  <c r="D247" i="13"/>
  <c r="D248" i="13"/>
  <c r="D249" i="13"/>
  <c r="D250" i="13"/>
  <c r="D251" i="13"/>
  <c r="D252" i="13"/>
  <c r="D253" i="13"/>
  <c r="D254" i="13"/>
  <c r="D255" i="13"/>
  <c r="D256" i="13"/>
  <c r="D257" i="13"/>
  <c r="D258" i="13"/>
  <c r="D259" i="13"/>
  <c r="D260" i="13"/>
  <c r="D261" i="13"/>
  <c r="D262" i="13"/>
  <c r="D263" i="13"/>
  <c r="D264" i="13"/>
  <c r="D265" i="13"/>
  <c r="D266" i="13"/>
  <c r="D267" i="13"/>
  <c r="D268" i="13"/>
  <c r="D269" i="13"/>
  <c r="D270" i="13"/>
  <c r="D271" i="13"/>
  <c r="D272" i="13"/>
  <c r="D273" i="13"/>
  <c r="D274" i="13"/>
  <c r="D275" i="13"/>
  <c r="D276" i="13"/>
  <c r="D277" i="13"/>
  <c r="D278" i="13"/>
  <c r="D279" i="13"/>
  <c r="D280" i="13"/>
  <c r="D281" i="13"/>
  <c r="D282" i="13"/>
  <c r="D283" i="13"/>
  <c r="D284" i="13"/>
  <c r="D285" i="13"/>
  <c r="D286" i="13"/>
  <c r="D287" i="13"/>
  <c r="D288" i="13"/>
  <c r="D289" i="13"/>
  <c r="D290" i="13"/>
  <c r="D291" i="13"/>
  <c r="D292" i="13"/>
  <c r="D293" i="13"/>
  <c r="D294" i="13"/>
  <c r="D295" i="13"/>
  <c r="D296" i="13"/>
  <c r="D297" i="13"/>
  <c r="D298" i="13"/>
  <c r="D299" i="13"/>
  <c r="D300" i="13"/>
  <c r="D301" i="13"/>
  <c r="D302" i="13"/>
  <c r="D303" i="13"/>
  <c r="D304" i="13"/>
  <c r="D305" i="13"/>
  <c r="D306" i="13"/>
  <c r="D307" i="13"/>
  <c r="D308" i="13"/>
  <c r="D309" i="13"/>
  <c r="D310" i="13"/>
  <c r="D311" i="13"/>
  <c r="D312" i="13"/>
  <c r="D313" i="13"/>
  <c r="D314" i="13"/>
  <c r="D315" i="13"/>
  <c r="D316" i="13"/>
  <c r="D317" i="13"/>
  <c r="D318" i="13"/>
  <c r="D319" i="13"/>
  <c r="D320" i="13"/>
  <c r="D321" i="13"/>
  <c r="D322" i="13"/>
  <c r="D323" i="13"/>
  <c r="D324" i="13"/>
  <c r="D325" i="13"/>
  <c r="D326" i="13"/>
  <c r="D327" i="13"/>
  <c r="D328" i="13"/>
  <c r="D329" i="13"/>
  <c r="D330" i="13"/>
  <c r="D331" i="13"/>
  <c r="D332" i="13"/>
  <c r="D333" i="13"/>
  <c r="D334" i="13"/>
  <c r="D335" i="13"/>
  <c r="D336" i="13"/>
  <c r="D337" i="13"/>
  <c r="D338" i="13"/>
  <c r="D339" i="13"/>
  <c r="D340" i="13"/>
  <c r="D341" i="13"/>
  <c r="D342" i="13"/>
  <c r="D343" i="13"/>
  <c r="D344" i="13"/>
  <c r="D345" i="13"/>
  <c r="D346" i="13"/>
  <c r="D347" i="13"/>
  <c r="D348" i="13"/>
  <c r="D349" i="13"/>
  <c r="D350" i="13"/>
  <c r="D351" i="13"/>
  <c r="D352" i="13"/>
  <c r="D353" i="13"/>
  <c r="D354" i="13"/>
  <c r="D355" i="13"/>
  <c r="D356" i="13"/>
  <c r="D357" i="13"/>
  <c r="D358" i="13"/>
  <c r="D359" i="13"/>
  <c r="D360" i="13"/>
  <c r="D361" i="13"/>
  <c r="D362" i="13"/>
  <c r="D363" i="13"/>
  <c r="D364" i="13"/>
  <c r="D365" i="13"/>
  <c r="D366" i="13"/>
  <c r="D367" i="13"/>
  <c r="D368" i="13"/>
  <c r="D369" i="13"/>
  <c r="D370" i="13"/>
  <c r="D371" i="13"/>
  <c r="D372" i="13"/>
  <c r="D373" i="13"/>
  <c r="D374" i="13"/>
  <c r="D375" i="13"/>
  <c r="D376" i="13"/>
  <c r="D377" i="13"/>
  <c r="D378" i="13"/>
  <c r="D379" i="13"/>
  <c r="D380" i="13"/>
  <c r="D381" i="13"/>
  <c r="D382" i="13"/>
  <c r="D383" i="13"/>
  <c r="D384" i="13"/>
  <c r="D385" i="13"/>
  <c r="D386" i="13"/>
  <c r="D387" i="13"/>
  <c r="D388" i="13"/>
  <c r="D389" i="13"/>
  <c r="D390" i="13"/>
  <c r="D391" i="13"/>
  <c r="D392" i="13"/>
  <c r="D393" i="13"/>
  <c r="D394" i="13"/>
  <c r="D395" i="13"/>
  <c r="D396" i="13"/>
  <c r="D397" i="13"/>
  <c r="D398" i="13"/>
  <c r="D399" i="13"/>
  <c r="D400" i="13"/>
  <c r="D401" i="13"/>
  <c r="D402" i="13"/>
  <c r="D403" i="13"/>
  <c r="D404" i="13"/>
  <c r="D405" i="13"/>
  <c r="D406" i="13"/>
  <c r="D407" i="13"/>
  <c r="D408" i="13"/>
  <c r="D409" i="13"/>
  <c r="D410" i="13"/>
  <c r="D411" i="13"/>
  <c r="D412" i="13"/>
  <c r="D413" i="13"/>
  <c r="D414" i="13"/>
  <c r="D415" i="13"/>
  <c r="D416" i="13"/>
  <c r="D417" i="13"/>
  <c r="D418" i="13"/>
  <c r="D419" i="13"/>
  <c r="D420" i="13"/>
  <c r="D421" i="13"/>
  <c r="D422" i="13"/>
  <c r="D423" i="13"/>
  <c r="D424" i="13"/>
  <c r="D425" i="13"/>
  <c r="D426" i="13"/>
  <c r="D427" i="13"/>
  <c r="D428" i="13"/>
  <c r="D429" i="13"/>
  <c r="D430" i="13"/>
  <c r="D431" i="13"/>
  <c r="D432" i="13"/>
  <c r="D433" i="13"/>
  <c r="D434" i="13"/>
  <c r="D435" i="13"/>
  <c r="D436" i="13"/>
  <c r="D437" i="13"/>
  <c r="D438" i="13"/>
  <c r="D439" i="13"/>
  <c r="D440" i="13"/>
  <c r="D441" i="13"/>
  <c r="D442" i="13"/>
  <c r="D443" i="13"/>
  <c r="D444" i="13"/>
  <c r="D445" i="13"/>
  <c r="D446" i="13"/>
  <c r="D447" i="13"/>
  <c r="D448" i="13"/>
  <c r="D449" i="13"/>
  <c r="D450" i="13"/>
  <c r="D451" i="13"/>
  <c r="D452" i="13"/>
  <c r="D453" i="13"/>
  <c r="D454" i="13"/>
  <c r="D455" i="13"/>
  <c r="D456" i="13"/>
  <c r="D457" i="13"/>
  <c r="D458" i="13"/>
  <c r="D459" i="13"/>
  <c r="D460" i="13"/>
  <c r="D461" i="13"/>
  <c r="D462" i="13"/>
  <c r="D463" i="13"/>
  <c r="D464" i="13"/>
  <c r="D465" i="13"/>
  <c r="D466" i="13"/>
  <c r="D467" i="13"/>
  <c r="D468" i="13"/>
  <c r="D469" i="13"/>
  <c r="D470" i="13"/>
  <c r="D471" i="13"/>
  <c r="D472" i="13"/>
  <c r="D473" i="13"/>
  <c r="D474" i="13"/>
  <c r="D475" i="13"/>
  <c r="D476" i="13"/>
  <c r="D477" i="13"/>
  <c r="D478" i="13"/>
  <c r="D479" i="13"/>
  <c r="D480" i="13"/>
  <c r="D481" i="13"/>
  <c r="D482" i="13"/>
  <c r="D483" i="13"/>
  <c r="D484" i="13"/>
  <c r="D485" i="13"/>
  <c r="D486" i="13"/>
  <c r="D487" i="13"/>
  <c r="D488" i="13"/>
  <c r="D489" i="13"/>
  <c r="D490" i="13"/>
  <c r="D491" i="13"/>
  <c r="D492" i="13"/>
  <c r="D493" i="13"/>
  <c r="D494" i="13"/>
  <c r="D495" i="13"/>
  <c r="D496" i="13"/>
  <c r="D497" i="13"/>
  <c r="D498" i="13"/>
  <c r="D499" i="13"/>
  <c r="D500" i="13"/>
  <c r="D501" i="13"/>
  <c r="D502" i="13"/>
  <c r="D503" i="13"/>
  <c r="D504" i="13"/>
  <c r="D505" i="13"/>
  <c r="D506" i="13"/>
  <c r="D507" i="13"/>
  <c r="D508" i="13"/>
  <c r="D509" i="13"/>
  <c r="D510" i="13"/>
  <c r="D511" i="13"/>
  <c r="D512" i="13"/>
  <c r="D513" i="13"/>
  <c r="D514" i="13"/>
  <c r="D515" i="13"/>
  <c r="D516" i="13"/>
  <c r="D517" i="13"/>
  <c r="D518" i="13"/>
  <c r="D519" i="13"/>
  <c r="D520" i="13"/>
  <c r="D521" i="13"/>
  <c r="D522" i="13"/>
  <c r="D523" i="13"/>
  <c r="D524" i="13"/>
  <c r="D525" i="13"/>
  <c r="D526" i="13"/>
  <c r="D527" i="13"/>
  <c r="D528" i="13"/>
  <c r="D529" i="13"/>
  <c r="D530" i="13"/>
  <c r="D531" i="13"/>
  <c r="D532" i="13"/>
  <c r="D533" i="13"/>
  <c r="D534" i="13"/>
  <c r="D535" i="13"/>
  <c r="D536" i="13"/>
  <c r="D537" i="13"/>
  <c r="D538" i="13"/>
  <c r="D539" i="13"/>
  <c r="D540" i="13"/>
  <c r="D541" i="13"/>
  <c r="D542" i="13"/>
  <c r="D543" i="13"/>
  <c r="D544" i="13"/>
  <c r="D545" i="13"/>
  <c r="D546" i="13"/>
  <c r="D547" i="13"/>
  <c r="D548" i="13"/>
  <c r="D549" i="13"/>
  <c r="D550" i="13"/>
  <c r="D551" i="13"/>
  <c r="D552" i="13"/>
  <c r="D553" i="13"/>
  <c r="D554" i="13"/>
  <c r="D555" i="13"/>
  <c r="D556" i="13"/>
  <c r="D557" i="13"/>
  <c r="D558" i="13"/>
  <c r="D559" i="13"/>
  <c r="D560" i="13"/>
  <c r="D561" i="13"/>
  <c r="D562" i="13"/>
  <c r="D563" i="13"/>
  <c r="D564" i="13"/>
  <c r="D565" i="13"/>
  <c r="D566" i="13"/>
  <c r="D567" i="13"/>
  <c r="D568" i="13"/>
  <c r="D569" i="13"/>
  <c r="D570" i="13"/>
  <c r="D571" i="13"/>
  <c r="D572" i="13"/>
  <c r="D573" i="13"/>
  <c r="D574" i="13"/>
  <c r="D575" i="13"/>
  <c r="D576" i="13"/>
  <c r="D577" i="13"/>
  <c r="D578" i="13"/>
  <c r="D579" i="13"/>
  <c r="D580" i="13"/>
  <c r="D581" i="13"/>
  <c r="D582" i="13"/>
  <c r="D583" i="13"/>
  <c r="D584" i="13"/>
  <c r="D585" i="13"/>
  <c r="D586" i="13"/>
  <c r="D587" i="13"/>
  <c r="D588" i="13"/>
  <c r="D589" i="13"/>
  <c r="D590" i="13"/>
  <c r="D591" i="13"/>
  <c r="D592" i="13"/>
  <c r="D593" i="13"/>
  <c r="D594" i="13"/>
  <c r="D595" i="13"/>
  <c r="D596" i="13"/>
  <c r="D597" i="13"/>
  <c r="D598" i="13"/>
  <c r="D599" i="13"/>
  <c r="D600" i="13"/>
  <c r="D601" i="13"/>
  <c r="D602" i="13"/>
  <c r="D603" i="13"/>
  <c r="D604" i="13"/>
  <c r="D605" i="13"/>
  <c r="D606" i="13"/>
  <c r="D607" i="13"/>
  <c r="D608" i="13"/>
  <c r="D609" i="13"/>
  <c r="D610" i="13"/>
  <c r="D611" i="13"/>
  <c r="D612" i="13"/>
  <c r="D613" i="13"/>
  <c r="D614" i="13"/>
  <c r="D615" i="13"/>
  <c r="D616" i="13"/>
  <c r="D617" i="13"/>
  <c r="D618" i="13"/>
  <c r="D619" i="13"/>
  <c r="D620" i="13"/>
  <c r="D621" i="13"/>
  <c r="D622" i="13"/>
  <c r="D623" i="13"/>
  <c r="D624" i="13"/>
  <c r="D625" i="13"/>
  <c r="D626" i="13"/>
  <c r="D627" i="13"/>
  <c r="D628" i="13"/>
  <c r="D629" i="13"/>
  <c r="D630" i="13"/>
  <c r="D631" i="13"/>
  <c r="D632" i="13"/>
  <c r="D633" i="13"/>
  <c r="D634" i="13"/>
  <c r="D635" i="13"/>
  <c r="D636" i="13"/>
  <c r="D637" i="13"/>
  <c r="D638" i="13"/>
  <c r="D639" i="13"/>
  <c r="D640" i="13"/>
  <c r="D641" i="13"/>
  <c r="D642" i="13"/>
  <c r="D643" i="13"/>
  <c r="D644" i="13"/>
  <c r="D645" i="13"/>
  <c r="D646" i="13"/>
  <c r="D647" i="13"/>
  <c r="D648" i="13"/>
  <c r="D649" i="13"/>
  <c r="D650" i="13"/>
  <c r="D651" i="13"/>
  <c r="D652" i="13"/>
  <c r="D653" i="13"/>
  <c r="D654" i="13"/>
  <c r="D655" i="13"/>
  <c r="D656" i="13"/>
  <c r="D657" i="13"/>
  <c r="D658" i="13"/>
  <c r="D659" i="13"/>
  <c r="D660" i="13"/>
  <c r="D661" i="13"/>
  <c r="D662" i="13"/>
  <c r="D663" i="13"/>
  <c r="D664" i="13"/>
  <c r="D665" i="13"/>
  <c r="D666" i="13"/>
  <c r="D667" i="13"/>
  <c r="D668" i="13"/>
  <c r="D669" i="13"/>
  <c r="D670" i="13"/>
  <c r="D671" i="13"/>
  <c r="D672" i="13"/>
  <c r="D673" i="13"/>
  <c r="D674" i="13"/>
  <c r="D675" i="13"/>
  <c r="D676" i="13"/>
  <c r="D677" i="13"/>
  <c r="D678" i="13"/>
  <c r="D679" i="13"/>
  <c r="D680" i="13"/>
  <c r="D681" i="13"/>
  <c r="D682" i="13"/>
  <c r="D683" i="13"/>
  <c r="D684" i="13"/>
  <c r="D685" i="13"/>
  <c r="D686" i="13"/>
  <c r="D687" i="13"/>
  <c r="D688" i="13"/>
  <c r="D689" i="13"/>
  <c r="D690" i="13"/>
  <c r="D691" i="13"/>
  <c r="D692" i="13"/>
  <c r="D693" i="13"/>
  <c r="D694" i="13"/>
  <c r="D695" i="13"/>
  <c r="D696" i="13"/>
  <c r="D697" i="13"/>
  <c r="D698" i="13"/>
  <c r="D699" i="13"/>
  <c r="D700" i="13"/>
  <c r="D701" i="13"/>
  <c r="D702" i="13"/>
  <c r="D703" i="13"/>
  <c r="D704" i="13"/>
  <c r="D705" i="13"/>
  <c r="D706" i="13"/>
  <c r="D707" i="13"/>
  <c r="D708" i="13"/>
  <c r="D709" i="13"/>
  <c r="D710" i="13"/>
  <c r="D711" i="13"/>
  <c r="D712" i="13"/>
  <c r="D713" i="13"/>
  <c r="D714" i="13"/>
  <c r="D715" i="13"/>
  <c r="D716" i="13"/>
  <c r="D717" i="13"/>
  <c r="D718" i="13"/>
  <c r="D719" i="13"/>
  <c r="D720" i="13"/>
  <c r="D721" i="13"/>
  <c r="D722" i="13"/>
  <c r="D723" i="13"/>
  <c r="D724" i="13"/>
  <c r="D725" i="13"/>
  <c r="D726" i="13"/>
  <c r="D727" i="13"/>
  <c r="D728" i="13"/>
  <c r="D729" i="13"/>
  <c r="D730" i="13"/>
  <c r="D731" i="13"/>
  <c r="D732" i="13"/>
  <c r="D733" i="13"/>
  <c r="D734" i="13"/>
  <c r="D735" i="13"/>
  <c r="D736" i="13"/>
  <c r="D737" i="13"/>
  <c r="D738" i="13"/>
  <c r="D739" i="13"/>
  <c r="D740" i="13"/>
  <c r="D741" i="13"/>
  <c r="D742" i="13"/>
  <c r="D743" i="13"/>
  <c r="D744" i="13"/>
  <c r="D745" i="13"/>
  <c r="D746" i="13"/>
  <c r="D747" i="13"/>
  <c r="D748" i="13"/>
  <c r="D749" i="13"/>
  <c r="D750" i="13"/>
  <c r="D751" i="13"/>
  <c r="D752" i="13"/>
  <c r="D753" i="13"/>
  <c r="D754" i="13"/>
  <c r="D755" i="13"/>
  <c r="D756" i="13"/>
  <c r="D757" i="13"/>
  <c r="D758" i="13"/>
  <c r="D759" i="13"/>
  <c r="D760" i="13"/>
  <c r="D761" i="13"/>
  <c r="D762" i="13"/>
  <c r="D763" i="13"/>
  <c r="D764" i="13"/>
  <c r="D765" i="13"/>
  <c r="D766" i="13"/>
  <c r="D767" i="13"/>
  <c r="D768" i="13"/>
  <c r="D769" i="13"/>
  <c r="D770" i="13"/>
  <c r="D771" i="13"/>
  <c r="D772" i="13"/>
  <c r="D773" i="13"/>
  <c r="D774" i="13"/>
  <c r="D775" i="13"/>
  <c r="D776" i="13"/>
  <c r="D777" i="13"/>
  <c r="D778" i="13"/>
  <c r="D779" i="13"/>
  <c r="D780" i="13"/>
  <c r="D781" i="13"/>
  <c r="D782" i="13"/>
  <c r="D783" i="13"/>
  <c r="D784" i="13"/>
  <c r="D785" i="13"/>
  <c r="D786" i="13"/>
  <c r="D787" i="13"/>
  <c r="D788" i="13"/>
  <c r="D789" i="13"/>
  <c r="D790" i="13"/>
  <c r="D791" i="13"/>
  <c r="D792" i="13"/>
  <c r="D793" i="13"/>
  <c r="D794" i="13"/>
  <c r="D795" i="13"/>
  <c r="D796" i="13"/>
  <c r="D797" i="13"/>
  <c r="D798" i="13"/>
  <c r="D799" i="13"/>
  <c r="D800" i="13"/>
  <c r="D801" i="13"/>
  <c r="D802" i="13"/>
  <c r="D803" i="13"/>
  <c r="D804" i="13"/>
  <c r="D805" i="13"/>
  <c r="D806" i="13"/>
  <c r="D807" i="13"/>
  <c r="D808" i="13"/>
  <c r="D809" i="13"/>
  <c r="D810" i="13"/>
  <c r="D811" i="13"/>
  <c r="D812" i="13"/>
  <c r="D813" i="13"/>
  <c r="D814" i="13"/>
  <c r="D815" i="13"/>
  <c r="D816" i="13"/>
  <c r="D817" i="13"/>
  <c r="D818" i="13"/>
  <c r="D819" i="13"/>
  <c r="D820" i="13"/>
  <c r="D821" i="13"/>
  <c r="D822" i="13"/>
  <c r="D823" i="13"/>
  <c r="D824" i="13"/>
  <c r="D825" i="13"/>
  <c r="D826" i="13"/>
  <c r="D827" i="13"/>
  <c r="D828" i="13"/>
  <c r="D829" i="13"/>
  <c r="D830" i="13"/>
  <c r="D831" i="13"/>
  <c r="D832" i="13"/>
  <c r="D833" i="13"/>
  <c r="D834" i="13"/>
  <c r="D835" i="13"/>
  <c r="D836" i="13"/>
  <c r="D837" i="13"/>
  <c r="D838" i="13"/>
  <c r="D839" i="13"/>
  <c r="D840" i="13"/>
  <c r="D841" i="13"/>
  <c r="D842" i="13"/>
  <c r="D843" i="13"/>
  <c r="D844" i="13"/>
  <c r="D845" i="13"/>
  <c r="D846" i="13"/>
  <c r="D847" i="13"/>
  <c r="D848" i="13"/>
  <c r="D849" i="13"/>
  <c r="D850" i="13"/>
  <c r="D851" i="13"/>
  <c r="D852" i="13"/>
  <c r="D853" i="13"/>
  <c r="D854" i="13"/>
  <c r="D855" i="13"/>
  <c r="D856" i="13"/>
  <c r="D857" i="13"/>
  <c r="D858" i="13"/>
  <c r="D859" i="13"/>
  <c r="D860" i="13"/>
  <c r="D861" i="13"/>
  <c r="D862" i="13"/>
  <c r="D863" i="13"/>
  <c r="D864" i="13"/>
  <c r="D865" i="13"/>
  <c r="D866" i="13"/>
  <c r="D867" i="13"/>
  <c r="D868" i="13"/>
  <c r="D869" i="13"/>
  <c r="D870" i="13"/>
  <c r="D871" i="13"/>
  <c r="D872" i="13"/>
  <c r="D873" i="13"/>
  <c r="D874" i="13"/>
  <c r="D875" i="13"/>
  <c r="D876" i="13"/>
  <c r="D877" i="13"/>
  <c r="D878" i="13"/>
  <c r="D879" i="13"/>
  <c r="D880" i="13"/>
  <c r="D881" i="13"/>
  <c r="D882" i="13"/>
  <c r="D883" i="13"/>
  <c r="D884" i="13"/>
  <c r="D885" i="13"/>
  <c r="D886" i="13"/>
  <c r="D887" i="13"/>
  <c r="D888" i="13"/>
  <c r="D889" i="13"/>
  <c r="D890" i="13"/>
  <c r="D891" i="13"/>
  <c r="D892" i="13"/>
  <c r="D893" i="13"/>
  <c r="D894" i="13"/>
  <c r="D895" i="13"/>
  <c r="D896" i="13"/>
  <c r="D897" i="13"/>
  <c r="D898" i="13"/>
  <c r="D899" i="13"/>
  <c r="D900" i="13"/>
  <c r="D901" i="13"/>
  <c r="D902" i="13"/>
  <c r="D903" i="13"/>
  <c r="D904" i="13"/>
  <c r="D905" i="13"/>
  <c r="D906" i="13"/>
  <c r="D907" i="13"/>
  <c r="D908" i="13"/>
  <c r="D909" i="13"/>
  <c r="D910" i="13"/>
  <c r="D911" i="13"/>
  <c r="D912" i="13"/>
  <c r="D913" i="13"/>
  <c r="D914" i="13"/>
  <c r="D915" i="13"/>
  <c r="D916" i="13"/>
  <c r="D917" i="13"/>
  <c r="D918" i="13"/>
  <c r="D919" i="13"/>
  <c r="D920" i="13"/>
  <c r="D921" i="13"/>
  <c r="D922" i="13"/>
  <c r="D923" i="13"/>
  <c r="D924" i="13"/>
  <c r="D925" i="13"/>
  <c r="D926" i="13"/>
  <c r="D927" i="13"/>
  <c r="D928" i="13"/>
  <c r="D929" i="13"/>
  <c r="D930" i="13"/>
  <c r="D931" i="13"/>
  <c r="D932" i="13"/>
  <c r="D933" i="13"/>
  <c r="D934" i="13"/>
  <c r="D935" i="13"/>
  <c r="D936" i="13"/>
  <c r="D937" i="13"/>
  <c r="D938" i="13"/>
  <c r="D939" i="13"/>
  <c r="D940" i="13"/>
  <c r="D941" i="13"/>
  <c r="D942" i="13"/>
  <c r="D943" i="13"/>
  <c r="D944" i="13"/>
  <c r="D945" i="13"/>
  <c r="D946" i="13"/>
  <c r="D947" i="13"/>
  <c r="D948" i="13"/>
  <c r="D949" i="13"/>
  <c r="D950" i="13"/>
  <c r="D951" i="13"/>
  <c r="D952" i="13"/>
  <c r="D953" i="13"/>
  <c r="D954" i="13"/>
  <c r="D955" i="13"/>
  <c r="D956" i="13"/>
  <c r="D957" i="13"/>
  <c r="D958" i="13"/>
  <c r="D959" i="13"/>
  <c r="D960" i="13"/>
  <c r="D961" i="13"/>
  <c r="D962" i="13"/>
  <c r="D963" i="13"/>
  <c r="D964" i="13"/>
  <c r="D965" i="13"/>
  <c r="D966" i="13"/>
  <c r="D967" i="13"/>
  <c r="D968" i="13"/>
  <c r="D969" i="13"/>
  <c r="D970" i="13"/>
  <c r="D971" i="13"/>
  <c r="D972" i="13"/>
  <c r="D973" i="13"/>
  <c r="D974" i="13"/>
  <c r="D975" i="13"/>
  <c r="D976" i="13"/>
  <c r="D977" i="13"/>
  <c r="D978" i="13"/>
  <c r="D979" i="13"/>
  <c r="D980" i="13"/>
  <c r="D981" i="13"/>
  <c r="D982" i="13"/>
  <c r="D983" i="13"/>
  <c r="D984" i="13"/>
  <c r="D985" i="13"/>
  <c r="D986" i="13"/>
  <c r="D987" i="13"/>
  <c r="D988" i="13"/>
  <c r="D989" i="13"/>
  <c r="D990" i="13"/>
  <c r="D991" i="13"/>
  <c r="D992" i="13"/>
  <c r="D993" i="13"/>
  <c r="D994" i="13"/>
  <c r="D995" i="13"/>
  <c r="D996" i="13"/>
  <c r="D997" i="13"/>
  <c r="D998" i="13"/>
  <c r="D999" i="13"/>
  <c r="D1000" i="13"/>
  <c r="D1001" i="13"/>
  <c r="D1002" i="13"/>
  <c r="D1003" i="13"/>
  <c r="D1004" i="13"/>
  <c r="D1005" i="13"/>
  <c r="D1006" i="13"/>
  <c r="D1007" i="13"/>
  <c r="D1008" i="13"/>
  <c r="D1009" i="13"/>
  <c r="D1010" i="13"/>
  <c r="D1011" i="13"/>
  <c r="D1012" i="13"/>
  <c r="D1013" i="13"/>
  <c r="D1014" i="13"/>
  <c r="D1015" i="13"/>
  <c r="D1016" i="13"/>
  <c r="D1017" i="13"/>
  <c r="D1018" i="13"/>
  <c r="D1019" i="13"/>
  <c r="D1020" i="13"/>
  <c r="D1021" i="13"/>
  <c r="D1022" i="13"/>
  <c r="D1023" i="13"/>
  <c r="D1024" i="13"/>
  <c r="D1025" i="13"/>
  <c r="D1026" i="13"/>
  <c r="D1027" i="13"/>
  <c r="D1028" i="13"/>
  <c r="D1029" i="13"/>
  <c r="D1030" i="13"/>
  <c r="D1031" i="13"/>
  <c r="D1032" i="13"/>
  <c r="D1033" i="13"/>
  <c r="D1034" i="13"/>
  <c r="D1035" i="13"/>
  <c r="D1036" i="13"/>
  <c r="D1037" i="13"/>
  <c r="D1038" i="13"/>
  <c r="D1039" i="13"/>
  <c r="D1040" i="13"/>
  <c r="D1041" i="13"/>
  <c r="D1042" i="13"/>
  <c r="D1043" i="13"/>
  <c r="D1044" i="13"/>
  <c r="D1045" i="13"/>
  <c r="D1046" i="13"/>
  <c r="D1047" i="13"/>
  <c r="D1048" i="13"/>
  <c r="D1049" i="13"/>
  <c r="D1050" i="13"/>
  <c r="D1051" i="13"/>
  <c r="D1052" i="13"/>
  <c r="D1053" i="13"/>
  <c r="D1054" i="13"/>
  <c r="D1055" i="13"/>
  <c r="D1056" i="13"/>
  <c r="D1057" i="13"/>
  <c r="D1058" i="13"/>
  <c r="D1059" i="13"/>
  <c r="D1060" i="13"/>
  <c r="D1061" i="13"/>
  <c r="D1062" i="13"/>
  <c r="D1063" i="13"/>
  <c r="D1064" i="13"/>
  <c r="D1065" i="13"/>
  <c r="D1066" i="13"/>
  <c r="D1067" i="13"/>
  <c r="D1068" i="13"/>
  <c r="D1069" i="13"/>
  <c r="D1070" i="13"/>
  <c r="D1071" i="13"/>
  <c r="D1072" i="13"/>
  <c r="D1073" i="13"/>
  <c r="D1074" i="13"/>
  <c r="D1075" i="13"/>
  <c r="D1076" i="13"/>
  <c r="D1077" i="13"/>
  <c r="D1078" i="13"/>
  <c r="D1079" i="13"/>
  <c r="D1080" i="13"/>
  <c r="D1081" i="13"/>
  <c r="D1082" i="13"/>
  <c r="D1083" i="13"/>
  <c r="D1084" i="13"/>
  <c r="D1085" i="13"/>
  <c r="D1086" i="13"/>
  <c r="D1087" i="13"/>
  <c r="D1088" i="13"/>
  <c r="D1089" i="13"/>
  <c r="D1090" i="13"/>
  <c r="D1091" i="13"/>
  <c r="D1092" i="13"/>
  <c r="D1093" i="13"/>
  <c r="D1094" i="13"/>
  <c r="D1095" i="13"/>
  <c r="D1096" i="13"/>
  <c r="D1097" i="13"/>
  <c r="D1098" i="13"/>
  <c r="D1099" i="13"/>
  <c r="D1100" i="13"/>
  <c r="D1101" i="13"/>
  <c r="D1102" i="13"/>
  <c r="D1103" i="13"/>
  <c r="D1104" i="13"/>
  <c r="D1105" i="13"/>
  <c r="D1106" i="13"/>
  <c r="D1107" i="13"/>
  <c r="D1108" i="13"/>
  <c r="D1109" i="13"/>
  <c r="D1110" i="13"/>
  <c r="D1111" i="13"/>
  <c r="D1112" i="13"/>
  <c r="D1113" i="13"/>
  <c r="D1114" i="13"/>
  <c r="D1115" i="13"/>
  <c r="D1116" i="13"/>
  <c r="D1117" i="13"/>
  <c r="D1118" i="13"/>
  <c r="D1119" i="13"/>
  <c r="D1120" i="13"/>
  <c r="D1121" i="13"/>
  <c r="D1122" i="13"/>
  <c r="D1123" i="13"/>
  <c r="D1124" i="13"/>
  <c r="D1125" i="13"/>
  <c r="D1126" i="13"/>
  <c r="D1127" i="13"/>
  <c r="D1128" i="13"/>
  <c r="D1129" i="13"/>
  <c r="D1130" i="13"/>
  <c r="D1131" i="13"/>
  <c r="D1132" i="13"/>
  <c r="D1133" i="13"/>
  <c r="D1134" i="13"/>
  <c r="D1135" i="13"/>
  <c r="D1136" i="13"/>
  <c r="D1137" i="13"/>
  <c r="D1138" i="13"/>
  <c r="D1139" i="13"/>
  <c r="D1140" i="13"/>
  <c r="D1141" i="13"/>
  <c r="D1142" i="13"/>
  <c r="D1143" i="13"/>
  <c r="D1144" i="13"/>
  <c r="D1145" i="13"/>
  <c r="D1146" i="13"/>
  <c r="D1147" i="13"/>
  <c r="D1148" i="13"/>
  <c r="D1149" i="13"/>
  <c r="D1150" i="13"/>
  <c r="D1151" i="13"/>
  <c r="D1152" i="13"/>
  <c r="D1153" i="13"/>
  <c r="D1154" i="13"/>
  <c r="D1155" i="13"/>
  <c r="D1156" i="13"/>
  <c r="D1157" i="13"/>
  <c r="D1158" i="13"/>
  <c r="D1159" i="13"/>
  <c r="D1160" i="13"/>
  <c r="D1161" i="13"/>
  <c r="D1162" i="13"/>
  <c r="D1163" i="13"/>
  <c r="D1164" i="13"/>
  <c r="D1165" i="13"/>
  <c r="D1166" i="13"/>
  <c r="D1167" i="13"/>
  <c r="D1168" i="13"/>
  <c r="D1169" i="13"/>
  <c r="D1170" i="13"/>
  <c r="D1171" i="13"/>
  <c r="D1172" i="13"/>
  <c r="D1173" i="13"/>
  <c r="D1174" i="13"/>
  <c r="D1175" i="13"/>
  <c r="D1176" i="13"/>
  <c r="D1177" i="13"/>
  <c r="D1178" i="13"/>
  <c r="D1179" i="13"/>
  <c r="D1180" i="13"/>
  <c r="D1181" i="13"/>
  <c r="D1182" i="13"/>
  <c r="D1183" i="13"/>
  <c r="D1184" i="13"/>
  <c r="D4" i="13"/>
  <c r="D3" i="13"/>
  <c r="O3" i="13" s="1"/>
  <c r="AC12" i="8"/>
  <c r="AC13" i="8"/>
  <c r="E1375" i="13"/>
  <c r="E1376" i="13"/>
  <c r="E1377" i="13"/>
  <c r="E1378" i="13"/>
  <c r="E1379" i="13"/>
  <c r="E1380" i="13"/>
  <c r="E1381" i="13"/>
  <c r="E1382" i="13"/>
  <c r="E1383" i="13"/>
  <c r="E1384" i="13"/>
  <c r="E1385" i="13"/>
  <c r="E1386" i="13"/>
  <c r="E1387" i="13"/>
  <c r="E1388" i="13"/>
  <c r="E1389" i="13"/>
  <c r="E1390" i="13"/>
  <c r="E1391" i="13"/>
  <c r="E1392" i="13"/>
  <c r="E1393" i="13"/>
  <c r="E1394" i="13"/>
  <c r="E1395" i="13"/>
  <c r="E1396" i="13"/>
  <c r="E1397" i="13"/>
  <c r="E1398" i="13"/>
  <c r="N1398" i="13" s="1"/>
  <c r="Q1425" i="13" l="1"/>
  <c r="O1398" i="13"/>
  <c r="E1369" i="13"/>
  <c r="E1370" i="13"/>
  <c r="E1371" i="13"/>
  <c r="E1372" i="13"/>
  <c r="E1373" i="13"/>
  <c r="E1374" i="13"/>
  <c r="F12" i="8"/>
  <c r="M1342" i="13"/>
  <c r="H1342" i="13"/>
  <c r="H1368" i="13"/>
  <c r="AB12" i="8"/>
  <c r="AA12" i="8"/>
  <c r="M1324" i="13"/>
  <c r="M1325" i="13"/>
  <c r="M1326" i="13"/>
  <c r="M1327" i="13"/>
  <c r="M1328" i="13"/>
  <c r="M1329" i="13"/>
  <c r="M1330" i="13"/>
  <c r="M1331" i="13"/>
  <c r="M1332" i="13"/>
  <c r="M1333" i="13"/>
  <c r="M1334" i="13"/>
  <c r="M1335" i="13"/>
  <c r="M1336" i="13"/>
  <c r="M1337" i="13"/>
  <c r="M1338" i="13"/>
  <c r="M1339" i="13"/>
  <c r="M1340" i="13"/>
  <c r="M1341" i="13"/>
  <c r="M1343" i="13"/>
  <c r="M1344" i="13"/>
  <c r="M1345" i="13"/>
  <c r="M1346" i="13"/>
  <c r="M1347" i="13"/>
  <c r="M1348" i="13"/>
  <c r="M1349" i="13"/>
  <c r="M1350" i="13"/>
  <c r="M1351" i="13"/>
  <c r="M1352" i="13"/>
  <c r="M1353" i="13"/>
  <c r="M1354" i="13"/>
  <c r="M1355" i="13"/>
  <c r="M1356" i="13"/>
  <c r="M1357" i="13"/>
  <c r="M1358" i="13"/>
  <c r="M1359" i="13"/>
  <c r="M1360" i="13"/>
  <c r="M1361" i="13"/>
  <c r="M1362" i="13"/>
  <c r="M1363" i="13"/>
  <c r="M1364" i="13"/>
  <c r="M1365" i="13"/>
  <c r="M1366" i="13"/>
  <c r="M1367" i="13"/>
  <c r="M1368" i="13"/>
  <c r="M1323" i="13"/>
  <c r="H1324" i="13"/>
  <c r="H1325" i="13"/>
  <c r="H1326" i="13"/>
  <c r="H1327" i="13"/>
  <c r="H1328" i="13"/>
  <c r="H1329" i="13"/>
  <c r="H1330" i="13"/>
  <c r="H1331" i="13"/>
  <c r="H1332" i="13"/>
  <c r="H1333" i="13"/>
  <c r="H1334" i="13"/>
  <c r="H1335" i="13"/>
  <c r="H1336" i="13"/>
  <c r="H1337" i="13"/>
  <c r="H1338" i="13"/>
  <c r="H1339" i="13"/>
  <c r="H1340" i="13"/>
  <c r="H1341" i="13"/>
  <c r="H1343" i="13"/>
  <c r="H1344" i="13"/>
  <c r="H1345" i="13"/>
  <c r="H1346" i="13"/>
  <c r="H1347" i="13"/>
  <c r="H1348" i="13"/>
  <c r="H1349" i="13"/>
  <c r="H1350" i="13"/>
  <c r="H1351" i="13"/>
  <c r="H1352" i="13"/>
  <c r="H1353" i="13"/>
  <c r="H1354" i="13"/>
  <c r="H1355" i="13"/>
  <c r="H1356" i="13"/>
  <c r="H1357" i="13"/>
  <c r="H1358" i="13"/>
  <c r="H1359" i="13"/>
  <c r="H1360" i="13"/>
  <c r="H1361" i="13"/>
  <c r="H1362" i="13"/>
  <c r="H1363" i="13"/>
  <c r="H1364" i="13"/>
  <c r="H1365" i="13"/>
  <c r="H1366" i="13"/>
  <c r="H1367" i="13"/>
  <c r="H1323" i="13"/>
  <c r="H3" i="13"/>
  <c r="M4" i="13"/>
  <c r="M5" i="13"/>
  <c r="M6" i="13"/>
  <c r="M7" i="13"/>
  <c r="M8" i="13"/>
  <c r="M9" i="13"/>
  <c r="M10" i="13"/>
  <c r="M11" i="13"/>
  <c r="M12" i="13"/>
  <c r="M13" i="13"/>
  <c r="M14" i="13"/>
  <c r="M15" i="13"/>
  <c r="M16" i="13"/>
  <c r="M17" i="13"/>
  <c r="M18" i="13"/>
  <c r="M19" i="13"/>
  <c r="M20" i="13"/>
  <c r="M21" i="13"/>
  <c r="M22" i="13"/>
  <c r="M23" i="13"/>
  <c r="M24" i="13"/>
  <c r="M25" i="13"/>
  <c r="M26" i="13"/>
  <c r="M27" i="13"/>
  <c r="M28" i="13"/>
  <c r="M29" i="13"/>
  <c r="M30" i="13"/>
  <c r="M31" i="13"/>
  <c r="M32" i="13"/>
  <c r="M33" i="13"/>
  <c r="M34" i="13"/>
  <c r="M35" i="13"/>
  <c r="M36" i="13"/>
  <c r="M37" i="13"/>
  <c r="M38" i="13"/>
  <c r="M39" i="13"/>
  <c r="M40" i="13"/>
  <c r="M41" i="13"/>
  <c r="M42" i="13"/>
  <c r="M43" i="13"/>
  <c r="M44" i="13"/>
  <c r="M45" i="13"/>
  <c r="M46" i="13"/>
  <c r="M47" i="13"/>
  <c r="M48" i="13"/>
  <c r="M49" i="13"/>
  <c r="M50" i="13"/>
  <c r="M51" i="13"/>
  <c r="M52" i="13"/>
  <c r="M53" i="13"/>
  <c r="M54" i="13"/>
  <c r="M55" i="13"/>
  <c r="M56" i="13"/>
  <c r="M57" i="13"/>
  <c r="M58" i="13"/>
  <c r="M59" i="13"/>
  <c r="M60" i="13"/>
  <c r="M61" i="13"/>
  <c r="M62" i="13"/>
  <c r="M63" i="13"/>
  <c r="M64" i="13"/>
  <c r="M65" i="13"/>
  <c r="M66" i="13"/>
  <c r="M67" i="13"/>
  <c r="M68" i="13"/>
  <c r="M69" i="13"/>
  <c r="M70" i="13"/>
  <c r="M71" i="13"/>
  <c r="M72" i="13"/>
  <c r="M73" i="13"/>
  <c r="M74" i="13"/>
  <c r="M75" i="13"/>
  <c r="M76" i="13"/>
  <c r="M77" i="13"/>
  <c r="M78" i="13"/>
  <c r="M79" i="13"/>
  <c r="M80" i="13"/>
  <c r="M81" i="13"/>
  <c r="M82" i="13"/>
  <c r="M83" i="13"/>
  <c r="M84" i="13"/>
  <c r="M85" i="13"/>
  <c r="M86" i="13"/>
  <c r="M87" i="13"/>
  <c r="M88" i="13"/>
  <c r="M89" i="13"/>
  <c r="M90" i="13"/>
  <c r="M91" i="13"/>
  <c r="M92" i="13"/>
  <c r="M93" i="13"/>
  <c r="M94" i="13"/>
  <c r="M95" i="13"/>
  <c r="M96" i="13"/>
  <c r="M97" i="13"/>
  <c r="M98" i="13"/>
  <c r="M99" i="13"/>
  <c r="M100" i="13"/>
  <c r="M101" i="13"/>
  <c r="M102" i="13"/>
  <c r="M103" i="13"/>
  <c r="M104" i="13"/>
  <c r="M105" i="13"/>
  <c r="M106" i="13"/>
  <c r="M107" i="13"/>
  <c r="M108" i="13"/>
  <c r="M109" i="13"/>
  <c r="M110" i="13"/>
  <c r="M111" i="13"/>
  <c r="M112" i="13"/>
  <c r="M113" i="13"/>
  <c r="M114" i="13"/>
  <c r="M115" i="13"/>
  <c r="M116" i="13"/>
  <c r="M117" i="13"/>
  <c r="M118" i="13"/>
  <c r="M119" i="13"/>
  <c r="M120" i="13"/>
  <c r="M121" i="13"/>
  <c r="M122" i="13"/>
  <c r="M123" i="13"/>
  <c r="M124" i="13"/>
  <c r="M125" i="13"/>
  <c r="M126" i="13"/>
  <c r="M127" i="13"/>
  <c r="M128" i="13"/>
  <c r="M129" i="13"/>
  <c r="M130" i="13"/>
  <c r="M131" i="13"/>
  <c r="M132" i="13"/>
  <c r="M133" i="13"/>
  <c r="M134" i="13"/>
  <c r="M135" i="13"/>
  <c r="M136" i="13"/>
  <c r="M137" i="13"/>
  <c r="M138" i="13"/>
  <c r="M139" i="13"/>
  <c r="M140" i="13"/>
  <c r="M141" i="13"/>
  <c r="M142" i="13"/>
  <c r="M143" i="13"/>
  <c r="M144" i="13"/>
  <c r="M145" i="13"/>
  <c r="M146" i="13"/>
  <c r="M147" i="13"/>
  <c r="M148" i="13"/>
  <c r="M149" i="13"/>
  <c r="M150" i="13"/>
  <c r="M151" i="13"/>
  <c r="M152" i="13"/>
  <c r="M153" i="13"/>
  <c r="M154" i="13"/>
  <c r="M155" i="13"/>
  <c r="M156" i="13"/>
  <c r="M157" i="13"/>
  <c r="M158" i="13"/>
  <c r="M159" i="13"/>
  <c r="M160" i="13"/>
  <c r="M161" i="13"/>
  <c r="M162" i="13"/>
  <c r="M163" i="13"/>
  <c r="M164" i="13"/>
  <c r="M165" i="13"/>
  <c r="M166" i="13"/>
  <c r="M167" i="13"/>
  <c r="M168" i="13"/>
  <c r="M169" i="13"/>
  <c r="M170" i="13"/>
  <c r="M171" i="13"/>
  <c r="M172" i="13"/>
  <c r="M173" i="13"/>
  <c r="M174" i="13"/>
  <c r="M175" i="13"/>
  <c r="M176" i="13"/>
  <c r="M177" i="13"/>
  <c r="M178" i="13"/>
  <c r="M179" i="13"/>
  <c r="M180" i="13"/>
  <c r="M181" i="13"/>
  <c r="M182" i="13"/>
  <c r="M183" i="13"/>
  <c r="M184" i="13"/>
  <c r="M185" i="13"/>
  <c r="M186" i="13"/>
  <c r="M187" i="13"/>
  <c r="M188" i="13"/>
  <c r="M189" i="13"/>
  <c r="M190" i="13"/>
  <c r="M191" i="13"/>
  <c r="M192" i="13"/>
  <c r="M193" i="13"/>
  <c r="M194" i="13"/>
  <c r="M195" i="13"/>
  <c r="M196" i="13"/>
  <c r="M197" i="13"/>
  <c r="M198" i="13"/>
  <c r="M199" i="13"/>
  <c r="M200" i="13"/>
  <c r="M201" i="13"/>
  <c r="M202" i="13"/>
  <c r="M203" i="13"/>
  <c r="M204" i="13"/>
  <c r="M205" i="13"/>
  <c r="M206" i="13"/>
  <c r="M207" i="13"/>
  <c r="M208" i="13"/>
  <c r="M209" i="13"/>
  <c r="M210" i="13"/>
  <c r="M211" i="13"/>
  <c r="M212" i="13"/>
  <c r="M213" i="13"/>
  <c r="M214" i="13"/>
  <c r="M215" i="13"/>
  <c r="M216" i="13"/>
  <c r="M217" i="13"/>
  <c r="M218" i="13"/>
  <c r="M219" i="13"/>
  <c r="M220" i="13"/>
  <c r="M221" i="13"/>
  <c r="M222" i="13"/>
  <c r="M223" i="13"/>
  <c r="M224" i="13"/>
  <c r="M225" i="13"/>
  <c r="M226" i="13"/>
  <c r="M227" i="13"/>
  <c r="M228" i="13"/>
  <c r="M229" i="13"/>
  <c r="M230" i="13"/>
  <c r="M231" i="13"/>
  <c r="M232" i="13"/>
  <c r="M233" i="13"/>
  <c r="M234" i="13"/>
  <c r="M235" i="13"/>
  <c r="M236" i="13"/>
  <c r="M237" i="13"/>
  <c r="M238" i="13"/>
  <c r="M239" i="13"/>
  <c r="M240" i="13"/>
  <c r="M241" i="13"/>
  <c r="M242" i="13"/>
  <c r="M243" i="13"/>
  <c r="M244" i="13"/>
  <c r="M245" i="13"/>
  <c r="M246" i="13"/>
  <c r="M247" i="13"/>
  <c r="M248" i="13"/>
  <c r="M249" i="13"/>
  <c r="M250" i="13"/>
  <c r="M251" i="13"/>
  <c r="M252" i="13"/>
  <c r="M253" i="13"/>
  <c r="M254" i="13"/>
  <c r="M255" i="13"/>
  <c r="M256" i="13"/>
  <c r="M257" i="13"/>
  <c r="M258" i="13"/>
  <c r="M259" i="13"/>
  <c r="M260" i="13"/>
  <c r="M261" i="13"/>
  <c r="M262" i="13"/>
  <c r="M263" i="13"/>
  <c r="M264" i="13"/>
  <c r="M265" i="13"/>
  <c r="M266" i="13"/>
  <c r="M267" i="13"/>
  <c r="M268" i="13"/>
  <c r="M269" i="13"/>
  <c r="M270" i="13"/>
  <c r="M271" i="13"/>
  <c r="M272" i="13"/>
  <c r="M273" i="13"/>
  <c r="M274" i="13"/>
  <c r="M275" i="13"/>
  <c r="M276" i="13"/>
  <c r="M277" i="13"/>
  <c r="M278" i="13"/>
  <c r="M279" i="13"/>
  <c r="M280" i="13"/>
  <c r="M281" i="13"/>
  <c r="M282" i="13"/>
  <c r="M283" i="13"/>
  <c r="M284" i="13"/>
  <c r="M285" i="13"/>
  <c r="M286" i="13"/>
  <c r="M287" i="13"/>
  <c r="M288" i="13"/>
  <c r="M289" i="13"/>
  <c r="M290" i="13"/>
  <c r="M291" i="13"/>
  <c r="M292" i="13"/>
  <c r="M293" i="13"/>
  <c r="M294" i="13"/>
  <c r="M295" i="13"/>
  <c r="M296" i="13"/>
  <c r="M297" i="13"/>
  <c r="M298" i="13"/>
  <c r="M299" i="13"/>
  <c r="M300" i="13"/>
  <c r="M301" i="13"/>
  <c r="M302" i="13"/>
  <c r="M303" i="13"/>
  <c r="M304" i="13"/>
  <c r="M305" i="13"/>
  <c r="M306" i="13"/>
  <c r="M307" i="13"/>
  <c r="M308" i="13"/>
  <c r="M309" i="13"/>
  <c r="M310" i="13"/>
  <c r="M311" i="13"/>
  <c r="M312" i="13"/>
  <c r="M313" i="13"/>
  <c r="M314" i="13"/>
  <c r="M315" i="13"/>
  <c r="M316" i="13"/>
  <c r="M317" i="13"/>
  <c r="M318" i="13"/>
  <c r="M319" i="13"/>
  <c r="M320" i="13"/>
  <c r="M321" i="13"/>
  <c r="M322" i="13"/>
  <c r="M323" i="13"/>
  <c r="M324" i="13"/>
  <c r="M325" i="13"/>
  <c r="M326" i="13"/>
  <c r="M327" i="13"/>
  <c r="M328" i="13"/>
  <c r="M329" i="13"/>
  <c r="M330" i="13"/>
  <c r="M331" i="13"/>
  <c r="M332" i="13"/>
  <c r="M333" i="13"/>
  <c r="M334" i="13"/>
  <c r="M335" i="13"/>
  <c r="M336" i="13"/>
  <c r="M337" i="13"/>
  <c r="M338" i="13"/>
  <c r="M339" i="13"/>
  <c r="M340" i="13"/>
  <c r="M341" i="13"/>
  <c r="M342" i="13"/>
  <c r="M343" i="13"/>
  <c r="M344" i="13"/>
  <c r="M345" i="13"/>
  <c r="M346" i="13"/>
  <c r="M347" i="13"/>
  <c r="M348" i="13"/>
  <c r="M349" i="13"/>
  <c r="M350" i="13"/>
  <c r="M351" i="13"/>
  <c r="M352" i="13"/>
  <c r="M353" i="13"/>
  <c r="M354" i="13"/>
  <c r="M355" i="13"/>
  <c r="M356" i="13"/>
  <c r="M357" i="13"/>
  <c r="M358" i="13"/>
  <c r="M359" i="13"/>
  <c r="M360" i="13"/>
  <c r="M361" i="13"/>
  <c r="M362" i="13"/>
  <c r="M363" i="13"/>
  <c r="M364" i="13"/>
  <c r="M365" i="13"/>
  <c r="M366" i="13"/>
  <c r="M367" i="13"/>
  <c r="M368" i="13"/>
  <c r="M369" i="13"/>
  <c r="M370" i="13"/>
  <c r="M371" i="13"/>
  <c r="M372" i="13"/>
  <c r="M373" i="13"/>
  <c r="M374" i="13"/>
  <c r="M375" i="13"/>
  <c r="M376" i="13"/>
  <c r="M377" i="13"/>
  <c r="M378" i="13"/>
  <c r="M379" i="13"/>
  <c r="M380" i="13"/>
  <c r="M381" i="13"/>
  <c r="M382" i="13"/>
  <c r="M383" i="13"/>
  <c r="M384" i="13"/>
  <c r="M385" i="13"/>
  <c r="M386" i="13"/>
  <c r="M387" i="13"/>
  <c r="M388" i="13"/>
  <c r="M389" i="13"/>
  <c r="M390" i="13"/>
  <c r="M391" i="13"/>
  <c r="M392" i="13"/>
  <c r="M393" i="13"/>
  <c r="M394" i="13"/>
  <c r="M395" i="13"/>
  <c r="M396" i="13"/>
  <c r="M397" i="13"/>
  <c r="M398" i="13"/>
  <c r="M399" i="13"/>
  <c r="M400" i="13"/>
  <c r="M401" i="13"/>
  <c r="M402" i="13"/>
  <c r="M403" i="13"/>
  <c r="M404" i="13"/>
  <c r="M405" i="13"/>
  <c r="M406" i="13"/>
  <c r="M407" i="13"/>
  <c r="M408" i="13"/>
  <c r="M409" i="13"/>
  <c r="M410" i="13"/>
  <c r="M411" i="13"/>
  <c r="M412" i="13"/>
  <c r="M413" i="13"/>
  <c r="M414" i="13"/>
  <c r="M415" i="13"/>
  <c r="M416" i="13"/>
  <c r="M417" i="13"/>
  <c r="M418" i="13"/>
  <c r="M419" i="13"/>
  <c r="M420" i="13"/>
  <c r="M421" i="13"/>
  <c r="M422" i="13"/>
  <c r="M423" i="13"/>
  <c r="M424" i="13"/>
  <c r="M425" i="13"/>
  <c r="M426" i="13"/>
  <c r="M427" i="13"/>
  <c r="M428" i="13"/>
  <c r="M429" i="13"/>
  <c r="M430" i="13"/>
  <c r="M431" i="13"/>
  <c r="M432" i="13"/>
  <c r="M433" i="13"/>
  <c r="M434" i="13"/>
  <c r="M435" i="13"/>
  <c r="M436" i="13"/>
  <c r="M437" i="13"/>
  <c r="M438" i="13"/>
  <c r="M439" i="13"/>
  <c r="M440" i="13"/>
  <c r="M441" i="13"/>
  <c r="M442" i="13"/>
  <c r="M443" i="13"/>
  <c r="M444" i="13"/>
  <c r="M445" i="13"/>
  <c r="M446" i="13"/>
  <c r="M447" i="13"/>
  <c r="M448" i="13"/>
  <c r="M449" i="13"/>
  <c r="M450" i="13"/>
  <c r="M451" i="13"/>
  <c r="M452" i="13"/>
  <c r="M453" i="13"/>
  <c r="M454" i="13"/>
  <c r="M455" i="13"/>
  <c r="M456" i="13"/>
  <c r="M457" i="13"/>
  <c r="M458" i="13"/>
  <c r="M459" i="13"/>
  <c r="M460" i="13"/>
  <c r="M461" i="13"/>
  <c r="M462" i="13"/>
  <c r="M463" i="13"/>
  <c r="M464" i="13"/>
  <c r="M465" i="13"/>
  <c r="M466" i="13"/>
  <c r="M467" i="13"/>
  <c r="M468" i="13"/>
  <c r="M469" i="13"/>
  <c r="M470" i="13"/>
  <c r="M471" i="13"/>
  <c r="M472" i="13"/>
  <c r="M473" i="13"/>
  <c r="M474" i="13"/>
  <c r="M475" i="13"/>
  <c r="M476" i="13"/>
  <c r="M477" i="13"/>
  <c r="M478" i="13"/>
  <c r="M479" i="13"/>
  <c r="M480" i="13"/>
  <c r="M481" i="13"/>
  <c r="M482" i="13"/>
  <c r="M483" i="13"/>
  <c r="M484" i="13"/>
  <c r="M485" i="13"/>
  <c r="M486" i="13"/>
  <c r="M487" i="13"/>
  <c r="M488" i="13"/>
  <c r="M489" i="13"/>
  <c r="M490" i="13"/>
  <c r="M491" i="13"/>
  <c r="M492" i="13"/>
  <c r="M493" i="13"/>
  <c r="M494" i="13"/>
  <c r="M495" i="13"/>
  <c r="M496" i="13"/>
  <c r="M497" i="13"/>
  <c r="M498" i="13"/>
  <c r="M499" i="13"/>
  <c r="M500" i="13"/>
  <c r="M501" i="13"/>
  <c r="M502" i="13"/>
  <c r="M503" i="13"/>
  <c r="M504" i="13"/>
  <c r="M505" i="13"/>
  <c r="M506" i="13"/>
  <c r="M507" i="13"/>
  <c r="M508" i="13"/>
  <c r="M509" i="13"/>
  <c r="M510" i="13"/>
  <c r="M511" i="13"/>
  <c r="M512" i="13"/>
  <c r="M513" i="13"/>
  <c r="M514" i="13"/>
  <c r="M515" i="13"/>
  <c r="M516" i="13"/>
  <c r="M517" i="13"/>
  <c r="M518" i="13"/>
  <c r="M519" i="13"/>
  <c r="M520" i="13"/>
  <c r="M521" i="13"/>
  <c r="M522" i="13"/>
  <c r="M523" i="13"/>
  <c r="M524" i="13"/>
  <c r="M525" i="13"/>
  <c r="M526" i="13"/>
  <c r="M527" i="13"/>
  <c r="M528" i="13"/>
  <c r="M529" i="13"/>
  <c r="M530" i="13"/>
  <c r="M531" i="13"/>
  <c r="M532" i="13"/>
  <c r="M533" i="13"/>
  <c r="M534" i="13"/>
  <c r="M535" i="13"/>
  <c r="M536" i="13"/>
  <c r="M537" i="13"/>
  <c r="M538" i="13"/>
  <c r="M539" i="13"/>
  <c r="M540" i="13"/>
  <c r="M541" i="13"/>
  <c r="M542" i="13"/>
  <c r="M543" i="13"/>
  <c r="M544" i="13"/>
  <c r="M545" i="13"/>
  <c r="M546" i="13"/>
  <c r="M547" i="13"/>
  <c r="M548" i="13"/>
  <c r="M549" i="13"/>
  <c r="M550" i="13"/>
  <c r="M551" i="13"/>
  <c r="M552" i="13"/>
  <c r="M553" i="13"/>
  <c r="M554" i="13"/>
  <c r="M555" i="13"/>
  <c r="M556" i="13"/>
  <c r="M557" i="13"/>
  <c r="M558" i="13"/>
  <c r="M559" i="13"/>
  <c r="M560" i="13"/>
  <c r="M561" i="13"/>
  <c r="M562" i="13"/>
  <c r="M563" i="13"/>
  <c r="M564" i="13"/>
  <c r="M565" i="13"/>
  <c r="M566" i="13"/>
  <c r="M567" i="13"/>
  <c r="M568" i="13"/>
  <c r="M569" i="13"/>
  <c r="M570" i="13"/>
  <c r="M571" i="13"/>
  <c r="M572" i="13"/>
  <c r="M573" i="13"/>
  <c r="M574" i="13"/>
  <c r="M575" i="13"/>
  <c r="M576" i="13"/>
  <c r="M577" i="13"/>
  <c r="M578" i="13"/>
  <c r="M579" i="13"/>
  <c r="M580" i="13"/>
  <c r="M581" i="13"/>
  <c r="M582" i="13"/>
  <c r="M583" i="13"/>
  <c r="M584" i="13"/>
  <c r="M585" i="13"/>
  <c r="M586" i="13"/>
  <c r="M587" i="13"/>
  <c r="M588" i="13"/>
  <c r="M589" i="13"/>
  <c r="M590" i="13"/>
  <c r="M591" i="13"/>
  <c r="M592" i="13"/>
  <c r="M593" i="13"/>
  <c r="M594" i="13"/>
  <c r="M595" i="13"/>
  <c r="M596" i="13"/>
  <c r="M597" i="13"/>
  <c r="M598" i="13"/>
  <c r="M599" i="13"/>
  <c r="M600" i="13"/>
  <c r="M601" i="13"/>
  <c r="M602" i="13"/>
  <c r="M603" i="13"/>
  <c r="M604" i="13"/>
  <c r="M605" i="13"/>
  <c r="M606" i="13"/>
  <c r="M607" i="13"/>
  <c r="M608" i="13"/>
  <c r="M609" i="13"/>
  <c r="M610" i="13"/>
  <c r="M611" i="13"/>
  <c r="M612" i="13"/>
  <c r="M613" i="13"/>
  <c r="M614" i="13"/>
  <c r="M615" i="13"/>
  <c r="M616" i="13"/>
  <c r="M617" i="13"/>
  <c r="M618" i="13"/>
  <c r="M619" i="13"/>
  <c r="M620" i="13"/>
  <c r="M621" i="13"/>
  <c r="M622" i="13"/>
  <c r="M623" i="13"/>
  <c r="M624" i="13"/>
  <c r="M625" i="13"/>
  <c r="M626" i="13"/>
  <c r="M627" i="13"/>
  <c r="M628" i="13"/>
  <c r="M629" i="13"/>
  <c r="M630" i="13"/>
  <c r="M631" i="13"/>
  <c r="M632" i="13"/>
  <c r="M633" i="13"/>
  <c r="M634" i="13"/>
  <c r="M635" i="13"/>
  <c r="M636" i="13"/>
  <c r="M637" i="13"/>
  <c r="M638" i="13"/>
  <c r="M639" i="13"/>
  <c r="M640" i="13"/>
  <c r="M641" i="13"/>
  <c r="M642" i="13"/>
  <c r="M643" i="13"/>
  <c r="M644" i="13"/>
  <c r="M645" i="13"/>
  <c r="M646" i="13"/>
  <c r="M647" i="13"/>
  <c r="M648" i="13"/>
  <c r="M649" i="13"/>
  <c r="M650" i="13"/>
  <c r="M651" i="13"/>
  <c r="M652" i="13"/>
  <c r="M653" i="13"/>
  <c r="M654" i="13"/>
  <c r="M655" i="13"/>
  <c r="M656" i="13"/>
  <c r="M657" i="13"/>
  <c r="M658" i="13"/>
  <c r="M659" i="13"/>
  <c r="M660" i="13"/>
  <c r="M661" i="13"/>
  <c r="M662" i="13"/>
  <c r="M663" i="13"/>
  <c r="M664" i="13"/>
  <c r="M665" i="13"/>
  <c r="M666" i="13"/>
  <c r="M667" i="13"/>
  <c r="M668" i="13"/>
  <c r="M669" i="13"/>
  <c r="M670" i="13"/>
  <c r="M671" i="13"/>
  <c r="M672" i="13"/>
  <c r="M673" i="13"/>
  <c r="M674" i="13"/>
  <c r="M675" i="13"/>
  <c r="M676" i="13"/>
  <c r="M677" i="13"/>
  <c r="M678" i="13"/>
  <c r="M679" i="13"/>
  <c r="M680" i="13"/>
  <c r="M681" i="13"/>
  <c r="M682" i="13"/>
  <c r="M683" i="13"/>
  <c r="M684" i="13"/>
  <c r="M685" i="13"/>
  <c r="M686" i="13"/>
  <c r="M687" i="13"/>
  <c r="M688" i="13"/>
  <c r="M689" i="13"/>
  <c r="M690" i="13"/>
  <c r="M691" i="13"/>
  <c r="M692" i="13"/>
  <c r="M693" i="13"/>
  <c r="M694" i="13"/>
  <c r="M695" i="13"/>
  <c r="M696" i="13"/>
  <c r="M697" i="13"/>
  <c r="M698" i="13"/>
  <c r="M699" i="13"/>
  <c r="M700" i="13"/>
  <c r="M701" i="13"/>
  <c r="M702" i="13"/>
  <c r="M703" i="13"/>
  <c r="M704" i="13"/>
  <c r="M705" i="13"/>
  <c r="M706" i="13"/>
  <c r="M707" i="13"/>
  <c r="M708" i="13"/>
  <c r="M709" i="13"/>
  <c r="M710" i="13"/>
  <c r="M711" i="13"/>
  <c r="M712" i="13"/>
  <c r="M713" i="13"/>
  <c r="M714" i="13"/>
  <c r="M715" i="13"/>
  <c r="M716" i="13"/>
  <c r="M717" i="13"/>
  <c r="M718" i="13"/>
  <c r="M719" i="13"/>
  <c r="M720" i="13"/>
  <c r="M721" i="13"/>
  <c r="M722" i="13"/>
  <c r="M723" i="13"/>
  <c r="M724" i="13"/>
  <c r="M725" i="13"/>
  <c r="M726" i="13"/>
  <c r="M727" i="13"/>
  <c r="M728" i="13"/>
  <c r="M729" i="13"/>
  <c r="M730" i="13"/>
  <c r="M731" i="13"/>
  <c r="M732" i="13"/>
  <c r="M733" i="13"/>
  <c r="M734" i="13"/>
  <c r="M735" i="13"/>
  <c r="M736" i="13"/>
  <c r="M737" i="13"/>
  <c r="M738" i="13"/>
  <c r="M739" i="13"/>
  <c r="M740" i="13"/>
  <c r="M741" i="13"/>
  <c r="M742" i="13"/>
  <c r="M743" i="13"/>
  <c r="M744" i="13"/>
  <c r="M745" i="13"/>
  <c r="M746" i="13"/>
  <c r="M747" i="13"/>
  <c r="M748" i="13"/>
  <c r="M749" i="13"/>
  <c r="M750" i="13"/>
  <c r="M751" i="13"/>
  <c r="M752" i="13"/>
  <c r="M753" i="13"/>
  <c r="M754" i="13"/>
  <c r="M755" i="13"/>
  <c r="M756" i="13"/>
  <c r="M757" i="13"/>
  <c r="M758" i="13"/>
  <c r="M759" i="13"/>
  <c r="M760" i="13"/>
  <c r="M761" i="13"/>
  <c r="M762" i="13"/>
  <c r="M763" i="13"/>
  <c r="M764" i="13"/>
  <c r="M765" i="13"/>
  <c r="M766" i="13"/>
  <c r="M767" i="13"/>
  <c r="M768" i="13"/>
  <c r="M769" i="13"/>
  <c r="M770" i="13"/>
  <c r="M771" i="13"/>
  <c r="M772" i="13"/>
  <c r="M773" i="13"/>
  <c r="M774" i="13"/>
  <c r="M775" i="13"/>
  <c r="M776" i="13"/>
  <c r="M777" i="13"/>
  <c r="M778" i="13"/>
  <c r="M779" i="13"/>
  <c r="M780" i="13"/>
  <c r="M781" i="13"/>
  <c r="M782" i="13"/>
  <c r="M783" i="13"/>
  <c r="M784" i="13"/>
  <c r="M785" i="13"/>
  <c r="M786" i="13"/>
  <c r="M787" i="13"/>
  <c r="M788" i="13"/>
  <c r="M789" i="13"/>
  <c r="M790" i="13"/>
  <c r="M791" i="13"/>
  <c r="M792" i="13"/>
  <c r="M793" i="13"/>
  <c r="M794" i="13"/>
  <c r="M795" i="13"/>
  <c r="M796" i="13"/>
  <c r="M797" i="13"/>
  <c r="M798" i="13"/>
  <c r="M799" i="13"/>
  <c r="M800" i="13"/>
  <c r="M801" i="13"/>
  <c r="M802" i="13"/>
  <c r="M803" i="13"/>
  <c r="M804" i="13"/>
  <c r="M805" i="13"/>
  <c r="M806" i="13"/>
  <c r="M807" i="13"/>
  <c r="M808" i="13"/>
  <c r="M809" i="13"/>
  <c r="M810" i="13"/>
  <c r="M811" i="13"/>
  <c r="M812" i="13"/>
  <c r="M813" i="13"/>
  <c r="M814" i="13"/>
  <c r="M815" i="13"/>
  <c r="M816" i="13"/>
  <c r="M817" i="13"/>
  <c r="M818" i="13"/>
  <c r="M819" i="13"/>
  <c r="M820" i="13"/>
  <c r="M821" i="13"/>
  <c r="M822" i="13"/>
  <c r="M823" i="13"/>
  <c r="M824" i="13"/>
  <c r="M825" i="13"/>
  <c r="M826" i="13"/>
  <c r="M827" i="13"/>
  <c r="M828" i="13"/>
  <c r="M829" i="13"/>
  <c r="M830" i="13"/>
  <c r="M831" i="13"/>
  <c r="M832" i="13"/>
  <c r="M833" i="13"/>
  <c r="M834" i="13"/>
  <c r="M835" i="13"/>
  <c r="M836" i="13"/>
  <c r="M837" i="13"/>
  <c r="M838" i="13"/>
  <c r="M839" i="13"/>
  <c r="M840" i="13"/>
  <c r="M841" i="13"/>
  <c r="M842" i="13"/>
  <c r="M843" i="13"/>
  <c r="M844" i="13"/>
  <c r="M845" i="13"/>
  <c r="M846" i="13"/>
  <c r="M847" i="13"/>
  <c r="M848" i="13"/>
  <c r="M849" i="13"/>
  <c r="M850" i="13"/>
  <c r="M851" i="13"/>
  <c r="M852" i="13"/>
  <c r="M853" i="13"/>
  <c r="M854" i="13"/>
  <c r="M855" i="13"/>
  <c r="M856" i="13"/>
  <c r="M857" i="13"/>
  <c r="M858" i="13"/>
  <c r="M859" i="13"/>
  <c r="M860" i="13"/>
  <c r="M861" i="13"/>
  <c r="M862" i="13"/>
  <c r="M863" i="13"/>
  <c r="M864" i="13"/>
  <c r="M865" i="13"/>
  <c r="M866" i="13"/>
  <c r="M867" i="13"/>
  <c r="M868" i="13"/>
  <c r="M869" i="13"/>
  <c r="M870" i="13"/>
  <c r="M871" i="13"/>
  <c r="M872" i="13"/>
  <c r="M873" i="13"/>
  <c r="M874" i="13"/>
  <c r="M875" i="13"/>
  <c r="M876" i="13"/>
  <c r="M877" i="13"/>
  <c r="M878" i="13"/>
  <c r="M879" i="13"/>
  <c r="M880" i="13"/>
  <c r="M881" i="13"/>
  <c r="M882" i="13"/>
  <c r="M883" i="13"/>
  <c r="M884" i="13"/>
  <c r="M885" i="13"/>
  <c r="M886" i="13"/>
  <c r="M887" i="13"/>
  <c r="M888" i="13"/>
  <c r="M889" i="13"/>
  <c r="M890" i="13"/>
  <c r="M891" i="13"/>
  <c r="M892" i="13"/>
  <c r="M893" i="13"/>
  <c r="M894" i="13"/>
  <c r="M895" i="13"/>
  <c r="M896" i="13"/>
  <c r="M897" i="13"/>
  <c r="M898" i="13"/>
  <c r="M899" i="13"/>
  <c r="M900" i="13"/>
  <c r="M901" i="13"/>
  <c r="M902" i="13"/>
  <c r="M903" i="13"/>
  <c r="M904" i="13"/>
  <c r="M905" i="13"/>
  <c r="M906" i="13"/>
  <c r="M907" i="13"/>
  <c r="M908" i="13"/>
  <c r="M909" i="13"/>
  <c r="M910" i="13"/>
  <c r="M911" i="13"/>
  <c r="M912" i="13"/>
  <c r="M913" i="13"/>
  <c r="M914" i="13"/>
  <c r="M915" i="13"/>
  <c r="M916" i="13"/>
  <c r="M917" i="13"/>
  <c r="M918" i="13"/>
  <c r="M919" i="13"/>
  <c r="M920" i="13"/>
  <c r="M921" i="13"/>
  <c r="M922" i="13"/>
  <c r="M923" i="13"/>
  <c r="M924" i="13"/>
  <c r="M925" i="13"/>
  <c r="M926" i="13"/>
  <c r="M927" i="13"/>
  <c r="M928" i="13"/>
  <c r="M929" i="13"/>
  <c r="M930" i="13"/>
  <c r="M931" i="13"/>
  <c r="M932" i="13"/>
  <c r="M933" i="13"/>
  <c r="M934" i="13"/>
  <c r="M935" i="13"/>
  <c r="M936" i="13"/>
  <c r="M937" i="13"/>
  <c r="M938" i="13"/>
  <c r="M939" i="13"/>
  <c r="M940" i="13"/>
  <c r="M941" i="13"/>
  <c r="M942" i="13"/>
  <c r="M943" i="13"/>
  <c r="M944" i="13"/>
  <c r="M945" i="13"/>
  <c r="M946" i="13"/>
  <c r="M947" i="13"/>
  <c r="M948" i="13"/>
  <c r="M949" i="13"/>
  <c r="M950" i="13"/>
  <c r="M951" i="13"/>
  <c r="M952" i="13"/>
  <c r="M953" i="13"/>
  <c r="M954" i="13"/>
  <c r="M955" i="13"/>
  <c r="M956" i="13"/>
  <c r="M957" i="13"/>
  <c r="M958" i="13"/>
  <c r="M959" i="13"/>
  <c r="M960" i="13"/>
  <c r="M961" i="13"/>
  <c r="M962" i="13"/>
  <c r="M963" i="13"/>
  <c r="M964" i="13"/>
  <c r="M965" i="13"/>
  <c r="M966" i="13"/>
  <c r="M967" i="13"/>
  <c r="M968" i="13"/>
  <c r="M969" i="13"/>
  <c r="M970" i="13"/>
  <c r="M971" i="13"/>
  <c r="M972" i="13"/>
  <c r="M973" i="13"/>
  <c r="M974" i="13"/>
  <c r="M975" i="13"/>
  <c r="M976" i="13"/>
  <c r="M977" i="13"/>
  <c r="M978" i="13"/>
  <c r="M979" i="13"/>
  <c r="M980" i="13"/>
  <c r="M981" i="13"/>
  <c r="M982" i="13"/>
  <c r="M983" i="13"/>
  <c r="M984" i="13"/>
  <c r="M985" i="13"/>
  <c r="M986" i="13"/>
  <c r="M987" i="13"/>
  <c r="M988" i="13"/>
  <c r="M989" i="13"/>
  <c r="M990" i="13"/>
  <c r="M991" i="13"/>
  <c r="M992" i="13"/>
  <c r="M993" i="13"/>
  <c r="M994" i="13"/>
  <c r="M995" i="13"/>
  <c r="M996" i="13"/>
  <c r="M997" i="13"/>
  <c r="M998" i="13"/>
  <c r="M999" i="13"/>
  <c r="M1000" i="13"/>
  <c r="M1001" i="13"/>
  <c r="M1002" i="13"/>
  <c r="M1003" i="13"/>
  <c r="M1004" i="13"/>
  <c r="M1005" i="13"/>
  <c r="M1006" i="13"/>
  <c r="M1007" i="13"/>
  <c r="M1008" i="13"/>
  <c r="M1009" i="13"/>
  <c r="M1010" i="13"/>
  <c r="M1011" i="13"/>
  <c r="M1012" i="13"/>
  <c r="M1013" i="13"/>
  <c r="M1014" i="13"/>
  <c r="M1015" i="13"/>
  <c r="M1016" i="13"/>
  <c r="M1017" i="13"/>
  <c r="M1018" i="13"/>
  <c r="M1019" i="13"/>
  <c r="M1020" i="13"/>
  <c r="M1021" i="13"/>
  <c r="M1022" i="13"/>
  <c r="M1023" i="13"/>
  <c r="M1024" i="13"/>
  <c r="M1025" i="13"/>
  <c r="M1026" i="13"/>
  <c r="M1027" i="13"/>
  <c r="M1028" i="13"/>
  <c r="M1029" i="13"/>
  <c r="M1030" i="13"/>
  <c r="M1031" i="13"/>
  <c r="M1032" i="13"/>
  <c r="M1033" i="13"/>
  <c r="M1034" i="13"/>
  <c r="M1035" i="13"/>
  <c r="M1036" i="13"/>
  <c r="M1037" i="13"/>
  <c r="M1038" i="13"/>
  <c r="M1039" i="13"/>
  <c r="M1040" i="13"/>
  <c r="M1041" i="13"/>
  <c r="M1042" i="13"/>
  <c r="M1043" i="13"/>
  <c r="M1044" i="13"/>
  <c r="M1045" i="13"/>
  <c r="M1046" i="13"/>
  <c r="M1047" i="13"/>
  <c r="M1048" i="13"/>
  <c r="M1049" i="13"/>
  <c r="M1050" i="13"/>
  <c r="M1051" i="13"/>
  <c r="M1052" i="13"/>
  <c r="M1053" i="13"/>
  <c r="M1054" i="13"/>
  <c r="M1055" i="13"/>
  <c r="M1056" i="13"/>
  <c r="M1057" i="13"/>
  <c r="M1058" i="13"/>
  <c r="M1059" i="13"/>
  <c r="M1060" i="13"/>
  <c r="M1061" i="13"/>
  <c r="M1062" i="13"/>
  <c r="M1063" i="13"/>
  <c r="M1064" i="13"/>
  <c r="M1065" i="13"/>
  <c r="M1066" i="13"/>
  <c r="M1067" i="13"/>
  <c r="M1068" i="13"/>
  <c r="M1069" i="13"/>
  <c r="M1070" i="13"/>
  <c r="M1071" i="13"/>
  <c r="M1072" i="13"/>
  <c r="M1073" i="13"/>
  <c r="M1074" i="13"/>
  <c r="M1075" i="13"/>
  <c r="M1076" i="13"/>
  <c r="M1077" i="13"/>
  <c r="M1078" i="13"/>
  <c r="M1079" i="13"/>
  <c r="M1080" i="13"/>
  <c r="M1081" i="13"/>
  <c r="M1082" i="13"/>
  <c r="M1083" i="13"/>
  <c r="M1084" i="13"/>
  <c r="M1085" i="13"/>
  <c r="M1086" i="13"/>
  <c r="M1087" i="13"/>
  <c r="M1088" i="13"/>
  <c r="M1089" i="13"/>
  <c r="M1090" i="13"/>
  <c r="M1091" i="13"/>
  <c r="M1092" i="13"/>
  <c r="M1093" i="13"/>
  <c r="M1094" i="13"/>
  <c r="M1095" i="13"/>
  <c r="M1096" i="13"/>
  <c r="M1097" i="13"/>
  <c r="M1098" i="13"/>
  <c r="M1099" i="13"/>
  <c r="M1100" i="13"/>
  <c r="M1101" i="13"/>
  <c r="M1102" i="13"/>
  <c r="M1103" i="13"/>
  <c r="M1104" i="13"/>
  <c r="M1105" i="13"/>
  <c r="M1106" i="13"/>
  <c r="M1107" i="13"/>
  <c r="M1108" i="13"/>
  <c r="M1109" i="13"/>
  <c r="M1110" i="13"/>
  <c r="M1111" i="13"/>
  <c r="M1112" i="13"/>
  <c r="M1113" i="13"/>
  <c r="M1114" i="13"/>
  <c r="M1115" i="13"/>
  <c r="M1116" i="13"/>
  <c r="M1117" i="13"/>
  <c r="M1118" i="13"/>
  <c r="M1119" i="13"/>
  <c r="M1120" i="13"/>
  <c r="M1121" i="13"/>
  <c r="M1122" i="13"/>
  <c r="M1123" i="13"/>
  <c r="M1124" i="13"/>
  <c r="M1125" i="13"/>
  <c r="M1126" i="13"/>
  <c r="M1127" i="13"/>
  <c r="M1128" i="13"/>
  <c r="M1129" i="13"/>
  <c r="M1130" i="13"/>
  <c r="M1131" i="13"/>
  <c r="M1132" i="13"/>
  <c r="M1133" i="13"/>
  <c r="M1134" i="13"/>
  <c r="M1135" i="13"/>
  <c r="M1136" i="13"/>
  <c r="M1137" i="13"/>
  <c r="M1138" i="13"/>
  <c r="M1139" i="13"/>
  <c r="M1140" i="13"/>
  <c r="M1141" i="13"/>
  <c r="M1142" i="13"/>
  <c r="M1143" i="13"/>
  <c r="M1144" i="13"/>
  <c r="M1145" i="13"/>
  <c r="M1146" i="13"/>
  <c r="M1147" i="13"/>
  <c r="M1148" i="13"/>
  <c r="M1149" i="13"/>
  <c r="M1150" i="13"/>
  <c r="M1151" i="13"/>
  <c r="M1152" i="13"/>
  <c r="M1153" i="13"/>
  <c r="M1154" i="13"/>
  <c r="M1155" i="13"/>
  <c r="M1156" i="13"/>
  <c r="M1157" i="13"/>
  <c r="M1158" i="13"/>
  <c r="M1159" i="13"/>
  <c r="M1160" i="13"/>
  <c r="M1161" i="13"/>
  <c r="M1162" i="13"/>
  <c r="M1163" i="13"/>
  <c r="M1164" i="13"/>
  <c r="M1165" i="13"/>
  <c r="M1166" i="13"/>
  <c r="M1167" i="13"/>
  <c r="M1168" i="13"/>
  <c r="M1169" i="13"/>
  <c r="M1170" i="13"/>
  <c r="M1171" i="13"/>
  <c r="M1172" i="13"/>
  <c r="M1173" i="13"/>
  <c r="M1174" i="13"/>
  <c r="M1175" i="13"/>
  <c r="M1176" i="13"/>
  <c r="M1177" i="13"/>
  <c r="M1178" i="13"/>
  <c r="M1179" i="13"/>
  <c r="M1180" i="13"/>
  <c r="M1181" i="13"/>
  <c r="M1182" i="13"/>
  <c r="M1183" i="13"/>
  <c r="M1184" i="13"/>
  <c r="M1185" i="13"/>
  <c r="M1186" i="13"/>
  <c r="M1187" i="13"/>
  <c r="M1188" i="13"/>
  <c r="M1189" i="13"/>
  <c r="M1190" i="13"/>
  <c r="M1191" i="13"/>
  <c r="M1192" i="13"/>
  <c r="M1193" i="13"/>
  <c r="M1194" i="13"/>
  <c r="M1195" i="13"/>
  <c r="M1196" i="13"/>
  <c r="M1197" i="13"/>
  <c r="M1198" i="13"/>
  <c r="M1199" i="13"/>
  <c r="M1200" i="13"/>
  <c r="M1201" i="13"/>
  <c r="M1202" i="13"/>
  <c r="M1203" i="13"/>
  <c r="M1204" i="13"/>
  <c r="M1205" i="13"/>
  <c r="M1206" i="13"/>
  <c r="M1207" i="13"/>
  <c r="M1208" i="13"/>
  <c r="M1209" i="13"/>
  <c r="M1210" i="13"/>
  <c r="M1211" i="13"/>
  <c r="M1212" i="13"/>
  <c r="M1213" i="13"/>
  <c r="M1214" i="13"/>
  <c r="M1215" i="13"/>
  <c r="M1216" i="13"/>
  <c r="M1217" i="13"/>
  <c r="M1218" i="13"/>
  <c r="M1219" i="13"/>
  <c r="M1220" i="13"/>
  <c r="M1221" i="13"/>
  <c r="M1222" i="13"/>
  <c r="M1223" i="13"/>
  <c r="M1224" i="13"/>
  <c r="M1225" i="13"/>
  <c r="M1226" i="13"/>
  <c r="M1227" i="13"/>
  <c r="M1228" i="13"/>
  <c r="M1229" i="13"/>
  <c r="M1230" i="13"/>
  <c r="M1231" i="13"/>
  <c r="M1232" i="13"/>
  <c r="M1233" i="13"/>
  <c r="M1234" i="13"/>
  <c r="M1235" i="13"/>
  <c r="M1236" i="13"/>
  <c r="M1237" i="13"/>
  <c r="M1238" i="13"/>
  <c r="M1239" i="13"/>
  <c r="M1240" i="13"/>
  <c r="M1241" i="13"/>
  <c r="M1242" i="13"/>
  <c r="M1243" i="13"/>
  <c r="M1244" i="13"/>
  <c r="M1245" i="13"/>
  <c r="M1246" i="13"/>
  <c r="M1247" i="13"/>
  <c r="M1248" i="13"/>
  <c r="M1249" i="13"/>
  <c r="M1250" i="13"/>
  <c r="M1251" i="13"/>
  <c r="M1252" i="13"/>
  <c r="M1253" i="13"/>
  <c r="M1254" i="13"/>
  <c r="M1255" i="13"/>
  <c r="M1256" i="13"/>
  <c r="M1257" i="13"/>
  <c r="M1258" i="13"/>
  <c r="M1259" i="13"/>
  <c r="M1260" i="13"/>
  <c r="M1261" i="13"/>
  <c r="M1262" i="13"/>
  <c r="M1263" i="13"/>
  <c r="M1264" i="13"/>
  <c r="M1265" i="13"/>
  <c r="M1266" i="13"/>
  <c r="M1267" i="13"/>
  <c r="M1268" i="13"/>
  <c r="M1269" i="13"/>
  <c r="M1270" i="13"/>
  <c r="M1271" i="13"/>
  <c r="M1272" i="13"/>
  <c r="M1273" i="13"/>
  <c r="M1274" i="13"/>
  <c r="M1275" i="13"/>
  <c r="M1276" i="13"/>
  <c r="M1277" i="13"/>
  <c r="M1278" i="13"/>
  <c r="M1279" i="13"/>
  <c r="M1280" i="13"/>
  <c r="M1281" i="13"/>
  <c r="M1282" i="13"/>
  <c r="M1283" i="13"/>
  <c r="M1284" i="13"/>
  <c r="M1285" i="13"/>
  <c r="M1286" i="13"/>
  <c r="M1287" i="13"/>
  <c r="M1288" i="13"/>
  <c r="M1289" i="13"/>
  <c r="M1290" i="13"/>
  <c r="M1291" i="13"/>
  <c r="M1292" i="13"/>
  <c r="M1293" i="13"/>
  <c r="M1294" i="13"/>
  <c r="M1295" i="13"/>
  <c r="M1296" i="13"/>
  <c r="M1297" i="13"/>
  <c r="M1298" i="13"/>
  <c r="M1299" i="13"/>
  <c r="M1300" i="13"/>
  <c r="M1301" i="13"/>
  <c r="M1302" i="13"/>
  <c r="M1303" i="13"/>
  <c r="M1304" i="13"/>
  <c r="M1305" i="13"/>
  <c r="M1306" i="13"/>
  <c r="M1307" i="13"/>
  <c r="M1308" i="13"/>
  <c r="M1309" i="13"/>
  <c r="M1310" i="13"/>
  <c r="M1311" i="13"/>
  <c r="M1312" i="13"/>
  <c r="M1313" i="13"/>
  <c r="M1314" i="13"/>
  <c r="M1315" i="13"/>
  <c r="M1316" i="13"/>
  <c r="M1317" i="13"/>
  <c r="M1318" i="13"/>
  <c r="M1319" i="13"/>
  <c r="M1320" i="13"/>
  <c r="M1321" i="13"/>
  <c r="M1322" i="13"/>
  <c r="M3" i="13"/>
  <c r="H4" i="13"/>
  <c r="H5" i="13"/>
  <c r="H6" i="13"/>
  <c r="H7" i="13"/>
  <c r="H8" i="13"/>
  <c r="H9" i="13"/>
  <c r="H10" i="13"/>
  <c r="H11" i="13"/>
  <c r="H12" i="13"/>
  <c r="H13" i="13"/>
  <c r="H14" i="13"/>
  <c r="H15" i="13"/>
  <c r="H16" i="13"/>
  <c r="H17" i="13"/>
  <c r="H18" i="13"/>
  <c r="H19" i="13"/>
  <c r="H20" i="13"/>
  <c r="H21" i="13"/>
  <c r="H22" i="13"/>
  <c r="H23" i="13"/>
  <c r="H24" i="13"/>
  <c r="H25" i="13"/>
  <c r="H26" i="13"/>
  <c r="H27" i="13"/>
  <c r="H28" i="13"/>
  <c r="H29" i="13"/>
  <c r="H30" i="13"/>
  <c r="H31" i="13"/>
  <c r="H32" i="13"/>
  <c r="H33" i="13"/>
  <c r="H34" i="13"/>
  <c r="H35" i="13"/>
  <c r="H36" i="13"/>
  <c r="H37" i="13"/>
  <c r="H38" i="13"/>
  <c r="H39" i="13"/>
  <c r="H40" i="13"/>
  <c r="H41" i="13"/>
  <c r="H42" i="13"/>
  <c r="H43" i="13"/>
  <c r="H44" i="13"/>
  <c r="H45" i="13"/>
  <c r="H46" i="13"/>
  <c r="H47" i="13"/>
  <c r="H48" i="13"/>
  <c r="H49" i="13"/>
  <c r="H50" i="13"/>
  <c r="H51" i="13"/>
  <c r="H52" i="13"/>
  <c r="H53" i="13"/>
  <c r="H54" i="13"/>
  <c r="H55" i="13"/>
  <c r="H56" i="13"/>
  <c r="H57" i="13"/>
  <c r="H58" i="13"/>
  <c r="H59" i="13"/>
  <c r="H60" i="13"/>
  <c r="H61" i="13"/>
  <c r="H62" i="13"/>
  <c r="H63" i="13"/>
  <c r="H64" i="13"/>
  <c r="H65" i="13"/>
  <c r="H66" i="13"/>
  <c r="H67" i="13"/>
  <c r="H68" i="13"/>
  <c r="H69" i="13"/>
  <c r="H70" i="13"/>
  <c r="H71" i="13"/>
  <c r="H72" i="13"/>
  <c r="H73" i="13"/>
  <c r="H74" i="13"/>
  <c r="H75" i="13"/>
  <c r="H76" i="13"/>
  <c r="H77" i="13"/>
  <c r="H78" i="13"/>
  <c r="H79" i="13"/>
  <c r="H80" i="13"/>
  <c r="H81" i="13"/>
  <c r="H82" i="13"/>
  <c r="H83" i="13"/>
  <c r="H84" i="13"/>
  <c r="H85" i="13"/>
  <c r="H86" i="13"/>
  <c r="H87" i="13"/>
  <c r="H88" i="13"/>
  <c r="H89" i="13"/>
  <c r="H90" i="13"/>
  <c r="H91" i="13"/>
  <c r="H92" i="13"/>
  <c r="H93" i="13"/>
  <c r="H94" i="13"/>
  <c r="H95" i="13"/>
  <c r="H96" i="13"/>
  <c r="H97" i="13"/>
  <c r="H98" i="13"/>
  <c r="H99" i="13"/>
  <c r="H100" i="13"/>
  <c r="H101" i="13"/>
  <c r="H102" i="13"/>
  <c r="H103" i="13"/>
  <c r="H104" i="13"/>
  <c r="H105" i="13"/>
  <c r="H106" i="13"/>
  <c r="H107" i="13"/>
  <c r="H108" i="13"/>
  <c r="H109" i="13"/>
  <c r="H110" i="13"/>
  <c r="H111" i="13"/>
  <c r="H112" i="13"/>
  <c r="H113" i="13"/>
  <c r="H114" i="13"/>
  <c r="H115" i="13"/>
  <c r="H116" i="13"/>
  <c r="H117" i="13"/>
  <c r="H118" i="13"/>
  <c r="H119" i="13"/>
  <c r="H120" i="13"/>
  <c r="H121" i="13"/>
  <c r="H122" i="13"/>
  <c r="H123" i="13"/>
  <c r="H124" i="13"/>
  <c r="H125" i="13"/>
  <c r="H126" i="13"/>
  <c r="H127" i="13"/>
  <c r="H128" i="13"/>
  <c r="H129" i="13"/>
  <c r="H130" i="13"/>
  <c r="H131" i="13"/>
  <c r="H132" i="13"/>
  <c r="H133" i="13"/>
  <c r="H134" i="13"/>
  <c r="H135" i="13"/>
  <c r="H136" i="13"/>
  <c r="H137" i="13"/>
  <c r="H138" i="13"/>
  <c r="H139" i="13"/>
  <c r="H140" i="13"/>
  <c r="H141" i="13"/>
  <c r="H142" i="13"/>
  <c r="H143" i="13"/>
  <c r="H144" i="13"/>
  <c r="H145" i="13"/>
  <c r="H146" i="13"/>
  <c r="H147" i="13"/>
  <c r="H148" i="13"/>
  <c r="H149" i="13"/>
  <c r="H150" i="13"/>
  <c r="H151" i="13"/>
  <c r="H152" i="13"/>
  <c r="H153" i="13"/>
  <c r="H154" i="13"/>
  <c r="H155" i="13"/>
  <c r="H156" i="13"/>
  <c r="H157" i="13"/>
  <c r="H158" i="13"/>
  <c r="H159" i="13"/>
  <c r="H160" i="13"/>
  <c r="H161" i="13"/>
  <c r="H162" i="13"/>
  <c r="H163" i="13"/>
  <c r="H164" i="13"/>
  <c r="H165" i="13"/>
  <c r="H166" i="13"/>
  <c r="H167" i="13"/>
  <c r="H168" i="13"/>
  <c r="H169" i="13"/>
  <c r="H170" i="13"/>
  <c r="H171" i="13"/>
  <c r="H172" i="13"/>
  <c r="H173" i="13"/>
  <c r="H174" i="13"/>
  <c r="H175" i="13"/>
  <c r="H176" i="13"/>
  <c r="H177" i="13"/>
  <c r="H178" i="13"/>
  <c r="H179" i="13"/>
  <c r="H180" i="13"/>
  <c r="H181" i="13"/>
  <c r="H182" i="13"/>
  <c r="H183" i="13"/>
  <c r="H184" i="13"/>
  <c r="H185" i="13"/>
  <c r="H186" i="13"/>
  <c r="H187" i="13"/>
  <c r="H188" i="13"/>
  <c r="H189" i="13"/>
  <c r="H190" i="13"/>
  <c r="H191" i="13"/>
  <c r="H192" i="13"/>
  <c r="H193" i="13"/>
  <c r="H194" i="13"/>
  <c r="H195" i="13"/>
  <c r="H196" i="13"/>
  <c r="H197" i="13"/>
  <c r="H198" i="13"/>
  <c r="H199" i="13"/>
  <c r="H200" i="13"/>
  <c r="H201" i="13"/>
  <c r="H202" i="13"/>
  <c r="H203" i="13"/>
  <c r="H204" i="13"/>
  <c r="H205" i="13"/>
  <c r="H206" i="13"/>
  <c r="H207" i="13"/>
  <c r="H208" i="13"/>
  <c r="H209" i="13"/>
  <c r="H210" i="13"/>
  <c r="H211" i="13"/>
  <c r="H212" i="13"/>
  <c r="H213" i="13"/>
  <c r="H214" i="13"/>
  <c r="H215" i="13"/>
  <c r="H216" i="13"/>
  <c r="H217" i="13"/>
  <c r="H218" i="13"/>
  <c r="H219" i="13"/>
  <c r="H220" i="13"/>
  <c r="H221" i="13"/>
  <c r="H222" i="13"/>
  <c r="H223" i="13"/>
  <c r="H224" i="13"/>
  <c r="H225" i="13"/>
  <c r="H226" i="13"/>
  <c r="H227" i="13"/>
  <c r="H228" i="13"/>
  <c r="H229" i="13"/>
  <c r="H230" i="13"/>
  <c r="H231" i="13"/>
  <c r="H232" i="13"/>
  <c r="H233" i="13"/>
  <c r="H234" i="13"/>
  <c r="H235" i="13"/>
  <c r="H236" i="13"/>
  <c r="H237" i="13"/>
  <c r="H238" i="13"/>
  <c r="H239" i="13"/>
  <c r="H240" i="13"/>
  <c r="H241" i="13"/>
  <c r="H242" i="13"/>
  <c r="H243" i="13"/>
  <c r="H244" i="13"/>
  <c r="H245" i="13"/>
  <c r="H246" i="13"/>
  <c r="H247" i="13"/>
  <c r="H248" i="13"/>
  <c r="H249" i="13"/>
  <c r="H250" i="13"/>
  <c r="H251" i="13"/>
  <c r="H252" i="13"/>
  <c r="H253" i="13"/>
  <c r="H254" i="13"/>
  <c r="H255" i="13"/>
  <c r="H256" i="13"/>
  <c r="H257" i="13"/>
  <c r="H258" i="13"/>
  <c r="H259" i="13"/>
  <c r="H260" i="13"/>
  <c r="H261" i="13"/>
  <c r="H262" i="13"/>
  <c r="H263" i="13"/>
  <c r="H264" i="13"/>
  <c r="H265" i="13"/>
  <c r="H266" i="13"/>
  <c r="H267" i="13"/>
  <c r="H268" i="13"/>
  <c r="H269" i="13"/>
  <c r="H270" i="13"/>
  <c r="H271" i="13"/>
  <c r="H272" i="13"/>
  <c r="H273" i="13"/>
  <c r="H274" i="13"/>
  <c r="H275" i="13"/>
  <c r="H276" i="13"/>
  <c r="H277" i="13"/>
  <c r="H278" i="13"/>
  <c r="H279" i="13"/>
  <c r="H280" i="13"/>
  <c r="H281" i="13"/>
  <c r="H282" i="13"/>
  <c r="H283" i="13"/>
  <c r="H284" i="13"/>
  <c r="H285" i="13"/>
  <c r="H286" i="13"/>
  <c r="H287" i="13"/>
  <c r="H288" i="13"/>
  <c r="H289" i="13"/>
  <c r="H290" i="13"/>
  <c r="H291" i="13"/>
  <c r="H292" i="13"/>
  <c r="H293" i="13"/>
  <c r="H294" i="13"/>
  <c r="H295" i="13"/>
  <c r="H296" i="13"/>
  <c r="H297" i="13"/>
  <c r="H298" i="13"/>
  <c r="H299" i="13"/>
  <c r="H300" i="13"/>
  <c r="H301" i="13"/>
  <c r="H302" i="13"/>
  <c r="H303" i="13"/>
  <c r="H304" i="13"/>
  <c r="H305" i="13"/>
  <c r="H306" i="13"/>
  <c r="H307" i="13"/>
  <c r="H308" i="13"/>
  <c r="H309" i="13"/>
  <c r="H310" i="13"/>
  <c r="H311" i="13"/>
  <c r="H312" i="13"/>
  <c r="H313" i="13"/>
  <c r="H314" i="13"/>
  <c r="H315" i="13"/>
  <c r="H316" i="13"/>
  <c r="H317" i="13"/>
  <c r="H318" i="13"/>
  <c r="H319" i="13"/>
  <c r="H320" i="13"/>
  <c r="H321" i="13"/>
  <c r="H322" i="13"/>
  <c r="H323" i="13"/>
  <c r="H324" i="13"/>
  <c r="H325" i="13"/>
  <c r="H326" i="13"/>
  <c r="H327" i="13"/>
  <c r="H328" i="13"/>
  <c r="H329" i="13"/>
  <c r="H330" i="13"/>
  <c r="H331" i="13"/>
  <c r="H332" i="13"/>
  <c r="H333" i="13"/>
  <c r="H334" i="13"/>
  <c r="H335" i="13"/>
  <c r="H336" i="13"/>
  <c r="H337" i="13"/>
  <c r="H338" i="13"/>
  <c r="H339" i="13"/>
  <c r="H340" i="13"/>
  <c r="H341" i="13"/>
  <c r="H342" i="13"/>
  <c r="H343" i="13"/>
  <c r="H344" i="13"/>
  <c r="H345" i="13"/>
  <c r="H346" i="13"/>
  <c r="H347" i="13"/>
  <c r="H348" i="13"/>
  <c r="H349" i="13"/>
  <c r="H350" i="13"/>
  <c r="H351" i="13"/>
  <c r="H352" i="13"/>
  <c r="H353" i="13"/>
  <c r="H354" i="13"/>
  <c r="H355" i="13"/>
  <c r="H356" i="13"/>
  <c r="H357" i="13"/>
  <c r="H358" i="13"/>
  <c r="H359" i="13"/>
  <c r="H360" i="13"/>
  <c r="H361" i="13"/>
  <c r="H362" i="13"/>
  <c r="H363" i="13"/>
  <c r="H364" i="13"/>
  <c r="H365" i="13"/>
  <c r="H366" i="13"/>
  <c r="H367" i="13"/>
  <c r="H368" i="13"/>
  <c r="H369" i="13"/>
  <c r="H370" i="13"/>
  <c r="H371" i="13"/>
  <c r="H372" i="13"/>
  <c r="H373" i="13"/>
  <c r="H374" i="13"/>
  <c r="H375" i="13"/>
  <c r="H376" i="13"/>
  <c r="H377" i="13"/>
  <c r="H378" i="13"/>
  <c r="H379" i="13"/>
  <c r="H380" i="13"/>
  <c r="H381" i="13"/>
  <c r="H382" i="13"/>
  <c r="H383" i="13"/>
  <c r="H384" i="13"/>
  <c r="H385" i="13"/>
  <c r="H386" i="13"/>
  <c r="H387" i="13"/>
  <c r="H388" i="13"/>
  <c r="H389" i="13"/>
  <c r="H390" i="13"/>
  <c r="H391" i="13"/>
  <c r="H392" i="13"/>
  <c r="H393" i="13"/>
  <c r="H394" i="13"/>
  <c r="H395" i="13"/>
  <c r="H396" i="13"/>
  <c r="H397" i="13"/>
  <c r="H398" i="13"/>
  <c r="H399" i="13"/>
  <c r="H400" i="13"/>
  <c r="H401" i="13"/>
  <c r="H402" i="13"/>
  <c r="H403" i="13"/>
  <c r="H404" i="13"/>
  <c r="H405" i="13"/>
  <c r="H406" i="13"/>
  <c r="H407" i="13"/>
  <c r="H408" i="13"/>
  <c r="H409" i="13"/>
  <c r="H410" i="13"/>
  <c r="H411" i="13"/>
  <c r="H412" i="13"/>
  <c r="H413" i="13"/>
  <c r="H414" i="13"/>
  <c r="H415" i="13"/>
  <c r="H416" i="13"/>
  <c r="H417" i="13"/>
  <c r="H418" i="13"/>
  <c r="H419" i="13"/>
  <c r="H420" i="13"/>
  <c r="H421" i="13"/>
  <c r="H422" i="13"/>
  <c r="H423" i="13"/>
  <c r="H424" i="13"/>
  <c r="H425" i="13"/>
  <c r="H426" i="13"/>
  <c r="H427" i="13"/>
  <c r="H428" i="13"/>
  <c r="H429" i="13"/>
  <c r="H430" i="13"/>
  <c r="H431" i="13"/>
  <c r="H432" i="13"/>
  <c r="H433" i="13"/>
  <c r="H434" i="13"/>
  <c r="H435" i="13"/>
  <c r="H436" i="13"/>
  <c r="H437" i="13"/>
  <c r="H438" i="13"/>
  <c r="H439" i="13"/>
  <c r="H440" i="13"/>
  <c r="H441" i="13"/>
  <c r="H442" i="13"/>
  <c r="H443" i="13"/>
  <c r="H444" i="13"/>
  <c r="H445" i="13"/>
  <c r="H446" i="13"/>
  <c r="H447" i="13"/>
  <c r="H448" i="13"/>
  <c r="H449" i="13"/>
  <c r="H450" i="13"/>
  <c r="H451" i="13"/>
  <c r="H452" i="13"/>
  <c r="H453" i="13"/>
  <c r="H454" i="13"/>
  <c r="H455" i="13"/>
  <c r="H456" i="13"/>
  <c r="H457" i="13"/>
  <c r="H458" i="13"/>
  <c r="H459" i="13"/>
  <c r="H460" i="13"/>
  <c r="H461" i="13"/>
  <c r="H462" i="13"/>
  <c r="H463" i="13"/>
  <c r="H464" i="13"/>
  <c r="H465" i="13"/>
  <c r="H466" i="13"/>
  <c r="H467" i="13"/>
  <c r="H468" i="13"/>
  <c r="H469" i="13"/>
  <c r="H470" i="13"/>
  <c r="H471" i="13"/>
  <c r="H472" i="13"/>
  <c r="H473" i="13"/>
  <c r="H474" i="13"/>
  <c r="H475" i="13"/>
  <c r="H476" i="13"/>
  <c r="H477" i="13"/>
  <c r="H478" i="13"/>
  <c r="H479" i="13"/>
  <c r="H480" i="13"/>
  <c r="H481" i="13"/>
  <c r="H482" i="13"/>
  <c r="H483" i="13"/>
  <c r="H484" i="13"/>
  <c r="H485" i="13"/>
  <c r="H486" i="13"/>
  <c r="H487" i="13"/>
  <c r="H488" i="13"/>
  <c r="H489" i="13"/>
  <c r="H490" i="13"/>
  <c r="H491" i="13"/>
  <c r="H492" i="13"/>
  <c r="H493" i="13"/>
  <c r="H494" i="13"/>
  <c r="H495" i="13"/>
  <c r="H496" i="13"/>
  <c r="H497" i="13"/>
  <c r="H498" i="13"/>
  <c r="H499" i="13"/>
  <c r="H500" i="13"/>
  <c r="H501" i="13"/>
  <c r="H502" i="13"/>
  <c r="H503" i="13"/>
  <c r="H504" i="13"/>
  <c r="H505" i="13"/>
  <c r="H506" i="13"/>
  <c r="H507" i="13"/>
  <c r="H508" i="13"/>
  <c r="H509" i="13"/>
  <c r="H510" i="13"/>
  <c r="H511" i="13"/>
  <c r="H512" i="13"/>
  <c r="H513" i="13"/>
  <c r="H514" i="13"/>
  <c r="H515" i="13"/>
  <c r="H516" i="13"/>
  <c r="H517" i="13"/>
  <c r="H518" i="13"/>
  <c r="H519" i="13"/>
  <c r="H520" i="13"/>
  <c r="H521" i="13"/>
  <c r="H522" i="13"/>
  <c r="H523" i="13"/>
  <c r="H524" i="13"/>
  <c r="H525" i="13"/>
  <c r="H526" i="13"/>
  <c r="H527" i="13"/>
  <c r="H528" i="13"/>
  <c r="H529" i="13"/>
  <c r="H530" i="13"/>
  <c r="H531" i="13"/>
  <c r="H532" i="13"/>
  <c r="H533" i="13"/>
  <c r="H534" i="13"/>
  <c r="H535" i="13"/>
  <c r="H536" i="13"/>
  <c r="H537" i="13"/>
  <c r="H538" i="13"/>
  <c r="H539" i="13"/>
  <c r="H540" i="13"/>
  <c r="H541" i="13"/>
  <c r="H542" i="13"/>
  <c r="H543" i="13"/>
  <c r="H544" i="13"/>
  <c r="H545" i="13"/>
  <c r="H546" i="13"/>
  <c r="H547" i="13"/>
  <c r="H548" i="13"/>
  <c r="H549" i="13"/>
  <c r="H550" i="13"/>
  <c r="H551" i="13"/>
  <c r="H552" i="13"/>
  <c r="H553" i="13"/>
  <c r="H554" i="13"/>
  <c r="H555" i="13"/>
  <c r="H556" i="13"/>
  <c r="H557" i="13"/>
  <c r="H558" i="13"/>
  <c r="H559" i="13"/>
  <c r="H560" i="13"/>
  <c r="H561" i="13"/>
  <c r="H562" i="13"/>
  <c r="H563" i="13"/>
  <c r="H564" i="13"/>
  <c r="H565" i="13"/>
  <c r="H566" i="13"/>
  <c r="H567" i="13"/>
  <c r="H568" i="13"/>
  <c r="H569" i="13"/>
  <c r="H570" i="13"/>
  <c r="H571" i="13"/>
  <c r="H572" i="13"/>
  <c r="H573" i="13"/>
  <c r="H574" i="13"/>
  <c r="H575" i="13"/>
  <c r="H576" i="13"/>
  <c r="H577" i="13"/>
  <c r="H578" i="13"/>
  <c r="H579" i="13"/>
  <c r="H580" i="13"/>
  <c r="H581" i="13"/>
  <c r="H582" i="13"/>
  <c r="H583" i="13"/>
  <c r="H584" i="13"/>
  <c r="H585" i="13"/>
  <c r="H586" i="13"/>
  <c r="H587" i="13"/>
  <c r="H588" i="13"/>
  <c r="H589" i="13"/>
  <c r="H590" i="13"/>
  <c r="H591" i="13"/>
  <c r="H592" i="13"/>
  <c r="H593" i="13"/>
  <c r="H594" i="13"/>
  <c r="H595" i="13"/>
  <c r="H596" i="13"/>
  <c r="H597" i="13"/>
  <c r="H598" i="13"/>
  <c r="H599" i="13"/>
  <c r="H600" i="13"/>
  <c r="H601" i="13"/>
  <c r="H602" i="13"/>
  <c r="H603" i="13"/>
  <c r="H604" i="13"/>
  <c r="H605" i="13"/>
  <c r="H606" i="13"/>
  <c r="H607" i="13"/>
  <c r="H608" i="13"/>
  <c r="H609" i="13"/>
  <c r="H610" i="13"/>
  <c r="H611" i="13"/>
  <c r="H612" i="13"/>
  <c r="H613" i="13"/>
  <c r="H614" i="13"/>
  <c r="H615" i="13"/>
  <c r="H616" i="13"/>
  <c r="H617" i="13"/>
  <c r="H618" i="13"/>
  <c r="H619" i="13"/>
  <c r="H620" i="13"/>
  <c r="H621" i="13"/>
  <c r="H622" i="13"/>
  <c r="H623" i="13"/>
  <c r="H624" i="13"/>
  <c r="H625" i="13"/>
  <c r="H626" i="13"/>
  <c r="H627" i="13"/>
  <c r="H628" i="13"/>
  <c r="H629" i="13"/>
  <c r="H630" i="13"/>
  <c r="H631" i="13"/>
  <c r="H632" i="13"/>
  <c r="H633" i="13"/>
  <c r="H634" i="13"/>
  <c r="H635" i="13"/>
  <c r="H636" i="13"/>
  <c r="H637" i="13"/>
  <c r="H638" i="13"/>
  <c r="H639" i="13"/>
  <c r="H640" i="13"/>
  <c r="H641" i="13"/>
  <c r="H642" i="13"/>
  <c r="H643" i="13"/>
  <c r="H644" i="13"/>
  <c r="H645" i="13"/>
  <c r="H646" i="13"/>
  <c r="H647" i="13"/>
  <c r="H648" i="13"/>
  <c r="H649" i="13"/>
  <c r="H650" i="13"/>
  <c r="H651" i="13"/>
  <c r="H652" i="13"/>
  <c r="H653" i="13"/>
  <c r="H654" i="13"/>
  <c r="H655" i="13"/>
  <c r="H656" i="13"/>
  <c r="H657" i="13"/>
  <c r="H658" i="13"/>
  <c r="H659" i="13"/>
  <c r="H660" i="13"/>
  <c r="H661" i="13"/>
  <c r="H662" i="13"/>
  <c r="H663" i="13"/>
  <c r="H664" i="13"/>
  <c r="H665" i="13"/>
  <c r="H666" i="13"/>
  <c r="H667" i="13"/>
  <c r="H668" i="13"/>
  <c r="H669" i="13"/>
  <c r="H670" i="13"/>
  <c r="H671" i="13"/>
  <c r="H672" i="13"/>
  <c r="H673" i="13"/>
  <c r="H674" i="13"/>
  <c r="H675" i="13"/>
  <c r="H676" i="13"/>
  <c r="H677" i="13"/>
  <c r="H678" i="13"/>
  <c r="H679" i="13"/>
  <c r="H680" i="13"/>
  <c r="H681" i="13"/>
  <c r="H682" i="13"/>
  <c r="H683" i="13"/>
  <c r="H684" i="13"/>
  <c r="H685" i="13"/>
  <c r="H686" i="13"/>
  <c r="H687" i="13"/>
  <c r="H688" i="13"/>
  <c r="H689" i="13"/>
  <c r="H690" i="13"/>
  <c r="H691" i="13"/>
  <c r="H692" i="13"/>
  <c r="H693" i="13"/>
  <c r="H694" i="13"/>
  <c r="H695" i="13"/>
  <c r="H696" i="13"/>
  <c r="H697" i="13"/>
  <c r="H698" i="13"/>
  <c r="H699" i="13"/>
  <c r="H700" i="13"/>
  <c r="H701" i="13"/>
  <c r="H702" i="13"/>
  <c r="H703" i="13"/>
  <c r="H704" i="13"/>
  <c r="H705" i="13"/>
  <c r="H706" i="13"/>
  <c r="H707" i="13"/>
  <c r="H708" i="13"/>
  <c r="H709" i="13"/>
  <c r="H710" i="13"/>
  <c r="H711" i="13"/>
  <c r="H712" i="13"/>
  <c r="H713" i="13"/>
  <c r="H714" i="13"/>
  <c r="H715" i="13"/>
  <c r="H716" i="13"/>
  <c r="H717" i="13"/>
  <c r="H718" i="13"/>
  <c r="H719" i="13"/>
  <c r="H720" i="13"/>
  <c r="H721" i="13"/>
  <c r="H722" i="13"/>
  <c r="H723" i="13"/>
  <c r="H724" i="13"/>
  <c r="H725" i="13"/>
  <c r="H726" i="13"/>
  <c r="H727" i="13"/>
  <c r="H728" i="13"/>
  <c r="H729" i="13"/>
  <c r="H730" i="13"/>
  <c r="H731" i="13"/>
  <c r="H732" i="13"/>
  <c r="H733" i="13"/>
  <c r="H734" i="13"/>
  <c r="H735" i="13"/>
  <c r="H736" i="13"/>
  <c r="H737" i="13"/>
  <c r="H738" i="13"/>
  <c r="H739" i="13"/>
  <c r="H740" i="13"/>
  <c r="H741" i="13"/>
  <c r="H742" i="13"/>
  <c r="H743" i="13"/>
  <c r="H744" i="13"/>
  <c r="H745" i="13"/>
  <c r="H746" i="13"/>
  <c r="H747" i="13"/>
  <c r="H748" i="13"/>
  <c r="H749" i="13"/>
  <c r="H750" i="13"/>
  <c r="H751" i="13"/>
  <c r="H752" i="13"/>
  <c r="H753" i="13"/>
  <c r="H754" i="13"/>
  <c r="H755" i="13"/>
  <c r="H756" i="13"/>
  <c r="H757" i="13"/>
  <c r="H758" i="13"/>
  <c r="H759" i="13"/>
  <c r="H760" i="13"/>
  <c r="H761" i="13"/>
  <c r="H762" i="13"/>
  <c r="H763" i="13"/>
  <c r="H764" i="13"/>
  <c r="H765" i="13"/>
  <c r="H766" i="13"/>
  <c r="H767" i="13"/>
  <c r="H768" i="13"/>
  <c r="H769" i="13"/>
  <c r="H770" i="13"/>
  <c r="H771" i="13"/>
  <c r="H772" i="13"/>
  <c r="H773" i="13"/>
  <c r="H774" i="13"/>
  <c r="H775" i="13"/>
  <c r="H776" i="13"/>
  <c r="H777" i="13"/>
  <c r="H778" i="13"/>
  <c r="H779" i="13"/>
  <c r="H780" i="13"/>
  <c r="H781" i="13"/>
  <c r="H782" i="13"/>
  <c r="H783" i="13"/>
  <c r="H784" i="13"/>
  <c r="H785" i="13"/>
  <c r="H786" i="13"/>
  <c r="H787" i="13"/>
  <c r="H788" i="13"/>
  <c r="H789" i="13"/>
  <c r="H790" i="13"/>
  <c r="H791" i="13"/>
  <c r="H792" i="13"/>
  <c r="H793" i="13"/>
  <c r="H794" i="13"/>
  <c r="H795" i="13"/>
  <c r="H796" i="13"/>
  <c r="H797" i="13"/>
  <c r="H798" i="13"/>
  <c r="H799" i="13"/>
  <c r="H800" i="13"/>
  <c r="H801" i="13"/>
  <c r="H802" i="13"/>
  <c r="H803" i="13"/>
  <c r="H804" i="13"/>
  <c r="H805" i="13"/>
  <c r="H806" i="13"/>
  <c r="H807" i="13"/>
  <c r="H808" i="13"/>
  <c r="H809" i="13"/>
  <c r="H810" i="13"/>
  <c r="H811" i="13"/>
  <c r="H812" i="13"/>
  <c r="H813" i="13"/>
  <c r="H814" i="13"/>
  <c r="H815" i="13"/>
  <c r="H816" i="13"/>
  <c r="H817" i="13"/>
  <c r="H818" i="13"/>
  <c r="H819" i="13"/>
  <c r="H820" i="13"/>
  <c r="H821" i="13"/>
  <c r="H822" i="13"/>
  <c r="H823" i="13"/>
  <c r="H824" i="13"/>
  <c r="H825" i="13"/>
  <c r="H826" i="13"/>
  <c r="H827" i="13"/>
  <c r="H828" i="13"/>
  <c r="H829" i="13"/>
  <c r="H830" i="13"/>
  <c r="H831" i="13"/>
  <c r="H832" i="13"/>
  <c r="H833" i="13"/>
  <c r="H834" i="13"/>
  <c r="H835" i="13"/>
  <c r="H836" i="13"/>
  <c r="H837" i="13"/>
  <c r="H838" i="13"/>
  <c r="H839" i="13"/>
  <c r="H840" i="13"/>
  <c r="H841" i="13"/>
  <c r="H842" i="13"/>
  <c r="H843" i="13"/>
  <c r="H844" i="13"/>
  <c r="H845" i="13"/>
  <c r="H846" i="13"/>
  <c r="H847" i="13"/>
  <c r="H848" i="13"/>
  <c r="H849" i="13"/>
  <c r="H850" i="13"/>
  <c r="H851" i="13"/>
  <c r="H852" i="13"/>
  <c r="H853" i="13"/>
  <c r="H854" i="13"/>
  <c r="H855" i="13"/>
  <c r="H856" i="13"/>
  <c r="H857" i="13"/>
  <c r="H858" i="13"/>
  <c r="H859" i="13"/>
  <c r="H860" i="13"/>
  <c r="H861" i="13"/>
  <c r="H862" i="13"/>
  <c r="H863" i="13"/>
  <c r="H864" i="13"/>
  <c r="H865" i="13"/>
  <c r="H866" i="13"/>
  <c r="H867" i="13"/>
  <c r="H868" i="13"/>
  <c r="H869" i="13"/>
  <c r="H870" i="13"/>
  <c r="H871" i="13"/>
  <c r="H872" i="13"/>
  <c r="H873" i="13"/>
  <c r="H874" i="13"/>
  <c r="H875" i="13"/>
  <c r="H876" i="13"/>
  <c r="H877" i="13"/>
  <c r="H878" i="13"/>
  <c r="H879" i="13"/>
  <c r="H880" i="13"/>
  <c r="H881" i="13"/>
  <c r="H882" i="13"/>
  <c r="H883" i="13"/>
  <c r="H884" i="13"/>
  <c r="H885" i="13"/>
  <c r="H886" i="13"/>
  <c r="H887" i="13"/>
  <c r="H888" i="13"/>
  <c r="H889" i="13"/>
  <c r="H890" i="13"/>
  <c r="H891" i="13"/>
  <c r="H892" i="13"/>
  <c r="H893" i="13"/>
  <c r="H894" i="13"/>
  <c r="H895" i="13"/>
  <c r="H896" i="13"/>
  <c r="H897" i="13"/>
  <c r="H898" i="13"/>
  <c r="H899" i="13"/>
  <c r="H900" i="13"/>
  <c r="H901" i="13"/>
  <c r="H902" i="13"/>
  <c r="H903" i="13"/>
  <c r="H904" i="13"/>
  <c r="H905" i="13"/>
  <c r="H906" i="13"/>
  <c r="H907" i="13"/>
  <c r="H908" i="13"/>
  <c r="H909" i="13"/>
  <c r="H910" i="13"/>
  <c r="H911" i="13"/>
  <c r="H912" i="13"/>
  <c r="H913" i="13"/>
  <c r="H914" i="13"/>
  <c r="H915" i="13"/>
  <c r="H916" i="13"/>
  <c r="H917" i="13"/>
  <c r="H918" i="13"/>
  <c r="H919" i="13"/>
  <c r="H920" i="13"/>
  <c r="H921" i="13"/>
  <c r="H922" i="13"/>
  <c r="H923" i="13"/>
  <c r="H924" i="13"/>
  <c r="H925" i="13"/>
  <c r="H926" i="13"/>
  <c r="H927" i="13"/>
  <c r="H928" i="13"/>
  <c r="H929" i="13"/>
  <c r="H930" i="13"/>
  <c r="H931" i="13"/>
  <c r="H932" i="13"/>
  <c r="H933" i="13"/>
  <c r="H934" i="13"/>
  <c r="H935" i="13"/>
  <c r="H936" i="13"/>
  <c r="H937" i="13"/>
  <c r="H938" i="13"/>
  <c r="H939" i="13"/>
  <c r="H940" i="13"/>
  <c r="H941" i="13"/>
  <c r="H942" i="13"/>
  <c r="H943" i="13"/>
  <c r="H944" i="13"/>
  <c r="H945" i="13"/>
  <c r="H946" i="13"/>
  <c r="H947" i="13"/>
  <c r="H948" i="13"/>
  <c r="H949" i="13"/>
  <c r="H950" i="13"/>
  <c r="H951" i="13"/>
  <c r="H952" i="13"/>
  <c r="H953" i="13"/>
  <c r="H954" i="13"/>
  <c r="H955" i="13"/>
  <c r="H956" i="13"/>
  <c r="H957" i="13"/>
  <c r="H958" i="13"/>
  <c r="H959" i="13"/>
  <c r="H960" i="13"/>
  <c r="H961" i="13"/>
  <c r="H962" i="13"/>
  <c r="H963" i="13"/>
  <c r="H964" i="13"/>
  <c r="H965" i="13"/>
  <c r="H966" i="13"/>
  <c r="H967" i="13"/>
  <c r="H968" i="13"/>
  <c r="H969" i="13"/>
  <c r="H970" i="13"/>
  <c r="H971" i="13"/>
  <c r="H972" i="13"/>
  <c r="H973" i="13"/>
  <c r="H974" i="13"/>
  <c r="H975" i="13"/>
  <c r="H976" i="13"/>
  <c r="H977" i="13"/>
  <c r="H978" i="13"/>
  <c r="H979" i="13"/>
  <c r="H980" i="13"/>
  <c r="H981" i="13"/>
  <c r="H982" i="13"/>
  <c r="H983" i="13"/>
  <c r="H984" i="13"/>
  <c r="H985" i="13"/>
  <c r="H986" i="13"/>
  <c r="H987" i="13"/>
  <c r="H988" i="13"/>
  <c r="H989" i="13"/>
  <c r="H990" i="13"/>
  <c r="H991" i="13"/>
  <c r="H992" i="13"/>
  <c r="H993" i="13"/>
  <c r="H994" i="13"/>
  <c r="H995" i="13"/>
  <c r="H996" i="13"/>
  <c r="H997" i="13"/>
  <c r="H998" i="13"/>
  <c r="H999" i="13"/>
  <c r="H1000" i="13"/>
  <c r="H1001" i="13"/>
  <c r="H1002" i="13"/>
  <c r="H1003" i="13"/>
  <c r="H1004" i="13"/>
  <c r="H1005" i="13"/>
  <c r="H1006" i="13"/>
  <c r="H1007" i="13"/>
  <c r="H1008" i="13"/>
  <c r="H1009" i="13"/>
  <c r="H1010" i="13"/>
  <c r="H1011" i="13"/>
  <c r="H1012" i="13"/>
  <c r="H1013" i="13"/>
  <c r="H1014" i="13"/>
  <c r="H1015" i="13"/>
  <c r="H1016" i="13"/>
  <c r="H1017" i="13"/>
  <c r="H1018" i="13"/>
  <c r="H1019" i="13"/>
  <c r="H1020" i="13"/>
  <c r="H1021" i="13"/>
  <c r="H1022" i="13"/>
  <c r="H1023" i="13"/>
  <c r="H1024" i="13"/>
  <c r="H1025" i="13"/>
  <c r="H1026" i="13"/>
  <c r="H1027" i="13"/>
  <c r="H1028" i="13"/>
  <c r="H1029" i="13"/>
  <c r="H1030" i="13"/>
  <c r="H1031" i="13"/>
  <c r="H1032" i="13"/>
  <c r="H1033" i="13"/>
  <c r="H1034" i="13"/>
  <c r="H1035" i="13"/>
  <c r="H1036" i="13"/>
  <c r="H1037" i="13"/>
  <c r="H1038" i="13"/>
  <c r="H1039" i="13"/>
  <c r="H1040" i="13"/>
  <c r="H1041" i="13"/>
  <c r="H1042" i="13"/>
  <c r="H1043" i="13"/>
  <c r="H1044" i="13"/>
  <c r="H1045" i="13"/>
  <c r="H1046" i="13"/>
  <c r="H1047" i="13"/>
  <c r="H1048" i="13"/>
  <c r="H1049" i="13"/>
  <c r="H1050" i="13"/>
  <c r="H1051" i="13"/>
  <c r="H1052" i="13"/>
  <c r="H1053" i="13"/>
  <c r="H1054" i="13"/>
  <c r="H1055" i="13"/>
  <c r="H1056" i="13"/>
  <c r="H1057" i="13"/>
  <c r="H1058" i="13"/>
  <c r="H1059" i="13"/>
  <c r="H1060" i="13"/>
  <c r="H1061" i="13"/>
  <c r="H1062" i="13"/>
  <c r="H1063" i="13"/>
  <c r="H1064" i="13"/>
  <c r="H1065" i="13"/>
  <c r="H1066" i="13"/>
  <c r="H1067" i="13"/>
  <c r="H1068" i="13"/>
  <c r="H1069" i="13"/>
  <c r="H1070" i="13"/>
  <c r="H1071" i="13"/>
  <c r="H1072" i="13"/>
  <c r="H1073" i="13"/>
  <c r="H1074" i="13"/>
  <c r="H1075" i="13"/>
  <c r="H1076" i="13"/>
  <c r="H1077" i="13"/>
  <c r="H1078" i="13"/>
  <c r="H1079" i="13"/>
  <c r="H1080" i="13"/>
  <c r="H1081" i="13"/>
  <c r="H1082" i="13"/>
  <c r="H1083" i="13"/>
  <c r="H1084" i="13"/>
  <c r="H1085" i="13"/>
  <c r="H1086" i="13"/>
  <c r="H1087" i="13"/>
  <c r="H1088" i="13"/>
  <c r="H1089" i="13"/>
  <c r="H1090" i="13"/>
  <c r="H1091" i="13"/>
  <c r="H1092" i="13"/>
  <c r="H1093" i="13"/>
  <c r="H1094" i="13"/>
  <c r="H1095" i="13"/>
  <c r="H1096" i="13"/>
  <c r="H1097" i="13"/>
  <c r="H1098" i="13"/>
  <c r="H1099" i="13"/>
  <c r="H1100" i="13"/>
  <c r="H1101" i="13"/>
  <c r="H1102" i="13"/>
  <c r="H1103" i="13"/>
  <c r="H1104" i="13"/>
  <c r="H1105" i="13"/>
  <c r="H1106" i="13"/>
  <c r="H1107" i="13"/>
  <c r="H1108" i="13"/>
  <c r="H1109" i="13"/>
  <c r="H1110" i="13"/>
  <c r="H1111" i="13"/>
  <c r="H1112" i="13"/>
  <c r="H1113" i="13"/>
  <c r="H1114" i="13"/>
  <c r="H1115" i="13"/>
  <c r="H1116" i="13"/>
  <c r="H1117" i="13"/>
  <c r="H1118" i="13"/>
  <c r="H1119" i="13"/>
  <c r="H1120" i="13"/>
  <c r="H1121" i="13"/>
  <c r="H1122" i="13"/>
  <c r="H1123" i="13"/>
  <c r="H1124" i="13"/>
  <c r="H1125" i="13"/>
  <c r="H1126" i="13"/>
  <c r="H1127" i="13"/>
  <c r="H1128" i="13"/>
  <c r="H1129" i="13"/>
  <c r="H1130" i="13"/>
  <c r="H1131" i="13"/>
  <c r="H1132" i="13"/>
  <c r="H1133" i="13"/>
  <c r="H1134" i="13"/>
  <c r="H1135" i="13"/>
  <c r="H1136" i="13"/>
  <c r="H1137" i="13"/>
  <c r="H1138" i="13"/>
  <c r="H1139" i="13"/>
  <c r="H1140" i="13"/>
  <c r="H1141" i="13"/>
  <c r="H1142" i="13"/>
  <c r="H1143" i="13"/>
  <c r="H1144" i="13"/>
  <c r="H1145" i="13"/>
  <c r="H1146" i="13"/>
  <c r="H1147" i="13"/>
  <c r="H1148" i="13"/>
  <c r="H1149" i="13"/>
  <c r="H1150" i="13"/>
  <c r="H1151" i="13"/>
  <c r="H1152" i="13"/>
  <c r="H1153" i="13"/>
  <c r="H1154" i="13"/>
  <c r="H1155" i="13"/>
  <c r="H1156" i="13"/>
  <c r="H1157" i="13"/>
  <c r="H1158" i="13"/>
  <c r="H1159" i="13"/>
  <c r="H1160" i="13"/>
  <c r="H1161" i="13"/>
  <c r="H1162" i="13"/>
  <c r="H1163" i="13"/>
  <c r="H1164" i="13"/>
  <c r="H1165" i="13"/>
  <c r="H1166" i="13"/>
  <c r="H1167" i="13"/>
  <c r="H1168" i="13"/>
  <c r="H1169" i="13"/>
  <c r="H1170" i="13"/>
  <c r="H1171" i="13"/>
  <c r="H1172" i="13"/>
  <c r="H1173" i="13"/>
  <c r="H1174" i="13"/>
  <c r="H1175" i="13"/>
  <c r="H1176" i="13"/>
  <c r="H1177" i="13"/>
  <c r="H1178" i="13"/>
  <c r="H1179" i="13"/>
  <c r="H1180" i="13"/>
  <c r="H1181" i="13"/>
  <c r="H1182" i="13"/>
  <c r="H1183" i="13"/>
  <c r="H1184" i="13"/>
  <c r="H1185" i="13"/>
  <c r="H1186" i="13"/>
  <c r="H1187" i="13"/>
  <c r="H1188" i="13"/>
  <c r="H1189" i="13"/>
  <c r="H1190" i="13"/>
  <c r="H1191" i="13"/>
  <c r="H1192" i="13"/>
  <c r="H1193" i="13"/>
  <c r="H1194" i="13"/>
  <c r="H1195" i="13"/>
  <c r="H1196" i="13"/>
  <c r="H1197" i="13"/>
  <c r="H1198" i="13"/>
  <c r="H1199" i="13"/>
  <c r="H1200" i="13"/>
  <c r="H1201" i="13"/>
  <c r="H1202" i="13"/>
  <c r="H1203" i="13"/>
  <c r="H1204" i="13"/>
  <c r="H1205" i="13"/>
  <c r="H1206" i="13"/>
  <c r="H1207" i="13"/>
  <c r="H1208" i="13"/>
  <c r="H1209" i="13"/>
  <c r="H1210" i="13"/>
  <c r="H1211" i="13"/>
  <c r="H1212" i="13"/>
  <c r="H1213" i="13"/>
  <c r="H1214" i="13"/>
  <c r="H1215" i="13"/>
  <c r="H1216" i="13"/>
  <c r="H1217" i="13"/>
  <c r="H1218" i="13"/>
  <c r="H1219" i="13"/>
  <c r="H1220" i="13"/>
  <c r="H1221" i="13"/>
  <c r="H1222" i="13"/>
  <c r="H1223" i="13"/>
  <c r="H1224" i="13"/>
  <c r="H1225" i="13"/>
  <c r="H1226" i="13"/>
  <c r="H1227" i="13"/>
  <c r="H1228" i="13"/>
  <c r="H1229" i="13"/>
  <c r="H1230" i="13"/>
  <c r="H1231" i="13"/>
  <c r="H1232" i="13"/>
  <c r="H1233" i="13"/>
  <c r="H1234" i="13"/>
  <c r="H1235" i="13"/>
  <c r="H1236" i="13"/>
  <c r="H1237" i="13"/>
  <c r="H1238" i="13"/>
  <c r="H1239" i="13"/>
  <c r="H1240" i="13"/>
  <c r="H1241" i="13"/>
  <c r="H1242" i="13"/>
  <c r="H1243" i="13"/>
  <c r="H1244" i="13"/>
  <c r="H1245" i="13"/>
  <c r="H1246" i="13"/>
  <c r="H1247" i="13"/>
  <c r="H1248" i="13"/>
  <c r="H1249" i="13"/>
  <c r="H1250" i="13"/>
  <c r="H1251" i="13"/>
  <c r="H1252" i="13"/>
  <c r="H1253" i="13"/>
  <c r="H1254" i="13"/>
  <c r="H1255" i="13"/>
  <c r="H1256" i="13"/>
  <c r="H1257" i="13"/>
  <c r="H1258" i="13"/>
  <c r="H1259" i="13"/>
  <c r="H1260" i="13"/>
  <c r="H1261" i="13"/>
  <c r="H1262" i="13"/>
  <c r="H1263" i="13"/>
  <c r="H1264" i="13"/>
  <c r="H1265" i="13"/>
  <c r="H1266" i="13"/>
  <c r="H1267" i="13"/>
  <c r="H1268" i="13"/>
  <c r="H1269" i="13"/>
  <c r="H1270" i="13"/>
  <c r="H1271" i="13"/>
  <c r="H1272" i="13"/>
  <c r="H1273" i="13"/>
  <c r="H1274" i="13"/>
  <c r="H1275" i="13"/>
  <c r="H1276" i="13"/>
  <c r="H1277" i="13"/>
  <c r="H1278" i="13"/>
  <c r="H1279" i="13"/>
  <c r="H1280" i="13"/>
  <c r="H1281" i="13"/>
  <c r="H1282" i="13"/>
  <c r="H1283" i="13"/>
  <c r="H1284" i="13"/>
  <c r="H1285" i="13"/>
  <c r="H1286" i="13"/>
  <c r="H1287" i="13"/>
  <c r="H1288" i="13"/>
  <c r="H1289" i="13"/>
  <c r="H1290" i="13"/>
  <c r="H1291" i="13"/>
  <c r="H1292" i="13"/>
  <c r="H1293" i="13"/>
  <c r="H1294" i="13"/>
  <c r="H1295" i="13"/>
  <c r="H1296" i="13"/>
  <c r="H1297" i="13"/>
  <c r="H1298" i="13"/>
  <c r="H1299" i="13"/>
  <c r="H1300" i="13"/>
  <c r="H1301" i="13"/>
  <c r="H1302" i="13"/>
  <c r="H1303" i="13"/>
  <c r="H1304" i="13"/>
  <c r="H1305" i="13"/>
  <c r="H1306" i="13"/>
  <c r="H1307" i="13"/>
  <c r="H1308" i="13"/>
  <c r="H1309" i="13"/>
  <c r="H1310" i="13"/>
  <c r="H1311" i="13"/>
  <c r="H1312" i="13"/>
  <c r="H1313" i="13"/>
  <c r="H1314" i="13"/>
  <c r="H1315" i="13"/>
  <c r="H1316" i="13"/>
  <c r="H1317" i="13"/>
  <c r="H1318" i="13"/>
  <c r="H1319" i="13"/>
  <c r="H1320" i="13"/>
  <c r="H1321" i="13"/>
  <c r="H1322" i="13"/>
  <c r="Z12" i="8"/>
  <c r="X13" i="8"/>
  <c r="Y13" i="8" s="1"/>
  <c r="Z13" i="8" s="1"/>
  <c r="AA13" i="8" s="1"/>
  <c r="AB13" i="8" s="1"/>
  <c r="O1372" i="13" l="1"/>
  <c r="Q1372" i="13" s="1"/>
  <c r="O1374" i="13"/>
  <c r="Q1374" i="13" s="1"/>
  <c r="O1381" i="13"/>
  <c r="Q1381" i="13" s="1"/>
  <c r="O1389" i="13"/>
  <c r="Q1389" i="13" s="1"/>
  <c r="O1397" i="13"/>
  <c r="Q1397" i="13" s="1"/>
  <c r="O1376" i="13"/>
  <c r="Q1376" i="13" s="1"/>
  <c r="O1382" i="13"/>
  <c r="Q1382" i="13" s="1"/>
  <c r="O1390" i="13"/>
  <c r="Q1390" i="13" s="1"/>
  <c r="Q1398" i="13"/>
  <c r="O1375" i="13"/>
  <c r="Q1375" i="13" s="1"/>
  <c r="O1377" i="13"/>
  <c r="Q1377" i="13" s="1"/>
  <c r="O1385" i="13"/>
  <c r="Q1385" i="13" s="1"/>
  <c r="O1393" i="13"/>
  <c r="Q1393" i="13" s="1"/>
  <c r="O1384" i="13"/>
  <c r="Q1384" i="13" s="1"/>
  <c r="O1378" i="13"/>
  <c r="Q1378" i="13" s="1"/>
  <c r="O1386" i="13"/>
  <c r="Q1386" i="13" s="1"/>
  <c r="O1394" i="13"/>
  <c r="Q1394" i="13" s="1"/>
  <c r="O1383" i="13"/>
  <c r="Q1383" i="13" s="1"/>
  <c r="O1379" i="13"/>
  <c r="Q1379" i="13" s="1"/>
  <c r="O1387" i="13"/>
  <c r="Q1387" i="13" s="1"/>
  <c r="O1395" i="13"/>
  <c r="Q1395" i="13" s="1"/>
  <c r="O1391" i="13"/>
  <c r="Q1391" i="13" s="1"/>
  <c r="O1392" i="13"/>
  <c r="Q1392" i="13" s="1"/>
  <c r="O1380" i="13"/>
  <c r="Q1380" i="13" s="1"/>
  <c r="O1388" i="13"/>
  <c r="Q1388" i="13" s="1"/>
  <c r="O1396" i="13"/>
  <c r="Q1396" i="13" s="1"/>
  <c r="O1371" i="13"/>
  <c r="Q1371" i="13" s="1"/>
  <c r="O1369" i="13"/>
  <c r="Q1369" i="13" s="1"/>
  <c r="O1373" i="13"/>
  <c r="Q1373" i="13" s="1"/>
  <c r="O1370" i="13"/>
  <c r="Q1370" i="13" s="1"/>
  <c r="E1331" i="13"/>
  <c r="E1334" i="13"/>
  <c r="E1346" i="13"/>
  <c r="E1359" i="13"/>
  <c r="E1342" i="13"/>
  <c r="E1335" i="13"/>
  <c r="E1349" i="13"/>
  <c r="E1361" i="13"/>
  <c r="E1325" i="13"/>
  <c r="E1337" i="13"/>
  <c r="E1350" i="13"/>
  <c r="E1362" i="13"/>
  <c r="E1326" i="13"/>
  <c r="E1338" i="13"/>
  <c r="E1351" i="13"/>
  <c r="E1365" i="13"/>
  <c r="E1329" i="13"/>
  <c r="E1354" i="13"/>
  <c r="E1327" i="13"/>
  <c r="E1341" i="13"/>
  <c r="E1353" i="13"/>
  <c r="E1366" i="13"/>
  <c r="E1367" i="13"/>
  <c r="E1330" i="13"/>
  <c r="E1343" i="13"/>
  <c r="E1357" i="13"/>
  <c r="E1333" i="13"/>
  <c r="E1345" i="13"/>
  <c r="E1358" i="13"/>
  <c r="O1325" i="13"/>
  <c r="Q1325" i="13" s="1"/>
  <c r="O1367" i="13"/>
  <c r="Q1367" i="13" s="1"/>
  <c r="O1327" i="13"/>
  <c r="Q1327" i="13" s="1"/>
  <c r="E1368" i="13"/>
  <c r="E1360" i="13"/>
  <c r="E1352" i="13"/>
  <c r="E1344" i="13"/>
  <c r="E1336" i="13"/>
  <c r="E1328" i="13"/>
  <c r="E1364" i="13"/>
  <c r="E1356" i="13"/>
  <c r="E1348" i="13"/>
  <c r="E1340" i="13"/>
  <c r="E1332" i="13"/>
  <c r="E1324" i="13"/>
  <c r="E1363" i="13"/>
  <c r="E1355" i="13"/>
  <c r="E1347" i="13"/>
  <c r="E1339" i="13"/>
  <c r="O1333" i="13" l="1"/>
  <c r="Q1333" i="13" s="1"/>
  <c r="O1346" i="13"/>
  <c r="Q1346" i="13" s="1"/>
  <c r="O1356" i="13"/>
  <c r="Q1356" i="13" s="1"/>
  <c r="O1350" i="13"/>
  <c r="Q1350" i="13" s="1"/>
  <c r="O1363" i="13"/>
  <c r="Q1363" i="13" s="1"/>
  <c r="O1336" i="13"/>
  <c r="Q1336" i="13" s="1"/>
  <c r="O1351" i="13"/>
  <c r="Q1351" i="13" s="1"/>
  <c r="O1340" i="13"/>
  <c r="Q1340" i="13" s="1"/>
  <c r="O1329" i="13"/>
  <c r="Q1329" i="13" s="1"/>
  <c r="O1349" i="13"/>
  <c r="Q1349" i="13" s="1"/>
  <c r="O1366" i="13"/>
  <c r="Q1366" i="13" s="1"/>
  <c r="O1343" i="13"/>
  <c r="Q1343" i="13" s="1"/>
  <c r="O1348" i="13"/>
  <c r="Q1348" i="13" s="1"/>
  <c r="O1365" i="13"/>
  <c r="Q1365" i="13" s="1"/>
  <c r="O1359" i="13"/>
  <c r="Q1359" i="13" s="1"/>
  <c r="O1354" i="13"/>
  <c r="Q1354" i="13" s="1"/>
  <c r="O1338" i="13"/>
  <c r="Q1338" i="13" s="1"/>
  <c r="O1335" i="13"/>
  <c r="Q1335" i="13" s="1"/>
  <c r="O1362" i="13"/>
  <c r="Q1362" i="13" s="1"/>
  <c r="O1353" i="13"/>
  <c r="Q1353" i="13" s="1"/>
  <c r="O1357" i="13"/>
  <c r="Q1357" i="13" s="1"/>
  <c r="O1324" i="13"/>
  <c r="Q1324" i="13" s="1"/>
  <c r="O1344" i="13"/>
  <c r="Q1344" i="13" s="1"/>
  <c r="O1331" i="13"/>
  <c r="Q1331" i="13" s="1"/>
  <c r="O1361" i="13"/>
  <c r="Q1361" i="13" s="1"/>
  <c r="O1326" i="13"/>
  <c r="Q1326" i="13" s="1"/>
  <c r="O1342" i="13"/>
  <c r="Q1342" i="13" s="1"/>
  <c r="O1341" i="13"/>
  <c r="Q1341" i="13" s="1"/>
  <c r="O1352" i="13"/>
  <c r="Q1352" i="13" s="1"/>
  <c r="O1360" i="13"/>
  <c r="Q1360" i="13" s="1"/>
  <c r="O1368" i="13"/>
  <c r="Q1368" i="13" s="1"/>
  <c r="O1358" i="13"/>
  <c r="Q1358" i="13" s="1"/>
  <c r="O1347" i="13"/>
  <c r="Q1347" i="13" s="1"/>
  <c r="O1364" i="13"/>
  <c r="Q1364" i="13" s="1"/>
  <c r="O1337" i="13"/>
  <c r="Q1337" i="13" s="1"/>
  <c r="O1334" i="13"/>
  <c r="Q1334" i="13" s="1"/>
  <c r="O1332" i="13"/>
  <c r="Q1332" i="13" s="1"/>
  <c r="O1355" i="13"/>
  <c r="Q1355" i="13" s="1"/>
  <c r="O1328" i="13"/>
  <c r="Q1328" i="13" s="1"/>
  <c r="O1345" i="13"/>
  <c r="Q1345" i="13" s="1"/>
  <c r="O1330" i="13"/>
  <c r="Q1330" i="13" s="1"/>
  <c r="O1339" i="13"/>
  <c r="Q1339" i="13" s="1"/>
  <c r="E1143" i="13"/>
  <c r="Y12" i="8"/>
  <c r="X12" i="8"/>
  <c r="V12" i="8"/>
  <c r="W12" i="8" s="1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E1120" i="13"/>
  <c r="E1119" i="13"/>
  <c r="E1118" i="13"/>
  <c r="E1117" i="13"/>
  <c r="E1116" i="13"/>
  <c r="E1115" i="13"/>
  <c r="E1114" i="13"/>
  <c r="E1113" i="13"/>
  <c r="E1112" i="13"/>
  <c r="E1111" i="13"/>
  <c r="E1110" i="13"/>
  <c r="E1109" i="13"/>
  <c r="E1108" i="13"/>
  <c r="E1107" i="13"/>
  <c r="E1106" i="13"/>
  <c r="E1105" i="13"/>
  <c r="E1104" i="13"/>
  <c r="E1103" i="13"/>
  <c r="E1102" i="13"/>
  <c r="E1101" i="13"/>
  <c r="E1100" i="13"/>
  <c r="E1099" i="13"/>
  <c r="E1098" i="13"/>
  <c r="E1097" i="13"/>
  <c r="E1096" i="13"/>
  <c r="E1095" i="13"/>
  <c r="E1094" i="13"/>
  <c r="E1093" i="13"/>
  <c r="E1092" i="13"/>
  <c r="E1091" i="13"/>
  <c r="E1090" i="13"/>
  <c r="E1089" i="13"/>
  <c r="E1088" i="13"/>
  <c r="E1087" i="13"/>
  <c r="E1086" i="13"/>
  <c r="E1085" i="13"/>
  <c r="E1084" i="13"/>
  <c r="E1083" i="13"/>
  <c r="E1082" i="13"/>
  <c r="E1081" i="13"/>
  <c r="E1080" i="13"/>
  <c r="E1079" i="13"/>
  <c r="E1078" i="13"/>
  <c r="E1077" i="13"/>
  <c r="E1076" i="13"/>
  <c r="E1075" i="13"/>
  <c r="E1074" i="13"/>
  <c r="E1073" i="13"/>
  <c r="E1072" i="13"/>
  <c r="E1071" i="13"/>
  <c r="E1070" i="13"/>
  <c r="E1069" i="13"/>
  <c r="E1068" i="13"/>
  <c r="E1067" i="13"/>
  <c r="E1066" i="13"/>
  <c r="E1065" i="13"/>
  <c r="E1064" i="13"/>
  <c r="E1063" i="13"/>
  <c r="E1062" i="13"/>
  <c r="E1061" i="13"/>
  <c r="E1060" i="13"/>
  <c r="E1059" i="13"/>
  <c r="E1058" i="13"/>
  <c r="E1057" i="13"/>
  <c r="E1056" i="13"/>
  <c r="E1055" i="13"/>
  <c r="E1054" i="13"/>
  <c r="E1053" i="13"/>
  <c r="E1052" i="13"/>
  <c r="E1051" i="13"/>
  <c r="E1050" i="13"/>
  <c r="E1049" i="13"/>
  <c r="E1048" i="13"/>
  <c r="E1047" i="13"/>
  <c r="E1046" i="13"/>
  <c r="E1045" i="13"/>
  <c r="E1044" i="13"/>
  <c r="E1043" i="13"/>
  <c r="E1042" i="13"/>
  <c r="E1041" i="13"/>
  <c r="E1040" i="13"/>
  <c r="E1039" i="13"/>
  <c r="E1038" i="13"/>
  <c r="E1037" i="13"/>
  <c r="E1036" i="13"/>
  <c r="E1035" i="13"/>
  <c r="E1034" i="13"/>
  <c r="E1033" i="13"/>
  <c r="E1032" i="13"/>
  <c r="E1031" i="13"/>
  <c r="E1030" i="13"/>
  <c r="E1029" i="13"/>
  <c r="E1028" i="13"/>
  <c r="E1027" i="13"/>
  <c r="E1026" i="13"/>
  <c r="E1025" i="13"/>
  <c r="E1024" i="13"/>
  <c r="E1023" i="13"/>
  <c r="E1022" i="13"/>
  <c r="E1021" i="13"/>
  <c r="E1020" i="13"/>
  <c r="E1019" i="13"/>
  <c r="E1018" i="13"/>
  <c r="E1017" i="13"/>
  <c r="E1016" i="13"/>
  <c r="E1015" i="13"/>
  <c r="E1014" i="13"/>
  <c r="E1013" i="13"/>
  <c r="E1012" i="13"/>
  <c r="E1011" i="13"/>
  <c r="E1010" i="13"/>
  <c r="E1009" i="13"/>
  <c r="E1008" i="13"/>
  <c r="E1007" i="13"/>
  <c r="E1006" i="13"/>
  <c r="E1005" i="13"/>
  <c r="E1004" i="13"/>
  <c r="E1003" i="13"/>
  <c r="E1002" i="13"/>
  <c r="E1001" i="13"/>
  <c r="E1000" i="13"/>
  <c r="E999" i="13"/>
  <c r="E998" i="13"/>
  <c r="E997" i="13"/>
  <c r="E996" i="13"/>
  <c r="E995" i="13"/>
  <c r="E994" i="13"/>
  <c r="E993" i="13"/>
  <c r="E992" i="13"/>
  <c r="E991" i="13"/>
  <c r="E990" i="13"/>
  <c r="E989" i="13"/>
  <c r="E988" i="13"/>
  <c r="E987" i="13"/>
  <c r="E986" i="13"/>
  <c r="E985" i="13"/>
  <c r="E984" i="13"/>
  <c r="E983" i="13"/>
  <c r="E982" i="13"/>
  <c r="E981" i="13"/>
  <c r="E980" i="13"/>
  <c r="E979" i="13"/>
  <c r="E978" i="13"/>
  <c r="E977" i="13"/>
  <c r="E976" i="13"/>
  <c r="E975" i="13"/>
  <c r="E974" i="13"/>
  <c r="E973" i="13"/>
  <c r="E972" i="13"/>
  <c r="E971" i="13"/>
  <c r="E970" i="13"/>
  <c r="E969" i="13"/>
  <c r="E968" i="13"/>
  <c r="E967" i="13"/>
  <c r="E966" i="13"/>
  <c r="E965" i="13"/>
  <c r="E964" i="13"/>
  <c r="E963" i="13"/>
  <c r="E962" i="13"/>
  <c r="E961" i="13"/>
  <c r="E960" i="13"/>
  <c r="E959" i="13"/>
  <c r="E958" i="13"/>
  <c r="E957" i="13"/>
  <c r="E956" i="13"/>
  <c r="E955" i="13"/>
  <c r="E954" i="13"/>
  <c r="E953" i="13"/>
  <c r="E952" i="13"/>
  <c r="E951" i="13"/>
  <c r="E950" i="13"/>
  <c r="E949" i="13"/>
  <c r="E948" i="13"/>
  <c r="E947" i="13"/>
  <c r="E946" i="13"/>
  <c r="E945" i="13"/>
  <c r="E944" i="13"/>
  <c r="E943" i="13"/>
  <c r="E942" i="13"/>
  <c r="E941" i="13"/>
  <c r="E940" i="13"/>
  <c r="E939" i="13"/>
  <c r="E938" i="13"/>
  <c r="E937" i="13"/>
  <c r="E936" i="13"/>
  <c r="E935" i="13"/>
  <c r="E934" i="13"/>
  <c r="E933" i="13"/>
  <c r="E932" i="13"/>
  <c r="E931" i="13"/>
  <c r="E930" i="13"/>
  <c r="E929" i="13"/>
  <c r="E928" i="13"/>
  <c r="E927" i="13"/>
  <c r="E926" i="13"/>
  <c r="E925" i="13"/>
  <c r="E924" i="13"/>
  <c r="E923" i="13"/>
  <c r="E922" i="13"/>
  <c r="E921" i="13"/>
  <c r="E920" i="13"/>
  <c r="E919" i="13"/>
  <c r="E918" i="13"/>
  <c r="E917" i="13"/>
  <c r="E916" i="13"/>
  <c r="E915" i="13"/>
  <c r="E914" i="13"/>
  <c r="E913" i="13"/>
  <c r="E912" i="13"/>
  <c r="E911" i="13"/>
  <c r="E910" i="13"/>
  <c r="E909" i="13"/>
  <c r="E908" i="13"/>
  <c r="E907" i="13"/>
  <c r="E906" i="13"/>
  <c r="E905" i="13"/>
  <c r="E904" i="13"/>
  <c r="E903" i="13"/>
  <c r="E902" i="13"/>
  <c r="E901" i="13"/>
  <c r="E900" i="13"/>
  <c r="E899" i="13"/>
  <c r="E898" i="13"/>
  <c r="E897" i="13"/>
  <c r="E896" i="13"/>
  <c r="E895" i="13"/>
  <c r="E894" i="13"/>
  <c r="E893" i="13"/>
  <c r="E892" i="13"/>
  <c r="E891" i="13"/>
  <c r="E890" i="13"/>
  <c r="E889" i="13"/>
  <c r="E888" i="13"/>
  <c r="E887" i="13"/>
  <c r="E886" i="13"/>
  <c r="E885" i="13"/>
  <c r="E884" i="13"/>
  <c r="E883" i="13"/>
  <c r="E882" i="13"/>
  <c r="E881" i="13"/>
  <c r="E880" i="13"/>
  <c r="E879" i="13"/>
  <c r="E878" i="13"/>
  <c r="E877" i="13"/>
  <c r="E876" i="13"/>
  <c r="E875" i="13"/>
  <c r="E874" i="13"/>
  <c r="E873" i="13"/>
  <c r="E872" i="13"/>
  <c r="E871" i="13"/>
  <c r="E870" i="13"/>
  <c r="E869" i="13"/>
  <c r="E868" i="13"/>
  <c r="E867" i="13"/>
  <c r="E866" i="13"/>
  <c r="E865" i="13"/>
  <c r="E864" i="13"/>
  <c r="E863" i="13"/>
  <c r="E862" i="13"/>
  <c r="E861" i="13"/>
  <c r="E860" i="13"/>
  <c r="E859" i="13"/>
  <c r="E858" i="13"/>
  <c r="E857" i="13"/>
  <c r="E856" i="13"/>
  <c r="E855" i="13"/>
  <c r="E854" i="13"/>
  <c r="E853" i="13"/>
  <c r="E852" i="13"/>
  <c r="E851" i="13"/>
  <c r="E850" i="13"/>
  <c r="E849" i="13"/>
  <c r="E848" i="13"/>
  <c r="E847" i="13"/>
  <c r="E846" i="13"/>
  <c r="E845" i="13"/>
  <c r="E844" i="13"/>
  <c r="E843" i="13"/>
  <c r="E842" i="13"/>
  <c r="E841" i="13"/>
  <c r="E840" i="13"/>
  <c r="E839" i="13"/>
  <c r="E838" i="13"/>
  <c r="E837" i="13"/>
  <c r="E836" i="13"/>
  <c r="E835" i="13"/>
  <c r="E834" i="13"/>
  <c r="E833" i="13"/>
  <c r="E832" i="13"/>
  <c r="E831" i="13"/>
  <c r="E830" i="13"/>
  <c r="E829" i="13"/>
  <c r="E828" i="13"/>
  <c r="E827" i="13"/>
  <c r="E826" i="13"/>
  <c r="E825" i="13"/>
  <c r="E824" i="13"/>
  <c r="E823" i="13"/>
  <c r="E822" i="13"/>
  <c r="E821" i="13"/>
  <c r="E820" i="13"/>
  <c r="E819" i="13"/>
  <c r="E818" i="13"/>
  <c r="E817" i="13"/>
  <c r="E816" i="13"/>
  <c r="E815" i="13"/>
  <c r="E814" i="13"/>
  <c r="E813" i="13"/>
  <c r="E812" i="13"/>
  <c r="E811" i="13"/>
  <c r="E810" i="13"/>
  <c r="E809" i="13"/>
  <c r="E808" i="13"/>
  <c r="E807" i="13"/>
  <c r="E806" i="13"/>
  <c r="E805" i="13"/>
  <c r="E804" i="13"/>
  <c r="E803" i="13"/>
  <c r="E802" i="13"/>
  <c r="E801" i="13"/>
  <c r="E800" i="13"/>
  <c r="E799" i="13"/>
  <c r="E798" i="13"/>
  <c r="E797" i="13"/>
  <c r="E796" i="13"/>
  <c r="E795" i="13"/>
  <c r="E794" i="13"/>
  <c r="E793" i="13"/>
  <c r="E792" i="13"/>
  <c r="E791" i="13"/>
  <c r="E790" i="13"/>
  <c r="E789" i="13"/>
  <c r="E788" i="13"/>
  <c r="E787" i="13"/>
  <c r="E786" i="13"/>
  <c r="E785" i="13"/>
  <c r="E784" i="13"/>
  <c r="E783" i="13"/>
  <c r="E782" i="13"/>
  <c r="E781" i="13"/>
  <c r="E780" i="13"/>
  <c r="E779" i="13"/>
  <c r="E778" i="13"/>
  <c r="E777" i="13"/>
  <c r="E776" i="13"/>
  <c r="E775" i="13"/>
  <c r="E774" i="13"/>
  <c r="E773" i="13"/>
  <c r="E772" i="13"/>
  <c r="E771" i="13"/>
  <c r="E770" i="13"/>
  <c r="E769" i="13"/>
  <c r="E768" i="13"/>
  <c r="E767" i="13"/>
  <c r="E766" i="13"/>
  <c r="E765" i="13"/>
  <c r="E764" i="13"/>
  <c r="E763" i="13"/>
  <c r="E762" i="13"/>
  <c r="E761" i="13"/>
  <c r="E760" i="13"/>
  <c r="E759" i="13"/>
  <c r="E758" i="13"/>
  <c r="E757" i="13"/>
  <c r="E756" i="13"/>
  <c r="E755" i="13"/>
  <c r="E754" i="13"/>
  <c r="E753" i="13"/>
  <c r="E752" i="13"/>
  <c r="E751" i="13"/>
  <c r="E750" i="13"/>
  <c r="E749" i="13"/>
  <c r="E748" i="13"/>
  <c r="E747" i="13"/>
  <c r="E746" i="13"/>
  <c r="E745" i="13"/>
  <c r="E744" i="13"/>
  <c r="E743" i="13"/>
  <c r="E742" i="13"/>
  <c r="E741" i="13"/>
  <c r="E740" i="13"/>
  <c r="E739" i="13"/>
  <c r="E738" i="13"/>
  <c r="E737" i="13"/>
  <c r="E736" i="13"/>
  <c r="E735" i="13"/>
  <c r="E734" i="13"/>
  <c r="E733" i="13"/>
  <c r="E732" i="13"/>
  <c r="E731" i="13"/>
  <c r="E730" i="13"/>
  <c r="E729" i="13"/>
  <c r="E728" i="13"/>
  <c r="E727" i="13"/>
  <c r="E726" i="13"/>
  <c r="E725" i="13"/>
  <c r="E724" i="13"/>
  <c r="E723" i="13"/>
  <c r="E722" i="13"/>
  <c r="E721" i="13"/>
  <c r="E720" i="13"/>
  <c r="E719" i="13"/>
  <c r="E718" i="13"/>
  <c r="E717" i="13"/>
  <c r="E716" i="13"/>
  <c r="E715" i="13"/>
  <c r="E714" i="13"/>
  <c r="E713" i="13"/>
  <c r="E712" i="13"/>
  <c r="E711" i="13"/>
  <c r="E710" i="13"/>
  <c r="E709" i="13"/>
  <c r="E708" i="13"/>
  <c r="E707" i="13"/>
  <c r="E706" i="13"/>
  <c r="E705" i="13"/>
  <c r="E704" i="13"/>
  <c r="E703" i="13"/>
  <c r="E702" i="13"/>
  <c r="E701" i="13"/>
  <c r="E700" i="13"/>
  <c r="E699" i="13"/>
  <c r="E698" i="13"/>
  <c r="E697" i="13"/>
  <c r="E696" i="13"/>
  <c r="E695" i="13"/>
  <c r="E694" i="13"/>
  <c r="E693" i="13"/>
  <c r="E692" i="13"/>
  <c r="E691" i="13"/>
  <c r="E690" i="13"/>
  <c r="E689" i="13"/>
  <c r="E688" i="13"/>
  <c r="E687" i="13"/>
  <c r="E686" i="13"/>
  <c r="E685" i="13"/>
  <c r="E684" i="13"/>
  <c r="E683" i="13"/>
  <c r="E682" i="13"/>
  <c r="E681" i="13"/>
  <c r="E680" i="13"/>
  <c r="E679" i="13"/>
  <c r="E678" i="13"/>
  <c r="E677" i="13"/>
  <c r="E676" i="13"/>
  <c r="E675" i="13"/>
  <c r="E674" i="13"/>
  <c r="E673" i="13"/>
  <c r="E672" i="13"/>
  <c r="E671" i="13"/>
  <c r="E670" i="13"/>
  <c r="E669" i="13"/>
  <c r="E668" i="13"/>
  <c r="E667" i="13"/>
  <c r="E666" i="13"/>
  <c r="E665" i="13"/>
  <c r="E664" i="13"/>
  <c r="E663" i="13"/>
  <c r="E662" i="13"/>
  <c r="E661" i="13"/>
  <c r="E660" i="13"/>
  <c r="E659" i="13"/>
  <c r="E658" i="13"/>
  <c r="E657" i="13"/>
  <c r="E656" i="13"/>
  <c r="E655" i="13"/>
  <c r="E654" i="13"/>
  <c r="E653" i="13"/>
  <c r="E652" i="13"/>
  <c r="E651" i="13"/>
  <c r="E650" i="13"/>
  <c r="E649" i="13"/>
  <c r="E648" i="13"/>
  <c r="E647" i="13"/>
  <c r="E646" i="13"/>
  <c r="E645" i="13"/>
  <c r="E644" i="13"/>
  <c r="E643" i="13"/>
  <c r="E642" i="13"/>
  <c r="E641" i="13"/>
  <c r="E640" i="13"/>
  <c r="E639" i="13"/>
  <c r="E638" i="13"/>
  <c r="E637" i="13"/>
  <c r="E636" i="13"/>
  <c r="E635" i="13"/>
  <c r="E634" i="13"/>
  <c r="E633" i="13"/>
  <c r="E632" i="13"/>
  <c r="E631" i="13"/>
  <c r="E630" i="13"/>
  <c r="E629" i="13"/>
  <c r="E628" i="13"/>
  <c r="E627" i="13"/>
  <c r="E626" i="13"/>
  <c r="E625" i="13"/>
  <c r="E624" i="13"/>
  <c r="E623" i="13"/>
  <c r="E622" i="13"/>
  <c r="E621" i="13"/>
  <c r="E620" i="13"/>
  <c r="E619" i="13"/>
  <c r="E618" i="13"/>
  <c r="E617" i="13"/>
  <c r="E616" i="13"/>
  <c r="E615" i="13"/>
  <c r="E614" i="13"/>
  <c r="E613" i="13"/>
  <c r="E612" i="13"/>
  <c r="E611" i="13"/>
  <c r="E610" i="13"/>
  <c r="E609" i="13"/>
  <c r="E608" i="13"/>
  <c r="E607" i="13"/>
  <c r="E606" i="13"/>
  <c r="E605" i="13"/>
  <c r="E604" i="13"/>
  <c r="E603" i="13"/>
  <c r="E602" i="13"/>
  <c r="E601" i="13"/>
  <c r="E600" i="13"/>
  <c r="E599" i="13"/>
  <c r="E598" i="13"/>
  <c r="E597" i="13"/>
  <c r="E596" i="13"/>
  <c r="E595" i="13"/>
  <c r="E594" i="13"/>
  <c r="E593" i="13"/>
  <c r="E592" i="13"/>
  <c r="E591" i="13"/>
  <c r="E590" i="13"/>
  <c r="E589" i="13"/>
  <c r="E588" i="13"/>
  <c r="E587" i="13"/>
  <c r="E586" i="13"/>
  <c r="E585" i="13"/>
  <c r="E584" i="13"/>
  <c r="E583" i="13"/>
  <c r="E582" i="13"/>
  <c r="E581" i="13"/>
  <c r="E580" i="13"/>
  <c r="E579" i="13"/>
  <c r="E578" i="13"/>
  <c r="E577" i="13"/>
  <c r="E576" i="13"/>
  <c r="E575" i="13"/>
  <c r="E574" i="13"/>
  <c r="E573" i="13"/>
  <c r="E572" i="13"/>
  <c r="E571" i="13"/>
  <c r="E570" i="13"/>
  <c r="E569" i="13"/>
  <c r="E568" i="13"/>
  <c r="E567" i="13"/>
  <c r="E566" i="13"/>
  <c r="E565" i="13"/>
  <c r="E564" i="13"/>
  <c r="E563" i="13"/>
  <c r="E562" i="13"/>
  <c r="E561" i="13"/>
  <c r="E560" i="13"/>
  <c r="E559" i="13"/>
  <c r="E558" i="13"/>
  <c r="E557" i="13"/>
  <c r="E556" i="13"/>
  <c r="E555" i="13"/>
  <c r="E554" i="13"/>
  <c r="E553" i="13"/>
  <c r="E552" i="13"/>
  <c r="E551" i="13"/>
  <c r="E550" i="13"/>
  <c r="E549" i="13"/>
  <c r="E548" i="13"/>
  <c r="E547" i="13"/>
  <c r="E546" i="13"/>
  <c r="E545" i="13"/>
  <c r="E544" i="13"/>
  <c r="E543" i="13"/>
  <c r="E542" i="13"/>
  <c r="E541" i="13"/>
  <c r="E540" i="13"/>
  <c r="E539" i="13"/>
  <c r="E538" i="13"/>
  <c r="E537" i="13"/>
  <c r="E536" i="13"/>
  <c r="E535" i="13"/>
  <c r="E534" i="13"/>
  <c r="E533" i="13"/>
  <c r="E532" i="13"/>
  <c r="E531" i="13"/>
  <c r="E530" i="13"/>
  <c r="E529" i="13"/>
  <c r="E528" i="13"/>
  <c r="E527" i="13"/>
  <c r="E526" i="13"/>
  <c r="E525" i="13"/>
  <c r="E524" i="13"/>
  <c r="E523" i="13"/>
  <c r="E522" i="13"/>
  <c r="E521" i="13"/>
  <c r="E520" i="13"/>
  <c r="E519" i="13"/>
  <c r="E518" i="13"/>
  <c r="E517" i="13"/>
  <c r="E516" i="13"/>
  <c r="E515" i="13"/>
  <c r="E514" i="13"/>
  <c r="E513" i="13"/>
  <c r="E512" i="13"/>
  <c r="E511" i="13"/>
  <c r="E510" i="13"/>
  <c r="E509" i="13"/>
  <c r="E508" i="13"/>
  <c r="E507" i="13"/>
  <c r="E506" i="13"/>
  <c r="E505" i="13"/>
  <c r="E504" i="13"/>
  <c r="E503" i="13"/>
  <c r="E502" i="13"/>
  <c r="E501" i="13"/>
  <c r="E500" i="13"/>
  <c r="E499" i="13"/>
  <c r="E498" i="13"/>
  <c r="E497" i="13"/>
  <c r="E496" i="13"/>
  <c r="E495" i="13"/>
  <c r="E494" i="13"/>
  <c r="E493" i="13"/>
  <c r="E492" i="13"/>
  <c r="E491" i="13"/>
  <c r="E490" i="13"/>
  <c r="E489" i="13"/>
  <c r="E488" i="13"/>
  <c r="E487" i="13"/>
  <c r="E486" i="13"/>
  <c r="E485" i="13"/>
  <c r="E484" i="13"/>
  <c r="E483" i="13"/>
  <c r="E482" i="13"/>
  <c r="E481" i="13"/>
  <c r="E480" i="13"/>
  <c r="E479" i="13"/>
  <c r="E478" i="13"/>
  <c r="E477" i="13"/>
  <c r="E476" i="13"/>
  <c r="E475" i="13"/>
  <c r="E474" i="13"/>
  <c r="E473" i="13"/>
  <c r="E472" i="13"/>
  <c r="E471" i="13"/>
  <c r="E470" i="13"/>
  <c r="E469" i="13"/>
  <c r="E468" i="13"/>
  <c r="E467" i="13"/>
  <c r="E466" i="13"/>
  <c r="E465" i="13"/>
  <c r="E464" i="13"/>
  <c r="E463" i="13"/>
  <c r="E462" i="13"/>
  <c r="E461" i="13"/>
  <c r="E460" i="13"/>
  <c r="E459" i="13"/>
  <c r="E458" i="13"/>
  <c r="E457" i="13"/>
  <c r="E456" i="13"/>
  <c r="E455" i="13"/>
  <c r="E454" i="13"/>
  <c r="E453" i="13"/>
  <c r="E452" i="13"/>
  <c r="E451" i="13"/>
  <c r="E450" i="13"/>
  <c r="E449" i="13"/>
  <c r="E448" i="13"/>
  <c r="E447" i="13"/>
  <c r="E446" i="13"/>
  <c r="E445" i="13"/>
  <c r="E444" i="13"/>
  <c r="E443" i="13"/>
  <c r="E442" i="13"/>
  <c r="E441" i="13"/>
  <c r="E440" i="13"/>
  <c r="E439" i="13"/>
  <c r="E438" i="13"/>
  <c r="E437" i="13"/>
  <c r="E436" i="13"/>
  <c r="E435" i="13"/>
  <c r="E434" i="13"/>
  <c r="E433" i="13"/>
  <c r="E432" i="13"/>
  <c r="E431" i="13"/>
  <c r="E430" i="13"/>
  <c r="E429" i="13"/>
  <c r="E428" i="13"/>
  <c r="E427" i="13"/>
  <c r="E426" i="13"/>
  <c r="E425" i="13"/>
  <c r="E424" i="13"/>
  <c r="E423" i="13"/>
  <c r="E422" i="13"/>
  <c r="E421" i="13"/>
  <c r="E420" i="13"/>
  <c r="E419" i="13"/>
  <c r="E418" i="13"/>
  <c r="E417" i="13"/>
  <c r="E416" i="13"/>
  <c r="E415" i="13"/>
  <c r="E414" i="13"/>
  <c r="E413" i="13"/>
  <c r="E412" i="13"/>
  <c r="E411" i="13"/>
  <c r="E410" i="13"/>
  <c r="E409" i="13"/>
  <c r="E408" i="13"/>
  <c r="E407" i="13"/>
  <c r="E406" i="13"/>
  <c r="E405" i="13"/>
  <c r="E404" i="13"/>
  <c r="E403" i="13"/>
  <c r="E402" i="13"/>
  <c r="E401" i="13"/>
  <c r="E400" i="13"/>
  <c r="E399" i="13"/>
  <c r="E398" i="13"/>
  <c r="E397" i="13"/>
  <c r="E396" i="13"/>
  <c r="E395" i="13"/>
  <c r="E394" i="13"/>
  <c r="E393" i="13"/>
  <c r="E392" i="13"/>
  <c r="E391" i="13"/>
  <c r="E390" i="13"/>
  <c r="E389" i="13"/>
  <c r="E388" i="13"/>
  <c r="E387" i="13"/>
  <c r="E386" i="13"/>
  <c r="E385" i="13"/>
  <c r="E384" i="13"/>
  <c r="E383" i="13"/>
  <c r="E382" i="13"/>
  <c r="E381" i="13"/>
  <c r="E380" i="13"/>
  <c r="E379" i="13"/>
  <c r="E378" i="13"/>
  <c r="E377" i="13"/>
  <c r="E376" i="13"/>
  <c r="E375" i="13"/>
  <c r="E374" i="13"/>
  <c r="E373" i="13"/>
  <c r="E372" i="13"/>
  <c r="E371" i="13"/>
  <c r="E370" i="13"/>
  <c r="E369" i="13"/>
  <c r="E368" i="13"/>
  <c r="E367" i="13"/>
  <c r="E366" i="13"/>
  <c r="E365" i="13"/>
  <c r="E364" i="13"/>
  <c r="E363" i="13"/>
  <c r="E362" i="13"/>
  <c r="E361" i="13"/>
  <c r="E360" i="13"/>
  <c r="E359" i="13"/>
  <c r="E358" i="13"/>
  <c r="E357" i="13"/>
  <c r="E356" i="13"/>
  <c r="E355" i="13"/>
  <c r="E354" i="13"/>
  <c r="E353" i="13"/>
  <c r="E352" i="13"/>
  <c r="E351" i="13"/>
  <c r="E350" i="13"/>
  <c r="E349" i="13"/>
  <c r="E348" i="13"/>
  <c r="E347" i="13"/>
  <c r="E346" i="13"/>
  <c r="E345" i="13"/>
  <c r="E344" i="13"/>
  <c r="E343" i="13"/>
  <c r="E342" i="13"/>
  <c r="E341" i="13"/>
  <c r="E340" i="13"/>
  <c r="E339" i="13"/>
  <c r="E338" i="13"/>
  <c r="E337" i="13"/>
  <c r="E336" i="13"/>
  <c r="E335" i="13"/>
  <c r="E334" i="13"/>
  <c r="E333" i="13"/>
  <c r="E332" i="13"/>
  <c r="E331" i="13"/>
  <c r="E330" i="13"/>
  <c r="E329" i="13"/>
  <c r="E328" i="13"/>
  <c r="E327" i="13"/>
  <c r="E326" i="13"/>
  <c r="E325" i="13"/>
  <c r="E324" i="13"/>
  <c r="E323" i="13"/>
  <c r="E322" i="13"/>
  <c r="E321" i="13"/>
  <c r="E320" i="13"/>
  <c r="E319" i="13"/>
  <c r="E318" i="13"/>
  <c r="E317" i="13"/>
  <c r="E316" i="13"/>
  <c r="E315" i="13"/>
  <c r="E314" i="13"/>
  <c r="E313" i="13"/>
  <c r="E312" i="13"/>
  <c r="E311" i="13"/>
  <c r="E310" i="13"/>
  <c r="E309" i="13"/>
  <c r="E308" i="13"/>
  <c r="E307" i="13"/>
  <c r="E306" i="13"/>
  <c r="E305" i="13"/>
  <c r="E304" i="13"/>
  <c r="E303" i="13"/>
  <c r="E302" i="13"/>
  <c r="E301" i="13"/>
  <c r="E300" i="13"/>
  <c r="E299" i="13"/>
  <c r="E298" i="13"/>
  <c r="E297" i="13"/>
  <c r="E296" i="13"/>
  <c r="E295" i="13"/>
  <c r="E294" i="13"/>
  <c r="E293" i="13"/>
  <c r="E292" i="13"/>
  <c r="E291" i="13"/>
  <c r="E290" i="13"/>
  <c r="E289" i="13"/>
  <c r="E288" i="13"/>
  <c r="E287" i="13"/>
  <c r="E286" i="13"/>
  <c r="E285" i="13"/>
  <c r="E284" i="13"/>
  <c r="E283" i="13"/>
  <c r="E282" i="13"/>
  <c r="E281" i="13"/>
  <c r="E280" i="13"/>
  <c r="E279" i="13"/>
  <c r="E278" i="13"/>
  <c r="E277" i="13"/>
  <c r="E276" i="13"/>
  <c r="E275" i="13"/>
  <c r="E274" i="13"/>
  <c r="E273" i="13"/>
  <c r="E272" i="13"/>
  <c r="E271" i="13"/>
  <c r="E270" i="13"/>
  <c r="E269" i="13"/>
  <c r="E268" i="13"/>
  <c r="E267" i="13"/>
  <c r="E266" i="13"/>
  <c r="E265" i="13"/>
  <c r="E264" i="13"/>
  <c r="E263" i="13"/>
  <c r="E262" i="13"/>
  <c r="E261" i="13"/>
  <c r="E260" i="13"/>
  <c r="E259" i="13"/>
  <c r="E258" i="13"/>
  <c r="E257" i="13"/>
  <c r="E256" i="13"/>
  <c r="E255" i="13"/>
  <c r="E254" i="13"/>
  <c r="E253" i="13"/>
  <c r="E252" i="13"/>
  <c r="E251" i="13"/>
  <c r="E250" i="13"/>
  <c r="E249" i="13"/>
  <c r="E248" i="13"/>
  <c r="E247" i="13"/>
  <c r="E246" i="13"/>
  <c r="E245" i="13"/>
  <c r="E244" i="13"/>
  <c r="E243" i="13"/>
  <c r="E242" i="13"/>
  <c r="E241" i="13"/>
  <c r="E240" i="13"/>
  <c r="E239" i="13"/>
  <c r="E238" i="13"/>
  <c r="E237" i="13"/>
  <c r="E236" i="13"/>
  <c r="E235" i="13"/>
  <c r="E234" i="13"/>
  <c r="E233" i="13"/>
  <c r="E232" i="13"/>
  <c r="E231" i="13"/>
  <c r="E230" i="13"/>
  <c r="E229" i="13"/>
  <c r="E228" i="13"/>
  <c r="E227" i="13"/>
  <c r="E226" i="13"/>
  <c r="E225" i="13"/>
  <c r="E224" i="13"/>
  <c r="E223" i="13"/>
  <c r="E222" i="13"/>
  <c r="E221" i="13"/>
  <c r="E220" i="13"/>
  <c r="E219" i="13"/>
  <c r="E218" i="13"/>
  <c r="E217" i="13"/>
  <c r="E216" i="13"/>
  <c r="E215" i="13"/>
  <c r="E214" i="13"/>
  <c r="E213" i="13"/>
  <c r="E212" i="13"/>
  <c r="E211" i="13"/>
  <c r="E210" i="13"/>
  <c r="E209" i="13"/>
  <c r="E208" i="13"/>
  <c r="E207" i="13"/>
  <c r="E206" i="13"/>
  <c r="E205" i="13"/>
  <c r="E204" i="13"/>
  <c r="E203" i="13"/>
  <c r="E202" i="13"/>
  <c r="E201" i="13"/>
  <c r="E200" i="13"/>
  <c r="E199" i="13"/>
  <c r="E198" i="13"/>
  <c r="E197" i="13"/>
  <c r="E196" i="13"/>
  <c r="E195" i="13"/>
  <c r="E194" i="13"/>
  <c r="E193" i="13"/>
  <c r="E192" i="13"/>
  <c r="E191" i="13"/>
  <c r="E190" i="13"/>
  <c r="E189" i="13"/>
  <c r="E188" i="13"/>
  <c r="E187" i="13"/>
  <c r="E186" i="13"/>
  <c r="E185" i="13"/>
  <c r="E184" i="13"/>
  <c r="E183" i="13"/>
  <c r="E182" i="13"/>
  <c r="E181" i="13"/>
  <c r="E180" i="13"/>
  <c r="E179" i="13"/>
  <c r="E178" i="13"/>
  <c r="E177" i="13"/>
  <c r="E176" i="13"/>
  <c r="E175" i="13"/>
  <c r="E174" i="13"/>
  <c r="E173" i="13"/>
  <c r="E172" i="13"/>
  <c r="E171" i="13"/>
  <c r="E170" i="13"/>
  <c r="E169" i="13"/>
  <c r="E168" i="13"/>
  <c r="E167" i="13"/>
  <c r="E166" i="13"/>
  <c r="E165" i="13"/>
  <c r="E164" i="13"/>
  <c r="E163" i="13"/>
  <c r="E162" i="13"/>
  <c r="E161" i="13"/>
  <c r="E160" i="13"/>
  <c r="E159" i="13"/>
  <c r="E158" i="13"/>
  <c r="E157" i="13"/>
  <c r="E156" i="13"/>
  <c r="E155" i="13"/>
  <c r="E154" i="13"/>
  <c r="E153" i="13"/>
  <c r="E152" i="13"/>
  <c r="E151" i="13"/>
  <c r="E150" i="13"/>
  <c r="E149" i="13"/>
  <c r="E148" i="13"/>
  <c r="E147" i="13"/>
  <c r="E146" i="13"/>
  <c r="E145" i="13"/>
  <c r="E144" i="13"/>
  <c r="E143" i="13"/>
  <c r="E142" i="13"/>
  <c r="E141" i="13"/>
  <c r="E140" i="13"/>
  <c r="E139" i="13"/>
  <c r="E138" i="13"/>
  <c r="E137" i="13"/>
  <c r="E136" i="13"/>
  <c r="E135" i="13"/>
  <c r="E134" i="13"/>
  <c r="E133" i="13"/>
  <c r="E132" i="13"/>
  <c r="E131" i="13"/>
  <c r="E130" i="13"/>
  <c r="E129" i="13"/>
  <c r="E128" i="13"/>
  <c r="E127" i="13"/>
  <c r="E126" i="13"/>
  <c r="E125" i="13"/>
  <c r="E124" i="13"/>
  <c r="E123" i="13"/>
  <c r="E122" i="13"/>
  <c r="E121" i="13"/>
  <c r="E120" i="13"/>
  <c r="E119" i="13"/>
  <c r="E118" i="13"/>
  <c r="E117" i="13"/>
  <c r="E116" i="13"/>
  <c r="E115" i="13"/>
  <c r="E114" i="13"/>
  <c r="E113" i="13"/>
  <c r="E112" i="13"/>
  <c r="E111" i="13"/>
  <c r="E110" i="13"/>
  <c r="E109" i="13"/>
  <c r="E108" i="13"/>
  <c r="E107" i="13"/>
  <c r="E106" i="13"/>
  <c r="E105" i="13"/>
  <c r="E104" i="13"/>
  <c r="E103" i="13"/>
  <c r="E102" i="13"/>
  <c r="E101" i="13"/>
  <c r="E100" i="13"/>
  <c r="E99" i="13"/>
  <c r="E98" i="13"/>
  <c r="E97" i="13"/>
  <c r="E96" i="13"/>
  <c r="E95" i="13"/>
  <c r="E94" i="13"/>
  <c r="E93" i="13"/>
  <c r="E92" i="13"/>
  <c r="E91" i="13"/>
  <c r="E90" i="13"/>
  <c r="E89" i="13"/>
  <c r="E88" i="13"/>
  <c r="E87" i="13"/>
  <c r="E86" i="13"/>
  <c r="E85" i="13"/>
  <c r="E84" i="13"/>
  <c r="E83" i="13"/>
  <c r="E82" i="13"/>
  <c r="E81" i="13"/>
  <c r="E80" i="13"/>
  <c r="E79" i="13"/>
  <c r="E78" i="13"/>
  <c r="E77" i="13"/>
  <c r="E76" i="13"/>
  <c r="E75" i="13"/>
  <c r="E74" i="13"/>
  <c r="E73" i="13"/>
  <c r="E72" i="13"/>
  <c r="E71" i="13"/>
  <c r="E70" i="13"/>
  <c r="E69" i="13"/>
  <c r="E68" i="13"/>
  <c r="E67" i="13"/>
  <c r="E66" i="13"/>
  <c r="E65" i="13"/>
  <c r="E64" i="13"/>
  <c r="E63" i="13"/>
  <c r="E62" i="13"/>
  <c r="E61" i="13"/>
  <c r="E60" i="13"/>
  <c r="E59" i="13"/>
  <c r="E58" i="13"/>
  <c r="E57" i="13"/>
  <c r="E56" i="13"/>
  <c r="E55" i="13"/>
  <c r="E54" i="13"/>
  <c r="E53" i="13"/>
  <c r="E52" i="13"/>
  <c r="E51" i="13"/>
  <c r="E50" i="13"/>
  <c r="E49" i="13"/>
  <c r="E48" i="13"/>
  <c r="E47" i="13"/>
  <c r="E46" i="13"/>
  <c r="E45" i="13"/>
  <c r="E44" i="13"/>
  <c r="E43" i="13"/>
  <c r="E42" i="13"/>
  <c r="E41" i="13"/>
  <c r="E40" i="13"/>
  <c r="E39" i="13"/>
  <c r="E38" i="13"/>
  <c r="E37" i="13"/>
  <c r="E36" i="13"/>
  <c r="E35" i="13"/>
  <c r="E34" i="13"/>
  <c r="E33" i="13"/>
  <c r="E32" i="13"/>
  <c r="E31" i="13"/>
  <c r="E30" i="13"/>
  <c r="E29" i="13"/>
  <c r="E28" i="13"/>
  <c r="E27" i="13"/>
  <c r="E26" i="13"/>
  <c r="E25" i="13"/>
  <c r="E24" i="13"/>
  <c r="E23" i="13"/>
  <c r="E22" i="13"/>
  <c r="E21" i="13"/>
  <c r="E20" i="13"/>
  <c r="E19" i="13"/>
  <c r="E18" i="13"/>
  <c r="E17" i="13"/>
  <c r="E16" i="13"/>
  <c r="E15" i="13"/>
  <c r="E14" i="13"/>
  <c r="E13" i="13"/>
  <c r="E12" i="13"/>
  <c r="E11" i="13"/>
  <c r="E10" i="13"/>
  <c r="E9" i="13"/>
  <c r="E8" i="13"/>
  <c r="E7" i="13"/>
  <c r="E6" i="13"/>
  <c r="E5" i="13"/>
  <c r="E4" i="13"/>
  <c r="O4" i="13" s="1"/>
  <c r="O495" i="13" l="1"/>
  <c r="Q495" i="13" s="1"/>
  <c r="O982" i="13"/>
  <c r="Q982" i="13" s="1"/>
  <c r="O482" i="13"/>
  <c r="Q482" i="13" s="1"/>
  <c r="O490" i="13"/>
  <c r="Q490" i="13" s="1"/>
  <c r="O461" i="13"/>
  <c r="Q461" i="13" s="1"/>
  <c r="O469" i="13"/>
  <c r="Q469" i="13" s="1"/>
  <c r="O464" i="13"/>
  <c r="Q464" i="13" s="1"/>
  <c r="O472" i="13"/>
  <c r="Q472" i="13" s="1"/>
  <c r="O459" i="13"/>
  <c r="Q459" i="13" s="1"/>
  <c r="O467" i="13"/>
  <c r="Q467" i="13" s="1"/>
  <c r="O977" i="13"/>
  <c r="Q977" i="13" s="1"/>
  <c r="O446" i="13"/>
  <c r="Q446" i="13" s="1"/>
  <c r="O502" i="13"/>
  <c r="Q502" i="13" s="1"/>
  <c r="O937" i="13"/>
  <c r="Q937" i="13" s="1"/>
  <c r="O489" i="13"/>
  <c r="Q489" i="13" s="1"/>
  <c r="O934" i="13"/>
  <c r="Q934" i="13" s="1"/>
  <c r="O291" i="13"/>
  <c r="Q291" i="13" s="1"/>
  <c r="O299" i="13"/>
  <c r="Q299" i="13" s="1"/>
  <c r="O949" i="13"/>
  <c r="Q949" i="13" s="1"/>
  <c r="O952" i="13"/>
  <c r="Q952" i="13" s="1"/>
  <c r="O281" i="13"/>
  <c r="Q281" i="13" s="1"/>
  <c r="O289" i="13"/>
  <c r="Q289" i="13" s="1"/>
  <c r="O260" i="13"/>
  <c r="Q260" i="13" s="1"/>
  <c r="O268" i="13"/>
  <c r="Q268" i="13" s="1"/>
  <c r="O763" i="13"/>
  <c r="Q763" i="13" s="1"/>
  <c r="O776" i="13"/>
  <c r="Q776" i="13" s="1"/>
  <c r="O263" i="13"/>
  <c r="Q263" i="13" s="1"/>
  <c r="O271" i="13"/>
  <c r="Q271" i="13" s="1"/>
  <c r="O798" i="13"/>
  <c r="Q798" i="13" s="1"/>
  <c r="O981" i="13"/>
  <c r="Q981" i="13" s="1"/>
  <c r="O274" i="13"/>
  <c r="Q274" i="13" s="1"/>
  <c r="O282" i="13"/>
  <c r="Q282" i="13" s="1"/>
  <c r="O784" i="13"/>
  <c r="Q784" i="13" s="1"/>
  <c r="O269" i="13"/>
  <c r="Q269" i="13" s="1"/>
  <c r="O277" i="13"/>
  <c r="Q277" i="13" s="1"/>
  <c r="O939" i="13"/>
  <c r="Q939" i="13" s="1"/>
  <c r="O785" i="13"/>
  <c r="Q785" i="13" s="1"/>
  <c r="O793" i="13"/>
  <c r="Q793" i="13" s="1"/>
  <c r="O809" i="13"/>
  <c r="Q809" i="13" s="1"/>
  <c r="O780" i="13"/>
  <c r="Q780" i="13" s="1"/>
  <c r="O788" i="13"/>
  <c r="Q788" i="13" s="1"/>
  <c r="O804" i="13"/>
  <c r="Q804" i="13" s="1"/>
  <c r="O762" i="13"/>
  <c r="Q762" i="13" s="1"/>
  <c r="O778" i="13"/>
  <c r="Q778" i="13" s="1"/>
  <c r="O749" i="13"/>
  <c r="Q749" i="13" s="1"/>
  <c r="O805" i="13"/>
  <c r="Q805" i="13" s="1"/>
  <c r="O422" i="13"/>
  <c r="Q422" i="13" s="1"/>
  <c r="O771" i="13"/>
  <c r="Q771" i="13" s="1"/>
  <c r="O438" i="13"/>
  <c r="Q438" i="13" s="1"/>
  <c r="O560" i="13"/>
  <c r="Q560" i="13" s="1"/>
  <c r="O1001" i="13"/>
  <c r="Q1001" i="13" s="1"/>
  <c r="O1017" i="13"/>
  <c r="Q1017" i="13" s="1"/>
  <c r="O398" i="13"/>
  <c r="Q398" i="13" s="1"/>
  <c r="O520" i="13"/>
  <c r="Q520" i="13" s="1"/>
  <c r="O414" i="13"/>
  <c r="Q414" i="13" s="1"/>
  <c r="O536" i="13"/>
  <c r="Q536" i="13" s="1"/>
  <c r="O1120" i="13"/>
  <c r="Q1120" i="13" s="1"/>
  <c r="O875" i="13"/>
  <c r="Q875" i="13" s="1"/>
  <c r="O948" i="13"/>
  <c r="Q948" i="13" s="1"/>
  <c r="O956" i="13"/>
  <c r="Q956" i="13" s="1"/>
  <c r="O964" i="13"/>
  <c r="Q964" i="13" s="1"/>
  <c r="O1041" i="13"/>
  <c r="Q1041" i="13" s="1"/>
  <c r="O1081" i="13"/>
  <c r="Q1081" i="13" s="1"/>
  <c r="O1084" i="13"/>
  <c r="Q1084" i="13" s="1"/>
  <c r="O111" i="13"/>
  <c r="Q111" i="13" s="1"/>
  <c r="O624" i="13"/>
  <c r="Q624" i="13" s="1"/>
  <c r="O935" i="13"/>
  <c r="Q935" i="13" s="1"/>
  <c r="O943" i="13"/>
  <c r="Q943" i="13" s="1"/>
  <c r="O951" i="13"/>
  <c r="Q951" i="13" s="1"/>
  <c r="O991" i="13"/>
  <c r="Q991" i="13" s="1"/>
  <c r="O1049" i="13"/>
  <c r="Q1049" i="13" s="1"/>
  <c r="O891" i="13"/>
  <c r="Q891" i="13" s="1"/>
  <c r="O938" i="13"/>
  <c r="Q938" i="13" s="1"/>
  <c r="O946" i="13"/>
  <c r="Q946" i="13" s="1"/>
  <c r="O954" i="13"/>
  <c r="Q954" i="13" s="1"/>
  <c r="O1057" i="13"/>
  <c r="Q1057" i="13" s="1"/>
  <c r="O1089" i="13"/>
  <c r="Q1089" i="13" s="1"/>
  <c r="O66" i="13"/>
  <c r="Q66" i="13" s="1"/>
  <c r="O98" i="13"/>
  <c r="Q98" i="13" s="1"/>
  <c r="O127" i="13"/>
  <c r="Q127" i="13" s="1"/>
  <c r="O74" i="13"/>
  <c r="Q74" i="13" s="1"/>
  <c r="O106" i="13"/>
  <c r="Q106" i="13" s="1"/>
  <c r="O576" i="13"/>
  <c r="Q576" i="13" s="1"/>
  <c r="O619" i="13"/>
  <c r="Q619" i="13" s="1"/>
  <c r="O1073" i="13"/>
  <c r="Q1073" i="13" s="1"/>
  <c r="O1105" i="13"/>
  <c r="Q1105" i="13" s="1"/>
  <c r="O348" i="13"/>
  <c r="Q348" i="13" s="1"/>
  <c r="O364" i="13"/>
  <c r="Q364" i="13" s="1"/>
  <c r="O833" i="13"/>
  <c r="Q833" i="13" s="1"/>
  <c r="O372" i="13"/>
  <c r="Q372" i="13" s="1"/>
  <c r="O849" i="13"/>
  <c r="Q849" i="13" s="1"/>
  <c r="O865" i="13"/>
  <c r="Q865" i="13" s="1"/>
  <c r="O515" i="13"/>
  <c r="Q515" i="13" s="1"/>
  <c r="O523" i="13"/>
  <c r="Q523" i="13" s="1"/>
  <c r="O531" i="13"/>
  <c r="Q531" i="13" s="1"/>
  <c r="O563" i="13"/>
  <c r="Q563" i="13" s="1"/>
  <c r="O69" i="13"/>
  <c r="Q69" i="13" s="1"/>
  <c r="O77" i="13"/>
  <c r="Q77" i="13" s="1"/>
  <c r="O93" i="13"/>
  <c r="Q93" i="13" s="1"/>
  <c r="O101" i="13"/>
  <c r="Q101" i="13" s="1"/>
  <c r="O510" i="13"/>
  <c r="Q510" i="13" s="1"/>
  <c r="O518" i="13"/>
  <c r="Q518" i="13" s="1"/>
  <c r="O526" i="13"/>
  <c r="Q526" i="13" s="1"/>
  <c r="O534" i="13"/>
  <c r="Q534" i="13" s="1"/>
  <c r="O542" i="13"/>
  <c r="Q542" i="13" s="1"/>
  <c r="O550" i="13"/>
  <c r="Q550" i="13" s="1"/>
  <c r="O574" i="13"/>
  <c r="Q574" i="13" s="1"/>
  <c r="O582" i="13"/>
  <c r="Q582" i="13" s="1"/>
  <c r="O598" i="13"/>
  <c r="Q598" i="13" s="1"/>
  <c r="O606" i="13"/>
  <c r="Q606" i="13" s="1"/>
  <c r="O614" i="13"/>
  <c r="Q614" i="13" s="1"/>
  <c r="O1007" i="13"/>
  <c r="Q1007" i="13" s="1"/>
  <c r="O1015" i="13"/>
  <c r="Q1015" i="13" s="1"/>
  <c r="O1023" i="13"/>
  <c r="Q1023" i="13" s="1"/>
  <c r="O1031" i="13"/>
  <c r="Q1031" i="13" s="1"/>
  <c r="O1039" i="13"/>
  <c r="Q1039" i="13" s="1"/>
  <c r="O1047" i="13"/>
  <c r="Q1047" i="13" s="1"/>
  <c r="O1071" i="13"/>
  <c r="Q1071" i="13" s="1"/>
  <c r="O1079" i="13"/>
  <c r="Q1079" i="13" s="1"/>
  <c r="O1087" i="13"/>
  <c r="Q1087" i="13" s="1"/>
  <c r="O1095" i="13"/>
  <c r="Q1095" i="13" s="1"/>
  <c r="O1103" i="13"/>
  <c r="Q1103" i="13" s="1"/>
  <c r="O505" i="13"/>
  <c r="Q505" i="13" s="1"/>
  <c r="O529" i="13"/>
  <c r="Q529" i="13" s="1"/>
  <c r="O537" i="13"/>
  <c r="Q537" i="13" s="1"/>
  <c r="O545" i="13"/>
  <c r="Q545" i="13" s="1"/>
  <c r="O553" i="13"/>
  <c r="Q553" i="13" s="1"/>
  <c r="O561" i="13"/>
  <c r="Q561" i="13" s="1"/>
  <c r="O569" i="13"/>
  <c r="Q569" i="13" s="1"/>
  <c r="O593" i="13"/>
  <c r="Q593" i="13" s="1"/>
  <c r="O601" i="13"/>
  <c r="Q601" i="13" s="1"/>
  <c r="O609" i="13"/>
  <c r="Q609" i="13" s="1"/>
  <c r="O617" i="13"/>
  <c r="Q617" i="13" s="1"/>
  <c r="O625" i="13"/>
  <c r="Q625" i="13" s="1"/>
  <c r="O1002" i="13"/>
  <c r="Q1002" i="13" s="1"/>
  <c r="O1026" i="13"/>
  <c r="Q1026" i="13" s="1"/>
  <c r="O1034" i="13"/>
  <c r="Q1034" i="13" s="1"/>
  <c r="O1042" i="13"/>
  <c r="Q1042" i="13" s="1"/>
  <c r="O1050" i="13"/>
  <c r="Q1050" i="13" s="1"/>
  <c r="O1058" i="13"/>
  <c r="Q1058" i="13" s="1"/>
  <c r="O1066" i="13"/>
  <c r="Q1066" i="13" s="1"/>
  <c r="O1090" i="13"/>
  <c r="Q1090" i="13" s="1"/>
  <c r="O1098" i="13"/>
  <c r="Q1098" i="13" s="1"/>
  <c r="O1106" i="13"/>
  <c r="Q1106" i="13" s="1"/>
  <c r="O72" i="13"/>
  <c r="Q72" i="13" s="1"/>
  <c r="O88" i="13"/>
  <c r="Q88" i="13" s="1"/>
  <c r="O96" i="13"/>
  <c r="Q96" i="13" s="1"/>
  <c r="O75" i="13"/>
  <c r="Q75" i="13" s="1"/>
  <c r="O83" i="13"/>
  <c r="Q83" i="13" s="1"/>
  <c r="O91" i="13"/>
  <c r="Q91" i="13" s="1"/>
  <c r="O99" i="13"/>
  <c r="Q99" i="13" s="1"/>
  <c r="O107" i="13"/>
  <c r="Q107" i="13" s="1"/>
  <c r="O115" i="13"/>
  <c r="Q115" i="13" s="1"/>
  <c r="O524" i="13"/>
  <c r="Q524" i="13" s="1"/>
  <c r="O532" i="13"/>
  <c r="Q532" i="13" s="1"/>
  <c r="O540" i="13"/>
  <c r="Q540" i="13" s="1"/>
  <c r="O556" i="13"/>
  <c r="Q556" i="13" s="1"/>
  <c r="O580" i="13"/>
  <c r="Q580" i="13" s="1"/>
  <c r="O588" i="13"/>
  <c r="Q588" i="13" s="1"/>
  <c r="O604" i="13"/>
  <c r="Q604" i="13" s="1"/>
  <c r="O612" i="13"/>
  <c r="Q612" i="13" s="1"/>
  <c r="O1005" i="13"/>
  <c r="Q1005" i="13" s="1"/>
  <c r="O1013" i="13"/>
  <c r="Q1013" i="13" s="1"/>
  <c r="O1021" i="13"/>
  <c r="Q1021" i="13" s="1"/>
  <c r="O1029" i="13"/>
  <c r="Q1029" i="13" s="1"/>
  <c r="O1037" i="13"/>
  <c r="Q1037" i="13" s="1"/>
  <c r="O1045" i="13"/>
  <c r="Q1045" i="13" s="1"/>
  <c r="O1069" i="13"/>
  <c r="Q1069" i="13" s="1"/>
  <c r="O1077" i="13"/>
  <c r="Q1077" i="13" s="1"/>
  <c r="O1085" i="13"/>
  <c r="Q1085" i="13" s="1"/>
  <c r="O1093" i="13"/>
  <c r="Q1093" i="13" s="1"/>
  <c r="O1101" i="13"/>
  <c r="Q1101" i="13" s="1"/>
  <c r="O1109" i="13"/>
  <c r="Q1109" i="13" s="1"/>
  <c r="O1115" i="13"/>
  <c r="Q1115" i="13" s="1"/>
  <c r="O1020" i="13"/>
  <c r="Q1020" i="13" s="1"/>
  <c r="O102" i="13"/>
  <c r="Q102" i="13" s="1"/>
  <c r="O503" i="13"/>
  <c r="Q503" i="13" s="1"/>
  <c r="O511" i="13"/>
  <c r="Q511" i="13" s="1"/>
  <c r="O519" i="13"/>
  <c r="Q519" i="13" s="1"/>
  <c r="O543" i="13"/>
  <c r="Q543" i="13" s="1"/>
  <c r="O551" i="13"/>
  <c r="Q551" i="13" s="1"/>
  <c r="O559" i="13"/>
  <c r="Q559" i="13" s="1"/>
  <c r="O567" i="13"/>
  <c r="Q567" i="13" s="1"/>
  <c r="O575" i="13"/>
  <c r="Q575" i="13" s="1"/>
  <c r="O583" i="13"/>
  <c r="Q583" i="13" s="1"/>
  <c r="O607" i="13"/>
  <c r="Q607" i="13" s="1"/>
  <c r="O615" i="13"/>
  <c r="Q615" i="13" s="1"/>
  <c r="O623" i="13"/>
  <c r="Q623" i="13" s="1"/>
  <c r="O1000" i="13"/>
  <c r="Q1000" i="13" s="1"/>
  <c r="O1008" i="13"/>
  <c r="Q1008" i="13" s="1"/>
  <c r="O1016" i="13"/>
  <c r="Q1016" i="13" s="1"/>
  <c r="O1040" i="13"/>
  <c r="Q1040" i="13" s="1"/>
  <c r="O1048" i="13"/>
  <c r="Q1048" i="13" s="1"/>
  <c r="O1064" i="13"/>
  <c r="Q1064" i="13" s="1"/>
  <c r="O1080" i="13"/>
  <c r="Q1080" i="13" s="1"/>
  <c r="O1104" i="13"/>
  <c r="Q1104" i="13" s="1"/>
  <c r="O547" i="13"/>
  <c r="Q547" i="13" s="1"/>
  <c r="O1036" i="13"/>
  <c r="Q1036" i="13" s="1"/>
  <c r="O1052" i="13"/>
  <c r="Q1052" i="13" s="1"/>
  <c r="O73" i="13"/>
  <c r="Q73" i="13" s="1"/>
  <c r="O81" i="13"/>
  <c r="Q81" i="13" s="1"/>
  <c r="O89" i="13"/>
  <c r="Q89" i="13" s="1"/>
  <c r="O97" i="13"/>
  <c r="Q97" i="13" s="1"/>
  <c r="O105" i="13"/>
  <c r="Q105" i="13" s="1"/>
  <c r="O113" i="13"/>
  <c r="Q113" i="13" s="1"/>
  <c r="O506" i="13"/>
  <c r="Q506" i="13" s="1"/>
  <c r="O514" i="13"/>
  <c r="Q514" i="13" s="1"/>
  <c r="O530" i="13"/>
  <c r="Q530" i="13" s="1"/>
  <c r="O538" i="13"/>
  <c r="Q538" i="13" s="1"/>
  <c r="O570" i="13"/>
  <c r="Q570" i="13" s="1"/>
  <c r="O578" i="13"/>
  <c r="Q578" i="13" s="1"/>
  <c r="O586" i="13"/>
  <c r="Q586" i="13" s="1"/>
  <c r="O594" i="13"/>
  <c r="Q594" i="13" s="1"/>
  <c r="O602" i="13"/>
  <c r="Q602" i="13" s="1"/>
  <c r="O610" i="13"/>
  <c r="Q610" i="13" s="1"/>
  <c r="O1003" i="13"/>
  <c r="Q1003" i="13" s="1"/>
  <c r="O1011" i="13"/>
  <c r="Q1011" i="13" s="1"/>
  <c r="O1019" i="13"/>
  <c r="Q1019" i="13" s="1"/>
  <c r="O1027" i="13"/>
  <c r="Q1027" i="13" s="1"/>
  <c r="O1043" i="13"/>
  <c r="Q1043" i="13" s="1"/>
  <c r="O1067" i="13"/>
  <c r="Q1067" i="13" s="1"/>
  <c r="O1075" i="13"/>
  <c r="Q1075" i="13" s="1"/>
  <c r="O1083" i="13"/>
  <c r="Q1083" i="13" s="1"/>
  <c r="O1091" i="13"/>
  <c r="Q1091" i="13" s="1"/>
  <c r="O1099" i="13"/>
  <c r="Q1099" i="13" s="1"/>
  <c r="O1107" i="13"/>
  <c r="Q1107" i="13" s="1"/>
  <c r="O1028" i="13"/>
  <c r="Q1028" i="13" s="1"/>
  <c r="O80" i="13"/>
  <c r="Q80" i="13" s="1"/>
  <c r="O112" i="13"/>
  <c r="Q112" i="13" s="1"/>
  <c r="O120" i="13"/>
  <c r="Q120" i="13" s="1"/>
  <c r="O128" i="13"/>
  <c r="Q128" i="13" s="1"/>
  <c r="O78" i="13"/>
  <c r="Q78" i="13" s="1"/>
  <c r="O110" i="13"/>
  <c r="Q110" i="13" s="1"/>
  <c r="O126" i="13"/>
  <c r="Q126" i="13" s="1"/>
  <c r="O68" i="13"/>
  <c r="Q68" i="13" s="1"/>
  <c r="O76" i="13"/>
  <c r="Q76" i="13" s="1"/>
  <c r="O84" i="13"/>
  <c r="Q84" i="13" s="1"/>
  <c r="O92" i="13"/>
  <c r="Q92" i="13" s="1"/>
  <c r="O116" i="13"/>
  <c r="Q116" i="13" s="1"/>
  <c r="O509" i="13"/>
  <c r="Q509" i="13" s="1"/>
  <c r="O517" i="13"/>
  <c r="Q517" i="13" s="1"/>
  <c r="O525" i="13"/>
  <c r="Q525" i="13" s="1"/>
  <c r="O533" i="13"/>
  <c r="Q533" i="13" s="1"/>
  <c r="O541" i="13"/>
  <c r="Q541" i="13" s="1"/>
  <c r="O573" i="13"/>
  <c r="Q573" i="13" s="1"/>
  <c r="O581" i="13"/>
  <c r="Q581" i="13" s="1"/>
  <c r="O597" i="13"/>
  <c r="Q597" i="13" s="1"/>
  <c r="O613" i="13"/>
  <c r="Q613" i="13" s="1"/>
  <c r="O1014" i="13"/>
  <c r="Q1014" i="13" s="1"/>
  <c r="O1022" i="13"/>
  <c r="Q1022" i="13" s="1"/>
  <c r="O1038" i="13"/>
  <c r="Q1038" i="13" s="1"/>
  <c r="O1062" i="13"/>
  <c r="Q1062" i="13" s="1"/>
  <c r="O1086" i="13"/>
  <c r="Q1086" i="13" s="1"/>
  <c r="O1113" i="13"/>
  <c r="Q1113" i="13" s="1"/>
  <c r="O1116" i="13"/>
  <c r="Q1116" i="13" s="1"/>
  <c r="O384" i="13"/>
  <c r="Q384" i="13" s="1"/>
  <c r="O408" i="13"/>
  <c r="Q408" i="13" s="1"/>
  <c r="O416" i="13"/>
  <c r="Q416" i="13" s="1"/>
  <c r="O432" i="13"/>
  <c r="Q432" i="13" s="1"/>
  <c r="O440" i="13"/>
  <c r="Q440" i="13" s="1"/>
  <c r="O877" i="13"/>
  <c r="Q877" i="13" s="1"/>
  <c r="O901" i="13"/>
  <c r="Q901" i="13" s="1"/>
  <c r="O909" i="13"/>
  <c r="Q909" i="13" s="1"/>
  <c r="O925" i="13"/>
  <c r="Q925" i="13" s="1"/>
  <c r="O933" i="13"/>
  <c r="Q933" i="13" s="1"/>
  <c r="O419" i="13"/>
  <c r="Q419" i="13" s="1"/>
  <c r="O435" i="13"/>
  <c r="Q435" i="13" s="1"/>
  <c r="O880" i="13"/>
  <c r="Q880" i="13" s="1"/>
  <c r="O888" i="13"/>
  <c r="Q888" i="13" s="1"/>
  <c r="O912" i="13"/>
  <c r="Q912" i="13" s="1"/>
  <c r="O920" i="13"/>
  <c r="Q920" i="13" s="1"/>
  <c r="O928" i="13"/>
  <c r="Q928" i="13" s="1"/>
  <c r="O385" i="13"/>
  <c r="Q385" i="13" s="1"/>
  <c r="O393" i="13"/>
  <c r="Q393" i="13" s="1"/>
  <c r="O401" i="13"/>
  <c r="Q401" i="13" s="1"/>
  <c r="O425" i="13"/>
  <c r="Q425" i="13" s="1"/>
  <c r="O433" i="13"/>
  <c r="Q433" i="13" s="1"/>
  <c r="O441" i="13"/>
  <c r="Q441" i="13" s="1"/>
  <c r="O878" i="13"/>
  <c r="Q878" i="13" s="1"/>
  <c r="O886" i="13"/>
  <c r="Q886" i="13" s="1"/>
  <c r="O894" i="13"/>
  <c r="Q894" i="13" s="1"/>
  <c r="O918" i="13"/>
  <c r="Q918" i="13" s="1"/>
  <c r="O926" i="13"/>
  <c r="Q926" i="13" s="1"/>
  <c r="O380" i="13"/>
  <c r="Q380" i="13" s="1"/>
  <c r="O388" i="13"/>
  <c r="Q388" i="13" s="1"/>
  <c r="O396" i="13"/>
  <c r="Q396" i="13" s="1"/>
  <c r="O404" i="13"/>
  <c r="Q404" i="13" s="1"/>
  <c r="O412" i="13"/>
  <c r="Q412" i="13" s="1"/>
  <c r="O428" i="13"/>
  <c r="Q428" i="13" s="1"/>
  <c r="O436" i="13"/>
  <c r="Q436" i="13" s="1"/>
  <c r="O881" i="13"/>
  <c r="Q881" i="13" s="1"/>
  <c r="O889" i="13"/>
  <c r="Q889" i="13" s="1"/>
  <c r="O897" i="13"/>
  <c r="Q897" i="13" s="1"/>
  <c r="O905" i="13"/>
  <c r="Q905" i="13" s="1"/>
  <c r="O913" i="13"/>
  <c r="Q913" i="13" s="1"/>
  <c r="O383" i="13"/>
  <c r="Q383" i="13" s="1"/>
  <c r="O399" i="13"/>
  <c r="Q399" i="13" s="1"/>
  <c r="O415" i="13"/>
  <c r="Q415" i="13" s="1"/>
  <c r="O439" i="13"/>
  <c r="Q439" i="13" s="1"/>
  <c r="O876" i="13"/>
  <c r="Q876" i="13" s="1"/>
  <c r="O884" i="13"/>
  <c r="Q884" i="13" s="1"/>
  <c r="O892" i="13"/>
  <c r="Q892" i="13" s="1"/>
  <c r="O900" i="13"/>
  <c r="Q900" i="13" s="1"/>
  <c r="O908" i="13"/>
  <c r="Q908" i="13" s="1"/>
  <c r="O916" i="13"/>
  <c r="Q916" i="13" s="1"/>
  <c r="O932" i="13"/>
  <c r="Q932" i="13" s="1"/>
  <c r="O386" i="13"/>
  <c r="Q386" i="13" s="1"/>
  <c r="O394" i="13"/>
  <c r="Q394" i="13" s="1"/>
  <c r="O402" i="13"/>
  <c r="Q402" i="13" s="1"/>
  <c r="O410" i="13"/>
  <c r="Q410" i="13" s="1"/>
  <c r="O418" i="13"/>
  <c r="Q418" i="13" s="1"/>
  <c r="O442" i="13"/>
  <c r="Q442" i="13" s="1"/>
  <c r="O879" i="13"/>
  <c r="Q879" i="13" s="1"/>
  <c r="O895" i="13"/>
  <c r="Q895" i="13" s="1"/>
  <c r="O903" i="13"/>
  <c r="Q903" i="13" s="1"/>
  <c r="O911" i="13"/>
  <c r="Q911" i="13" s="1"/>
  <c r="O381" i="13"/>
  <c r="Q381" i="13" s="1"/>
  <c r="O389" i="13"/>
  <c r="Q389" i="13" s="1"/>
  <c r="O397" i="13"/>
  <c r="Q397" i="13" s="1"/>
  <c r="O405" i="13"/>
  <c r="Q405" i="13" s="1"/>
  <c r="O413" i="13"/>
  <c r="Q413" i="13" s="1"/>
  <c r="O421" i="13"/>
  <c r="Q421" i="13" s="1"/>
  <c r="O882" i="13"/>
  <c r="Q882" i="13" s="1"/>
  <c r="O890" i="13"/>
  <c r="Q890" i="13" s="1"/>
  <c r="O898" i="13"/>
  <c r="Q898" i="13" s="1"/>
  <c r="O906" i="13"/>
  <c r="Q906" i="13" s="1"/>
  <c r="O914" i="13"/>
  <c r="Q914" i="13" s="1"/>
  <c r="O922" i="13"/>
  <c r="Q922" i="13" s="1"/>
  <c r="O633" i="13"/>
  <c r="Q633" i="13" s="1"/>
  <c r="O641" i="13"/>
  <c r="Q641" i="13" s="1"/>
  <c r="O649" i="13"/>
  <c r="Q649" i="13" s="1"/>
  <c r="O657" i="13"/>
  <c r="Q657" i="13" s="1"/>
  <c r="O665" i="13"/>
  <c r="Q665" i="13" s="1"/>
  <c r="O673" i="13"/>
  <c r="Q673" i="13" s="1"/>
  <c r="O681" i="13"/>
  <c r="Q681" i="13" s="1"/>
  <c r="O157" i="13"/>
  <c r="Q157" i="13" s="1"/>
  <c r="O136" i="13"/>
  <c r="Q136" i="13" s="1"/>
  <c r="O144" i="13"/>
  <c r="Q144" i="13" s="1"/>
  <c r="O168" i="13"/>
  <c r="Q168" i="13" s="1"/>
  <c r="O176" i="13"/>
  <c r="Q176" i="13" s="1"/>
  <c r="O184" i="13"/>
  <c r="Q184" i="13" s="1"/>
  <c r="O192" i="13"/>
  <c r="Q192" i="13" s="1"/>
  <c r="O636" i="13"/>
  <c r="Q636" i="13" s="1"/>
  <c r="O644" i="13"/>
  <c r="Q644" i="13" s="1"/>
  <c r="O676" i="13"/>
  <c r="Q676" i="13" s="1"/>
  <c r="O647" i="13"/>
  <c r="Q647" i="13" s="1"/>
  <c r="O655" i="13"/>
  <c r="Q655" i="13" s="1"/>
  <c r="O663" i="13"/>
  <c r="Q663" i="13" s="1"/>
  <c r="O671" i="13"/>
  <c r="Q671" i="13" s="1"/>
  <c r="O679" i="13"/>
  <c r="Q679" i="13" s="1"/>
  <c r="O687" i="13"/>
  <c r="Q687" i="13" s="1"/>
  <c r="O133" i="13"/>
  <c r="Q133" i="13" s="1"/>
  <c r="O155" i="13"/>
  <c r="Q155" i="13" s="1"/>
  <c r="O134" i="13"/>
  <c r="Q134" i="13" s="1"/>
  <c r="O142" i="13"/>
  <c r="Q142" i="13" s="1"/>
  <c r="O150" i="13"/>
  <c r="Q150" i="13" s="1"/>
  <c r="O158" i="13"/>
  <c r="Q158" i="13" s="1"/>
  <c r="O182" i="13"/>
  <c r="Q182" i="13" s="1"/>
  <c r="O190" i="13"/>
  <c r="Q190" i="13" s="1"/>
  <c r="O642" i="13"/>
  <c r="Q642" i="13" s="1"/>
  <c r="O650" i="13"/>
  <c r="Q650" i="13" s="1"/>
  <c r="O658" i="13"/>
  <c r="Q658" i="13" s="1"/>
  <c r="O682" i="13"/>
  <c r="Q682" i="13" s="1"/>
  <c r="O139" i="13"/>
  <c r="Q139" i="13" s="1"/>
  <c r="O163" i="13"/>
  <c r="Q163" i="13" s="1"/>
  <c r="O179" i="13"/>
  <c r="Q179" i="13" s="1"/>
  <c r="O187" i="13"/>
  <c r="Q187" i="13" s="1"/>
  <c r="O137" i="13"/>
  <c r="Q137" i="13" s="1"/>
  <c r="O145" i="13"/>
  <c r="Q145" i="13" s="1"/>
  <c r="O153" i="13"/>
  <c r="Q153" i="13" s="1"/>
  <c r="O161" i="13"/>
  <c r="Q161" i="13" s="1"/>
  <c r="O177" i="13"/>
  <c r="Q177" i="13" s="1"/>
  <c r="O185" i="13"/>
  <c r="Q185" i="13" s="1"/>
  <c r="O629" i="13"/>
  <c r="Q629" i="13" s="1"/>
  <c r="O637" i="13"/>
  <c r="Q637" i="13" s="1"/>
  <c r="O645" i="13"/>
  <c r="Q645" i="13" s="1"/>
  <c r="O669" i="13"/>
  <c r="Q669" i="13" s="1"/>
  <c r="O677" i="13"/>
  <c r="Q677" i="13" s="1"/>
  <c r="O685" i="13"/>
  <c r="Q685" i="13" s="1"/>
  <c r="O141" i="13"/>
  <c r="Q141" i="13" s="1"/>
  <c r="O173" i="13"/>
  <c r="Q173" i="13" s="1"/>
  <c r="O171" i="13"/>
  <c r="Q171" i="13" s="1"/>
  <c r="O132" i="13"/>
  <c r="Q132" i="13" s="1"/>
  <c r="O140" i="13"/>
  <c r="Q140" i="13" s="1"/>
  <c r="O148" i="13"/>
  <c r="Q148" i="13" s="1"/>
  <c r="O156" i="13"/>
  <c r="Q156" i="13" s="1"/>
  <c r="O164" i="13"/>
  <c r="Q164" i="13" s="1"/>
  <c r="O188" i="13"/>
  <c r="Q188" i="13" s="1"/>
  <c r="O632" i="13"/>
  <c r="Q632" i="13" s="1"/>
  <c r="O640" i="13"/>
  <c r="Q640" i="13" s="1"/>
  <c r="O648" i="13"/>
  <c r="Q648" i="13" s="1"/>
  <c r="O656" i="13"/>
  <c r="Q656" i="13" s="1"/>
  <c r="O664" i="13"/>
  <c r="Q664" i="13" s="1"/>
  <c r="O165" i="13"/>
  <c r="Q165" i="13" s="1"/>
  <c r="O181" i="13"/>
  <c r="Q181" i="13" s="1"/>
  <c r="O143" i="13"/>
  <c r="Q143" i="13" s="1"/>
  <c r="O151" i="13"/>
  <c r="Q151" i="13" s="1"/>
  <c r="O159" i="13"/>
  <c r="Q159" i="13" s="1"/>
  <c r="O167" i="13"/>
  <c r="Q167" i="13" s="1"/>
  <c r="O175" i="13"/>
  <c r="Q175" i="13" s="1"/>
  <c r="O183" i="13"/>
  <c r="Q183" i="13" s="1"/>
  <c r="O635" i="13"/>
  <c r="Q635" i="13" s="1"/>
  <c r="O651" i="13"/>
  <c r="Q651" i="13" s="1"/>
  <c r="O659" i="13"/>
  <c r="Q659" i="13" s="1"/>
  <c r="O667" i="13"/>
  <c r="Q667" i="13" s="1"/>
  <c r="O675" i="13"/>
  <c r="Q675" i="13" s="1"/>
  <c r="O47" i="13"/>
  <c r="Q47" i="13" s="1"/>
  <c r="O55" i="13"/>
  <c r="Q55" i="13" s="1"/>
  <c r="O85" i="13"/>
  <c r="Q85" i="13" s="1"/>
  <c r="O969" i="13"/>
  <c r="Q969" i="13" s="1"/>
  <c r="O199" i="13"/>
  <c r="Q199" i="13" s="1"/>
  <c r="O215" i="13"/>
  <c r="Q215" i="13" s="1"/>
  <c r="O223" i="13"/>
  <c r="Q223" i="13" s="1"/>
  <c r="O231" i="13"/>
  <c r="Q231" i="13" s="1"/>
  <c r="O239" i="13"/>
  <c r="Q239" i="13" s="1"/>
  <c r="O247" i="13"/>
  <c r="Q247" i="13" s="1"/>
  <c r="O255" i="13"/>
  <c r="Q255" i="13" s="1"/>
  <c r="O689" i="13"/>
  <c r="Q689" i="13" s="1"/>
  <c r="O697" i="13"/>
  <c r="Q697" i="13" s="1"/>
  <c r="O705" i="13"/>
  <c r="Q705" i="13" s="1"/>
  <c r="O713" i="13"/>
  <c r="Q713" i="13" s="1"/>
  <c r="O721" i="13"/>
  <c r="Q721" i="13" s="1"/>
  <c r="O729" i="13"/>
  <c r="Q729" i="13" s="1"/>
  <c r="O737" i="13"/>
  <c r="Q737" i="13" s="1"/>
  <c r="O745" i="13"/>
  <c r="Q745" i="13" s="1"/>
  <c r="O801" i="13"/>
  <c r="Q801" i="13" s="1"/>
  <c r="O194" i="13"/>
  <c r="Q194" i="13" s="1"/>
  <c r="O202" i="13"/>
  <c r="Q202" i="13" s="1"/>
  <c r="O210" i="13"/>
  <c r="Q210" i="13" s="1"/>
  <c r="O218" i="13"/>
  <c r="Q218" i="13" s="1"/>
  <c r="O226" i="13"/>
  <c r="Q226" i="13" s="1"/>
  <c r="O234" i="13"/>
  <c r="Q234" i="13" s="1"/>
  <c r="O242" i="13"/>
  <c r="Q242" i="13" s="1"/>
  <c r="O250" i="13"/>
  <c r="Q250" i="13" s="1"/>
  <c r="O692" i="13"/>
  <c r="Q692" i="13" s="1"/>
  <c r="O700" i="13"/>
  <c r="Q700" i="13" s="1"/>
  <c r="O708" i="13"/>
  <c r="Q708" i="13" s="1"/>
  <c r="O716" i="13"/>
  <c r="Q716" i="13" s="1"/>
  <c r="O724" i="13"/>
  <c r="Q724" i="13" s="1"/>
  <c r="O732" i="13"/>
  <c r="Q732" i="13" s="1"/>
  <c r="O740" i="13"/>
  <c r="Q740" i="13" s="1"/>
  <c r="O748" i="13"/>
  <c r="Q748" i="13" s="1"/>
  <c r="O197" i="13"/>
  <c r="Q197" i="13" s="1"/>
  <c r="O205" i="13"/>
  <c r="Q205" i="13" s="1"/>
  <c r="O213" i="13"/>
  <c r="Q213" i="13" s="1"/>
  <c r="O221" i="13"/>
  <c r="Q221" i="13" s="1"/>
  <c r="O229" i="13"/>
  <c r="Q229" i="13" s="1"/>
  <c r="O237" i="13"/>
  <c r="Q237" i="13" s="1"/>
  <c r="O245" i="13"/>
  <c r="Q245" i="13" s="1"/>
  <c r="O253" i="13"/>
  <c r="Q253" i="13" s="1"/>
  <c r="O695" i="13"/>
  <c r="Q695" i="13" s="1"/>
  <c r="O703" i="13"/>
  <c r="Q703" i="13" s="1"/>
  <c r="O711" i="13"/>
  <c r="Q711" i="13" s="1"/>
  <c r="O719" i="13"/>
  <c r="Q719" i="13" s="1"/>
  <c r="O727" i="13"/>
  <c r="Q727" i="13" s="1"/>
  <c r="O735" i="13"/>
  <c r="Q735" i="13" s="1"/>
  <c r="O743" i="13"/>
  <c r="Q743" i="13" s="1"/>
  <c r="O200" i="13"/>
  <c r="Q200" i="13" s="1"/>
  <c r="O208" i="13"/>
  <c r="Q208" i="13" s="1"/>
  <c r="O216" i="13"/>
  <c r="Q216" i="13" s="1"/>
  <c r="O224" i="13"/>
  <c r="Q224" i="13" s="1"/>
  <c r="O240" i="13"/>
  <c r="Q240" i="13" s="1"/>
  <c r="O248" i="13"/>
  <c r="Q248" i="13" s="1"/>
  <c r="O690" i="13"/>
  <c r="Q690" i="13" s="1"/>
  <c r="O698" i="13"/>
  <c r="Q698" i="13" s="1"/>
  <c r="O706" i="13"/>
  <c r="Q706" i="13" s="1"/>
  <c r="O714" i="13"/>
  <c r="Q714" i="13" s="1"/>
  <c r="O722" i="13"/>
  <c r="Q722" i="13" s="1"/>
  <c r="O738" i="13"/>
  <c r="Q738" i="13" s="1"/>
  <c r="O746" i="13"/>
  <c r="Q746" i="13" s="1"/>
  <c r="O203" i="13"/>
  <c r="Q203" i="13" s="1"/>
  <c r="O211" i="13"/>
  <c r="Q211" i="13" s="1"/>
  <c r="O219" i="13"/>
  <c r="Q219" i="13" s="1"/>
  <c r="O227" i="13"/>
  <c r="Q227" i="13" s="1"/>
  <c r="O235" i="13"/>
  <c r="Q235" i="13" s="1"/>
  <c r="O243" i="13"/>
  <c r="Q243" i="13" s="1"/>
  <c r="O251" i="13"/>
  <c r="Q251" i="13" s="1"/>
  <c r="O259" i="13"/>
  <c r="Q259" i="13" s="1"/>
  <c r="O267" i="13"/>
  <c r="Q267" i="13" s="1"/>
  <c r="O693" i="13"/>
  <c r="Q693" i="13" s="1"/>
  <c r="O701" i="13"/>
  <c r="Q701" i="13" s="1"/>
  <c r="O709" i="13"/>
  <c r="Q709" i="13" s="1"/>
  <c r="O717" i="13"/>
  <c r="Q717" i="13" s="1"/>
  <c r="O725" i="13"/>
  <c r="Q725" i="13" s="1"/>
  <c r="O733" i="13"/>
  <c r="Q733" i="13" s="1"/>
  <c r="O741" i="13"/>
  <c r="Q741" i="13" s="1"/>
  <c r="O198" i="13"/>
  <c r="Q198" i="13" s="1"/>
  <c r="O206" i="13"/>
  <c r="Q206" i="13" s="1"/>
  <c r="O214" i="13"/>
  <c r="Q214" i="13" s="1"/>
  <c r="O222" i="13"/>
  <c r="Q222" i="13" s="1"/>
  <c r="O230" i="13"/>
  <c r="Q230" i="13" s="1"/>
  <c r="O238" i="13"/>
  <c r="Q238" i="13" s="1"/>
  <c r="O246" i="13"/>
  <c r="Q246" i="13" s="1"/>
  <c r="O254" i="13"/>
  <c r="Q254" i="13" s="1"/>
  <c r="O688" i="13"/>
  <c r="Q688" i="13" s="1"/>
  <c r="O696" i="13"/>
  <c r="Q696" i="13" s="1"/>
  <c r="O704" i="13"/>
  <c r="Q704" i="13" s="1"/>
  <c r="O712" i="13"/>
  <c r="Q712" i="13" s="1"/>
  <c r="O720" i="13"/>
  <c r="Q720" i="13" s="1"/>
  <c r="O728" i="13"/>
  <c r="Q728" i="13" s="1"/>
  <c r="O736" i="13"/>
  <c r="Q736" i="13" s="1"/>
  <c r="O744" i="13"/>
  <c r="Q744" i="13" s="1"/>
  <c r="O201" i="13"/>
  <c r="Q201" i="13" s="1"/>
  <c r="O209" i="13"/>
  <c r="Q209" i="13" s="1"/>
  <c r="O217" i="13"/>
  <c r="Q217" i="13" s="1"/>
  <c r="O225" i="13"/>
  <c r="Q225" i="13" s="1"/>
  <c r="O233" i="13"/>
  <c r="Q233" i="13" s="1"/>
  <c r="O241" i="13"/>
  <c r="Q241" i="13" s="1"/>
  <c r="O499" i="13"/>
  <c r="Q499" i="13" s="1"/>
  <c r="O507" i="13"/>
  <c r="Q507" i="13" s="1"/>
  <c r="O691" i="13"/>
  <c r="Q691" i="13" s="1"/>
  <c r="O699" i="13"/>
  <c r="Q699" i="13" s="1"/>
  <c r="O707" i="13"/>
  <c r="Q707" i="13" s="1"/>
  <c r="O715" i="13"/>
  <c r="Q715" i="13" s="1"/>
  <c r="O723" i="13"/>
  <c r="Q723" i="13" s="1"/>
  <c r="O731" i="13"/>
  <c r="Q731" i="13" s="1"/>
  <c r="O739" i="13"/>
  <c r="Q739" i="13" s="1"/>
  <c r="O294" i="13"/>
  <c r="Q294" i="13" s="1"/>
  <c r="O326" i="13"/>
  <c r="Q326" i="13" s="1"/>
  <c r="O334" i="13"/>
  <c r="Q334" i="13" s="1"/>
  <c r="O342" i="13"/>
  <c r="Q342" i="13" s="1"/>
  <c r="O350" i="13"/>
  <c r="Q350" i="13" s="1"/>
  <c r="O358" i="13"/>
  <c r="Q358" i="13" s="1"/>
  <c r="O366" i="13"/>
  <c r="Q366" i="13" s="1"/>
  <c r="O374" i="13"/>
  <c r="Q374" i="13" s="1"/>
  <c r="O480" i="13"/>
  <c r="Q480" i="13" s="1"/>
  <c r="O504" i="13"/>
  <c r="Q504" i="13" s="1"/>
  <c r="O512" i="13"/>
  <c r="Q512" i="13" s="1"/>
  <c r="O819" i="13"/>
  <c r="Q819" i="13" s="1"/>
  <c r="O827" i="13"/>
  <c r="Q827" i="13" s="1"/>
  <c r="O835" i="13"/>
  <c r="Q835" i="13" s="1"/>
  <c r="O843" i="13"/>
  <c r="Q843" i="13" s="1"/>
  <c r="O851" i="13"/>
  <c r="Q851" i="13" s="1"/>
  <c r="O859" i="13"/>
  <c r="Q859" i="13" s="1"/>
  <c r="O867" i="13"/>
  <c r="Q867" i="13" s="1"/>
  <c r="O1114" i="13"/>
  <c r="Q1114" i="13" s="1"/>
  <c r="E1130" i="13"/>
  <c r="O321" i="13"/>
  <c r="Q321" i="13" s="1"/>
  <c r="O329" i="13"/>
  <c r="Q329" i="13" s="1"/>
  <c r="O337" i="13"/>
  <c r="Q337" i="13" s="1"/>
  <c r="O345" i="13"/>
  <c r="Q345" i="13" s="1"/>
  <c r="O353" i="13"/>
  <c r="Q353" i="13" s="1"/>
  <c r="O361" i="13"/>
  <c r="Q361" i="13" s="1"/>
  <c r="O369" i="13"/>
  <c r="Q369" i="13" s="1"/>
  <c r="O377" i="13"/>
  <c r="Q377" i="13" s="1"/>
  <c r="O814" i="13"/>
  <c r="Q814" i="13" s="1"/>
  <c r="O822" i="13"/>
  <c r="Q822" i="13" s="1"/>
  <c r="O830" i="13"/>
  <c r="Q830" i="13" s="1"/>
  <c r="O838" i="13"/>
  <c r="Q838" i="13" s="1"/>
  <c r="O846" i="13"/>
  <c r="Q846" i="13" s="1"/>
  <c r="O854" i="13"/>
  <c r="Q854" i="13" s="1"/>
  <c r="O862" i="13"/>
  <c r="Q862" i="13" s="1"/>
  <c r="O870" i="13"/>
  <c r="Q870" i="13" s="1"/>
  <c r="O923" i="13"/>
  <c r="Q923" i="13" s="1"/>
  <c r="O1117" i="13"/>
  <c r="Q1117" i="13" s="1"/>
  <c r="O319" i="13"/>
  <c r="Q319" i="13" s="1"/>
  <c r="O327" i="13"/>
  <c r="Q327" i="13" s="1"/>
  <c r="O335" i="13"/>
  <c r="Q335" i="13" s="1"/>
  <c r="O340" i="13"/>
  <c r="Q340" i="13" s="1"/>
  <c r="O343" i="13"/>
  <c r="Q343" i="13" s="1"/>
  <c r="O351" i="13"/>
  <c r="Q351" i="13" s="1"/>
  <c r="O359" i="13"/>
  <c r="Q359" i="13" s="1"/>
  <c r="O367" i="13"/>
  <c r="Q367" i="13" s="1"/>
  <c r="O375" i="13"/>
  <c r="Q375" i="13" s="1"/>
  <c r="O812" i="13"/>
  <c r="Q812" i="13" s="1"/>
  <c r="O820" i="13"/>
  <c r="Q820" i="13" s="1"/>
  <c r="O828" i="13"/>
  <c r="Q828" i="13" s="1"/>
  <c r="O836" i="13"/>
  <c r="Q836" i="13" s="1"/>
  <c r="O844" i="13"/>
  <c r="Q844" i="13" s="1"/>
  <c r="O852" i="13"/>
  <c r="Q852" i="13" s="1"/>
  <c r="O860" i="13"/>
  <c r="Q860" i="13" s="1"/>
  <c r="O868" i="13"/>
  <c r="Q868" i="13" s="1"/>
  <c r="O1032" i="13"/>
  <c r="Q1032" i="13" s="1"/>
  <c r="E1135" i="13"/>
  <c r="O1143" i="13"/>
  <c r="Q1143" i="13" s="1"/>
  <c r="O125" i="13"/>
  <c r="Q125" i="13" s="1"/>
  <c r="O322" i="13"/>
  <c r="Q322" i="13" s="1"/>
  <c r="O330" i="13"/>
  <c r="Q330" i="13" s="1"/>
  <c r="O338" i="13"/>
  <c r="Q338" i="13" s="1"/>
  <c r="O346" i="13"/>
  <c r="Q346" i="13" s="1"/>
  <c r="O354" i="13"/>
  <c r="Q354" i="13" s="1"/>
  <c r="O362" i="13"/>
  <c r="Q362" i="13" s="1"/>
  <c r="O370" i="13"/>
  <c r="Q370" i="13" s="1"/>
  <c r="O378" i="13"/>
  <c r="Q378" i="13" s="1"/>
  <c r="O535" i="13"/>
  <c r="Q535" i="13" s="1"/>
  <c r="O815" i="13"/>
  <c r="Q815" i="13" s="1"/>
  <c r="O823" i="13"/>
  <c r="Q823" i="13" s="1"/>
  <c r="O831" i="13"/>
  <c r="Q831" i="13" s="1"/>
  <c r="O839" i="13"/>
  <c r="Q839" i="13" s="1"/>
  <c r="O847" i="13"/>
  <c r="Q847" i="13" s="1"/>
  <c r="O855" i="13"/>
  <c r="Q855" i="13" s="1"/>
  <c r="O863" i="13"/>
  <c r="Q863" i="13" s="1"/>
  <c r="O871" i="13"/>
  <c r="Q871" i="13" s="1"/>
  <c r="O1110" i="13"/>
  <c r="Q1110" i="13" s="1"/>
  <c r="O325" i="13"/>
  <c r="Q325" i="13" s="1"/>
  <c r="O333" i="13"/>
  <c r="Q333" i="13" s="1"/>
  <c r="O341" i="13"/>
  <c r="Q341" i="13" s="1"/>
  <c r="O349" i="13"/>
  <c r="Q349" i="13" s="1"/>
  <c r="O357" i="13"/>
  <c r="Q357" i="13" s="1"/>
  <c r="O365" i="13"/>
  <c r="Q365" i="13" s="1"/>
  <c r="O373" i="13"/>
  <c r="Q373" i="13" s="1"/>
  <c r="O818" i="13"/>
  <c r="Q818" i="13" s="1"/>
  <c r="O826" i="13"/>
  <c r="Q826" i="13" s="1"/>
  <c r="O834" i="13"/>
  <c r="Q834" i="13" s="1"/>
  <c r="O842" i="13"/>
  <c r="Q842" i="13" s="1"/>
  <c r="O850" i="13"/>
  <c r="Q850" i="13" s="1"/>
  <c r="O858" i="13"/>
  <c r="Q858" i="13" s="1"/>
  <c r="O866" i="13"/>
  <c r="Q866" i="13" s="1"/>
  <c r="O56" i="13"/>
  <c r="Q56" i="13" s="1"/>
  <c r="O320" i="13"/>
  <c r="Q320" i="13" s="1"/>
  <c r="O328" i="13"/>
  <c r="Q328" i="13" s="1"/>
  <c r="O336" i="13"/>
  <c r="Q336" i="13" s="1"/>
  <c r="O344" i="13"/>
  <c r="Q344" i="13" s="1"/>
  <c r="O352" i="13"/>
  <c r="Q352" i="13" s="1"/>
  <c r="O360" i="13"/>
  <c r="Q360" i="13" s="1"/>
  <c r="O368" i="13"/>
  <c r="Q368" i="13" s="1"/>
  <c r="O376" i="13"/>
  <c r="Q376" i="13" s="1"/>
  <c r="O813" i="13"/>
  <c r="Q813" i="13" s="1"/>
  <c r="O821" i="13"/>
  <c r="Q821" i="13" s="1"/>
  <c r="O829" i="13"/>
  <c r="Q829" i="13" s="1"/>
  <c r="O837" i="13"/>
  <c r="Q837" i="13" s="1"/>
  <c r="O845" i="13"/>
  <c r="Q845" i="13" s="1"/>
  <c r="O853" i="13"/>
  <c r="Q853" i="13" s="1"/>
  <c r="O861" i="13"/>
  <c r="Q861" i="13" s="1"/>
  <c r="O869" i="13"/>
  <c r="Q869" i="13" s="1"/>
  <c r="O323" i="13"/>
  <c r="Q323" i="13" s="1"/>
  <c r="O331" i="13"/>
  <c r="Q331" i="13" s="1"/>
  <c r="O339" i="13"/>
  <c r="Q339" i="13" s="1"/>
  <c r="O347" i="13"/>
  <c r="Q347" i="13" s="1"/>
  <c r="O355" i="13"/>
  <c r="Q355" i="13" s="1"/>
  <c r="O363" i="13"/>
  <c r="Q363" i="13" s="1"/>
  <c r="O371" i="13"/>
  <c r="Q371" i="13" s="1"/>
  <c r="O816" i="13"/>
  <c r="Q816" i="13" s="1"/>
  <c r="O824" i="13"/>
  <c r="Q824" i="13" s="1"/>
  <c r="O832" i="13"/>
  <c r="Q832" i="13" s="1"/>
  <c r="O840" i="13"/>
  <c r="Q840" i="13" s="1"/>
  <c r="O848" i="13"/>
  <c r="Q848" i="13" s="1"/>
  <c r="O856" i="13"/>
  <c r="Q856" i="13" s="1"/>
  <c r="O864" i="13"/>
  <c r="Q864" i="13" s="1"/>
  <c r="O67" i="13"/>
  <c r="Q67" i="13" s="1"/>
  <c r="O284" i="13"/>
  <c r="Q284" i="13" s="1"/>
  <c r="O308" i="13"/>
  <c r="Q308" i="13" s="1"/>
  <c r="O803" i="13"/>
  <c r="Q803" i="13" s="1"/>
  <c r="O811" i="13"/>
  <c r="Q811" i="13" s="1"/>
  <c r="O907" i="13"/>
  <c r="Q907" i="13" s="1"/>
  <c r="O978" i="13"/>
  <c r="Q978" i="13" s="1"/>
  <c r="O1010" i="13"/>
  <c r="Q1010" i="13" s="1"/>
  <c r="O1063" i="13"/>
  <c r="Q1063" i="13" s="1"/>
  <c r="O195" i="13"/>
  <c r="Q195" i="13" s="1"/>
  <c r="O256" i="13"/>
  <c r="Q256" i="13" s="1"/>
  <c r="O599" i="13"/>
  <c r="Q599" i="13" s="1"/>
  <c r="O775" i="13"/>
  <c r="Q775" i="13" s="1"/>
  <c r="O807" i="13"/>
  <c r="Q807" i="13" s="1"/>
  <c r="O940" i="13"/>
  <c r="Q940" i="13" s="1"/>
  <c r="O257" i="13"/>
  <c r="Q257" i="13" s="1"/>
  <c r="O493" i="13"/>
  <c r="Q493" i="13" s="1"/>
  <c r="O621" i="13"/>
  <c r="Q621" i="13" s="1"/>
  <c r="O178" i="13"/>
  <c r="Q178" i="13" s="1"/>
  <c r="O296" i="13"/>
  <c r="Q296" i="13" s="1"/>
  <c r="O476" i="13"/>
  <c r="Q476" i="13" s="1"/>
  <c r="O516" i="13"/>
  <c r="Q516" i="13" s="1"/>
  <c r="O683" i="13"/>
  <c r="Q683" i="13" s="1"/>
  <c r="O957" i="13"/>
  <c r="Q957" i="13" s="1"/>
  <c r="O989" i="13"/>
  <c r="Q989" i="13" s="1"/>
  <c r="O312" i="13"/>
  <c r="Q312" i="13" s="1"/>
  <c r="O794" i="13"/>
  <c r="Q794" i="13" s="1"/>
  <c r="O802" i="13"/>
  <c r="Q802" i="13" s="1"/>
  <c r="O942" i="13"/>
  <c r="Q942" i="13" s="1"/>
  <c r="O955" i="13"/>
  <c r="Q955" i="13" s="1"/>
  <c r="O971" i="13"/>
  <c r="Q971" i="13" s="1"/>
  <c r="O979" i="13"/>
  <c r="Q979" i="13" s="1"/>
  <c r="O992" i="13"/>
  <c r="Q992" i="13" s="1"/>
  <c r="O444" i="13"/>
  <c r="Q444" i="13" s="1"/>
  <c r="O131" i="13"/>
  <c r="Q131" i="13" s="1"/>
  <c r="O392" i="13"/>
  <c r="Q392" i="13" s="1"/>
  <c r="O424" i="13"/>
  <c r="Q424" i="13" s="1"/>
  <c r="O589" i="13"/>
  <c r="Q589" i="13" s="1"/>
  <c r="O752" i="13"/>
  <c r="Q752" i="13" s="1"/>
  <c r="O755" i="13"/>
  <c r="Q755" i="13" s="1"/>
  <c r="O768" i="13"/>
  <c r="Q768" i="13" s="1"/>
  <c r="O779" i="13"/>
  <c r="Q779" i="13" s="1"/>
  <c r="O751" i="13"/>
  <c r="Q751" i="13" s="1"/>
  <c r="O756" i="13"/>
  <c r="Q756" i="13" s="1"/>
  <c r="O266" i="13"/>
  <c r="Q266" i="13" s="1"/>
  <c r="O316" i="13"/>
  <c r="Q316" i="13" s="1"/>
  <c r="O332" i="13"/>
  <c r="Q332" i="13" s="1"/>
  <c r="O406" i="13"/>
  <c r="Q406" i="13" s="1"/>
  <c r="O587" i="13"/>
  <c r="Q587" i="13" s="1"/>
  <c r="O603" i="13"/>
  <c r="Q603" i="13" s="1"/>
  <c r="O753" i="13"/>
  <c r="Q753" i="13" s="1"/>
  <c r="O14" i="13"/>
  <c r="Q14" i="13" s="1"/>
  <c r="O30" i="13"/>
  <c r="Q30" i="13" s="1"/>
  <c r="O64" i="13"/>
  <c r="Q64" i="13" s="1"/>
  <c r="O54" i="13"/>
  <c r="Q54" i="13" s="1"/>
  <c r="O104" i="13"/>
  <c r="Q104" i="13" s="1"/>
  <c r="O300" i="13"/>
  <c r="Q300" i="13" s="1"/>
  <c r="O478" i="13"/>
  <c r="Q478" i="13" s="1"/>
  <c r="O486" i="13"/>
  <c r="Q486" i="13" s="1"/>
  <c r="O521" i="13"/>
  <c r="Q521" i="13" s="1"/>
  <c r="O571" i="13"/>
  <c r="Q571" i="13" s="1"/>
  <c r="O747" i="13"/>
  <c r="Q747" i="13" s="1"/>
  <c r="O941" i="13"/>
  <c r="Q941" i="13" s="1"/>
  <c r="O962" i="13"/>
  <c r="Q962" i="13" s="1"/>
  <c r="O400" i="13"/>
  <c r="Q400" i="13" s="1"/>
  <c r="O487" i="13"/>
  <c r="Q487" i="13" s="1"/>
  <c r="O639" i="13"/>
  <c r="Q639" i="13" s="1"/>
  <c r="O261" i="13"/>
  <c r="Q261" i="13" s="1"/>
  <c r="O318" i="13"/>
  <c r="Q318" i="13" s="1"/>
  <c r="O508" i="13"/>
  <c r="Q508" i="13" s="1"/>
  <c r="O947" i="13"/>
  <c r="Q947" i="13" s="1"/>
  <c r="O1006" i="13"/>
  <c r="Q1006" i="13" s="1"/>
  <c r="O1074" i="13"/>
  <c r="Q1074" i="13" s="1"/>
  <c r="O434" i="13"/>
  <c r="Q434" i="13" s="1"/>
  <c r="O272" i="13"/>
  <c r="Q272" i="13" s="1"/>
  <c r="O382" i="13"/>
  <c r="Q382" i="13" s="1"/>
  <c r="O474" i="13"/>
  <c r="Q474" i="13" s="1"/>
  <c r="O564" i="13"/>
  <c r="Q564" i="13" s="1"/>
  <c r="O585" i="13"/>
  <c r="Q585" i="13" s="1"/>
  <c r="O945" i="13"/>
  <c r="Q945" i="13" s="1"/>
  <c r="O966" i="13"/>
  <c r="Q966" i="13" s="1"/>
  <c r="O986" i="13"/>
  <c r="Q986" i="13" s="1"/>
  <c r="O1004" i="13"/>
  <c r="Q1004" i="13" s="1"/>
  <c r="O169" i="13"/>
  <c r="Q169" i="13" s="1"/>
  <c r="O631" i="13"/>
  <c r="Q631" i="13" s="1"/>
  <c r="O1009" i="13"/>
  <c r="Q1009" i="13" s="1"/>
  <c r="O11" i="13"/>
  <c r="Q11" i="13" s="1"/>
  <c r="O27" i="13"/>
  <c r="Q27" i="13" s="1"/>
  <c r="O35" i="13"/>
  <c r="Q35" i="13" s="1"/>
  <c r="O220" i="13"/>
  <c r="Q220" i="13" s="1"/>
  <c r="O236" i="13"/>
  <c r="Q236" i="13" s="1"/>
  <c r="O287" i="13"/>
  <c r="Q287" i="13" s="1"/>
  <c r="O448" i="13"/>
  <c r="Q448" i="13" s="1"/>
  <c r="O456" i="13"/>
  <c r="Q456" i="13" s="1"/>
  <c r="O554" i="13"/>
  <c r="Q554" i="13" s="1"/>
  <c r="O777" i="13"/>
  <c r="Q777" i="13" s="1"/>
  <c r="O1094" i="13"/>
  <c r="Q1094" i="13" s="1"/>
  <c r="O306" i="13"/>
  <c r="Q306" i="13" s="1"/>
  <c r="O660" i="13"/>
  <c r="Q660" i="13" s="1"/>
  <c r="O930" i="13"/>
  <c r="Q930" i="13" s="1"/>
  <c r="O984" i="13"/>
  <c r="Q984" i="13" s="1"/>
  <c r="O121" i="13"/>
  <c r="Q121" i="13" s="1"/>
  <c r="O302" i="13"/>
  <c r="Q302" i="13" s="1"/>
  <c r="O430" i="13"/>
  <c r="Q430" i="13" s="1"/>
  <c r="O454" i="13"/>
  <c r="Q454" i="13" s="1"/>
  <c r="O462" i="13"/>
  <c r="Q462" i="13" s="1"/>
  <c r="O544" i="13"/>
  <c r="Q544" i="13" s="1"/>
  <c r="O557" i="13"/>
  <c r="Q557" i="13" s="1"/>
  <c r="O565" i="13"/>
  <c r="Q565" i="13" s="1"/>
  <c r="O767" i="13"/>
  <c r="Q767" i="13" s="1"/>
  <c r="O1097" i="13"/>
  <c r="Q1097" i="13" s="1"/>
  <c r="O264" i="13"/>
  <c r="Q264" i="13" s="1"/>
  <c r="O390" i="13"/>
  <c r="Q390" i="13" s="1"/>
  <c r="O207" i="13"/>
  <c r="Q207" i="13" s="1"/>
  <c r="O147" i="13"/>
  <c r="Q147" i="13" s="1"/>
  <c r="O280" i="13"/>
  <c r="Q280" i="13" s="1"/>
  <c r="O10" i="13"/>
  <c r="Q10" i="13" s="1"/>
  <c r="O18" i="13"/>
  <c r="Q18" i="13" s="1"/>
  <c r="O26" i="13"/>
  <c r="Q26" i="13" s="1"/>
  <c r="O34" i="13"/>
  <c r="Q34" i="13" s="1"/>
  <c r="O117" i="13"/>
  <c r="Q117" i="13" s="1"/>
  <c r="O786" i="13"/>
  <c r="Q786" i="13" s="1"/>
  <c r="O37" i="13"/>
  <c r="Q37" i="13" s="1"/>
  <c r="O50" i="13"/>
  <c r="Q50" i="13" s="1"/>
  <c r="O108" i="13"/>
  <c r="Q108" i="13" s="1"/>
  <c r="O170" i="13"/>
  <c r="Q170" i="13" s="1"/>
  <c r="O270" i="13"/>
  <c r="Q270" i="13" s="1"/>
  <c r="O304" i="13"/>
  <c r="Q304" i="13" s="1"/>
  <c r="O314" i="13"/>
  <c r="Q314" i="13" s="1"/>
  <c r="O324" i="13"/>
  <c r="Q324" i="13" s="1"/>
  <c r="O460" i="13"/>
  <c r="Q460" i="13" s="1"/>
  <c r="O470" i="13"/>
  <c r="Q470" i="13" s="1"/>
  <c r="O485" i="13"/>
  <c r="Q485" i="13" s="1"/>
  <c r="O498" i="13"/>
  <c r="Q498" i="13" s="1"/>
  <c r="O513" i="13"/>
  <c r="Q513" i="13" s="1"/>
  <c r="O760" i="13"/>
  <c r="Q760" i="13" s="1"/>
  <c r="O924" i="13"/>
  <c r="Q924" i="13" s="1"/>
  <c r="O975" i="13"/>
  <c r="Q975" i="13" s="1"/>
  <c r="O1018" i="13"/>
  <c r="Q1018" i="13" s="1"/>
  <c r="O1044" i="13"/>
  <c r="Q1044" i="13" s="1"/>
  <c r="O1065" i="13"/>
  <c r="Q1065" i="13" s="1"/>
  <c r="O1088" i="13"/>
  <c r="Q1088" i="13" s="1"/>
  <c r="O16" i="13"/>
  <c r="Q16" i="13" s="1"/>
  <c r="O32" i="13"/>
  <c r="Q32" i="13" s="1"/>
  <c r="O45" i="13"/>
  <c r="Q45" i="13" s="1"/>
  <c r="O53" i="13"/>
  <c r="Q53" i="13" s="1"/>
  <c r="O58" i="13"/>
  <c r="Q58" i="13" s="1"/>
  <c r="O450" i="13"/>
  <c r="Q450" i="13" s="1"/>
  <c r="O608" i="13"/>
  <c r="Q608" i="13" s="1"/>
  <c r="O622" i="13"/>
  <c r="Q622" i="13" s="1"/>
  <c r="O902" i="13"/>
  <c r="Q902" i="13" s="1"/>
  <c r="O959" i="13"/>
  <c r="Q959" i="13" s="1"/>
  <c r="O961" i="13"/>
  <c r="Q961" i="13" s="1"/>
  <c r="O988" i="13"/>
  <c r="Q988" i="13" s="1"/>
  <c r="O1060" i="13"/>
  <c r="Q1060" i="13" s="1"/>
  <c r="O6" i="13"/>
  <c r="Q6" i="13" s="1"/>
  <c r="O22" i="13"/>
  <c r="Q22" i="13" s="1"/>
  <c r="O38" i="13"/>
  <c r="Q38" i="13" s="1"/>
  <c r="O40" i="13"/>
  <c r="Q40" i="13" s="1"/>
  <c r="O79" i="13"/>
  <c r="Q79" i="13" s="1"/>
  <c r="O109" i="13"/>
  <c r="Q109" i="13" s="1"/>
  <c r="O228" i="13"/>
  <c r="Q228" i="13" s="1"/>
  <c r="O244" i="13"/>
  <c r="Q244" i="13" s="1"/>
  <c r="O288" i="13"/>
  <c r="Q288" i="13" s="1"/>
  <c r="O305" i="13"/>
  <c r="Q305" i="13" s="1"/>
  <c r="O458" i="13"/>
  <c r="Q458" i="13" s="1"/>
  <c r="O468" i="13"/>
  <c r="Q468" i="13" s="1"/>
  <c r="O496" i="13"/>
  <c r="Q496" i="13" s="1"/>
  <c r="O549" i="13"/>
  <c r="Q549" i="13" s="1"/>
  <c r="O579" i="13"/>
  <c r="Q579" i="13" s="1"/>
  <c r="O618" i="13"/>
  <c r="Q618" i="13" s="1"/>
  <c r="O620" i="13"/>
  <c r="Q620" i="13" s="1"/>
  <c r="O627" i="13"/>
  <c r="Q627" i="13" s="1"/>
  <c r="O684" i="13"/>
  <c r="Q684" i="13" s="1"/>
  <c r="O782" i="13"/>
  <c r="Q782" i="13" s="1"/>
  <c r="O799" i="13"/>
  <c r="Q799" i="13" s="1"/>
  <c r="O973" i="13"/>
  <c r="Q973" i="13" s="1"/>
  <c r="O996" i="13"/>
  <c r="Q996" i="13" s="1"/>
  <c r="O600" i="13"/>
  <c r="Q600" i="13" s="1"/>
  <c r="O82" i="13"/>
  <c r="Q82" i="13" s="1"/>
  <c r="O95" i="13"/>
  <c r="Q95" i="13" s="1"/>
  <c r="O276" i="13"/>
  <c r="Q276" i="13" s="1"/>
  <c r="O773" i="13"/>
  <c r="Q773" i="13" s="1"/>
  <c r="O797" i="13"/>
  <c r="Q797" i="13" s="1"/>
  <c r="O885" i="13"/>
  <c r="Q885" i="13" s="1"/>
  <c r="O960" i="13"/>
  <c r="Q960" i="13" s="1"/>
  <c r="O994" i="13"/>
  <c r="Q994" i="13" s="1"/>
  <c r="O555" i="13"/>
  <c r="Q555" i="13" s="1"/>
  <c r="O590" i="13"/>
  <c r="Q590" i="13" s="1"/>
  <c r="O252" i="13"/>
  <c r="Q252" i="13" s="1"/>
  <c r="O303" i="13"/>
  <c r="Q303" i="13" s="1"/>
  <c r="O310" i="13"/>
  <c r="Q310" i="13" s="1"/>
  <c r="O426" i="13"/>
  <c r="Q426" i="13" s="1"/>
  <c r="O466" i="13"/>
  <c r="Q466" i="13" s="1"/>
  <c r="O62" i="13"/>
  <c r="Q62" i="13" s="1"/>
  <c r="O119" i="13"/>
  <c r="Q119" i="13" s="1"/>
  <c r="Q4" i="13"/>
  <c r="O7" i="13"/>
  <c r="Q7" i="13" s="1"/>
  <c r="O12" i="13"/>
  <c r="Q12" i="13" s="1"/>
  <c r="O20" i="13"/>
  <c r="Q20" i="13" s="1"/>
  <c r="O23" i="13"/>
  <c r="Q23" i="13" s="1"/>
  <c r="O28" i="13"/>
  <c r="Q28" i="13" s="1"/>
  <c r="O70" i="13"/>
  <c r="Q70" i="13" s="1"/>
  <c r="O149" i="13"/>
  <c r="Q149" i="13" s="1"/>
  <c r="O162" i="13"/>
  <c r="Q162" i="13" s="1"/>
  <c r="O189" i="13"/>
  <c r="Q189" i="13" s="1"/>
  <c r="O262" i="13"/>
  <c r="Q262" i="13" s="1"/>
  <c r="O286" i="13"/>
  <c r="Q286" i="13" s="1"/>
  <c r="O298" i="13"/>
  <c r="Q298" i="13" s="1"/>
  <c r="O492" i="13"/>
  <c r="Q492" i="13" s="1"/>
  <c r="O497" i="13"/>
  <c r="Q497" i="13" s="1"/>
  <c r="O552" i="13"/>
  <c r="Q552" i="13" s="1"/>
  <c r="O592" i="13"/>
  <c r="Q592" i="13" s="1"/>
  <c r="O628" i="13"/>
  <c r="Q628" i="13" s="1"/>
  <c r="O710" i="13"/>
  <c r="Q710" i="13" s="1"/>
  <c r="O764" i="13"/>
  <c r="Q764" i="13" s="1"/>
  <c r="O810" i="13"/>
  <c r="Q810" i="13" s="1"/>
  <c r="O997" i="13"/>
  <c r="Q997" i="13" s="1"/>
  <c r="O1012" i="13"/>
  <c r="Q1012" i="13" s="1"/>
  <c r="O1108" i="13"/>
  <c r="Q1108" i="13" s="1"/>
  <c r="O757" i="13"/>
  <c r="Q757" i="13" s="1"/>
  <c r="O769" i="13"/>
  <c r="Q769" i="13" s="1"/>
  <c r="O774" i="13"/>
  <c r="Q774" i="13" s="1"/>
  <c r="O896" i="13"/>
  <c r="Q896" i="13" s="1"/>
  <c r="O931" i="13"/>
  <c r="Q931" i="13" s="1"/>
  <c r="O968" i="13"/>
  <c r="Q968" i="13" s="1"/>
  <c r="O970" i="13"/>
  <c r="Q970" i="13" s="1"/>
  <c r="O46" i="13"/>
  <c r="Q46" i="13" s="1"/>
  <c r="O193" i="13"/>
  <c r="Q193" i="13" s="1"/>
  <c r="O129" i="13"/>
  <c r="Q129" i="13" s="1"/>
  <c r="O42" i="13"/>
  <c r="Q42" i="13" s="1"/>
  <c r="O33" i="13"/>
  <c r="Q33" i="13" s="1"/>
  <c r="O292" i="13"/>
  <c r="Q292" i="13" s="1"/>
  <c r="O528" i="13"/>
  <c r="Q528" i="13" s="1"/>
  <c r="O8" i="13"/>
  <c r="Q8" i="13" s="1"/>
  <c r="O24" i="13"/>
  <c r="Q24" i="13" s="1"/>
  <c r="O48" i="13"/>
  <c r="Q48" i="13" s="1"/>
  <c r="O61" i="13"/>
  <c r="Q61" i="13" s="1"/>
  <c r="O123" i="13"/>
  <c r="Q123" i="13" s="1"/>
  <c r="O191" i="13"/>
  <c r="Q191" i="13" s="1"/>
  <c r="O278" i="13"/>
  <c r="Q278" i="13" s="1"/>
  <c r="O420" i="13"/>
  <c r="Q420" i="13" s="1"/>
  <c r="O452" i="13"/>
  <c r="Q452" i="13" s="1"/>
  <c r="O484" i="13"/>
  <c r="Q484" i="13" s="1"/>
  <c r="O546" i="13"/>
  <c r="Q546" i="13" s="1"/>
  <c r="O643" i="13"/>
  <c r="Q643" i="13" s="1"/>
  <c r="O668" i="13"/>
  <c r="Q668" i="13" s="1"/>
  <c r="O761" i="13"/>
  <c r="Q761" i="13" s="1"/>
  <c r="O65" i="13"/>
  <c r="Q65" i="13" s="1"/>
  <c r="O568" i="13"/>
  <c r="Q568" i="13" s="1"/>
  <c r="O13" i="13"/>
  <c r="Q13" i="13" s="1"/>
  <c r="O29" i="13"/>
  <c r="Q29" i="13" s="1"/>
  <c r="O44" i="13"/>
  <c r="Q44" i="13" s="1"/>
  <c r="O57" i="13"/>
  <c r="Q57" i="13" s="1"/>
  <c r="O103" i="13"/>
  <c r="Q103" i="13" s="1"/>
  <c r="O146" i="13"/>
  <c r="Q146" i="13" s="1"/>
  <c r="O232" i="13"/>
  <c r="Q232" i="13" s="1"/>
  <c r="O290" i="13"/>
  <c r="Q290" i="13" s="1"/>
  <c r="O539" i="13"/>
  <c r="Q539" i="13" s="1"/>
  <c r="O661" i="13"/>
  <c r="Q661" i="13" s="1"/>
  <c r="O759" i="13"/>
  <c r="Q759" i="13" s="1"/>
  <c r="O825" i="13"/>
  <c r="Q825" i="13" s="1"/>
  <c r="O135" i="13"/>
  <c r="Q135" i="13" s="1"/>
  <c r="O9" i="13"/>
  <c r="Q9" i="13" s="1"/>
  <c r="O25" i="13"/>
  <c r="Q25" i="13" s="1"/>
  <c r="O36" i="13"/>
  <c r="Q36" i="13" s="1"/>
  <c r="O49" i="13"/>
  <c r="Q49" i="13" s="1"/>
  <c r="O51" i="13"/>
  <c r="Q51" i="13" s="1"/>
  <c r="O90" i="13"/>
  <c r="Q90" i="13" s="1"/>
  <c r="O138" i="13"/>
  <c r="Q138" i="13" s="1"/>
  <c r="O17" i="13"/>
  <c r="Q17" i="13" s="1"/>
  <c r="O52" i="13"/>
  <c r="Q52" i="13" s="1"/>
  <c r="O5" i="13"/>
  <c r="Q5" i="13" s="1"/>
  <c r="O21" i="13"/>
  <c r="Q21" i="13" s="1"/>
  <c r="O41" i="13"/>
  <c r="Q41" i="13" s="1"/>
  <c r="O60" i="13"/>
  <c r="Q60" i="13" s="1"/>
  <c r="O100" i="13"/>
  <c r="Q100" i="13" s="1"/>
  <c r="O114" i="13"/>
  <c r="Q114" i="13" s="1"/>
  <c r="O118" i="13"/>
  <c r="Q118" i="13" s="1"/>
  <c r="O258" i="13"/>
  <c r="Q258" i="13" s="1"/>
  <c r="O356" i="13"/>
  <c r="Q356" i="13" s="1"/>
  <c r="O491" i="13"/>
  <c r="Q491" i="13" s="1"/>
  <c r="O616" i="13"/>
  <c r="Q616" i="13" s="1"/>
  <c r="O783" i="13"/>
  <c r="Q783" i="13" s="1"/>
  <c r="O584" i="13"/>
  <c r="Q584" i="13" s="1"/>
  <c r="O652" i="13"/>
  <c r="Q652" i="13" s="1"/>
  <c r="O772" i="13"/>
  <c r="Q772" i="13" s="1"/>
  <c r="O315" i="13"/>
  <c r="Q315" i="13" s="1"/>
  <c r="O317" i="13"/>
  <c r="Q317" i="13" s="1"/>
  <c r="O494" i="13"/>
  <c r="Q494" i="13" s="1"/>
  <c r="O501" i="13"/>
  <c r="Q501" i="13" s="1"/>
  <c r="O558" i="13"/>
  <c r="Q558" i="13" s="1"/>
  <c r="O566" i="13"/>
  <c r="Q566" i="13" s="1"/>
  <c r="O577" i="13"/>
  <c r="Q577" i="13" s="1"/>
  <c r="O591" i="13"/>
  <c r="Q591" i="13" s="1"/>
  <c r="O605" i="13"/>
  <c r="Q605" i="13" s="1"/>
  <c r="O678" i="13"/>
  <c r="Q678" i="13" s="1"/>
  <c r="O680" i="13"/>
  <c r="Q680" i="13" s="1"/>
  <c r="O781" i="13"/>
  <c r="Q781" i="13" s="1"/>
  <c r="O795" i="13"/>
  <c r="Q795" i="13" s="1"/>
  <c r="E1181" i="13"/>
  <c r="E1177" i="13"/>
  <c r="E1173" i="13"/>
  <c r="E1169" i="13"/>
  <c r="E1165" i="13"/>
  <c r="E1161" i="13"/>
  <c r="E1157" i="13"/>
  <c r="E1153" i="13"/>
  <c r="E1148" i="13"/>
  <c r="E1140" i="13"/>
  <c r="E1127" i="13"/>
  <c r="E1122" i="13"/>
  <c r="E1150" i="13"/>
  <c r="E1145" i="13"/>
  <c r="E1137" i="13"/>
  <c r="E1132" i="13"/>
  <c r="E1124" i="13"/>
  <c r="E1184" i="13"/>
  <c r="E1180" i="13"/>
  <c r="E1176" i="13"/>
  <c r="E1172" i="13"/>
  <c r="E1168" i="13"/>
  <c r="O1168" i="13" s="1"/>
  <c r="Q1168" i="13" s="1"/>
  <c r="E1164" i="13"/>
  <c r="E1160" i="13"/>
  <c r="E1156" i="13"/>
  <c r="E1142" i="13"/>
  <c r="E1134" i="13"/>
  <c r="E1129" i="13"/>
  <c r="E1152" i="13"/>
  <c r="E1147" i="13"/>
  <c r="E1139" i="13"/>
  <c r="E1126" i="13"/>
  <c r="E1121" i="13"/>
  <c r="E1183" i="13"/>
  <c r="E1179" i="13"/>
  <c r="O1179" i="13" s="1"/>
  <c r="Q1179" i="13" s="1"/>
  <c r="E1175" i="13"/>
  <c r="E1171" i="13"/>
  <c r="E1167" i="13"/>
  <c r="E1163" i="13"/>
  <c r="E1159" i="13"/>
  <c r="O1159" i="13" s="1"/>
  <c r="Q1159" i="13" s="1"/>
  <c r="E1155" i="13"/>
  <c r="O1155" i="13" s="1"/>
  <c r="Q1155" i="13" s="1"/>
  <c r="E1144" i="13"/>
  <c r="E1136" i="13"/>
  <c r="E1131" i="13"/>
  <c r="O1131" i="13" s="1"/>
  <c r="Q1131" i="13" s="1"/>
  <c r="E1123" i="13"/>
  <c r="E1149" i="13"/>
  <c r="E1141" i="13"/>
  <c r="E1128" i="13"/>
  <c r="E1182" i="13"/>
  <c r="O1182" i="13" s="1"/>
  <c r="Q1182" i="13" s="1"/>
  <c r="E1178" i="13"/>
  <c r="E1174" i="13"/>
  <c r="E1170" i="13"/>
  <c r="E1166" i="13"/>
  <c r="E1162" i="13"/>
  <c r="E1158" i="13"/>
  <c r="E1154" i="13"/>
  <c r="E1151" i="13"/>
  <c r="E1146" i="13"/>
  <c r="O1146" i="13" s="1"/>
  <c r="Q1146" i="13" s="1"/>
  <c r="E1138" i="13"/>
  <c r="E1133" i="13"/>
  <c r="O1133" i="13" s="1"/>
  <c r="Q1133" i="13" s="1"/>
  <c r="E1125" i="13"/>
  <c r="O273" i="13"/>
  <c r="Q273" i="13" s="1"/>
  <c r="O293" i="13"/>
  <c r="Q293" i="13" s="1"/>
  <c r="O572" i="13"/>
  <c r="Q572" i="13" s="1"/>
  <c r="O596" i="13"/>
  <c r="Q596" i="13" s="1"/>
  <c r="O646" i="13"/>
  <c r="Q646" i="13" s="1"/>
  <c r="O527" i="13"/>
  <c r="Q527" i="13" s="1"/>
  <c r="O653" i="13"/>
  <c r="Q653" i="13" s="1"/>
  <c r="O758" i="13"/>
  <c r="Q758" i="13" s="1"/>
  <c r="O791" i="13"/>
  <c r="Q791" i="13" s="1"/>
  <c r="O841" i="13"/>
  <c r="Q841" i="13" s="1"/>
  <c r="O1056" i="13"/>
  <c r="Q1056" i="13" s="1"/>
  <c r="O522" i="13"/>
  <c r="Q522" i="13" s="1"/>
  <c r="O283" i="13"/>
  <c r="Q283" i="13" s="1"/>
  <c r="O285" i="13"/>
  <c r="Q285" i="13" s="1"/>
  <c r="O488" i="13"/>
  <c r="Q488" i="13" s="1"/>
  <c r="O500" i="13"/>
  <c r="Q500" i="13" s="1"/>
  <c r="O548" i="13"/>
  <c r="Q548" i="13" s="1"/>
  <c r="O562" i="13"/>
  <c r="Q562" i="13" s="1"/>
  <c r="O611" i="13"/>
  <c r="Q611" i="13" s="1"/>
  <c r="O672" i="13"/>
  <c r="Q672" i="13" s="1"/>
  <c r="O765" i="13"/>
  <c r="Q765" i="13" s="1"/>
  <c r="O874" i="13"/>
  <c r="Q874" i="13" s="1"/>
  <c r="O872" i="13"/>
  <c r="Q872" i="13" s="1"/>
  <c r="O927" i="13"/>
  <c r="Q927" i="13" s="1"/>
  <c r="O929" i="13"/>
  <c r="Q929" i="13" s="1"/>
  <c r="O936" i="13"/>
  <c r="Q936" i="13" s="1"/>
  <c r="O944" i="13"/>
  <c r="Q944" i="13" s="1"/>
  <c r="O974" i="13"/>
  <c r="Q974" i="13" s="1"/>
  <c r="O983" i="13"/>
  <c r="Q983" i="13" s="1"/>
  <c r="O985" i="13"/>
  <c r="Q985" i="13" s="1"/>
  <c r="O990" i="13"/>
  <c r="Q990" i="13" s="1"/>
  <c r="O995" i="13"/>
  <c r="Q995" i="13" s="1"/>
  <c r="O1030" i="13"/>
  <c r="Q1030" i="13" s="1"/>
  <c r="O1070" i="13"/>
  <c r="Q1070" i="13" s="1"/>
  <c r="O1082" i="13"/>
  <c r="Q1082" i="13" s="1"/>
  <c r="O1092" i="13"/>
  <c r="Q1092" i="13" s="1"/>
  <c r="O953" i="13"/>
  <c r="Q953" i="13" s="1"/>
  <c r="O1054" i="13"/>
  <c r="Q1054" i="13" s="1"/>
  <c r="O1068" i="13"/>
  <c r="Q1068" i="13" s="1"/>
  <c r="O1100" i="13"/>
  <c r="Q1100" i="13" s="1"/>
  <c r="O787" i="13"/>
  <c r="Q787" i="13" s="1"/>
  <c r="O789" i="13"/>
  <c r="Q789" i="13" s="1"/>
  <c r="O806" i="13"/>
  <c r="Q806" i="13" s="1"/>
  <c r="O808" i="13"/>
  <c r="Q808" i="13" s="1"/>
  <c r="O899" i="13"/>
  <c r="Q899" i="13" s="1"/>
  <c r="O910" i="13"/>
  <c r="Q910" i="13" s="1"/>
  <c r="O917" i="13"/>
  <c r="Q917" i="13" s="1"/>
  <c r="O919" i="13"/>
  <c r="Q919" i="13" s="1"/>
  <c r="O921" i="13"/>
  <c r="Q921" i="13" s="1"/>
  <c r="O993" i="13"/>
  <c r="Q993" i="13" s="1"/>
  <c r="O1033" i="13"/>
  <c r="Q1033" i="13" s="1"/>
  <c r="O1061" i="13"/>
  <c r="Q1061" i="13" s="1"/>
  <c r="O1078" i="13"/>
  <c r="Q1078" i="13" s="1"/>
  <c r="O883" i="13"/>
  <c r="Q883" i="13" s="1"/>
  <c r="O887" i="13"/>
  <c r="Q887" i="13" s="1"/>
  <c r="O1024" i="13"/>
  <c r="Q1024" i="13" s="1"/>
  <c r="O857" i="13"/>
  <c r="Q857" i="13" s="1"/>
  <c r="O958" i="13"/>
  <c r="Q958" i="13" s="1"/>
  <c r="O967" i="13"/>
  <c r="Q967" i="13" s="1"/>
  <c r="O998" i="13"/>
  <c r="Q998" i="13" s="1"/>
  <c r="O1055" i="13"/>
  <c r="Q1055" i="13" s="1"/>
  <c r="O1076" i="13"/>
  <c r="Q1076" i="13" s="1"/>
  <c r="O1096" i="13"/>
  <c r="Q1096" i="13" s="1"/>
  <c r="O1119" i="13"/>
  <c r="Q1119" i="13" s="1"/>
  <c r="O904" i="13"/>
  <c r="Q904" i="13" s="1"/>
  <c r="O950" i="13"/>
  <c r="Q950" i="13" s="1"/>
  <c r="O963" i="13"/>
  <c r="Q963" i="13" s="1"/>
  <c r="O965" i="13"/>
  <c r="Q965" i="13" s="1"/>
  <c r="O976" i="13"/>
  <c r="Q976" i="13" s="1"/>
  <c r="O999" i="13"/>
  <c r="Q999" i="13" s="1"/>
  <c r="O1025" i="13"/>
  <c r="Q1025" i="13" s="1"/>
  <c r="O1046" i="13"/>
  <c r="Q1046" i="13" s="1"/>
  <c r="O1051" i="13"/>
  <c r="Q1051" i="13" s="1"/>
  <c r="O1053" i="13"/>
  <c r="Q1053" i="13" s="1"/>
  <c r="O1072" i="13"/>
  <c r="Q1072" i="13" s="1"/>
  <c r="O1112" i="13"/>
  <c r="Q1112" i="13" s="1"/>
  <c r="O15" i="13"/>
  <c r="Q15" i="13" s="1"/>
  <c r="O31" i="13"/>
  <c r="Q31" i="13" s="1"/>
  <c r="O63" i="13"/>
  <c r="Q63" i="13" s="1"/>
  <c r="O87" i="13"/>
  <c r="Q87" i="13" s="1"/>
  <c r="O59" i="13"/>
  <c r="Q59" i="13" s="1"/>
  <c r="O43" i="13"/>
  <c r="Q43" i="13" s="1"/>
  <c r="Q3" i="13"/>
  <c r="O19" i="13"/>
  <c r="Q19" i="13" s="1"/>
  <c r="O39" i="13"/>
  <c r="Q39" i="13" s="1"/>
  <c r="O71" i="13"/>
  <c r="Q71" i="13" s="1"/>
  <c r="O160" i="13"/>
  <c r="Q160" i="13" s="1"/>
  <c r="O172" i="13"/>
  <c r="Q172" i="13" s="1"/>
  <c r="O130" i="13"/>
  <c r="Q130" i="13" s="1"/>
  <c r="O152" i="13"/>
  <c r="Q152" i="13" s="1"/>
  <c r="O174" i="13"/>
  <c r="Q174" i="13" s="1"/>
  <c r="O196" i="13"/>
  <c r="Q196" i="13" s="1"/>
  <c r="O279" i="13"/>
  <c r="Q279" i="13" s="1"/>
  <c r="O311" i="13"/>
  <c r="Q311" i="13" s="1"/>
  <c r="O313" i="13"/>
  <c r="Q313" i="13" s="1"/>
  <c r="O204" i="13"/>
  <c r="Q204" i="13" s="1"/>
  <c r="O122" i="13"/>
  <c r="Q122" i="13" s="1"/>
  <c r="O154" i="13"/>
  <c r="Q154" i="13" s="1"/>
  <c r="O186" i="13"/>
  <c r="Q186" i="13" s="1"/>
  <c r="O275" i="13"/>
  <c r="Q275" i="13" s="1"/>
  <c r="O307" i="13"/>
  <c r="Q307" i="13" s="1"/>
  <c r="O309" i="13"/>
  <c r="Q309" i="13" s="1"/>
  <c r="O86" i="13"/>
  <c r="Q86" i="13" s="1"/>
  <c r="O124" i="13"/>
  <c r="Q124" i="13" s="1"/>
  <c r="O166" i="13"/>
  <c r="Q166" i="13" s="1"/>
  <c r="O301" i="13"/>
  <c r="Q301" i="13" s="1"/>
  <c r="O94" i="13"/>
  <c r="Q94" i="13" s="1"/>
  <c r="O180" i="13"/>
  <c r="Q180" i="13" s="1"/>
  <c r="O212" i="13"/>
  <c r="Q212" i="13" s="1"/>
  <c r="O249" i="13"/>
  <c r="Q249" i="13" s="1"/>
  <c r="O265" i="13"/>
  <c r="Q265" i="13" s="1"/>
  <c r="O295" i="13"/>
  <c r="Q295" i="13" s="1"/>
  <c r="O297" i="13"/>
  <c r="Q297" i="13" s="1"/>
  <c r="O379" i="13"/>
  <c r="Q379" i="13" s="1"/>
  <c r="O387" i="13"/>
  <c r="Q387" i="13" s="1"/>
  <c r="O391" i="13"/>
  <c r="Q391" i="13" s="1"/>
  <c r="O395" i="13"/>
  <c r="Q395" i="13" s="1"/>
  <c r="O403" i="13"/>
  <c r="Q403" i="13" s="1"/>
  <c r="O407" i="13"/>
  <c r="Q407" i="13" s="1"/>
  <c r="O409" i="13"/>
  <c r="Q409" i="13" s="1"/>
  <c r="O411" i="13"/>
  <c r="Q411" i="13" s="1"/>
  <c r="O417" i="13"/>
  <c r="Q417" i="13" s="1"/>
  <c r="O423" i="13"/>
  <c r="Q423" i="13" s="1"/>
  <c r="O427" i="13"/>
  <c r="Q427" i="13" s="1"/>
  <c r="O429" i="13"/>
  <c r="Q429" i="13" s="1"/>
  <c r="O431" i="13"/>
  <c r="Q431" i="13" s="1"/>
  <c r="O437" i="13"/>
  <c r="Q437" i="13" s="1"/>
  <c r="O443" i="13"/>
  <c r="Q443" i="13" s="1"/>
  <c r="O445" i="13"/>
  <c r="Q445" i="13" s="1"/>
  <c r="O447" i="13"/>
  <c r="Q447" i="13" s="1"/>
  <c r="O449" i="13"/>
  <c r="Q449" i="13" s="1"/>
  <c r="O451" i="13"/>
  <c r="Q451" i="13" s="1"/>
  <c r="O453" i="13"/>
  <c r="Q453" i="13" s="1"/>
  <c r="O455" i="13"/>
  <c r="Q455" i="13" s="1"/>
  <c r="O457" i="13"/>
  <c r="Q457" i="13" s="1"/>
  <c r="O463" i="13"/>
  <c r="Q463" i="13" s="1"/>
  <c r="O465" i="13"/>
  <c r="Q465" i="13" s="1"/>
  <c r="O471" i="13"/>
  <c r="Q471" i="13" s="1"/>
  <c r="O473" i="13"/>
  <c r="Q473" i="13" s="1"/>
  <c r="O475" i="13"/>
  <c r="Q475" i="13" s="1"/>
  <c r="O477" i="13"/>
  <c r="Q477" i="13" s="1"/>
  <c r="O479" i="13"/>
  <c r="Q479" i="13" s="1"/>
  <c r="O481" i="13"/>
  <c r="Q481" i="13" s="1"/>
  <c r="O483" i="13"/>
  <c r="Q483" i="13" s="1"/>
  <c r="O595" i="13"/>
  <c r="Q595" i="13" s="1"/>
  <c r="O662" i="13"/>
  <c r="Q662" i="13" s="1"/>
  <c r="O726" i="13"/>
  <c r="Q726" i="13" s="1"/>
  <c r="O630" i="13"/>
  <c r="Q630" i="13" s="1"/>
  <c r="O694" i="13"/>
  <c r="Q694" i="13" s="1"/>
  <c r="O742" i="13"/>
  <c r="Q742" i="13" s="1"/>
  <c r="O634" i="13"/>
  <c r="Q634" i="13" s="1"/>
  <c r="O666" i="13"/>
  <c r="Q666" i="13" s="1"/>
  <c r="O730" i="13"/>
  <c r="Q730" i="13" s="1"/>
  <c r="O817" i="13"/>
  <c r="Q817" i="13" s="1"/>
  <c r="O638" i="13"/>
  <c r="Q638" i="13" s="1"/>
  <c r="O654" i="13"/>
  <c r="Q654" i="13" s="1"/>
  <c r="O670" i="13"/>
  <c r="Q670" i="13" s="1"/>
  <c r="O686" i="13"/>
  <c r="Q686" i="13" s="1"/>
  <c r="O702" i="13"/>
  <c r="Q702" i="13" s="1"/>
  <c r="O718" i="13"/>
  <c r="Q718" i="13" s="1"/>
  <c r="O734" i="13"/>
  <c r="Q734" i="13" s="1"/>
  <c r="O750" i="13"/>
  <c r="Q750" i="13" s="1"/>
  <c r="O766" i="13"/>
  <c r="Q766" i="13" s="1"/>
  <c r="O790" i="13"/>
  <c r="Q790" i="13" s="1"/>
  <c r="O626" i="13"/>
  <c r="Q626" i="13" s="1"/>
  <c r="O674" i="13"/>
  <c r="Q674" i="13" s="1"/>
  <c r="O754" i="13"/>
  <c r="Q754" i="13" s="1"/>
  <c r="O770" i="13"/>
  <c r="Q770" i="13" s="1"/>
  <c r="O796" i="13"/>
  <c r="Q796" i="13" s="1"/>
  <c r="O893" i="13"/>
  <c r="Q893" i="13" s="1"/>
  <c r="O915" i="13"/>
  <c r="Q915" i="13" s="1"/>
  <c r="O792" i="13"/>
  <c r="Q792" i="13" s="1"/>
  <c r="O800" i="13"/>
  <c r="Q800" i="13" s="1"/>
  <c r="O873" i="13"/>
  <c r="Q873" i="13" s="1"/>
  <c r="O972" i="13"/>
  <c r="Q972" i="13" s="1"/>
  <c r="O1035" i="13"/>
  <c r="Q1035" i="13" s="1"/>
  <c r="O980" i="13"/>
  <c r="Q980" i="13" s="1"/>
  <c r="O987" i="13"/>
  <c r="Q987" i="13" s="1"/>
  <c r="O1059" i="13"/>
  <c r="Q1059" i="13" s="1"/>
  <c r="O1102" i="13"/>
  <c r="Q1102" i="13" s="1"/>
  <c r="O1111" i="13"/>
  <c r="Q1111" i="13" s="1"/>
  <c r="O1118" i="13"/>
  <c r="Q1118" i="13" s="1"/>
  <c r="O1175" i="13" l="1"/>
  <c r="Q1175" i="13" s="1"/>
  <c r="O1176" i="13"/>
  <c r="Q1176" i="13" s="1"/>
  <c r="O1122" i="13"/>
  <c r="Q1122" i="13" s="1"/>
  <c r="O1184" i="13"/>
  <c r="Q1184" i="13" s="1"/>
  <c r="O1135" i="13"/>
  <c r="Q1135" i="13" s="1"/>
  <c r="O1136" i="13"/>
  <c r="Q1136" i="13" s="1"/>
  <c r="O1132" i="13"/>
  <c r="Q1132" i="13" s="1"/>
  <c r="O1141" i="13"/>
  <c r="Q1141" i="13" s="1"/>
  <c r="O1144" i="13"/>
  <c r="Q1144" i="13" s="1"/>
  <c r="O1177" i="13"/>
  <c r="Q1177" i="13" s="1"/>
  <c r="O1167" i="13"/>
  <c r="Q1167" i="13" s="1"/>
  <c r="O1142" i="13"/>
  <c r="Q1142" i="13" s="1"/>
  <c r="O1148" i="13"/>
  <c r="Q1148" i="13" s="1"/>
  <c r="O1130" i="13"/>
  <c r="Q1130" i="13" s="1"/>
  <c r="O1163" i="13"/>
  <c r="Q1163" i="13" s="1"/>
  <c r="O1164" i="13"/>
  <c r="Q1164" i="13" s="1"/>
  <c r="O1150" i="13"/>
  <c r="Q1150" i="13" s="1"/>
  <c r="O1126" i="13"/>
  <c r="Q1126" i="13" s="1"/>
  <c r="O1160" i="13"/>
  <c r="Q1160" i="13" s="1"/>
  <c r="O1152" i="13"/>
  <c r="Q1152" i="13" s="1"/>
  <c r="O1183" i="13"/>
  <c r="Q1183" i="13" s="1"/>
  <c r="O1137" i="13"/>
  <c r="Q1137" i="13" s="1"/>
  <c r="O1171" i="13"/>
  <c r="Q1171" i="13" s="1"/>
  <c r="O1153" i="13"/>
  <c r="Q1153" i="13" s="1"/>
  <c r="O1123" i="13"/>
  <c r="Q1123" i="13" s="1"/>
  <c r="O1172" i="13"/>
  <c r="Q1172" i="13" s="1"/>
  <c r="O1174" i="13"/>
  <c r="Q1174" i="13" s="1"/>
  <c r="O1165" i="13"/>
  <c r="Q1165" i="13" s="1"/>
  <c r="O1127" i="13"/>
  <c r="Q1127" i="13" s="1"/>
  <c r="O1139" i="13"/>
  <c r="Q1139" i="13" s="1"/>
  <c r="O1161" i="13"/>
  <c r="Q1161" i="13" s="1"/>
  <c r="O1134" i="13"/>
  <c r="Q1134" i="13" s="1"/>
  <c r="O1162" i="13"/>
  <c r="Q1162" i="13" s="1"/>
  <c r="O1157" i="13"/>
  <c r="Q1157" i="13" s="1"/>
  <c r="O1166" i="13"/>
  <c r="Q1166" i="13" s="1"/>
  <c r="O1151" i="13"/>
  <c r="Q1151" i="13" s="1"/>
  <c r="O1138" i="13"/>
  <c r="Q1138" i="13" s="1"/>
  <c r="O1129" i="13"/>
  <c r="Q1129" i="13" s="1"/>
  <c r="O1169" i="13"/>
  <c r="Q1169" i="13" s="1"/>
  <c r="O1173" i="13"/>
  <c r="Q1173" i="13" s="1"/>
  <c r="O1154" i="13"/>
  <c r="Q1154" i="13" s="1"/>
  <c r="O1121" i="13"/>
  <c r="Q1121" i="13" s="1"/>
  <c r="O1156" i="13"/>
  <c r="Q1156" i="13" s="1"/>
  <c r="O1181" i="13"/>
  <c r="Q1181" i="13" s="1"/>
  <c r="O1125" i="13"/>
  <c r="Q1125" i="13" s="1"/>
  <c r="O1180" i="13"/>
  <c r="Q1180" i="13" s="1"/>
  <c r="O1147" i="13"/>
  <c r="Q1147" i="13" s="1"/>
  <c r="O1140" i="13"/>
  <c r="Q1140" i="13" s="1"/>
  <c r="O1124" i="13"/>
  <c r="Q1124" i="13" s="1"/>
  <c r="O1178" i="13"/>
  <c r="Q1178" i="13" s="1"/>
  <c r="O1158" i="13"/>
  <c r="Q1158" i="13" s="1"/>
  <c r="O1128" i="13"/>
  <c r="Q1128" i="13" s="1"/>
  <c r="O1149" i="13"/>
  <c r="Q1149" i="13" s="1"/>
  <c r="O1145" i="13"/>
  <c r="Q1145" i="13" s="1"/>
  <c r="O1170" i="13"/>
  <c r="Q1170" i="13" s="1"/>
  <c r="E1227" i="13"/>
  <c r="O1227" i="13" s="1"/>
  <c r="Q1227" i="13" s="1"/>
  <c r="E1239" i="13"/>
  <c r="O1239" i="13" s="1"/>
  <c r="Q1239" i="13" s="1"/>
  <c r="E1231" i="13"/>
  <c r="O1231" i="13" s="1"/>
  <c r="Q1231" i="13" s="1"/>
  <c r="E1224" i="13"/>
  <c r="O1224" i="13" s="1"/>
  <c r="Q1224" i="13" s="1"/>
  <c r="E1228" i="13"/>
  <c r="O1228" i="13" s="1"/>
  <c r="Q1228" i="13" s="1"/>
  <c r="E1232" i="13"/>
  <c r="O1232" i="13" s="1"/>
  <c r="Q1232" i="13" s="1"/>
  <c r="E1236" i="13"/>
  <c r="O1236" i="13" s="1"/>
  <c r="Q1236" i="13" s="1"/>
  <c r="E1240" i="13"/>
  <c r="O1240" i="13" s="1"/>
  <c r="Q1240" i="13" s="1"/>
  <c r="E1244" i="13"/>
  <c r="O1244" i="13" s="1"/>
  <c r="Q1244" i="13" s="1"/>
  <c r="E1238" i="13"/>
  <c r="O1238" i="13" s="1"/>
  <c r="Q1238" i="13" s="1"/>
  <c r="E1246" i="13"/>
  <c r="O1246" i="13" s="1"/>
  <c r="Q1246" i="13" s="1"/>
  <c r="E1247" i="13"/>
  <c r="O1247" i="13" s="1"/>
  <c r="Q1247" i="13" s="1"/>
  <c r="E1226" i="13"/>
  <c r="O1226" i="13" s="1"/>
  <c r="Q1226" i="13" s="1"/>
  <c r="E1242" i="13"/>
  <c r="O1242" i="13" s="1"/>
  <c r="Q1242" i="13" s="1"/>
  <c r="E1225" i="13"/>
  <c r="O1225" i="13" s="1"/>
  <c r="Q1225" i="13" s="1"/>
  <c r="E1229" i="13"/>
  <c r="O1229" i="13" s="1"/>
  <c r="Q1229" i="13" s="1"/>
  <c r="E1233" i="13"/>
  <c r="O1233" i="13" s="1"/>
  <c r="Q1233" i="13" s="1"/>
  <c r="E1237" i="13"/>
  <c r="O1237" i="13" s="1"/>
  <c r="Q1237" i="13" s="1"/>
  <c r="E1241" i="13"/>
  <c r="O1241" i="13" s="1"/>
  <c r="Q1241" i="13" s="1"/>
  <c r="E1245" i="13"/>
  <c r="O1245" i="13" s="1"/>
  <c r="Q1245" i="13" s="1"/>
  <c r="E1234" i="13"/>
  <c r="O1234" i="13" s="1"/>
  <c r="Q1234" i="13" s="1"/>
  <c r="E1235" i="13"/>
  <c r="O1235" i="13" s="1"/>
  <c r="Q1235" i="13" s="1"/>
  <c r="E1230" i="13"/>
  <c r="O1230" i="13" s="1"/>
  <c r="Q1230" i="13" s="1"/>
  <c r="E1243" i="13"/>
  <c r="O1243" i="13" s="1"/>
  <c r="Q1243" i="13" s="1"/>
  <c r="E1221" i="13"/>
  <c r="O1221" i="13" s="1"/>
  <c r="Q1221" i="13" s="1"/>
  <c r="E1217" i="13"/>
  <c r="O1217" i="13" s="1"/>
  <c r="Q1217" i="13" s="1"/>
  <c r="E1213" i="13"/>
  <c r="O1213" i="13" s="1"/>
  <c r="Q1213" i="13" s="1"/>
  <c r="E1209" i="13"/>
  <c r="O1209" i="13" s="1"/>
  <c r="Q1209" i="13" s="1"/>
  <c r="E1205" i="13"/>
  <c r="O1205" i="13" s="1"/>
  <c r="Q1205" i="13" s="1"/>
  <c r="E1201" i="13"/>
  <c r="O1201" i="13" s="1"/>
  <c r="Q1201" i="13" s="1"/>
  <c r="E1197" i="13"/>
  <c r="O1197" i="13" s="1"/>
  <c r="Q1197" i="13" s="1"/>
  <c r="E1193" i="13"/>
  <c r="O1193" i="13" s="1"/>
  <c r="Q1193" i="13" s="1"/>
  <c r="E1189" i="13"/>
  <c r="O1189" i="13" s="1"/>
  <c r="Q1189" i="13" s="1"/>
  <c r="E1185" i="13"/>
  <c r="O1185" i="13" s="1"/>
  <c r="Q1185" i="13" s="1"/>
  <c r="E1220" i="13"/>
  <c r="O1220" i="13" s="1"/>
  <c r="Q1220" i="13" s="1"/>
  <c r="E1216" i="13"/>
  <c r="O1216" i="13" s="1"/>
  <c r="Q1216" i="13" s="1"/>
  <c r="E1212" i="13"/>
  <c r="O1212" i="13" s="1"/>
  <c r="Q1212" i="13" s="1"/>
  <c r="E1208" i="13"/>
  <c r="O1208" i="13" s="1"/>
  <c r="Q1208" i="13" s="1"/>
  <c r="E1204" i="13"/>
  <c r="O1204" i="13" s="1"/>
  <c r="Q1204" i="13" s="1"/>
  <c r="E1200" i="13"/>
  <c r="O1200" i="13" s="1"/>
  <c r="Q1200" i="13" s="1"/>
  <c r="E1196" i="13"/>
  <c r="O1196" i="13" s="1"/>
  <c r="Q1196" i="13" s="1"/>
  <c r="E1192" i="13"/>
  <c r="O1192" i="13" s="1"/>
  <c r="Q1192" i="13" s="1"/>
  <c r="E1188" i="13"/>
  <c r="O1188" i="13" s="1"/>
  <c r="Q1188" i="13" s="1"/>
  <c r="E1223" i="13"/>
  <c r="O1223" i="13" s="1"/>
  <c r="Q1223" i="13" s="1"/>
  <c r="E1219" i="13"/>
  <c r="O1219" i="13" s="1"/>
  <c r="Q1219" i="13" s="1"/>
  <c r="E1215" i="13"/>
  <c r="O1215" i="13" s="1"/>
  <c r="Q1215" i="13" s="1"/>
  <c r="E1211" i="13"/>
  <c r="O1211" i="13" s="1"/>
  <c r="Q1211" i="13" s="1"/>
  <c r="E1207" i="13"/>
  <c r="O1207" i="13" s="1"/>
  <c r="Q1207" i="13" s="1"/>
  <c r="E1203" i="13"/>
  <c r="O1203" i="13" s="1"/>
  <c r="Q1203" i="13" s="1"/>
  <c r="E1199" i="13"/>
  <c r="O1199" i="13" s="1"/>
  <c r="Q1199" i="13" s="1"/>
  <c r="E1195" i="13"/>
  <c r="O1195" i="13" s="1"/>
  <c r="Q1195" i="13" s="1"/>
  <c r="E1191" i="13"/>
  <c r="O1191" i="13" s="1"/>
  <c r="Q1191" i="13" s="1"/>
  <c r="E1187" i="13"/>
  <c r="O1187" i="13" s="1"/>
  <c r="Q1187" i="13" s="1"/>
  <c r="E1222" i="13"/>
  <c r="O1222" i="13" s="1"/>
  <c r="Q1222" i="13" s="1"/>
  <c r="E1218" i="13"/>
  <c r="O1218" i="13" s="1"/>
  <c r="Q1218" i="13" s="1"/>
  <c r="E1214" i="13"/>
  <c r="O1214" i="13" s="1"/>
  <c r="Q1214" i="13" s="1"/>
  <c r="E1210" i="13"/>
  <c r="O1210" i="13" s="1"/>
  <c r="Q1210" i="13" s="1"/>
  <c r="E1206" i="13"/>
  <c r="O1206" i="13" s="1"/>
  <c r="Q1206" i="13" s="1"/>
  <c r="E1202" i="13"/>
  <c r="O1202" i="13" s="1"/>
  <c r="Q1202" i="13" s="1"/>
  <c r="E1198" i="13"/>
  <c r="O1198" i="13" s="1"/>
  <c r="Q1198" i="13" s="1"/>
  <c r="E1194" i="13"/>
  <c r="O1194" i="13" s="1"/>
  <c r="Q1194" i="13" s="1"/>
  <c r="E1190" i="13"/>
  <c r="O1190" i="13" s="1"/>
  <c r="Q1190" i="13" s="1"/>
  <c r="E1186" i="13"/>
  <c r="O1186" i="13" s="1"/>
  <c r="Q1186" i="13" s="1"/>
  <c r="E1255" i="13" l="1"/>
  <c r="O1255" i="13" s="1"/>
  <c r="Q1255" i="13" s="1"/>
  <c r="E1263" i="13"/>
  <c r="O1263" i="13" s="1"/>
  <c r="Q1263" i="13" s="1"/>
  <c r="E1287" i="13"/>
  <c r="O1287" i="13" s="1"/>
  <c r="Q1287" i="13" s="1"/>
  <c r="E1319" i="13"/>
  <c r="O1319" i="13" s="1"/>
  <c r="Q1319" i="13" s="1"/>
  <c r="E1279" i="13"/>
  <c r="O1279" i="13" s="1"/>
  <c r="Q1279" i="13" s="1"/>
  <c r="E1311" i="13"/>
  <c r="O1311" i="13" s="1"/>
  <c r="Q1311" i="13" s="1"/>
  <c r="E1299" i="13"/>
  <c r="O1299" i="13" s="1"/>
  <c r="Q1299" i="13" s="1"/>
  <c r="E1248" i="13"/>
  <c r="O1248" i="13" s="1"/>
  <c r="Q1248" i="13" s="1"/>
  <c r="E1252" i="13"/>
  <c r="O1252" i="13" s="1"/>
  <c r="Q1252" i="13" s="1"/>
  <c r="E1256" i="13"/>
  <c r="O1256" i="13" s="1"/>
  <c r="Q1256" i="13" s="1"/>
  <c r="E1260" i="13"/>
  <c r="O1260" i="13" s="1"/>
  <c r="Q1260" i="13" s="1"/>
  <c r="E1264" i="13"/>
  <c r="O1264" i="13" s="1"/>
  <c r="Q1264" i="13" s="1"/>
  <c r="E1268" i="13"/>
  <c r="O1268" i="13" s="1"/>
  <c r="Q1268" i="13" s="1"/>
  <c r="E1272" i="13"/>
  <c r="O1272" i="13" s="1"/>
  <c r="Q1272" i="13" s="1"/>
  <c r="E1276" i="13"/>
  <c r="O1276" i="13" s="1"/>
  <c r="Q1276" i="13" s="1"/>
  <c r="E1280" i="13"/>
  <c r="O1280" i="13" s="1"/>
  <c r="Q1280" i="13" s="1"/>
  <c r="E1284" i="13"/>
  <c r="O1284" i="13" s="1"/>
  <c r="Q1284" i="13" s="1"/>
  <c r="E1288" i="13"/>
  <c r="O1288" i="13" s="1"/>
  <c r="Q1288" i="13" s="1"/>
  <c r="E1292" i="13"/>
  <c r="O1292" i="13" s="1"/>
  <c r="Q1292" i="13" s="1"/>
  <c r="E1296" i="13"/>
  <c r="O1296" i="13" s="1"/>
  <c r="Q1296" i="13" s="1"/>
  <c r="E1300" i="13"/>
  <c r="O1300" i="13" s="1"/>
  <c r="Q1300" i="13" s="1"/>
  <c r="E1304" i="13"/>
  <c r="O1304" i="13" s="1"/>
  <c r="Q1304" i="13" s="1"/>
  <c r="E1308" i="13"/>
  <c r="O1308" i="13" s="1"/>
  <c r="Q1308" i="13" s="1"/>
  <c r="E1312" i="13"/>
  <c r="O1312" i="13" s="1"/>
  <c r="Q1312" i="13" s="1"/>
  <c r="E1316" i="13"/>
  <c r="O1316" i="13" s="1"/>
  <c r="Q1316" i="13" s="1"/>
  <c r="E1320" i="13"/>
  <c r="O1320" i="13" s="1"/>
  <c r="Q1320" i="13" s="1"/>
  <c r="E1262" i="13"/>
  <c r="O1262" i="13" s="1"/>
  <c r="Q1262" i="13" s="1"/>
  <c r="E1274" i="13"/>
  <c r="O1274" i="13" s="1"/>
  <c r="Q1274" i="13" s="1"/>
  <c r="E1290" i="13"/>
  <c r="O1290" i="13" s="1"/>
  <c r="Q1290" i="13" s="1"/>
  <c r="E1310" i="13"/>
  <c r="O1310" i="13" s="1"/>
  <c r="Q1310" i="13" s="1"/>
  <c r="E1259" i="13"/>
  <c r="O1259" i="13" s="1"/>
  <c r="Q1259" i="13" s="1"/>
  <c r="E1283" i="13"/>
  <c r="O1283" i="13" s="1"/>
  <c r="Q1283" i="13" s="1"/>
  <c r="E1303" i="13"/>
  <c r="O1303" i="13" s="1"/>
  <c r="Q1303" i="13" s="1"/>
  <c r="E1258" i="13"/>
  <c r="O1258" i="13" s="1"/>
  <c r="Q1258" i="13" s="1"/>
  <c r="E1282" i="13"/>
  <c r="O1282" i="13" s="1"/>
  <c r="Q1282" i="13" s="1"/>
  <c r="E1298" i="13"/>
  <c r="O1298" i="13" s="1"/>
  <c r="Q1298" i="13" s="1"/>
  <c r="E1306" i="13"/>
  <c r="O1306" i="13" s="1"/>
  <c r="Q1306" i="13" s="1"/>
  <c r="E1322" i="13"/>
  <c r="O1322" i="13" s="1"/>
  <c r="Q1322" i="13" s="1"/>
  <c r="E1251" i="13"/>
  <c r="O1251" i="13" s="1"/>
  <c r="Q1251" i="13" s="1"/>
  <c r="E1275" i="13"/>
  <c r="O1275" i="13" s="1"/>
  <c r="Q1275" i="13" s="1"/>
  <c r="E1295" i="13"/>
  <c r="O1295" i="13" s="1"/>
  <c r="Q1295" i="13" s="1"/>
  <c r="E1323" i="13"/>
  <c r="O1323" i="13" s="1"/>
  <c r="Q1323" i="13" s="1"/>
  <c r="E1249" i="13"/>
  <c r="O1249" i="13" s="1"/>
  <c r="Q1249" i="13" s="1"/>
  <c r="E1253" i="13"/>
  <c r="O1253" i="13" s="1"/>
  <c r="Q1253" i="13" s="1"/>
  <c r="E1257" i="13"/>
  <c r="O1257" i="13" s="1"/>
  <c r="Q1257" i="13" s="1"/>
  <c r="E1261" i="13"/>
  <c r="O1261" i="13" s="1"/>
  <c r="Q1261" i="13" s="1"/>
  <c r="E1265" i="13"/>
  <c r="O1265" i="13" s="1"/>
  <c r="Q1265" i="13" s="1"/>
  <c r="E1269" i="13"/>
  <c r="O1269" i="13" s="1"/>
  <c r="Q1269" i="13" s="1"/>
  <c r="E1273" i="13"/>
  <c r="O1273" i="13" s="1"/>
  <c r="Q1273" i="13" s="1"/>
  <c r="E1277" i="13"/>
  <c r="O1277" i="13" s="1"/>
  <c r="Q1277" i="13" s="1"/>
  <c r="E1281" i="13"/>
  <c r="O1281" i="13" s="1"/>
  <c r="Q1281" i="13" s="1"/>
  <c r="E1285" i="13"/>
  <c r="O1285" i="13" s="1"/>
  <c r="Q1285" i="13" s="1"/>
  <c r="E1289" i="13"/>
  <c r="O1289" i="13" s="1"/>
  <c r="Q1289" i="13" s="1"/>
  <c r="E1293" i="13"/>
  <c r="O1293" i="13" s="1"/>
  <c r="Q1293" i="13" s="1"/>
  <c r="E1297" i="13"/>
  <c r="O1297" i="13" s="1"/>
  <c r="Q1297" i="13" s="1"/>
  <c r="E1301" i="13"/>
  <c r="O1301" i="13" s="1"/>
  <c r="Q1301" i="13" s="1"/>
  <c r="E1305" i="13"/>
  <c r="O1305" i="13" s="1"/>
  <c r="Q1305" i="13" s="1"/>
  <c r="E1309" i="13"/>
  <c r="O1309" i="13" s="1"/>
  <c r="Q1309" i="13" s="1"/>
  <c r="E1313" i="13"/>
  <c r="O1313" i="13" s="1"/>
  <c r="Q1313" i="13" s="1"/>
  <c r="E1317" i="13"/>
  <c r="O1317" i="13" s="1"/>
  <c r="Q1317" i="13" s="1"/>
  <c r="E1321" i="13"/>
  <c r="O1321" i="13" s="1"/>
  <c r="Q1321" i="13" s="1"/>
  <c r="E1254" i="13"/>
  <c r="O1254" i="13" s="1"/>
  <c r="Q1254" i="13" s="1"/>
  <c r="E1270" i="13"/>
  <c r="O1270" i="13" s="1"/>
  <c r="Q1270" i="13" s="1"/>
  <c r="E1286" i="13"/>
  <c r="O1286" i="13" s="1"/>
  <c r="Q1286" i="13" s="1"/>
  <c r="E1302" i="13"/>
  <c r="O1302" i="13" s="1"/>
  <c r="Q1302" i="13" s="1"/>
  <c r="E1318" i="13"/>
  <c r="O1318" i="13" s="1"/>
  <c r="Q1318" i="13" s="1"/>
  <c r="E1271" i="13"/>
  <c r="O1271" i="13" s="1"/>
  <c r="Q1271" i="13" s="1"/>
  <c r="E1307" i="13"/>
  <c r="O1307" i="13" s="1"/>
  <c r="Q1307" i="13" s="1"/>
  <c r="E1250" i="13"/>
  <c r="O1250" i="13" s="1"/>
  <c r="Q1250" i="13" s="1"/>
  <c r="E1266" i="13"/>
  <c r="O1266" i="13" s="1"/>
  <c r="Q1266" i="13" s="1"/>
  <c r="E1278" i="13"/>
  <c r="O1278" i="13" s="1"/>
  <c r="Q1278" i="13" s="1"/>
  <c r="E1294" i="13"/>
  <c r="O1294" i="13" s="1"/>
  <c r="Q1294" i="13" s="1"/>
  <c r="E1314" i="13"/>
  <c r="O1314" i="13" s="1"/>
  <c r="Q1314" i="13" s="1"/>
  <c r="E1267" i="13"/>
  <c r="O1267" i="13" s="1"/>
  <c r="Q1267" i="13" s="1"/>
  <c r="E1291" i="13"/>
  <c r="O1291" i="13" s="1"/>
  <c r="Q1291" i="13" s="1"/>
  <c r="E1315" i="13"/>
  <c r="O1315" i="13" s="1"/>
  <c r="Q1315" i="13" s="1"/>
</calcChain>
</file>

<file path=xl/sharedStrings.xml><?xml version="1.0" encoding="utf-8"?>
<sst xmlns="http://schemas.openxmlformats.org/spreadsheetml/2006/main" count="25" uniqueCount="22">
  <si>
    <t>US$ Th</t>
  </si>
  <si>
    <t>Vapores - Financials</t>
  </si>
  <si>
    <t>Efectivo y equivalentes al efectivo</t>
  </si>
  <si>
    <t>Activos por impuestos diferidos</t>
  </si>
  <si>
    <t>Cuentas por pagar a entidades relacionadas</t>
  </si>
  <si>
    <t>Fecha</t>
  </si>
  <si>
    <t>Precio (CLP)</t>
  </si>
  <si>
    <t>Acciones</t>
  </si>
  <si>
    <t>Ownership</t>
  </si>
  <si>
    <t>CLP/USD</t>
  </si>
  <si>
    <t>Precio (EUR)</t>
  </si>
  <si>
    <t>EUR/USD</t>
  </si>
  <si>
    <t>Hapag-Lloyd</t>
  </si>
  <si>
    <t xml:space="preserve">(%) Propiedad de Hapag-Lloyd </t>
  </si>
  <si>
    <t>(-) DFN (+) NOL</t>
  </si>
  <si>
    <t>CSAV</t>
  </si>
  <si>
    <t>Dscto. spot</t>
  </si>
  <si>
    <t>Otros pasivos financieros corrientes</t>
  </si>
  <si>
    <t xml:space="preserve">  Otros pasivos financieros no corrientes</t>
  </si>
  <si>
    <t>NAV CSAV (USD mn)</t>
  </si>
  <si>
    <t>Valor % propiedad Hapag (USD mn)</t>
  </si>
  <si>
    <t>Market cap CSAV (USD mn)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</si>
</sst>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4">
    <numFmt numFmtId="5" formatCode="&quot;$&quot;#,##0;&quot;$&quot;\-#,##0"/>
    <numFmt numFmtId="6" formatCode="&quot;$&quot;#,##0;[Red]&quot;$&quot;\-#,##0"/>
    <numFmt numFmtId="8" formatCode="&quot;$&quot;#,##0.00;[Red]&quot;$&quot;\-#,##0.00"/>
    <numFmt numFmtId="42" formatCode="_ &quot;$&quot;* #,##0_ ;_ &quot;$&quot;* \-#,##0_ ;_ &quot;$&quot;* &quot;-&quot;_ ;_ @_ "/>
    <numFmt numFmtId="41" formatCode="_ * #,##0_ ;_ * \-#,##0_ ;_ * &quot;-&quot;_ ;_ @_ "/>
    <numFmt numFmtId="44" formatCode="_ &quot;$&quot;* #,##0.00_ ;_ &quot;$&quot;* \-#,##0.00_ ;_ &quot;$&quot;* &quot;-&quot;??_ ;_ @_ "/>
    <numFmt numFmtId="43" formatCode="_ * #,##0.00_ ;_ * \-#,##0.00_ ;_ * &quot;-&quot;??_ ;_ @_ "/>
    <numFmt numFmtId="164" formatCode="0.0"/>
    <numFmt numFmtId="165" formatCode="0.0%"/>
    <numFmt numFmtId="166" formatCode="#,##0_);\(#,##0\);#,##0_);@_)"/>
    <numFmt numFmtId="167" formatCode="&quot;$&quot;#,##0_);\(&quot;$&quot;#,##0\);&quot;$&quot;#,##0_);@_)"/>
    <numFmt numFmtId="168" formatCode="mmm\-yy\ \ \Y\T\D"/>
    <numFmt numFmtId="169" formatCode="yyyy"/>
    <numFmt numFmtId="170" formatCode="&quot;$&quot;#,##0.00"/>
    <numFmt numFmtId="171" formatCode="#,##0.0"/>
    <numFmt numFmtId="172" formatCode="_-* #,##0.00_-;\-* #,##0.00_-;_-* &quot;-&quot;??_-;_-@_-"/>
    <numFmt numFmtId="173" formatCode="_-[$€-2]\ * #,##0.00_-;\-[$€-2]\ * #,##0.00_-;_-[$€-2]\ * &quot;-&quot;??_-"/>
    <numFmt numFmtId="174" formatCode="&quot;$&quot;\ #,##0.00;[Red]\-&quot;$&quot;\ #,##0.00"/>
    <numFmt numFmtId="175" formatCode="_-* #,##0_-;\-* #,##0_-;_-* &quot;-&quot;_-;_-@_-"/>
    <numFmt numFmtId="176" formatCode="_-&quot;$&quot;\ * #,##0.00_-;\-&quot;$&quot;\ * #,##0.00_-;_-&quot;$&quot;\ * &quot;-&quot;??_-;_-@_-"/>
    <numFmt numFmtId="177" formatCode="_-* #,##0_-;\-* #,##0_-;_-* &quot;-&quot;??_-;_-@_-"/>
    <numFmt numFmtId="178" formatCode="0.0000"/>
    <numFmt numFmtId="179" formatCode="0.000"/>
    <numFmt numFmtId="180" formatCode="_-* #,##0.00\ _€_-;\-* #,##0.00\ _€_-;_-* &quot;-&quot;??\ _€_-;_-@_-"/>
    <numFmt numFmtId="181" formatCode="#,##0.0_);\(#,##0.0\)"/>
    <numFmt numFmtId="182" formatCode="#,##0;\(#,##0\)"/>
    <numFmt numFmtId="183" formatCode="#,##0.000_);\(#,##0.000\)"/>
    <numFmt numFmtId="184" formatCode="_$&quot;$&quot;#,##0.00_);[Red]_$\(&quot;$&quot;#,##0.00\);_$&quot;$&quot;0.00_);_$@_)"/>
    <numFmt numFmtId="185" formatCode="General_)"/>
    <numFmt numFmtId="186" formatCode="&quot;Euro &quot;#,##0_);[Red]\(&quot;Euro &quot;#,##0\)"/>
    <numFmt numFmtId="187" formatCode="0%_)"/>
    <numFmt numFmtId="188" formatCode="&quot;xxx&quot;"/>
    <numFmt numFmtId="189" formatCode="#,##0.00000_);\(#,##0.00000\)"/>
    <numFmt numFmtId="190" formatCode="#,##0.0_)\x;[Red]\(#,##0.0\)\x"/>
    <numFmt numFmtId="191" formatCode="[Red][=0]&quot;Wrong&quot;;[Blue][=1]&quot;O.K.&quot;;General"/>
    <numFmt numFmtId="192" formatCode="&quot; * &quot;@"/>
    <numFmt numFmtId="193" formatCode="[Red][=0]&quot;Wrong&quot;;[Green][=1]&quot;O.K.&quot;;General"/>
    <numFmt numFmtId="194" formatCode="0.0%_);\(0.0%\);0.0%_);@_%"/>
    <numFmt numFmtId="195" formatCode="mmmm\ d\,\ yyyy"/>
    <numFmt numFmtId="196" formatCode="_(&quot;R$&quot;* #,##0_);_(&quot;R$&quot;* \(#,##0\);_(&quot;R$&quot;* &quot;-&quot;_);_(@_)"/>
    <numFmt numFmtId="197" formatCode="_(&quot;R$&quot;* #,##0.00_);_(&quot;R$&quot;* \(#,##0.00\);_(&quot;R$&quot;* &quot;-&quot;??_);_(@_)"/>
    <numFmt numFmtId="198" formatCode="[White]General;[White]General;[White]General;[White]General"/>
    <numFmt numFmtId="199" formatCode="_(* #,##0_);_(* \(#,##0\);_(* &quot;0&quot;_);_(@_)"/>
    <numFmt numFmtId="200" formatCode="_-* #,##0.00\ _P_t_s_-;\-* #,##0.00\ _P_t_s_-;_-* &quot;-&quot;??\ _P_t_s_-;_-@_-"/>
    <numFmt numFmtId="201" formatCode="_-* #,##0\ &quot;pta&quot;_-;\-* #,##0\ &quot;pta&quot;_-;_-* &quot;-&quot;\ &quot;pta&quot;_-;_-@_-"/>
    <numFmt numFmtId="202" formatCode="0.00_);\(0.00\);0.00_)"/>
    <numFmt numFmtId="203" formatCode="##0.00000"/>
    <numFmt numFmtId="204" formatCode="#,##0.0_);[Red]\(#,##0.0\)"/>
    <numFmt numFmtId="205" formatCode="0&quot;bp&quot;"/>
    <numFmt numFmtId="206" formatCode="#,##0.0;[Red]\(#,##0.0\)"/>
    <numFmt numFmtId="207" formatCode="0.000_)"/>
    <numFmt numFmtId="208" formatCode="0.00_);\(0.00\);0.00"/>
    <numFmt numFmtId="209" formatCode="&quot;$&quot;0.000"/>
    <numFmt numFmtId="210" formatCode="\$#,##0\ ;\(\$#,##0\)"/>
    <numFmt numFmtId="211" formatCode="#,##0,"/>
    <numFmt numFmtId="212" formatCode="#,##0,,"/>
    <numFmt numFmtId="213" formatCode="\+\ #\ ??/??;[Red]\ \-\ #\ ??/??"/>
    <numFmt numFmtId="214" formatCode="0.00%_);[Red]\(0.00%\)"/>
    <numFmt numFmtId="215" formatCode="#,##0.00_);\(#,##0.00\);&quot; --- &quot;"/>
    <numFmt numFmtId="216" formatCode="#,"/>
    <numFmt numFmtId="217" formatCode="0.00\%;\-0.00\%;0.00\%"/>
    <numFmt numFmtId="218" formatCode="0.0%_);[Red]\(0.0%\)"/>
    <numFmt numFmtId="219" formatCode="0.00;\-0.00;0.00"/>
    <numFmt numFmtId="220" formatCode="0.00\x;\-0.00\x;0.00\x"/>
    <numFmt numFmtId="221" formatCode="General;\-General;General;"/>
    <numFmt numFmtId="222" formatCode="\£\ #,##0_);[Red]\(\£\ #,##0\)"/>
    <numFmt numFmtId="223" formatCode="\¥\ #,##0_);[Red]\(\¥\ #,##0\)"/>
    <numFmt numFmtId="224" formatCode="[Blue]#,##0.000_);[Blue]\(#,##0.000\)"/>
    <numFmt numFmtId="225" formatCode="\•\ \ @"/>
    <numFmt numFmtId="226" formatCode="&quot;$&quot;#,##0.0000_);\(&quot;$&quot;#,##0.0000\)"/>
    <numFmt numFmtId="227" formatCode="_-* #,##0.0\ _P_t_s_-;\-* #,##0.0\ _P_t_s_-;_-* &quot;-&quot;??\ _P_t_s_-;_-@_-"/>
    <numFmt numFmtId="228" formatCode="\ \ _•\–\ \ \ \ @"/>
    <numFmt numFmtId="229" formatCode="###\ ###0"/>
    <numFmt numFmtId="230" formatCode="_-* #,##0\ _F_-;\-* #,##0\ _F_-;_-* &quot;-&quot;\ _F_-;_-@_-"/>
    <numFmt numFmtId="231" formatCode="_-* #,##0.00\ _F_-;\-* #,##0.00\ _F_-;_-* &quot;-&quot;??\ _F_-;_-@_-"/>
    <numFmt numFmtId="232" formatCode="_-* #,##0\ &quot;F&quot;_-;\-* #,##0\ &quot;F&quot;_-;_-* &quot;-&quot;\ &quot;F&quot;_-;_-@_-"/>
    <numFmt numFmtId="233" formatCode="_-* #,##0.00\ &quot;F&quot;_-;\-* #,##0.00\ &quot;F&quot;_-;_-* &quot;-&quot;??\ &quot;F&quot;_-;_-@_-"/>
    <numFmt numFmtId="234" formatCode="#,##0.00\ &quot;pta&quot;;\-#,##0.00\ &quot;pta&quot;"/>
    <numFmt numFmtId="235" formatCode="mm/dd/yy"/>
    <numFmt numFmtId="236" formatCode="_(* #,##0\ &quot;pta&quot;_);_(* \(#,##0\ &quot;pta&quot;\);_(* &quot;-&quot;??\ &quot;pta&quot;_);_(@_)"/>
    <numFmt numFmtId="237" formatCode="0\ \ ;\(0\)\ \ \ "/>
    <numFmt numFmtId="238" formatCode="#,##0.000000"/>
    <numFmt numFmtId="239" formatCode="#,##0_%_);\(#,##0\)_%;#,##0_%_);@_%_)"/>
    <numFmt numFmtId="240" formatCode="#,##0_%_);\(#,##0\)_%;**;@_%_)"/>
    <numFmt numFmtId="241" formatCode="#,##0.00_%_);\(#,##0.00\)_%;#,##0.00_%_);@_%_)"/>
    <numFmt numFmtId="242" formatCode="&quot;$&quot;#,##0_%_);\(&quot;$&quot;#,##0\)_%;&quot;$&quot;#,##0_%_);@_%_)"/>
    <numFmt numFmtId="243" formatCode="&quot;$&quot;#,##0.00_%_);\(&quot;$&quot;#,##0.00\)_%;&quot;$&quot;#,##0.00_%_);@_%_)"/>
    <numFmt numFmtId="244" formatCode="m/d/yy_%_)"/>
    <numFmt numFmtId="245" formatCode="0_%_);\(0\)_%;0_%_);@_%_)"/>
    <numFmt numFmtId="246" formatCode="_([$€]* #,##0.00_);_([$€]* \(#,##0.00\);_([$€]* &quot;-&quot;??_);_(@_)"/>
    <numFmt numFmtId="247" formatCode="_-[$€-2]* #,##0.00_-;\-[$€-2]* #,##0.00_-;_-[$€-2]* &quot;-&quot;??_-"/>
    <numFmt numFmtId="248" formatCode="0.0\%_);\(0.0\%\);0.0\%_);@_%_)"/>
    <numFmt numFmtId="249" formatCode="0.0\x_)_);&quot;NM&quot;_x_)_);0.0\x_)_);@_%_)"/>
    <numFmt numFmtId="250" formatCode="0.00_)"/>
    <numFmt numFmtId="251" formatCode="_-* #,##0.00\ [$€]_-;\-* #,##0.00\ [$€]_-;_-* &quot;-&quot;??\ [$€]_-;_-@_-"/>
    <numFmt numFmtId="252" formatCode="_(\ #,##0.0_);_(\ \(#,##0.0\)_);_(\ &quot; - &quot;_)"/>
    <numFmt numFmtId="253" formatCode="#,##0_);\-#,##0_);\-_)"/>
    <numFmt numFmtId="254" formatCode="#,##0.00_);\-#,##0.00_);\-_)"/>
    <numFmt numFmtId="255" formatCode="#,##0.0_);\-#,##0.0_);\-_)"/>
    <numFmt numFmtId="256" formatCode="#,###\-"/>
    <numFmt numFmtId="257" formatCode="#,##0%"/>
    <numFmt numFmtId="258" formatCode="#,##0.0%"/>
    <numFmt numFmtId="259" formatCode="#,##0.0&quot;x&quot;"/>
    <numFmt numFmtId="260" formatCode="#\ ##0\ "/>
    <numFmt numFmtId="261" formatCode="_ [$€-2]\ * #,##0.00_ ;_ [$€-2]\ * \-#,##0.00_ ;_ [$€-2]\ * &quot;-&quot;??_ "/>
    <numFmt numFmtId="262" formatCode="&quot;HK$&quot;#,##0"/>
    <numFmt numFmtId="263" formatCode="&quot;HK$&quot;#,##0.00"/>
    <numFmt numFmtId="264" formatCode="#,##0\ ;\(#,##0\);\ \-\ "/>
    <numFmt numFmtId="265" formatCode="0.00%;\(0.00%\)"/>
    <numFmt numFmtId="266" formatCode="#,##0.00;\(#,##0.00\)"/>
    <numFmt numFmtId="267" formatCode="#,##0.0_);\(#,##0.0\);0.0_)"/>
    <numFmt numFmtId="268" formatCode="#,##0.0&quot;x&quot;;\-#,##0.0&quot;x&quot;;0.0&quot;x&quot;"/>
    <numFmt numFmtId="269" formatCode="_-* #,##0.00\ &quot;€&quot;_-;\-* #,##0.00\ &quot;€&quot;_-;_-* &quot;-&quot;??\ &quot;€&quot;_-;_-@_-"/>
    <numFmt numFmtId="270" formatCode="_-&quot;€&quot;\ * #,##0.00_-;\-&quot;€&quot;\ * #,##0.00_-;_-&quot;€&quot;\ * &quot;-&quot;??_-;_-@_-"/>
    <numFmt numFmtId="271" formatCode="#,##0,;\-#,##0,"/>
    <numFmt numFmtId="272" formatCode="_-* #,##0\ _P_t_s_-;\-* #,##0\ _P_t_s_-;_-* &quot;-&quot;\ _P_t_s_-;_-@_-"/>
    <numFmt numFmtId="273" formatCode="#,##0.0\ \P;[Red]\-#,##0.0\ \P"/>
    <numFmt numFmtId="274" formatCode="_-[$€]\ * #,##0.00_-;\-[$€]\ * #,##0.00_-;_-[$€]\ * &quot;-&quot;??_-;_-@_-"/>
    <numFmt numFmtId="275" formatCode="###\ ####\ ###"/>
    <numFmt numFmtId="276" formatCode="#,##0.00\ [$€-1]"/>
    <numFmt numFmtId="277" formatCode="_ #,##0.00_ ;[Red]\(#,##0.00\);\-"/>
    <numFmt numFmtId="278" formatCode="_ * #,##0.00_ ;_ * \-#,##0.00_ ;_ * &quot;-&quot;_ ;_ @_ "/>
    <numFmt numFmtId="279" formatCode="_ * #,##0.0_ ;_ * \-#,##0.0_ ;_ * &quot;-&quot;_ ;_ @_ "/>
    <numFmt numFmtId="287" formatCode="0.0000000"/>
  </numFmts>
  <fonts count="310">
    <font>
      <sz val="11"/>
      <color theme="1"/>
      <name val="Calibri"/>
      <family val="2"/>
      <scheme val="minor"/>
    </font>
    <font>
      <sz val="9"/>
      <color theme="1"/>
      <name val="Lucida Sans"/>
      <family val="2"/>
    </font>
    <font>
      <sz val="9"/>
      <color theme="1"/>
      <name val="Lucida Sans"/>
      <family val="2"/>
    </font>
    <font>
      <sz val="11"/>
      <color theme="1"/>
      <name val="Calibri"/>
      <family val="2"/>
      <scheme val="minor"/>
    </font>
    <font>
      <b/>
      <sz val="9"/>
      <color rgb="FF556912"/>
      <name val="Lucida Sans"/>
      <family val="2"/>
    </font>
    <font>
      <sz val="9"/>
      <color rgb="FF0000FF"/>
      <name val="Lucida Sans"/>
      <family val="2"/>
    </font>
    <font>
      <b/>
      <sz val="9"/>
      <color theme="1"/>
      <name val="Lucida Sans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sz val="1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b/>
      <sz val="8"/>
      <color indexed="8"/>
      <name val="Arial"/>
      <family val="2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11"/>
      <color indexed="9"/>
      <name val="Czcionka tekstu podstawowego"/>
      <family val="2"/>
      <charset val="238"/>
    </font>
    <font>
      <sz val="12"/>
      <name val="Helv"/>
    </font>
    <font>
      <b/>
      <sz val="8"/>
      <name val="Arial"/>
      <family val="2"/>
    </font>
    <font>
      <sz val="9"/>
      <name val="Arial"/>
      <family val="2"/>
    </font>
    <font>
      <sz val="8"/>
      <color indexed="12"/>
      <name val="Arial"/>
      <family val="2"/>
    </font>
    <font>
      <sz val="8"/>
      <color indexed="8"/>
      <name val="Verdana"/>
      <family val="2"/>
    </font>
    <font>
      <b/>
      <sz val="10"/>
      <name val="Times New Roman"/>
      <family val="1"/>
    </font>
    <font>
      <sz val="10"/>
      <name val="Courier"/>
      <family val="3"/>
    </font>
    <font>
      <sz val="8"/>
      <color indexed="8"/>
      <name val="Arial"/>
      <family val="2"/>
    </font>
    <font>
      <b/>
      <sz val="8"/>
      <color indexed="39"/>
      <name val="Arial"/>
      <family val="2"/>
    </font>
    <font>
      <b/>
      <sz val="9"/>
      <name val="Arial"/>
      <family val="2"/>
    </font>
    <font>
      <sz val="10"/>
      <name val="Times New Roman"/>
      <family val="1"/>
    </font>
    <font>
      <sz val="12"/>
      <name val="Arial"/>
      <family val="2"/>
    </font>
    <font>
      <sz val="10"/>
      <name val="Helv"/>
    </font>
    <font>
      <u val="doubleAccounting"/>
      <sz val="10"/>
      <name val="Arial"/>
      <family val="2"/>
    </font>
    <font>
      <sz val="7"/>
      <name val="Palatino"/>
      <family val="1"/>
    </font>
    <font>
      <sz val="6"/>
      <color indexed="16"/>
      <name val="Palatino"/>
      <family val="1"/>
    </font>
    <font>
      <sz val="8"/>
      <name val="Palatino"/>
      <family val="1"/>
    </font>
    <font>
      <i/>
      <sz val="10"/>
      <name val="Helv"/>
    </font>
    <font>
      <sz val="10"/>
      <color indexed="16"/>
      <name val="Helvetica-Black"/>
    </font>
    <font>
      <b/>
      <sz val="14"/>
      <color indexed="8"/>
      <name val="Times New Roman"/>
      <family val="1"/>
    </font>
    <font>
      <sz val="10"/>
      <name val="MS Sans Serif"/>
      <family val="2"/>
    </font>
    <font>
      <u val="singleAccounting"/>
      <sz val="10"/>
      <name val="Arial"/>
      <family val="2"/>
    </font>
    <font>
      <sz val="12"/>
      <name val="FrankfurtGothic"/>
    </font>
    <font>
      <sz val="10"/>
      <name val="Ottawa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sz val="12"/>
      <name val="Times New Roman"/>
      <family val="1"/>
    </font>
    <font>
      <sz val="12"/>
      <name val="Arial MT"/>
    </font>
    <font>
      <u val="double"/>
      <sz val="8"/>
      <color indexed="8"/>
      <name val="Arial"/>
      <family val="2"/>
    </font>
    <font>
      <b/>
      <sz val="9"/>
      <color indexed="10"/>
      <name val="Wingdings"/>
      <charset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4"/>
      <name val="Arial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2"/>
      <name val="Arial"/>
      <family val="2"/>
    </font>
    <font>
      <sz val="10"/>
      <name val="Arial Narrow"/>
      <family val="2"/>
    </font>
    <font>
      <i/>
      <sz val="10"/>
      <name val="Arial"/>
      <family val="2"/>
    </font>
    <font>
      <b/>
      <sz val="8"/>
      <color indexed="10"/>
      <name val="Arial"/>
      <family val="2"/>
    </font>
    <font>
      <b/>
      <sz val="8"/>
      <color indexed="9"/>
      <name val="Arial"/>
      <family val="2"/>
    </font>
    <font>
      <i/>
      <sz val="8"/>
      <name val="Arial"/>
      <family val="2"/>
    </font>
    <font>
      <sz val="8.25"/>
      <name val="Helv"/>
    </font>
    <font>
      <sz val="11"/>
      <color indexed="8"/>
      <name val="Helv"/>
    </font>
    <font>
      <sz val="11"/>
      <name val="Arial"/>
      <family val="2"/>
    </font>
    <font>
      <sz val="9"/>
      <name val="Times New Roman"/>
      <family val="1"/>
    </font>
    <font>
      <i/>
      <sz val="8"/>
      <color indexed="16"/>
      <name val="Arial"/>
      <family val="2"/>
    </font>
    <font>
      <i/>
      <sz val="8"/>
      <color indexed="54"/>
      <name val="Arial"/>
      <family val="2"/>
    </font>
    <font>
      <i/>
      <sz val="9"/>
      <color indexed="16"/>
      <name val="Arial"/>
      <family val="2"/>
    </font>
    <font>
      <b/>
      <sz val="11"/>
      <name val="Arial"/>
      <family val="2"/>
    </font>
    <font>
      <sz val="8"/>
      <name val="Times New Roman"/>
      <family val="1"/>
    </font>
    <font>
      <b/>
      <sz val="8"/>
      <name val="Times New Roman"/>
      <family val="1"/>
    </font>
    <font>
      <b/>
      <sz val="8"/>
      <color indexed="8"/>
      <name val="Times New Roman"/>
      <family val="1"/>
    </font>
    <font>
      <b/>
      <sz val="8"/>
      <color indexed="12"/>
      <name val="Times New Roman"/>
      <family val="1"/>
    </font>
    <font>
      <b/>
      <sz val="10"/>
      <color indexed="12"/>
      <name val="Arial"/>
      <family val="2"/>
    </font>
    <font>
      <sz val="7"/>
      <name val="Times New Roman"/>
      <family val="1"/>
    </font>
    <font>
      <b/>
      <sz val="11"/>
      <color indexed="10"/>
      <name val="Calibri"/>
      <family val="2"/>
    </font>
    <font>
      <sz val="8"/>
      <color indexed="8"/>
      <name val="Times New Roman"/>
      <family val="1"/>
    </font>
    <font>
      <sz val="11"/>
      <name val="Tms Rmn"/>
    </font>
    <font>
      <sz val="10"/>
      <color indexed="22"/>
      <name val="MS Sans Serif"/>
      <family val="2"/>
    </font>
    <font>
      <sz val="11"/>
      <name val="Times New Roman"/>
      <family val="1"/>
    </font>
    <font>
      <b/>
      <sz val="9"/>
      <name val="Times New Roman"/>
      <family val="1"/>
    </font>
    <font>
      <sz val="11"/>
      <name val="Book Antiqua"/>
      <family val="1"/>
    </font>
    <font>
      <sz val="11"/>
      <color indexed="62"/>
      <name val="Calibri"/>
      <family val="2"/>
    </font>
    <font>
      <i/>
      <sz val="8"/>
      <color indexed="12"/>
      <name val="Times New Roman"/>
      <family val="1"/>
    </font>
    <font>
      <sz val="8"/>
      <color indexed="17"/>
      <name val="Times New Roman"/>
      <family val="1"/>
    </font>
    <font>
      <sz val="8"/>
      <name val="Courier"/>
      <family val="3"/>
    </font>
    <font>
      <b/>
      <sz val="8"/>
      <name val="Courier"/>
      <family val="3"/>
    </font>
    <font>
      <b/>
      <u/>
      <sz val="10"/>
      <name val="Courier"/>
      <family val="3"/>
    </font>
    <font>
      <b/>
      <sz val="12"/>
      <name val="Times New Roman"/>
      <family val="1"/>
    </font>
    <font>
      <b/>
      <i/>
      <sz val="10"/>
      <name val="Times New Roman"/>
      <family val="1"/>
    </font>
    <font>
      <i/>
      <sz val="10"/>
      <name val="Times New Roman"/>
      <family val="1"/>
    </font>
    <font>
      <b/>
      <i/>
      <sz val="15"/>
      <name val="Times New Roman"/>
      <family val="1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8"/>
      <color indexed="18"/>
      <name val="Times New Roman"/>
      <family val="1"/>
    </font>
    <font>
      <sz val="11"/>
      <color indexed="19"/>
      <name val="Calibri"/>
      <family val="2"/>
    </font>
    <font>
      <sz val="10"/>
      <name val="Geneva"/>
    </font>
    <font>
      <b/>
      <sz val="1"/>
      <color indexed="8"/>
      <name val="Courier"/>
      <family val="3"/>
    </font>
    <font>
      <sz val="10.5"/>
      <name val="Frutiger 45 Light"/>
    </font>
    <font>
      <b/>
      <sz val="8"/>
      <color indexed="18"/>
      <name val="Times New Roman"/>
      <family val="1"/>
    </font>
    <font>
      <b/>
      <sz val="8"/>
      <color indexed="10"/>
      <name val="Times New Roman"/>
      <family val="1"/>
    </font>
    <font>
      <sz val="10"/>
      <color indexed="23"/>
      <name val="Arial"/>
      <family val="2"/>
    </font>
    <font>
      <b/>
      <sz val="12"/>
      <name val="MS Sans Serif"/>
      <family val="2"/>
    </font>
    <font>
      <b/>
      <sz val="9"/>
      <color indexed="12"/>
      <name val="Times New Roman"/>
      <family val="1"/>
    </font>
    <font>
      <sz val="11"/>
      <name val="Helv"/>
    </font>
    <font>
      <sz val="10"/>
      <name val="Univers (W1)"/>
    </font>
    <font>
      <b/>
      <sz val="10"/>
      <color indexed="16"/>
      <name val="Times New Roman"/>
      <family val="1"/>
    </font>
    <font>
      <b/>
      <sz val="11"/>
      <color indexed="8"/>
      <name val="Calibri"/>
      <family val="2"/>
    </font>
    <font>
      <sz val="6"/>
      <name val="Arial"/>
      <family val="2"/>
    </font>
    <font>
      <sz val="8"/>
      <color indexed="39"/>
      <name val="Arial"/>
      <family val="2"/>
    </font>
    <font>
      <sz val="8"/>
      <color indexed="63"/>
      <name val="Arial"/>
      <family val="2"/>
    </font>
    <font>
      <b/>
      <sz val="10"/>
      <name val="MS Sans Serif"/>
      <family val="2"/>
    </font>
    <font>
      <sz val="11"/>
      <color indexed="8"/>
      <name val="Czcionka tekstu podstawowego"/>
      <family val="2"/>
      <charset val="238"/>
    </font>
    <font>
      <sz val="8"/>
      <name val="Tms Rmn"/>
    </font>
    <font>
      <b/>
      <sz val="18"/>
      <color indexed="22"/>
      <name val="Arial"/>
      <family val="2"/>
    </font>
    <font>
      <b/>
      <sz val="12"/>
      <color indexed="22"/>
      <name val="Arial"/>
      <family val="2"/>
    </font>
    <font>
      <sz val="10"/>
      <name val="MS Serif"/>
      <family val="1"/>
    </font>
    <font>
      <b/>
      <u/>
      <sz val="8"/>
      <name val="Tms Rmn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0"/>
      <color indexed="16"/>
      <name val="MS Serif"/>
      <family val="1"/>
    </font>
    <font>
      <sz val="10"/>
      <color indexed="22"/>
      <name val="Arial"/>
      <family val="2"/>
    </font>
    <font>
      <b/>
      <sz val="18"/>
      <color indexed="24"/>
      <name val="Arial"/>
      <family val="2"/>
    </font>
    <font>
      <b/>
      <sz val="12"/>
      <color indexed="24"/>
      <name val="Arial"/>
      <family val="2"/>
    </font>
    <font>
      <b/>
      <sz val="8"/>
      <name val="MS Sans Serif"/>
      <family val="2"/>
    </font>
    <font>
      <u/>
      <sz val="8"/>
      <color indexed="12"/>
      <name val="Arial"/>
      <family val="2"/>
    </font>
    <font>
      <sz val="10"/>
      <name val="Frutiger LT 45 Light"/>
      <family val="2"/>
    </font>
    <font>
      <sz val="10"/>
      <color indexed="16"/>
      <name val="MS Sans Serif"/>
      <family val="2"/>
    </font>
    <font>
      <sz val="10"/>
      <color indexed="12"/>
      <name val="Arial"/>
      <family val="2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sz val="12"/>
      <color indexed="9"/>
      <name val="Helv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sz val="10"/>
      <name val="Palatino"/>
      <family val="1"/>
    </font>
    <font>
      <b/>
      <i/>
      <sz val="8"/>
      <name val="Tms Rmn"/>
    </font>
    <font>
      <b/>
      <sz val="11"/>
      <color indexed="52"/>
      <name val="Czcionka tekstu podstawowego"/>
      <family val="2"/>
      <charset val="238"/>
    </font>
    <font>
      <sz val="11"/>
      <name val="‚l‚r –¾’©"/>
      <charset val="128"/>
    </font>
    <font>
      <sz val="9"/>
      <name val="Humnst777 Lt BT"/>
      <family val="2"/>
    </font>
    <font>
      <sz val="10"/>
      <name val="Tms Rmn"/>
    </font>
    <font>
      <b/>
      <sz val="8"/>
      <name val="Tms Rmn"/>
    </font>
    <font>
      <sz val="8"/>
      <name val="Wingdings"/>
      <charset val="2"/>
    </font>
    <font>
      <sz val="8"/>
      <name val="Helv"/>
    </font>
    <font>
      <sz val="9.5"/>
      <color indexed="23"/>
      <name val="Helvetica-Black"/>
    </font>
    <font>
      <sz val="8"/>
      <name val="MS Sans Serif"/>
      <family val="2"/>
    </font>
    <font>
      <b/>
      <sz val="8"/>
      <color indexed="8"/>
      <name val="Helv"/>
    </font>
    <font>
      <b/>
      <sz val="11"/>
      <color indexed="8"/>
      <name val="Czcionka tekstu podstawowego"/>
      <family val="2"/>
      <charset val="238"/>
    </font>
    <font>
      <b/>
      <sz val="10"/>
      <name val="Palatino"/>
      <family val="1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sz val="12"/>
      <color indexed="8"/>
      <name val="Palatino"/>
      <family val="1"/>
    </font>
    <font>
      <sz val="11"/>
      <color indexed="8"/>
      <name val="Helvetica-Black"/>
    </font>
    <font>
      <b/>
      <sz val="9"/>
      <name val="Bookman"/>
    </font>
    <font>
      <b/>
      <sz val="18"/>
      <color indexed="56"/>
      <name val="Cambria"/>
      <family val="2"/>
      <charset val="238"/>
    </font>
    <font>
      <b/>
      <i/>
      <sz val="8"/>
      <name val="Helv"/>
    </font>
    <font>
      <sz val="11"/>
      <color indexed="20"/>
      <name val="Czcionka tekstu podstawowego"/>
      <family val="2"/>
      <charset val="238"/>
    </font>
    <font>
      <sz val="11"/>
      <name val="Calibri"/>
      <family val="2"/>
    </font>
    <font>
      <sz val="11"/>
      <color indexed="9"/>
      <name val="Czcionka tekstu podstawowego"/>
      <family val="2"/>
    </font>
    <font>
      <sz val="10"/>
      <name val="BERNHARD"/>
    </font>
    <font>
      <sz val="24"/>
      <name val="MS Sans Serif"/>
      <family val="2"/>
    </font>
    <font>
      <b/>
      <u/>
      <sz val="8"/>
      <name val="Times"/>
    </font>
    <font>
      <sz val="8"/>
      <name val="Times"/>
    </font>
    <font>
      <sz val="1"/>
      <color indexed="8"/>
      <name val="Courier"/>
      <family val="3"/>
    </font>
    <font>
      <i/>
      <sz val="14"/>
      <name val="Palatino"/>
      <family val="1"/>
    </font>
    <font>
      <sz val="7"/>
      <name val="Small Fonts"/>
      <family val="2"/>
    </font>
    <font>
      <sz val="14"/>
      <name val="Times New Roman"/>
      <family val="1"/>
    </font>
    <font>
      <b/>
      <i/>
      <sz val="8"/>
      <name val="Times"/>
    </font>
    <font>
      <b/>
      <sz val="8"/>
      <name val="Times"/>
    </font>
    <font>
      <sz val="10"/>
      <color indexed="23"/>
      <name val="MS Sans Serif"/>
      <family val="2"/>
    </font>
    <font>
      <b/>
      <i/>
      <sz val="16"/>
      <name val="Helv"/>
    </font>
    <font>
      <sz val="10"/>
      <color indexed="62"/>
      <name val="Arial"/>
      <family val="2"/>
    </font>
    <font>
      <sz val="10"/>
      <name val="Arial"/>
      <family val="2"/>
      <charset val="1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b/>
      <sz val="8"/>
      <color indexed="8"/>
      <name val="Verdana"/>
      <family val="2"/>
    </font>
    <font>
      <b/>
      <u val="singleAccounting"/>
      <sz val="8"/>
      <color indexed="8"/>
      <name val="Arial"/>
      <family val="2"/>
    </font>
    <font>
      <b/>
      <sz val="9"/>
      <color indexed="18"/>
      <name val="Arial"/>
      <family val="2"/>
    </font>
    <font>
      <b/>
      <sz val="14"/>
      <color indexed="8"/>
      <name val="Arial"/>
      <family val="2"/>
    </font>
    <font>
      <sz val="12"/>
      <color indexed="22"/>
      <name val="Arial"/>
      <family val="2"/>
    </font>
    <font>
      <b/>
      <sz val="11"/>
      <color indexed="56"/>
      <name val="Arial"/>
      <family val="2"/>
    </font>
    <font>
      <u/>
      <sz val="10"/>
      <color indexed="56"/>
      <name val="Arial"/>
      <family val="2"/>
    </font>
    <font>
      <sz val="10"/>
      <color indexed="20"/>
      <name val="Arial"/>
      <family val="2"/>
    </font>
    <font>
      <sz val="1"/>
      <color indexed="9"/>
      <name val="Symbol"/>
      <family val="1"/>
      <charset val="2"/>
    </font>
    <font>
      <sz val="10"/>
      <color indexed="60"/>
      <name val="Arial"/>
      <family val="2"/>
    </font>
    <font>
      <b/>
      <u val="singleAccounting"/>
      <sz val="8"/>
      <color indexed="8"/>
      <name val="Verdana"/>
      <family val="2"/>
    </font>
    <font>
      <b/>
      <sz val="12"/>
      <color indexed="8"/>
      <name val="Verdana"/>
      <family val="2"/>
    </font>
    <font>
      <b/>
      <sz val="8"/>
      <color indexed="18"/>
      <name val="Arial"/>
      <family val="2"/>
    </font>
    <font>
      <b/>
      <sz val="10"/>
      <color indexed="63"/>
      <name val="Arial"/>
      <family val="2"/>
    </font>
    <font>
      <b/>
      <sz val="8"/>
      <color indexed="9"/>
      <name val="Verdana"/>
      <family val="2"/>
    </font>
    <font>
      <b/>
      <sz val="12"/>
      <color indexed="18"/>
      <name val="Arial"/>
      <family val="2"/>
    </font>
    <font>
      <vertAlign val="subscript"/>
      <sz val="8"/>
      <color indexed="8"/>
      <name val="Arial"/>
      <family val="2"/>
    </font>
    <font>
      <b/>
      <sz val="8"/>
      <color indexed="9"/>
      <name val="Optima"/>
    </font>
    <font>
      <vertAlign val="superscript"/>
      <sz val="8"/>
      <color indexed="8"/>
      <name val="Arial"/>
      <family val="2"/>
    </font>
    <font>
      <i/>
      <sz val="8"/>
      <color indexed="8"/>
      <name val="Arial"/>
      <family val="2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8"/>
      <color indexed="62"/>
      <name val="Cambria"/>
      <family val="2"/>
    </font>
    <font>
      <b/>
      <sz val="13"/>
      <color indexed="8"/>
      <name val="Verdana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9"/>
      <name val="Optima"/>
    </font>
    <font>
      <b/>
      <sz val="10"/>
      <color indexed="8"/>
      <name val="Arial"/>
      <family val="2"/>
    </font>
    <font>
      <b/>
      <sz val="7"/>
      <color indexed="18"/>
      <name val="Optima"/>
    </font>
    <font>
      <sz val="11"/>
      <color indexed="8"/>
      <name val="Optima"/>
    </font>
    <font>
      <sz val="9"/>
      <color indexed="8"/>
      <name val="Arial"/>
      <family val="2"/>
    </font>
    <font>
      <sz val="10"/>
      <color indexed="0"/>
      <name val="Arial"/>
      <family val="2"/>
    </font>
    <font>
      <sz val="7"/>
      <color theme="4" tint="0.79998168889431442"/>
      <name val="Optima"/>
    </font>
    <font>
      <sz val="9"/>
      <color rgb="FF000000"/>
      <name val="Arial"/>
      <family val="2"/>
    </font>
    <font>
      <sz val="12"/>
      <color indexed="8"/>
      <name val="Times New Roman"/>
      <family val="2"/>
    </font>
    <font>
      <sz val="12"/>
      <color indexed="9"/>
      <name val="Times New Roman"/>
      <family val="2"/>
    </font>
    <font>
      <sz val="12"/>
      <color indexed="20"/>
      <name val="Times New Roman"/>
      <family val="2"/>
    </font>
    <font>
      <b/>
      <sz val="10"/>
      <color indexed="8"/>
      <name val="Times New Roman"/>
      <family val="1"/>
    </font>
    <font>
      <b/>
      <sz val="10"/>
      <color indexed="18"/>
      <name val="Arial"/>
      <family val="2"/>
    </font>
    <font>
      <b/>
      <sz val="12"/>
      <color indexed="52"/>
      <name val="Times New Roman"/>
      <family val="2"/>
    </font>
    <font>
      <b/>
      <sz val="12"/>
      <color indexed="9"/>
      <name val="Times New Roman"/>
      <family val="2"/>
    </font>
    <font>
      <i/>
      <sz val="12"/>
      <color indexed="23"/>
      <name val="Times New Roman"/>
      <family val="2"/>
    </font>
    <font>
      <b/>
      <sz val="48"/>
      <color indexed="12"/>
      <name val="Lucida Console"/>
      <family val="3"/>
    </font>
    <font>
      <sz val="10"/>
      <color indexed="18"/>
      <name val="Arial"/>
      <family val="2"/>
    </font>
    <font>
      <sz val="12"/>
      <color indexed="17"/>
      <name val="Times New Roman"/>
      <family val="2"/>
    </font>
    <font>
      <sz val="8"/>
      <name val="VeticaBlack"/>
      <family val="2"/>
    </font>
    <font>
      <b/>
      <sz val="15"/>
      <color indexed="56"/>
      <name val="Times New Roman"/>
      <family val="2"/>
    </font>
    <font>
      <b/>
      <sz val="13"/>
      <color indexed="56"/>
      <name val="Times New Roman"/>
      <family val="2"/>
    </font>
    <font>
      <b/>
      <sz val="11"/>
      <color indexed="56"/>
      <name val="Times New Roman"/>
      <family val="2"/>
    </font>
    <font>
      <u/>
      <sz val="12"/>
      <color indexed="36"/>
      <name val="Arial"/>
      <family val="2"/>
    </font>
    <font>
      <sz val="12"/>
      <color indexed="52"/>
      <name val="Times New Roman"/>
      <family val="2"/>
    </font>
    <font>
      <sz val="10"/>
      <name val="Palatino"/>
    </font>
    <font>
      <sz val="8"/>
      <name val="ＭＳ Ｐゴシック"/>
      <family val="3"/>
      <charset val="128"/>
    </font>
    <font>
      <sz val="8.5"/>
      <name val="Arial Narrow"/>
      <family val="2"/>
    </font>
    <font>
      <b/>
      <sz val="12"/>
      <color indexed="63"/>
      <name val="Times New Roman"/>
      <family val="2"/>
    </font>
    <font>
      <sz val="10"/>
      <color indexed="8"/>
      <name val="Times New Roman"/>
      <family val="1"/>
    </font>
    <font>
      <sz val="10"/>
      <name val="Verdana"/>
      <family val="2"/>
    </font>
    <font>
      <sz val="8"/>
      <name val="Verdana"/>
      <family val="2"/>
    </font>
    <font>
      <sz val="11"/>
      <name val="돋움"/>
      <family val="3"/>
      <charset val="129"/>
    </font>
    <font>
      <sz val="10"/>
      <name val="Helv"/>
      <family val="2"/>
    </font>
    <font>
      <sz val="10"/>
      <color theme="0"/>
      <name val="Trebuchet MS"/>
      <family val="2"/>
    </font>
    <font>
      <sz val="9"/>
      <color theme="1"/>
      <name val="Verdana"/>
      <family val="2"/>
    </font>
    <font>
      <sz val="10"/>
      <color theme="1"/>
      <name val="Trebuchet MS"/>
      <family val="2"/>
    </font>
    <font>
      <b/>
      <sz val="10"/>
      <color theme="0"/>
      <name val="Trebuchet MS"/>
      <family val="2"/>
    </font>
    <font>
      <b/>
      <sz val="10"/>
      <color indexed="63"/>
      <name val="Trebuchet MS"/>
      <family val="2"/>
    </font>
    <font>
      <sz val="10"/>
      <color indexed="63"/>
      <name val="Trebuchet MS"/>
      <family val="2"/>
    </font>
    <font>
      <sz val="10"/>
      <color rgb="FFFF0000"/>
      <name val="Trebuchet MS"/>
      <family val="2"/>
    </font>
    <font>
      <sz val="10"/>
      <color indexed="8"/>
      <name val="Trebuchet MS"/>
      <family val="2"/>
    </font>
    <font>
      <b/>
      <sz val="10"/>
      <name val="Helv"/>
    </font>
    <font>
      <i/>
      <sz val="6"/>
      <name val="Times New Roman"/>
      <family val="1"/>
    </font>
    <font>
      <sz val="10"/>
      <color rgb="FF006100"/>
      <name val="Trebuchet MS"/>
      <family val="2"/>
    </font>
    <font>
      <sz val="10"/>
      <color rgb="FF9C0006"/>
      <name val="Trebuchet MS"/>
      <family val="2"/>
    </font>
    <font>
      <sz val="10"/>
      <color rgb="FF3F3F76"/>
      <name val="Trebuchet MS"/>
      <family val="2"/>
    </font>
    <font>
      <b/>
      <sz val="10"/>
      <color rgb="FF3F3F3F"/>
      <name val="Trebuchet MS"/>
      <family val="2"/>
    </font>
    <font>
      <b/>
      <sz val="10"/>
      <color rgb="FFFA7D00"/>
      <name val="Trebuchet MS"/>
      <family val="2"/>
    </font>
    <font>
      <sz val="10"/>
      <color rgb="FFFA7D00"/>
      <name val="Trebuchet MS"/>
      <family val="2"/>
    </font>
    <font>
      <i/>
      <sz val="10"/>
      <color rgb="FF7F7F7F"/>
      <name val="Trebuchet MS"/>
      <family val="2"/>
    </font>
    <font>
      <sz val="10"/>
      <name val="Tahoma"/>
      <family val="2"/>
    </font>
    <font>
      <sz val="10"/>
      <name val="Times New Roman Cyr"/>
      <family val="1"/>
      <charset val="204"/>
    </font>
    <font>
      <u/>
      <sz val="12.65"/>
      <color theme="10"/>
      <name val="Calibri"/>
      <family val="2"/>
    </font>
    <font>
      <u/>
      <sz val="10"/>
      <color theme="10"/>
      <name val="Trebuchet MS"/>
      <family val="2"/>
    </font>
    <font>
      <sz val="10"/>
      <color indexed="19"/>
      <name val="Trebuchet MS"/>
      <family val="2"/>
    </font>
    <font>
      <sz val="10"/>
      <color indexed="39"/>
      <name val="Arial"/>
      <family val="2"/>
    </font>
    <font>
      <b/>
      <sz val="12"/>
      <color indexed="8"/>
      <name val="Arial"/>
      <family val="2"/>
    </font>
    <font>
      <sz val="8"/>
      <color indexed="9"/>
      <name val="Arial"/>
      <family val="2"/>
    </font>
    <font>
      <sz val="8"/>
      <color indexed="8"/>
      <name val="Tahoma"/>
      <family val="2"/>
    </font>
    <font>
      <b/>
      <sz val="16"/>
      <color indexed="23"/>
      <name val="Arial"/>
      <family val="2"/>
    </font>
    <font>
      <b/>
      <sz val="9"/>
      <color indexed="8"/>
      <name val="Tahoma"/>
      <family val="2"/>
    </font>
    <font>
      <sz val="11"/>
      <color indexed="63"/>
      <name val="Calibri"/>
      <family val="2"/>
      <scheme val="minor"/>
    </font>
    <font>
      <sz val="10"/>
      <color indexed="8"/>
      <name val="Tahoma"/>
      <family val="2"/>
    </font>
    <font>
      <b/>
      <sz val="15"/>
      <color indexed="62"/>
      <name val="Trebuchet MS"/>
      <family val="2"/>
    </font>
    <font>
      <b/>
      <sz val="13"/>
      <color indexed="62"/>
      <name val="Trebuchet MS"/>
      <family val="2"/>
    </font>
    <font>
      <b/>
      <sz val="11"/>
      <color indexed="62"/>
      <name val="Trebuchet MS"/>
      <family val="2"/>
    </font>
    <font>
      <b/>
      <sz val="14"/>
      <name val="Arial"/>
      <family val="2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2"/>
      <color indexed="8"/>
      <name val="Calibri"/>
      <family val="2"/>
    </font>
    <font>
      <sz val="7"/>
      <color indexed="9"/>
      <name val="Optima"/>
    </font>
    <font>
      <sz val="9"/>
      <color indexed="8"/>
      <name val="Verdana"/>
      <family val="2"/>
    </font>
    <font>
      <sz val="11"/>
      <color indexed="14"/>
      <name val="Calibri"/>
      <family val="2"/>
      <scheme val="minor"/>
    </font>
    <font>
      <sz val="11"/>
      <name val="Trebuchet MS"/>
      <family val="2"/>
    </font>
    <font>
      <b/>
      <u/>
      <sz val="9"/>
      <color theme="1"/>
      <name val="Lucida Sans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color theme="0"/>
      <name val="Lucida Sans"/>
      <family val="2"/>
    </font>
  </fonts>
  <fills count="11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4"/>
        <bgColor indexed="64"/>
      </patternFill>
    </fill>
    <fill>
      <patternFill patternType="solid">
        <fgColor indexed="30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lightGray">
        <fgColor indexed="15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1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10"/>
        <bgColor indexed="64"/>
      </patternFill>
    </fill>
    <fill>
      <patternFill patternType="lightGray">
        <fgColor indexed="12"/>
      </patternFill>
    </fill>
    <fill>
      <patternFill patternType="solid">
        <fgColor indexed="18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15"/>
        <bgColor indexed="64"/>
      </patternFill>
    </fill>
    <fill>
      <patternFill patternType="gray125">
        <fgColor indexed="22"/>
      </patternFill>
    </fill>
    <fill>
      <patternFill patternType="solid">
        <fgColor indexed="34"/>
        <bgColor indexed="64"/>
      </patternFill>
    </fill>
    <fill>
      <patternFill patternType="mediumGray">
        <fgColor indexed="22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8"/>
      </patternFill>
    </fill>
    <fill>
      <patternFill patternType="darkVertical"/>
    </fill>
    <fill>
      <patternFill patternType="solid">
        <fgColor theme="4" tint="0.79998168889431442"/>
        <bgColor indexed="64"/>
      </patternFill>
    </fill>
    <fill>
      <patternFill patternType="solid">
        <fgColor indexed="33"/>
      </patternFill>
    </fill>
    <fill>
      <patternFill patternType="solid">
        <fgColor indexed="14"/>
      </patternFill>
    </fill>
    <fill>
      <patternFill patternType="solid">
        <fgColor indexed="6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3" tint="-0.24994659260841701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indexed="48"/>
        <bgColor indexed="64"/>
      </patternFill>
    </fill>
    <fill>
      <patternFill patternType="darkTrellis">
        <fgColor indexed="13"/>
        <bgColor indexed="9"/>
      </patternFill>
    </fill>
    <fill>
      <patternFill patternType="gray0625">
        <fgColor indexed="22"/>
      </patternFill>
    </fill>
    <fill>
      <patternFill patternType="solid">
        <fgColor indexed="53"/>
        <bgColor indexed="64"/>
      </patternFill>
    </fill>
    <fill>
      <patternFill patternType="solid">
        <fgColor indexed="60"/>
      </patternFill>
    </fill>
    <fill>
      <patternFill patternType="solid">
        <fgColor indexed="35"/>
        <bgColor indexed="64"/>
      </patternFill>
    </fill>
    <fill>
      <patternFill patternType="solid">
        <fgColor indexed="58"/>
      </patternFill>
    </fill>
    <fill>
      <patternFill patternType="solid">
        <fgColor indexed="8"/>
      </patternFill>
    </fill>
    <fill>
      <patternFill patternType="solid">
        <fgColor indexed="4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54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indexed="41"/>
      </patternFill>
    </fill>
    <fill>
      <patternFill patternType="solid">
        <fgColor indexed="19"/>
      </patternFill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/>
        <bgColor indexed="64"/>
      </patternFill>
    </fill>
  </fills>
  <borders count="116">
    <border>
      <left/>
      <right/>
      <top/>
      <bottom/>
      <diagonal/>
    </border>
    <border>
      <left/>
      <right/>
      <top/>
      <bottom style="thin">
        <color rgb="FF969696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tted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ck">
        <color indexed="37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1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ck">
        <color indexed="49"/>
      </bottom>
      <diagonal/>
    </border>
    <border>
      <left style="thin">
        <color indexed="18"/>
      </left>
      <right/>
      <top style="thin">
        <color indexed="18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theme="3" tint="-0.24994659260841701"/>
      </left>
      <right style="thin">
        <color theme="3" tint="-0.24994659260841701"/>
      </right>
      <top/>
      <bottom/>
      <diagonal/>
    </border>
    <border>
      <left style="thin">
        <color theme="3" tint="-0.24994659260841701"/>
      </left>
      <right/>
      <top style="thin">
        <color theme="3" tint="-0.24994659260841701"/>
      </top>
      <bottom/>
      <diagonal/>
    </border>
    <border>
      <left/>
      <right/>
      <top/>
      <bottom style="thin">
        <color indexed="4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thin">
        <color indexed="22"/>
      </top>
      <bottom style="thin">
        <color indexed="22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auto="1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0"/>
      </top>
      <bottom style="double">
        <color indexed="60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/>
      <bottom style="thick">
        <color indexed="60"/>
      </bottom>
      <diagonal/>
    </border>
    <border>
      <left/>
      <right/>
      <top/>
      <bottom style="thick">
        <color indexed="8"/>
      </bottom>
      <diagonal/>
    </border>
    <border>
      <left/>
      <right/>
      <top/>
      <bottom style="medium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2"/>
      </left>
      <right style="thin">
        <color indexed="62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2"/>
      </left>
      <right style="thin">
        <color indexed="62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2"/>
      </left>
      <right style="thin">
        <color indexed="62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2"/>
      </left>
      <right style="thin">
        <color indexed="62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2"/>
      </left>
      <right style="thin">
        <color indexed="62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2"/>
      </left>
      <right style="thin">
        <color indexed="62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2"/>
      </left>
      <right style="thin">
        <color indexed="62"/>
      </right>
      <top/>
      <bottom/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2"/>
      </left>
      <right style="thin">
        <color indexed="62"/>
      </right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2"/>
      </left>
      <right style="thin">
        <color indexed="62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2"/>
      </left>
      <right style="thin">
        <color indexed="62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2"/>
      </left>
      <right style="thin">
        <color indexed="62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2"/>
      </left>
      <right style="thin">
        <color indexed="62"/>
      </right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23"/>
      </top>
      <bottom style="medium">
        <color indexed="23"/>
      </bottom>
      <diagonal/>
    </border>
  </borders>
  <cellStyleXfs count="38566">
    <xf numFmtId="0" fontId="0" fillId="0" borderId="0"/>
    <xf numFmtId="9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3" fillId="0" borderId="0"/>
    <xf numFmtId="0" fontId="3" fillId="0" borderId="0"/>
    <xf numFmtId="0" fontId="7" fillId="0" borderId="0" applyFill="0"/>
    <xf numFmtId="0" fontId="7" fillId="0" borderId="0" applyFill="0"/>
    <xf numFmtId="0" fontId="3" fillId="0" borderId="0"/>
    <xf numFmtId="0" fontId="7" fillId="0" borderId="0" applyFill="0"/>
    <xf numFmtId="0" fontId="3" fillId="0" borderId="0"/>
    <xf numFmtId="0" fontId="3" fillId="0" borderId="0"/>
    <xf numFmtId="0" fontId="7" fillId="0" borderId="0"/>
    <xf numFmtId="17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3" fillId="0" borderId="0"/>
    <xf numFmtId="0" fontId="3" fillId="0" borderId="0"/>
    <xf numFmtId="0" fontId="7" fillId="0" borderId="0" applyFill="0"/>
    <xf numFmtId="0" fontId="3" fillId="0" borderId="0"/>
    <xf numFmtId="0" fontId="7" fillId="0" borderId="0" applyFill="0"/>
    <xf numFmtId="173" fontId="3" fillId="0" borderId="0"/>
    <xf numFmtId="0" fontId="7" fillId="0" borderId="0" applyFill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3" fillId="0" borderId="0"/>
    <xf numFmtId="173" fontId="7" fillId="0" borderId="0" applyFill="0"/>
    <xf numFmtId="0" fontId="7" fillId="0" borderId="0"/>
    <xf numFmtId="0" fontId="3" fillId="0" borderId="0"/>
    <xf numFmtId="0" fontId="7" fillId="0" borderId="0"/>
    <xf numFmtId="0" fontId="7" fillId="0" borderId="0" applyFill="0"/>
    <xf numFmtId="0" fontId="3" fillId="0" borderId="0"/>
    <xf numFmtId="0" fontId="7" fillId="0" borderId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0" fontId="7" fillId="0" borderId="0" applyFill="0"/>
    <xf numFmtId="0" fontId="3" fillId="0" borderId="0"/>
    <xf numFmtId="0" fontId="9" fillId="0" borderId="0"/>
    <xf numFmtId="0" fontId="9" fillId="0" borderId="0"/>
    <xf numFmtId="0" fontId="9" fillId="0" borderId="0"/>
    <xf numFmtId="0" fontId="7" fillId="0" borderId="0" applyFill="0"/>
    <xf numFmtId="0" fontId="7" fillId="0" borderId="0" applyFill="0"/>
    <xf numFmtId="0" fontId="7" fillId="0" borderId="0" applyFill="0"/>
    <xf numFmtId="173" fontId="7" fillId="0" borderId="0" applyFill="0"/>
    <xf numFmtId="173" fontId="7" fillId="0" borderId="0"/>
    <xf numFmtId="173" fontId="3" fillId="0" borderId="0"/>
    <xf numFmtId="173" fontId="7" fillId="0" borderId="0"/>
    <xf numFmtId="173" fontId="7" fillId="0" borderId="0"/>
    <xf numFmtId="173" fontId="7" fillId="0" borderId="0" applyFill="0"/>
    <xf numFmtId="173" fontId="3" fillId="0" borderId="0"/>
    <xf numFmtId="173" fontId="7" fillId="0" borderId="0" applyFill="0"/>
    <xf numFmtId="173" fontId="3" fillId="0" borderId="0"/>
    <xf numFmtId="173" fontId="7" fillId="0" borderId="0" applyFill="0"/>
    <xf numFmtId="173" fontId="7" fillId="0" borderId="0"/>
    <xf numFmtId="173" fontId="3" fillId="0" borderId="0"/>
    <xf numFmtId="173" fontId="7" fillId="0" borderId="0"/>
    <xf numFmtId="173" fontId="7" fillId="0" borderId="0" applyFill="0"/>
    <xf numFmtId="173" fontId="3" fillId="0" borderId="0"/>
    <xf numFmtId="173" fontId="7" fillId="0" borderId="0"/>
    <xf numFmtId="173" fontId="9" fillId="0" borderId="0"/>
    <xf numFmtId="173" fontId="3" fillId="0" borderId="0"/>
    <xf numFmtId="173" fontId="7" fillId="0" borderId="0" applyFill="0"/>
    <xf numFmtId="173" fontId="3" fillId="0" borderId="0"/>
    <xf numFmtId="173" fontId="9" fillId="0" borderId="0"/>
    <xf numFmtId="173" fontId="9" fillId="0" borderId="0"/>
    <xf numFmtId="173" fontId="9" fillId="0" borderId="0"/>
    <xf numFmtId="173" fontId="7" fillId="0" borderId="0" applyFill="0"/>
    <xf numFmtId="173" fontId="7" fillId="0" borderId="0" applyFill="0"/>
    <xf numFmtId="173" fontId="7" fillId="0" borderId="0" applyFill="0"/>
    <xf numFmtId="173" fontId="3" fillId="0" borderId="0"/>
    <xf numFmtId="173" fontId="3" fillId="0" borderId="0"/>
    <xf numFmtId="173" fontId="7" fillId="0" borderId="0"/>
    <xf numFmtId="173" fontId="7" fillId="0" borderId="0" applyFill="0"/>
    <xf numFmtId="0" fontId="7" fillId="0" borderId="0"/>
    <xf numFmtId="173" fontId="7" fillId="0" borderId="0"/>
    <xf numFmtId="173" fontId="7" fillId="0" borderId="0" applyFill="0"/>
    <xf numFmtId="0" fontId="7" fillId="0" borderId="0"/>
    <xf numFmtId="173" fontId="7" fillId="0" borderId="0"/>
    <xf numFmtId="0" fontId="7" fillId="0" borderId="0"/>
    <xf numFmtId="0" fontId="7" fillId="0" borderId="0" applyFill="0"/>
    <xf numFmtId="0" fontId="7" fillId="0" borderId="0"/>
    <xf numFmtId="0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7" fillId="0" borderId="0"/>
    <xf numFmtId="0" fontId="7" fillId="0" borderId="0" applyFill="0"/>
    <xf numFmtId="0" fontId="7" fillId="0" borderId="0" applyFill="0"/>
    <xf numFmtId="0" fontId="7" fillId="0" borderId="0" applyFill="0"/>
    <xf numFmtId="0" fontId="7" fillId="0" borderId="0"/>
    <xf numFmtId="0" fontId="7" fillId="0" borderId="0"/>
    <xf numFmtId="0" fontId="7" fillId="0" borderId="0" applyFill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7" fillId="0" borderId="0" applyFill="0"/>
    <xf numFmtId="0" fontId="7" fillId="0" borderId="0" applyFill="0"/>
    <xf numFmtId="0" fontId="7" fillId="0" borderId="0" applyFill="0"/>
    <xf numFmtId="173" fontId="7" fillId="0" borderId="0" applyFill="0"/>
    <xf numFmtId="173" fontId="7" fillId="0" borderId="0"/>
    <xf numFmtId="173" fontId="7" fillId="0" borderId="0"/>
    <xf numFmtId="173" fontId="7" fillId="0" borderId="0"/>
    <xf numFmtId="173" fontId="7" fillId="0" borderId="0" applyFill="0"/>
    <xf numFmtId="173" fontId="7" fillId="0" borderId="0" applyFill="0"/>
    <xf numFmtId="173" fontId="7" fillId="0" borderId="0" applyFill="0"/>
    <xf numFmtId="173" fontId="7" fillId="0" borderId="0"/>
    <xf numFmtId="173" fontId="7" fillId="0" borderId="0"/>
    <xf numFmtId="173" fontId="7" fillId="0" borderId="0" applyFill="0"/>
    <xf numFmtId="173" fontId="7" fillId="0" borderId="0"/>
    <xf numFmtId="173" fontId="7" fillId="0" borderId="0" applyFill="0"/>
    <xf numFmtId="173" fontId="7" fillId="0" borderId="0" applyFill="0"/>
    <xf numFmtId="173" fontId="7" fillId="0" borderId="0" applyFill="0"/>
    <xf numFmtId="173" fontId="7" fillId="0" borderId="0" applyFill="0"/>
    <xf numFmtId="173" fontId="7" fillId="0" borderId="0"/>
    <xf numFmtId="0" fontId="7" fillId="0" borderId="0" applyFill="0"/>
    <xf numFmtId="173" fontId="7" fillId="0" borderId="0" applyFill="0"/>
    <xf numFmtId="0" fontId="7" fillId="0" borderId="0"/>
    <xf numFmtId="173" fontId="7" fillId="0" borderId="0"/>
    <xf numFmtId="0" fontId="7" fillId="0" borderId="0" applyFill="0"/>
    <xf numFmtId="173" fontId="7" fillId="0" borderId="0" applyFill="0"/>
    <xf numFmtId="0" fontId="7" fillId="0" borderId="0" applyFill="0"/>
    <xf numFmtId="0" fontId="7" fillId="0" borderId="0"/>
    <xf numFmtId="0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7" fillId="0" borderId="0"/>
    <xf numFmtId="0" fontId="7" fillId="0" borderId="0" applyFill="0"/>
    <xf numFmtId="0" fontId="7" fillId="0" borderId="0" applyFill="0"/>
    <xf numFmtId="0" fontId="7" fillId="0" borderId="0" applyFill="0"/>
    <xf numFmtId="0" fontId="7" fillId="0" borderId="0"/>
    <xf numFmtId="0" fontId="7" fillId="0" borderId="0"/>
    <xf numFmtId="0" fontId="7" fillId="0" borderId="0" applyFill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7" fillId="0" borderId="0" applyFill="0"/>
    <xf numFmtId="0" fontId="7" fillId="0" borderId="0" applyFill="0"/>
    <xf numFmtId="0" fontId="7" fillId="0" borderId="0" applyFill="0"/>
    <xf numFmtId="0" fontId="7" fillId="0" borderId="0" applyFill="0"/>
    <xf numFmtId="173" fontId="7" fillId="0" borderId="0" applyFill="0"/>
    <xf numFmtId="173" fontId="7" fillId="0" borderId="0"/>
    <xf numFmtId="173" fontId="7" fillId="0" borderId="0"/>
    <xf numFmtId="173" fontId="7" fillId="0" borderId="0"/>
    <xf numFmtId="173" fontId="7" fillId="0" borderId="0" applyFill="0"/>
    <xf numFmtId="173" fontId="7" fillId="0" borderId="0" applyFill="0"/>
    <xf numFmtId="173" fontId="7" fillId="0" borderId="0" applyFill="0"/>
    <xf numFmtId="173" fontId="7" fillId="0" borderId="0"/>
    <xf numFmtId="173" fontId="7" fillId="0" borderId="0"/>
    <xf numFmtId="173" fontId="7" fillId="0" borderId="0" applyFill="0"/>
    <xf numFmtId="173" fontId="7" fillId="0" borderId="0" applyFill="0"/>
    <xf numFmtId="173" fontId="7" fillId="0" borderId="0" applyFill="0"/>
    <xf numFmtId="173" fontId="7" fillId="0" borderId="0" applyFill="0"/>
    <xf numFmtId="173" fontId="7" fillId="0" borderId="0" applyFill="0"/>
    <xf numFmtId="173" fontId="7" fillId="0" borderId="0"/>
    <xf numFmtId="0" fontId="7" fillId="0" borderId="0" applyFill="0"/>
    <xf numFmtId="0" fontId="7" fillId="0" borderId="0"/>
    <xf numFmtId="0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7" fillId="0" borderId="0"/>
    <xf numFmtId="0" fontId="7" fillId="0" borderId="0" applyFill="0"/>
    <xf numFmtId="0" fontId="7" fillId="0" borderId="0" applyFill="0"/>
    <xf numFmtId="0" fontId="7" fillId="0" borderId="0" applyFill="0"/>
    <xf numFmtId="0" fontId="7" fillId="0" borderId="0"/>
    <xf numFmtId="0" fontId="7" fillId="0" borderId="0"/>
    <xf numFmtId="0" fontId="7" fillId="0" borderId="0" applyFill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7" fillId="0" borderId="0" applyFill="0"/>
    <xf numFmtId="0" fontId="7" fillId="0" borderId="0" applyFill="0"/>
    <xf numFmtId="0" fontId="7" fillId="0" borderId="0" applyFill="0"/>
    <xf numFmtId="0" fontId="7" fillId="0" borderId="0" applyFill="0"/>
    <xf numFmtId="173" fontId="7" fillId="0" borderId="0" applyFill="0"/>
    <xf numFmtId="173" fontId="7" fillId="0" borderId="0"/>
    <xf numFmtId="173" fontId="7" fillId="0" borderId="0"/>
    <xf numFmtId="173" fontId="7" fillId="0" borderId="0"/>
    <xf numFmtId="173" fontId="7" fillId="0" borderId="0" applyFill="0"/>
    <xf numFmtId="173" fontId="7" fillId="0" borderId="0" applyFill="0"/>
    <xf numFmtId="173" fontId="7" fillId="0" borderId="0" applyFill="0"/>
    <xf numFmtId="173" fontId="7" fillId="0" borderId="0"/>
    <xf numFmtId="173" fontId="7" fillId="0" borderId="0"/>
    <xf numFmtId="173" fontId="7" fillId="0" borderId="0" applyFill="0"/>
    <xf numFmtId="173" fontId="7" fillId="0" borderId="0" applyFill="0"/>
    <xf numFmtId="173" fontId="7" fillId="0" borderId="0" applyFill="0"/>
    <xf numFmtId="173" fontId="7" fillId="0" borderId="0" applyFill="0"/>
    <xf numFmtId="173" fontId="7" fillId="0" borderId="0" applyFill="0"/>
    <xf numFmtId="173" fontId="7" fillId="0" borderId="0"/>
    <xf numFmtId="173" fontId="7" fillId="0" borderId="0" applyFill="0"/>
    <xf numFmtId="0" fontId="7" fillId="0" borderId="0"/>
    <xf numFmtId="173" fontId="7" fillId="0" borderId="0"/>
    <xf numFmtId="0" fontId="7" fillId="0" borderId="0" applyFill="0"/>
    <xf numFmtId="0" fontId="7" fillId="0" borderId="0"/>
    <xf numFmtId="173" fontId="7" fillId="0" borderId="0"/>
    <xf numFmtId="0" fontId="7" fillId="0" borderId="0" applyFill="0"/>
    <xf numFmtId="173" fontId="7" fillId="0" borderId="0" applyFill="0"/>
    <xf numFmtId="0" fontId="7" fillId="0" borderId="0" applyFill="0"/>
    <xf numFmtId="0" fontId="3" fillId="0" borderId="0"/>
    <xf numFmtId="0" fontId="7" fillId="0" borderId="0"/>
    <xf numFmtId="172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7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0" fontId="3" fillId="0" borderId="0"/>
    <xf numFmtId="172" fontId="3" fillId="0" borderId="0" applyFont="0" applyFill="0" applyBorder="0" applyAlignment="0" applyProtection="0"/>
    <xf numFmtId="17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9" fontId="3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17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" fillId="0" borderId="7" applyNumberFormat="0" applyFill="0" applyAlignment="0" applyProtection="0"/>
    <xf numFmtId="0" fontId="14" fillId="0" borderId="8" applyNumberFormat="0" applyFill="0" applyAlignment="0" applyProtection="0"/>
    <xf numFmtId="0" fontId="16" fillId="3" borderId="0" applyNumberFormat="0" applyBorder="0" applyAlignment="0" applyProtection="0"/>
    <xf numFmtId="0" fontId="18" fillId="6" borderId="10" applyNumberFormat="0" applyAlignment="0" applyProtection="0"/>
    <xf numFmtId="0" fontId="19" fillId="6" borderId="9" applyNumberFormat="0" applyAlignment="0" applyProtection="0"/>
    <xf numFmtId="0" fontId="23" fillId="0" borderId="0" applyNumberFormat="0" applyFill="0" applyBorder="0" applyAlignment="0" applyProtection="0"/>
    <xf numFmtId="0" fontId="24" fillId="0" borderId="14" applyNumberFormat="0" applyFill="0" applyAlignment="0" applyProtection="0"/>
    <xf numFmtId="0" fontId="25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25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25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25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25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25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8" fillId="0" borderId="0" applyNumberFormat="0" applyFill="0" applyBorder="0" applyAlignment="0" applyProtection="0"/>
    <xf numFmtId="0" fontId="12" fillId="0" borderId="6" applyNumberFormat="0" applyFill="0" applyAlignment="0" applyProtection="0"/>
    <xf numFmtId="0" fontId="29" fillId="4" borderId="0" applyNumberFormat="0" applyBorder="0" applyAlignment="0" applyProtection="0"/>
    <xf numFmtId="0" fontId="25" fillId="12" borderId="0" applyNumberFormat="0" applyBorder="0" applyAlignment="0" applyProtection="0"/>
    <xf numFmtId="0" fontId="25" fillId="16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30" fillId="34" borderId="0" applyNumberFormat="0" applyBorder="0" applyAlignment="0" applyProtection="0"/>
    <xf numFmtId="180" fontId="3" fillId="0" borderId="0" applyFont="0" applyFill="0" applyBorder="0" applyAlignment="0" applyProtection="0"/>
    <xf numFmtId="165" fontId="7" fillId="0" borderId="0" applyFont="0" applyFill="0" applyBorder="0" applyAlignment="0" applyProtection="0"/>
    <xf numFmtId="173" fontId="7" fillId="0" borderId="0" applyNumberFormat="0" applyFill="0" applyBorder="0" applyAlignment="0" applyProtection="0"/>
    <xf numFmtId="9" fontId="7" fillId="0" borderId="0" applyFont="0" applyFill="0" applyBorder="0" applyAlignment="0" applyProtection="0"/>
    <xf numFmtId="173" fontId="7" fillId="0" borderId="0" applyNumberFormat="0" applyFill="0" applyBorder="0" applyAlignment="0" applyProtection="0"/>
    <xf numFmtId="37" fontId="31" fillId="0" borderId="0"/>
    <xf numFmtId="0" fontId="35" fillId="0" borderId="0">
      <alignment vertical="center"/>
      <protection locked="0"/>
    </xf>
    <xf numFmtId="0" fontId="7" fillId="0" borderId="0"/>
    <xf numFmtId="0" fontId="37" fillId="0" borderId="0">
      <alignment vertical="center"/>
    </xf>
    <xf numFmtId="0" fontId="32" fillId="0" borderId="0" applyNumberFormat="0" applyFont="0" applyAlignment="0"/>
    <xf numFmtId="0" fontId="27" fillId="0" borderId="0" applyNumberFormat="0" applyFill="0" applyBorder="0" applyAlignment="0" applyProtection="0"/>
    <xf numFmtId="0" fontId="38" fillId="0" borderId="0" applyNumberFormat="0" applyFill="0" applyBorder="0" applyProtection="0">
      <alignment horizontal="center"/>
    </xf>
    <xf numFmtId="0" fontId="27" fillId="0" borderId="0" applyNumberFormat="0" applyFill="0" applyBorder="0" applyProtection="0">
      <alignment horizontal="center"/>
    </xf>
    <xf numFmtId="0" fontId="27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73" fontId="7" fillId="0" borderId="0" applyNumberFormat="0" applyFill="0" applyBorder="0" applyAlignment="0" applyProtection="0"/>
    <xf numFmtId="173" fontId="62" fillId="38" borderId="0" applyNumberFormat="0" applyBorder="0" applyAlignment="0" applyProtection="0"/>
    <xf numFmtId="173" fontId="62" fillId="39" borderId="0" applyNumberFormat="0" applyBorder="0" applyAlignment="0" applyProtection="0"/>
    <xf numFmtId="173" fontId="62" fillId="40" borderId="0" applyNumberFormat="0" applyBorder="0" applyAlignment="0" applyProtection="0"/>
    <xf numFmtId="173" fontId="62" fillId="41" borderId="0" applyNumberFormat="0" applyBorder="0" applyAlignment="0" applyProtection="0"/>
    <xf numFmtId="173" fontId="62" fillId="42" borderId="0" applyNumberFormat="0" applyBorder="0" applyAlignment="0" applyProtection="0"/>
    <xf numFmtId="173" fontId="62" fillId="43" borderId="0" applyNumberFormat="0" applyBorder="0" applyAlignment="0" applyProtection="0"/>
    <xf numFmtId="173" fontId="62" fillId="44" borderId="0" applyNumberFormat="0" applyBorder="0" applyAlignment="0" applyProtection="0"/>
    <xf numFmtId="173" fontId="62" fillId="45" borderId="0" applyNumberFormat="0" applyBorder="0" applyAlignment="0" applyProtection="0"/>
    <xf numFmtId="173" fontId="62" fillId="46" borderId="0" applyNumberFormat="0" applyBorder="0" applyAlignment="0" applyProtection="0"/>
    <xf numFmtId="173" fontId="62" fillId="41" borderId="0" applyNumberFormat="0" applyBorder="0" applyAlignment="0" applyProtection="0"/>
    <xf numFmtId="173" fontId="62" fillId="44" borderId="0" applyNumberFormat="0" applyBorder="0" applyAlignment="0" applyProtection="0"/>
    <xf numFmtId="173" fontId="62" fillId="47" borderId="0" applyNumberFormat="0" applyBorder="0" applyAlignment="0" applyProtection="0"/>
    <xf numFmtId="173" fontId="63" fillId="34" borderId="0" applyNumberFormat="0" applyBorder="0" applyAlignment="0" applyProtection="0"/>
    <xf numFmtId="173" fontId="63" fillId="45" borderId="0" applyNumberFormat="0" applyBorder="0" applyAlignment="0" applyProtection="0"/>
    <xf numFmtId="173" fontId="63" fillId="46" borderId="0" applyNumberFormat="0" applyBorder="0" applyAlignment="0" applyProtection="0"/>
    <xf numFmtId="173" fontId="63" fillId="48" borderId="0" applyNumberFormat="0" applyBorder="0" applyAlignment="0" applyProtection="0"/>
    <xf numFmtId="173" fontId="63" fillId="49" borderId="0" applyNumberFormat="0" applyBorder="0" applyAlignment="0" applyProtection="0"/>
    <xf numFmtId="173" fontId="63" fillId="50" borderId="0" applyNumberFormat="0" applyBorder="0" applyAlignment="0" applyProtection="0"/>
    <xf numFmtId="173" fontId="7" fillId="0" borderId="0"/>
    <xf numFmtId="173" fontId="7" fillId="0" borderId="0" applyNumberFormat="0" applyFill="0" applyBorder="0" applyAlignment="0" applyProtection="0"/>
    <xf numFmtId="173" fontId="42" fillId="0" borderId="0" applyNumberFormat="0" applyFill="0" applyBorder="0" applyAlignment="0" applyProtection="0"/>
    <xf numFmtId="184" fontId="41" fillId="0" borderId="0"/>
    <xf numFmtId="185" fontId="7" fillId="0" borderId="0">
      <alignment vertical="top"/>
    </xf>
    <xf numFmtId="186" fontId="7" fillId="0" borderId="20"/>
    <xf numFmtId="187" fontId="38" fillId="0" borderId="0" applyFont="0" applyFill="0" applyBorder="0" applyAlignment="0" applyProtection="0"/>
    <xf numFmtId="173" fontId="64" fillId="40" borderId="0" applyNumberFormat="0" applyBorder="0" applyAlignment="0" applyProtection="0"/>
    <xf numFmtId="173" fontId="41" fillId="52" borderId="0" applyNumberFormat="0" applyFont="0" applyBorder="0" applyAlignment="0"/>
    <xf numFmtId="173" fontId="66" fillId="53" borderId="22" applyNumberFormat="0" applyAlignment="0" applyProtection="0"/>
    <xf numFmtId="173" fontId="67" fillId="0" borderId="23" applyNumberFormat="0" applyFill="0" applyAlignment="0" applyProtection="0"/>
    <xf numFmtId="183" fontId="38" fillId="0" borderId="0" applyFont="0" applyFill="0" applyBorder="0" applyAlignment="0" applyProtection="0">
      <alignment horizontal="right"/>
    </xf>
    <xf numFmtId="188" fontId="38" fillId="0" borderId="0" applyFont="0" applyFill="0" applyBorder="0" applyAlignment="0" applyProtection="0"/>
    <xf numFmtId="189" fontId="38" fillId="0" borderId="0" applyFont="0" applyFill="0" applyBorder="0" applyAlignment="0" applyProtection="0">
      <alignment horizontal="right"/>
    </xf>
    <xf numFmtId="173" fontId="7" fillId="0" borderId="0"/>
    <xf numFmtId="173" fontId="43" fillId="0" borderId="0"/>
    <xf numFmtId="173" fontId="7" fillId="0" borderId="0"/>
    <xf numFmtId="173" fontId="43" fillId="0" borderId="0"/>
    <xf numFmtId="41" fontId="7" fillId="35" borderId="0" applyFont="0"/>
    <xf numFmtId="190" fontId="38" fillId="0" borderId="0" applyFont="0" applyFill="0" applyBorder="0" applyAlignment="0" applyProtection="0">
      <alignment horizontal="right"/>
    </xf>
    <xf numFmtId="191" fontId="38" fillId="0" borderId="0" applyFont="0" applyFill="0" applyBorder="0" applyAlignment="0" applyProtection="0">
      <alignment horizontal="right"/>
    </xf>
    <xf numFmtId="192" fontId="38" fillId="0" borderId="0" applyFont="0" applyFill="0" applyBorder="0" applyAlignment="0" applyProtection="0"/>
    <xf numFmtId="173" fontId="7" fillId="0" borderId="0">
      <protection locked="0"/>
    </xf>
    <xf numFmtId="193" fontId="38" fillId="0" borderId="24" applyNumberFormat="0" applyFont="0" applyFill="0" applyAlignment="0" applyProtection="0"/>
    <xf numFmtId="42" fontId="44" fillId="0" borderId="0" applyFill="0" applyBorder="0" applyAlignment="0" applyProtection="0"/>
    <xf numFmtId="173" fontId="7" fillId="0" borderId="0">
      <protection locked="0"/>
    </xf>
    <xf numFmtId="173" fontId="7" fillId="0" borderId="0">
      <protection locked="0"/>
    </xf>
    <xf numFmtId="173" fontId="68" fillId="0" borderId="0" applyNumberFormat="0" applyFill="0" applyBorder="0" applyAlignment="0" applyProtection="0"/>
    <xf numFmtId="173" fontId="63" fillId="54" borderId="0" applyNumberFormat="0" applyBorder="0" applyAlignment="0" applyProtection="0"/>
    <xf numFmtId="173" fontId="63" fillId="55" borderId="0" applyNumberFormat="0" applyBorder="0" applyAlignment="0" applyProtection="0"/>
    <xf numFmtId="173" fontId="63" fillId="56" borderId="0" applyNumberFormat="0" applyBorder="0" applyAlignment="0" applyProtection="0"/>
    <xf numFmtId="173" fontId="63" fillId="48" borderId="0" applyNumberFormat="0" applyBorder="0" applyAlignment="0" applyProtection="0"/>
    <xf numFmtId="173" fontId="63" fillId="49" borderId="0" applyNumberFormat="0" applyBorder="0" applyAlignment="0" applyProtection="0"/>
    <xf numFmtId="173" fontId="63" fillId="57" borderId="0" applyNumberFormat="0" applyBorder="0" applyAlignment="0" applyProtection="0"/>
    <xf numFmtId="173" fontId="37" fillId="0" borderId="0">
      <alignment vertical="center"/>
    </xf>
    <xf numFmtId="194" fontId="38" fillId="0" borderId="0" applyFont="0" applyFill="0" applyBorder="0" applyAlignment="0" applyProtection="0"/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45" fillId="0" borderId="0" applyFill="0" applyBorder="0" applyProtection="0">
      <alignment horizontal="left"/>
    </xf>
    <xf numFmtId="195" fontId="38" fillId="0" borderId="0" applyFont="0" applyFill="0" applyBorder="0" applyAlignment="0" applyProtection="0">
      <alignment horizontal="right"/>
    </xf>
    <xf numFmtId="173" fontId="46" fillId="0" borderId="0" applyProtection="0">
      <alignment horizontal="right"/>
    </xf>
    <xf numFmtId="199" fontId="42" fillId="0" borderId="0" applyFont="0" applyFill="0" applyBorder="0" applyAlignment="0" applyProtection="0"/>
    <xf numFmtId="173" fontId="69" fillId="39" borderId="0" applyNumberFormat="0" applyBorder="0" applyAlignment="0" applyProtection="0"/>
    <xf numFmtId="173" fontId="41" fillId="58" borderId="0" applyNumberFormat="0" applyFont="0" applyBorder="0" applyAlignment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96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201" fontId="7" fillId="0" borderId="0" applyFont="0" applyFill="0" applyBorder="0" applyAlignment="0" applyProtection="0"/>
    <xf numFmtId="173" fontId="7" fillId="0" borderId="0">
      <protection locked="0"/>
    </xf>
    <xf numFmtId="173" fontId="47" fillId="0" borderId="0" applyFont="0" applyFill="0" applyBorder="0" applyAlignment="0" applyProtection="0">
      <alignment horizontal="right"/>
    </xf>
    <xf numFmtId="170" fontId="38" fillId="0" borderId="0" applyFont="0" applyFill="0" applyBorder="0" applyAlignment="0" applyProtection="0">
      <alignment horizontal="right"/>
    </xf>
    <xf numFmtId="173" fontId="70" fillId="59" borderId="0" applyNumberFormat="0" applyBorder="0" applyAlignment="0" applyProtection="0"/>
    <xf numFmtId="37" fontId="7" fillId="0" borderId="0"/>
    <xf numFmtId="173" fontId="7" fillId="0" borderId="0"/>
    <xf numFmtId="173" fontId="7" fillId="0" borderId="0"/>
    <xf numFmtId="173" fontId="62" fillId="60" borderId="25" applyNumberFormat="0" applyFont="0" applyAlignment="0" applyProtection="0"/>
    <xf numFmtId="173" fontId="48" fillId="0" borderId="26"/>
    <xf numFmtId="1" fontId="49" fillId="0" borderId="0" applyProtection="0">
      <alignment horizontal="right" vertical="center"/>
    </xf>
    <xf numFmtId="9" fontId="7" fillId="0" borderId="0" applyFont="0" applyFill="0" applyBorder="0" applyAlignment="0" applyProtection="0"/>
    <xf numFmtId="199" fontId="71" fillId="0" borderId="4" applyFont="0" applyFill="0" applyBorder="0" applyAlignment="0" applyProtection="0"/>
    <xf numFmtId="38" fontId="7" fillId="0" borderId="0"/>
    <xf numFmtId="186" fontId="7" fillId="0" borderId="0"/>
    <xf numFmtId="173" fontId="72" fillId="51" borderId="27" applyNumberFormat="0" applyAlignment="0" applyProtection="0"/>
    <xf numFmtId="181" fontId="50" fillId="61" borderId="0"/>
    <xf numFmtId="38" fontId="51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2" fontId="52" fillId="0" borderId="0" applyFill="0" applyBorder="0" applyAlignment="0" applyProtection="0"/>
    <xf numFmtId="173" fontId="53" fillId="0" borderId="0"/>
    <xf numFmtId="173" fontId="54" fillId="0" borderId="0"/>
    <xf numFmtId="173" fontId="55" fillId="0" borderId="0" applyBorder="0" applyProtection="0">
      <alignment vertical="center"/>
    </xf>
    <xf numFmtId="193" fontId="38" fillId="0" borderId="5" applyBorder="0" applyProtection="0">
      <alignment horizontal="right" vertical="center"/>
    </xf>
    <xf numFmtId="173" fontId="56" fillId="62" borderId="0" applyBorder="0" applyProtection="0">
      <alignment horizontal="centerContinuous" vertical="center"/>
    </xf>
    <xf numFmtId="173" fontId="56" fillId="63" borderId="5" applyBorder="0" applyProtection="0">
      <alignment horizontal="centerContinuous" vertical="center"/>
    </xf>
    <xf numFmtId="173" fontId="57" fillId="0" borderId="0" applyFill="0" applyBorder="0" applyProtection="0">
      <alignment horizontal="left"/>
    </xf>
    <xf numFmtId="173" fontId="45" fillId="0" borderId="4" applyFill="0" applyBorder="0" applyProtection="0">
      <alignment horizontal="left" vertical="top"/>
    </xf>
    <xf numFmtId="173" fontId="36" fillId="0" borderId="0">
      <alignment horizontal="centerContinuous"/>
    </xf>
    <xf numFmtId="173" fontId="73" fillId="0" borderId="0" applyNumberFormat="0" applyFill="0" applyBorder="0" applyAlignment="0" applyProtection="0"/>
    <xf numFmtId="173" fontId="41" fillId="0" borderId="0" applyNumberFormat="0" applyFill="0" applyBorder="0" applyAlignment="0" applyProtection="0"/>
    <xf numFmtId="173" fontId="58" fillId="0" borderId="0" applyNumberFormat="0" applyFill="0" applyBorder="0" applyAlignment="0" applyProtection="0"/>
    <xf numFmtId="185" fontId="7" fillId="0" borderId="2"/>
    <xf numFmtId="182" fontId="78" fillId="35" borderId="0" applyFont="0" applyFill="0" applyBorder="0" applyAlignment="0" applyProtection="0"/>
    <xf numFmtId="10" fontId="59" fillId="61" borderId="0"/>
    <xf numFmtId="173" fontId="7" fillId="0" borderId="31">
      <protection locked="0"/>
    </xf>
    <xf numFmtId="173" fontId="60" fillId="0" borderId="0">
      <alignment horizontal="fill"/>
    </xf>
    <xf numFmtId="173" fontId="38" fillId="0" borderId="0"/>
    <xf numFmtId="198" fontId="38" fillId="0" borderId="0"/>
    <xf numFmtId="173" fontId="61" fillId="36" borderId="0">
      <alignment horizontal="center"/>
    </xf>
    <xf numFmtId="182" fontId="79" fillId="0" borderId="4" applyFont="0" applyFill="0" applyBorder="0" applyAlignment="0" applyProtection="0"/>
    <xf numFmtId="15" fontId="38" fillId="0" borderId="0" applyFont="0" applyFill="0" applyBorder="0" applyAlignment="0" applyProtection="0"/>
    <xf numFmtId="180" fontId="7" fillId="0" borderId="0" applyFont="0" applyFill="0" applyBorder="0" applyAlignment="0" applyProtection="0"/>
    <xf numFmtId="173" fontId="7" fillId="0" borderId="0"/>
    <xf numFmtId="173" fontId="7" fillId="0" borderId="0"/>
    <xf numFmtId="164" fontId="84" fillId="0" borderId="0" applyFont="0" applyFill="0" applyBorder="0" applyAlignment="0" applyProtection="0">
      <alignment horizontal="right"/>
    </xf>
    <xf numFmtId="2" fontId="84" fillId="0" borderId="0" applyFont="0" applyFill="0" applyBorder="0" applyAlignment="0" applyProtection="0">
      <alignment horizontal="right"/>
    </xf>
    <xf numFmtId="179" fontId="84" fillId="0" borderId="0" applyFont="0" applyFill="0" applyBorder="0" applyAlignment="0" applyProtection="0"/>
    <xf numFmtId="173" fontId="62" fillId="44" borderId="0" applyNumberFormat="0" applyBorder="0" applyAlignment="0" applyProtection="0"/>
    <xf numFmtId="173" fontId="62" fillId="45" borderId="0" applyNumberFormat="0" applyBorder="0" applyAlignment="0" applyProtection="0"/>
    <xf numFmtId="173" fontId="62" fillId="60" borderId="0" applyNumberFormat="0" applyBorder="0" applyAlignment="0" applyProtection="0"/>
    <xf numFmtId="173" fontId="62" fillId="43" borderId="0" applyNumberFormat="0" applyBorder="0" applyAlignment="0" applyProtection="0"/>
    <xf numFmtId="173" fontId="62" fillId="42" borderId="0" applyNumberFormat="0" applyBorder="0" applyAlignment="0" applyProtection="0"/>
    <xf numFmtId="173" fontId="62" fillId="60" borderId="0" applyNumberFormat="0" applyBorder="0" applyAlignment="0" applyProtection="0"/>
    <xf numFmtId="173" fontId="62" fillId="38" borderId="0" applyNumberFormat="0" applyBorder="0" applyAlignment="0" applyProtection="0"/>
    <xf numFmtId="173" fontId="62" fillId="39" borderId="0" applyNumberFormat="0" applyBorder="0" applyAlignment="0" applyProtection="0"/>
    <xf numFmtId="173" fontId="62" fillId="40" borderId="0" applyNumberFormat="0" applyBorder="0" applyAlignment="0" applyProtection="0"/>
    <xf numFmtId="173" fontId="62" fillId="41" borderId="0" applyNumberFormat="0" applyBorder="0" applyAlignment="0" applyProtection="0"/>
    <xf numFmtId="173" fontId="62" fillId="42" borderId="0" applyNumberFormat="0" applyBorder="0" applyAlignment="0" applyProtection="0"/>
    <xf numFmtId="173" fontId="62" fillId="43" borderId="0" applyNumberFormat="0" applyBorder="0" applyAlignment="0" applyProtection="0"/>
    <xf numFmtId="2" fontId="85" fillId="0" borderId="0"/>
    <xf numFmtId="179" fontId="85" fillId="0" borderId="0"/>
    <xf numFmtId="173" fontId="62" fillId="42" borderId="0" applyNumberFormat="0" applyBorder="0" applyAlignment="0" applyProtection="0"/>
    <xf numFmtId="173" fontId="62" fillId="45" borderId="0" applyNumberFormat="0" applyBorder="0" applyAlignment="0" applyProtection="0"/>
    <xf numFmtId="173" fontId="62" fillId="59" borderId="0" applyNumberFormat="0" applyBorder="0" applyAlignment="0" applyProtection="0"/>
    <xf numFmtId="173" fontId="62" fillId="39" borderId="0" applyNumberFormat="0" applyBorder="0" applyAlignment="0" applyProtection="0"/>
    <xf numFmtId="173" fontId="62" fillId="42" borderId="0" applyNumberFormat="0" applyBorder="0" applyAlignment="0" applyProtection="0"/>
    <xf numFmtId="173" fontId="62" fillId="60" borderId="0" applyNumberFormat="0" applyBorder="0" applyAlignment="0" applyProtection="0"/>
    <xf numFmtId="173" fontId="62" fillId="44" borderId="0" applyNumberFormat="0" applyBorder="0" applyAlignment="0" applyProtection="0"/>
    <xf numFmtId="173" fontId="62" fillId="45" borderId="0" applyNumberFormat="0" applyBorder="0" applyAlignment="0" applyProtection="0"/>
    <xf numFmtId="173" fontId="62" fillId="46" borderId="0" applyNumberFormat="0" applyBorder="0" applyAlignment="0" applyProtection="0"/>
    <xf numFmtId="173" fontId="62" fillId="41" borderId="0" applyNumberFormat="0" applyBorder="0" applyAlignment="0" applyProtection="0"/>
    <xf numFmtId="173" fontId="62" fillId="44" borderId="0" applyNumberFormat="0" applyBorder="0" applyAlignment="0" applyProtection="0"/>
    <xf numFmtId="173" fontId="62" fillId="47" borderId="0" applyNumberFormat="0" applyBorder="0" applyAlignment="0" applyProtection="0"/>
    <xf numFmtId="173" fontId="63" fillId="42" borderId="0" applyNumberFormat="0" applyBorder="0" applyAlignment="0" applyProtection="0"/>
    <xf numFmtId="173" fontId="63" fillId="57" borderId="0" applyNumberFormat="0" applyBorder="0" applyAlignment="0" applyProtection="0"/>
    <xf numFmtId="173" fontId="63" fillId="47" borderId="0" applyNumberFormat="0" applyBorder="0" applyAlignment="0" applyProtection="0"/>
    <xf numFmtId="173" fontId="63" fillId="39" borderId="0" applyNumberFormat="0" applyBorder="0" applyAlignment="0" applyProtection="0"/>
    <xf numFmtId="173" fontId="63" fillId="42" borderId="0" applyNumberFormat="0" applyBorder="0" applyAlignment="0" applyProtection="0"/>
    <xf numFmtId="173" fontId="63" fillId="45" borderId="0" applyNumberFormat="0" applyBorder="0" applyAlignment="0" applyProtection="0"/>
    <xf numFmtId="173" fontId="63" fillId="34" borderId="0" applyNumberFormat="0" applyBorder="0" applyAlignment="0" applyProtection="0"/>
    <xf numFmtId="173" fontId="63" fillId="45" borderId="0" applyNumberFormat="0" applyBorder="0" applyAlignment="0" applyProtection="0"/>
    <xf numFmtId="173" fontId="63" fillId="46" borderId="0" applyNumberFormat="0" applyBorder="0" applyAlignment="0" applyProtection="0"/>
    <xf numFmtId="173" fontId="63" fillId="48" borderId="0" applyNumberFormat="0" applyBorder="0" applyAlignment="0" applyProtection="0"/>
    <xf numFmtId="173" fontId="63" fillId="49" borderId="0" applyNumberFormat="0" applyBorder="0" applyAlignment="0" applyProtection="0"/>
    <xf numFmtId="173" fontId="63" fillId="50" borderId="0" applyNumberFormat="0" applyBorder="0" applyAlignment="0" applyProtection="0"/>
    <xf numFmtId="181" fontId="86" fillId="36" borderId="0" applyFont="0" applyBorder="0"/>
    <xf numFmtId="173" fontId="87" fillId="67" borderId="0"/>
    <xf numFmtId="181" fontId="86" fillId="68" borderId="0" applyNumberFormat="0" applyFont="0" applyBorder="0" applyAlignment="0" applyProtection="0"/>
    <xf numFmtId="181" fontId="37" fillId="69" borderId="0" applyNumberFormat="0" applyFont="0" applyBorder="0" applyAlignment="0" applyProtection="0"/>
    <xf numFmtId="181" fontId="26" fillId="70" borderId="0" applyBorder="0"/>
    <xf numFmtId="181" fontId="7" fillId="0" borderId="32" applyNumberFormat="0" applyBorder="0" applyAlignment="0" applyProtection="0"/>
    <xf numFmtId="181" fontId="7" fillId="0" borderId="32" applyNumberFormat="0" applyBorder="0" applyAlignment="0" applyProtection="0"/>
    <xf numFmtId="171" fontId="34" fillId="0" borderId="0" applyBorder="0">
      <alignment horizontal="right"/>
    </xf>
    <xf numFmtId="171" fontId="26" fillId="0" borderId="32" applyBorder="0">
      <alignment horizontal="right"/>
    </xf>
    <xf numFmtId="165" fontId="88" fillId="0" borderId="0" applyBorder="0">
      <alignment horizontal="right"/>
    </xf>
    <xf numFmtId="165" fontId="89" fillId="0" borderId="32" applyBorder="0">
      <alignment horizontal="right"/>
    </xf>
    <xf numFmtId="181" fontId="90" fillId="0" borderId="0">
      <alignment horizontal="left" indent="1"/>
    </xf>
    <xf numFmtId="181" fontId="90" fillId="0" borderId="0">
      <alignment horizontal="left"/>
    </xf>
    <xf numFmtId="181" fontId="91" fillId="0" borderId="3" applyBorder="0"/>
    <xf numFmtId="181" fontId="86" fillId="37" borderId="32" applyNumberFormat="0" applyFont="0" applyBorder="0" applyAlignment="0" applyProtection="0"/>
    <xf numFmtId="171" fontId="40" fillId="71" borderId="3" applyBorder="0">
      <alignment horizontal="right"/>
    </xf>
    <xf numFmtId="171" fontId="40" fillId="0" borderId="3" applyBorder="0">
      <alignment horizontal="right"/>
    </xf>
    <xf numFmtId="181" fontId="33" fillId="0" borderId="32" applyNumberFormat="0" applyBorder="0" applyAlignment="0" applyProtection="0"/>
    <xf numFmtId="173" fontId="40" fillId="36" borderId="33" applyBorder="0">
      <alignment horizontal="center"/>
    </xf>
    <xf numFmtId="37" fontId="7" fillId="0" borderId="0"/>
    <xf numFmtId="173" fontId="63" fillId="72" borderId="0" applyNumberFormat="0" applyBorder="0" applyAlignment="0" applyProtection="0"/>
    <xf numFmtId="173" fontId="63" fillId="57" borderId="0" applyNumberFormat="0" applyBorder="0" applyAlignment="0" applyProtection="0"/>
    <xf numFmtId="173" fontId="63" fillId="47" borderId="0" applyNumberFormat="0" applyBorder="0" applyAlignment="0" applyProtection="0"/>
    <xf numFmtId="173" fontId="63" fillId="73" borderId="0" applyNumberFormat="0" applyBorder="0" applyAlignment="0" applyProtection="0"/>
    <xf numFmtId="173" fontId="63" fillId="49" borderId="0" applyNumberFormat="0" applyBorder="0" applyAlignment="0" applyProtection="0"/>
    <xf numFmtId="173" fontId="63" fillId="55" borderId="0" applyNumberFormat="0" applyBorder="0" applyAlignment="0" applyProtection="0"/>
    <xf numFmtId="173" fontId="7" fillId="0" borderId="0"/>
    <xf numFmtId="173" fontId="69" fillId="41" borderId="0" applyNumberFormat="0" applyBorder="0" applyAlignment="0" applyProtection="0"/>
    <xf numFmtId="204" fontId="92" fillId="0" borderId="0" applyFont="0" applyFill="0" applyBorder="0" applyAlignment="0" applyProtection="0"/>
    <xf numFmtId="205" fontId="7" fillId="0" borderId="0" applyFill="0" applyBorder="0" applyAlignment="0" applyProtection="0">
      <alignment horizontal="right"/>
      <protection locked="0"/>
    </xf>
    <xf numFmtId="205" fontId="7" fillId="0" borderId="0" applyFill="0" applyBorder="0" applyAlignment="0" applyProtection="0">
      <alignment horizontal="right"/>
      <protection locked="0"/>
    </xf>
    <xf numFmtId="1" fontId="93" fillId="0" borderId="0" applyFill="0" applyBorder="0" applyProtection="0">
      <alignment horizontal="right" wrapText="1"/>
      <protection locked="0"/>
    </xf>
    <xf numFmtId="206" fontId="94" fillId="0" borderId="0" applyFill="0" applyBorder="0" applyProtection="0">
      <alignment horizontal="right"/>
      <protection locked="0"/>
    </xf>
    <xf numFmtId="173" fontId="95" fillId="0" borderId="0" applyNumberFormat="0" applyFill="0" applyBorder="0" applyProtection="0">
      <protection locked="0"/>
    </xf>
    <xf numFmtId="206" fontId="96" fillId="0" borderId="0">
      <protection locked="0"/>
    </xf>
    <xf numFmtId="185" fontId="97" fillId="0" borderId="0">
      <alignment horizontal="left"/>
    </xf>
    <xf numFmtId="173" fontId="64" fillId="40" borderId="0" applyNumberFormat="0" applyBorder="0" applyAlignment="0" applyProtection="0"/>
    <xf numFmtId="173" fontId="98" fillId="61" borderId="21" applyNumberFormat="0" applyAlignment="0" applyProtection="0"/>
    <xf numFmtId="173" fontId="65" fillId="51" borderId="21" applyNumberFormat="0" applyAlignment="0" applyProtection="0"/>
    <xf numFmtId="204" fontId="93" fillId="0" borderId="0" applyFont="0" applyFill="0" applyBorder="0" applyAlignment="0" applyProtection="0"/>
    <xf numFmtId="173" fontId="66" fillId="53" borderId="22" applyNumberFormat="0" applyAlignment="0" applyProtection="0"/>
    <xf numFmtId="173" fontId="67" fillId="0" borderId="23" applyNumberFormat="0" applyFill="0" applyAlignment="0" applyProtection="0"/>
    <xf numFmtId="173" fontId="66" fillId="53" borderId="22" applyNumberFormat="0" applyAlignment="0" applyProtection="0"/>
    <xf numFmtId="1" fontId="99" fillId="0" borderId="0">
      <protection locked="0"/>
    </xf>
    <xf numFmtId="173" fontId="7" fillId="0" borderId="0">
      <alignment horizontal="center" wrapText="1"/>
      <protection hidden="1"/>
    </xf>
    <xf numFmtId="207" fontId="100" fillId="0" borderId="0"/>
    <xf numFmtId="207" fontId="100" fillId="0" borderId="0"/>
    <xf numFmtId="207" fontId="100" fillId="0" borderId="0"/>
    <xf numFmtId="207" fontId="100" fillId="0" borderId="0"/>
    <xf numFmtId="207" fontId="100" fillId="0" borderId="0"/>
    <xf numFmtId="207" fontId="100" fillId="0" borderId="0"/>
    <xf numFmtId="207" fontId="100" fillId="0" borderId="0"/>
    <xf numFmtId="207" fontId="100" fillId="0" borderId="0"/>
    <xf numFmtId="3" fontId="101" fillId="0" borderId="0" applyFont="0" applyFill="0" applyBorder="0" applyAlignment="0" applyProtection="0"/>
    <xf numFmtId="173" fontId="71" fillId="66" borderId="0">
      <alignment horizontal="center" vertical="center" wrapText="1"/>
    </xf>
    <xf numFmtId="208" fontId="51" fillId="0" borderId="0" applyFill="0" applyBorder="0">
      <alignment horizontal="right"/>
      <protection locked="0"/>
    </xf>
    <xf numFmtId="209" fontId="102" fillId="0" borderId="0" applyFill="0" applyBorder="0" applyAlignment="0" applyProtection="0">
      <alignment horizontal="center"/>
    </xf>
    <xf numFmtId="210" fontId="101" fillId="0" borderId="0" applyFont="0" applyFill="0" applyBorder="0" applyAlignment="0" applyProtection="0"/>
    <xf numFmtId="173" fontId="51" fillId="0" borderId="0" applyFont="0" applyFill="0" applyBorder="0" applyAlignment="0">
      <protection locked="0"/>
    </xf>
    <xf numFmtId="17" fontId="103" fillId="0" borderId="3" applyFont="0" applyFill="0" applyBorder="0" applyAlignment="0" applyProtection="0"/>
    <xf numFmtId="14" fontId="93" fillId="0" borderId="0" applyFont="0" applyFill="0" applyBorder="0" applyAlignment="0" applyProtection="0">
      <alignment horizontal="center"/>
    </xf>
    <xf numFmtId="169" fontId="93" fillId="0" borderId="0" applyFont="0" applyFill="0" applyBorder="0" applyAlignment="0" applyProtection="0">
      <alignment horizontal="center"/>
    </xf>
    <xf numFmtId="38" fontId="83" fillId="0" borderId="0"/>
    <xf numFmtId="8" fontId="92" fillId="0" borderId="0" applyFont="0" applyFill="0" applyBorder="0" applyAlignment="0" applyProtection="0"/>
    <xf numFmtId="6" fontId="92" fillId="0" borderId="0" applyFont="0" applyFill="0" applyBorder="0" applyAlignment="0" applyProtection="0"/>
    <xf numFmtId="211" fontId="104" fillId="0" borderId="0"/>
    <xf numFmtId="212" fontId="104" fillId="0" borderId="0"/>
    <xf numFmtId="173" fontId="63" fillId="54" borderId="0" applyNumberFormat="0" applyBorder="0" applyAlignment="0" applyProtection="0"/>
    <xf numFmtId="173" fontId="63" fillId="55" borderId="0" applyNumberFormat="0" applyBorder="0" applyAlignment="0" applyProtection="0"/>
    <xf numFmtId="173" fontId="63" fillId="56" borderId="0" applyNumberFormat="0" applyBorder="0" applyAlignment="0" applyProtection="0"/>
    <xf numFmtId="173" fontId="63" fillId="48" borderId="0" applyNumberFormat="0" applyBorder="0" applyAlignment="0" applyProtection="0"/>
    <xf numFmtId="173" fontId="63" fillId="49" borderId="0" applyNumberFormat="0" applyBorder="0" applyAlignment="0" applyProtection="0"/>
    <xf numFmtId="173" fontId="63" fillId="57" borderId="0" applyNumberFormat="0" applyBorder="0" applyAlignment="0" applyProtection="0"/>
    <xf numFmtId="173" fontId="74" fillId="0" borderId="0" applyNumberFormat="0" applyFill="0" applyBorder="0" applyAlignment="0" applyProtection="0"/>
    <xf numFmtId="173" fontId="51" fillId="0" borderId="0"/>
    <xf numFmtId="213" fontId="87" fillId="0" borderId="0" applyFont="0" applyFill="0" applyBorder="0" applyAlignment="0" applyProtection="0">
      <protection locked="0"/>
    </xf>
    <xf numFmtId="13" fontId="87" fillId="0" borderId="0" applyFont="0" applyFill="0" applyBorder="0" applyAlignment="0" applyProtection="0">
      <protection locked="0"/>
    </xf>
    <xf numFmtId="173" fontId="36" fillId="0" borderId="5" applyProtection="0">
      <alignment horizontal="center"/>
    </xf>
    <xf numFmtId="173" fontId="64" fillId="42" borderId="0" applyNumberFormat="0" applyBorder="0" applyAlignment="0" applyProtection="0"/>
    <xf numFmtId="165" fontId="106" fillId="0" borderId="0" applyFill="0" applyBorder="0" applyProtection="0">
      <alignment horizontal="right"/>
      <protection locked="0"/>
    </xf>
    <xf numFmtId="214" fontId="107" fillId="0" borderId="0" applyFill="0" applyBorder="0" applyAlignment="0" applyProtection="0"/>
    <xf numFmtId="37" fontId="108" fillId="0" borderId="0" applyNumberFormat="0" applyFill="0">
      <alignment horizontal="right"/>
    </xf>
    <xf numFmtId="37" fontId="109" fillId="0" borderId="0" applyNumberFormat="0" applyFill="0">
      <alignment horizontal="right"/>
    </xf>
    <xf numFmtId="37" fontId="109" fillId="0" borderId="0" applyNumberFormat="0" applyFill="0">
      <alignment horizontal="left"/>
    </xf>
    <xf numFmtId="37" fontId="108" fillId="0" borderId="0" applyNumberFormat="0" applyFill="0">
      <alignment horizontal="left"/>
    </xf>
    <xf numFmtId="37" fontId="110" fillId="0" borderId="0" applyNumberFormat="0" applyFill="0">
      <alignment horizontal="left" vertical="top"/>
    </xf>
    <xf numFmtId="173" fontId="111" fillId="0" borderId="0" applyAlignment="0" applyProtection="0"/>
    <xf numFmtId="173" fontId="112" fillId="0" borderId="0" applyAlignment="0" applyProtection="0"/>
    <xf numFmtId="173" fontId="113" fillId="0" borderId="0" applyAlignment="0" applyProtection="0"/>
    <xf numFmtId="173" fontId="114" fillId="0" borderId="0" applyFill="0" applyBorder="0" applyAlignment="0" applyProtection="0"/>
    <xf numFmtId="173" fontId="115" fillId="0" borderId="34" applyNumberFormat="0" applyFill="0" applyAlignment="0" applyProtection="0"/>
    <xf numFmtId="173" fontId="116" fillId="0" borderId="35" applyNumberFormat="0" applyFill="0" applyAlignment="0" applyProtection="0"/>
    <xf numFmtId="173" fontId="117" fillId="0" borderId="36" applyNumberFormat="0" applyFill="0" applyAlignment="0" applyProtection="0"/>
    <xf numFmtId="173" fontId="117" fillId="0" borderId="0" applyNumberFormat="0" applyFill="0" applyBorder="0" applyAlignment="0" applyProtection="0"/>
    <xf numFmtId="173" fontId="8" fillId="0" borderId="0" applyNumberFormat="0" applyFill="0" applyBorder="0" applyAlignment="0" applyProtection="0">
      <alignment vertical="top"/>
      <protection locked="0"/>
    </xf>
    <xf numFmtId="173" fontId="7" fillId="0" borderId="0" applyNumberFormat="0" applyFill="0" applyBorder="0" applyAlignment="0" applyProtection="0">
      <alignment vertical="top"/>
      <protection locked="0"/>
    </xf>
    <xf numFmtId="204" fontId="92" fillId="0" borderId="0" applyFont="0" applyFill="0" applyBorder="0" applyAlignment="0" applyProtection="0"/>
    <xf numFmtId="173" fontId="69" fillId="39" borderId="0" applyNumberFormat="0" applyBorder="0" applyAlignment="0" applyProtection="0"/>
    <xf numFmtId="173" fontId="37" fillId="0" borderId="0"/>
    <xf numFmtId="173" fontId="105" fillId="59" borderId="21" applyNumberFormat="0" applyAlignment="0" applyProtection="0"/>
    <xf numFmtId="13" fontId="93" fillId="0" borderId="37" applyNumberFormat="0" applyFont="0" applyFill="0" applyAlignment="0" applyProtection="0">
      <alignment horizontal="right" wrapText="1"/>
      <protection locked="0"/>
    </xf>
    <xf numFmtId="173" fontId="51" fillId="0" borderId="0" applyFill="0" applyBorder="0">
      <alignment horizontal="right"/>
      <protection locked="0"/>
    </xf>
    <xf numFmtId="202" fontId="7" fillId="0" borderId="0" applyFill="0" applyBorder="0">
      <alignment horizontal="right"/>
      <protection locked="0"/>
    </xf>
    <xf numFmtId="173" fontId="11" fillId="58" borderId="15">
      <alignment horizontal="left" vertical="center" wrapText="1"/>
    </xf>
    <xf numFmtId="15" fontId="7" fillId="0" borderId="0"/>
    <xf numFmtId="173" fontId="73" fillId="0" borderId="38" applyNumberFormat="0" applyFill="0" applyAlignment="0" applyProtection="0"/>
    <xf numFmtId="214" fontId="118" fillId="0" borderId="0" applyFill="0" applyBorder="0" applyAlignment="0" applyProtection="0"/>
    <xf numFmtId="4" fontId="102" fillId="0" borderId="0" applyFont="0" applyFill="0" applyBorder="0" applyAlignment="0" applyProtection="0"/>
    <xf numFmtId="172" fontId="7" fillId="74" borderId="0"/>
    <xf numFmtId="173" fontId="70" fillId="59" borderId="0" applyNumberFormat="0" applyBorder="0" applyAlignment="0" applyProtection="0"/>
    <xf numFmtId="173" fontId="119" fillId="59" borderId="0" applyNumberFormat="0" applyBorder="0" applyAlignment="0" applyProtection="0"/>
    <xf numFmtId="173" fontId="37" fillId="0" borderId="0"/>
    <xf numFmtId="173" fontId="59" fillId="0" borderId="0"/>
    <xf numFmtId="173" fontId="59" fillId="0" borderId="0"/>
    <xf numFmtId="173" fontId="59" fillId="0" borderId="0"/>
    <xf numFmtId="173" fontId="59" fillId="0" borderId="0"/>
    <xf numFmtId="173" fontId="59" fillId="0" borderId="0"/>
    <xf numFmtId="173" fontId="59" fillId="0" borderId="0"/>
    <xf numFmtId="173" fontId="59" fillId="0" borderId="0"/>
    <xf numFmtId="173" fontId="59" fillId="0" borderId="0"/>
    <xf numFmtId="164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37" fontId="120" fillId="0" borderId="0"/>
    <xf numFmtId="173" fontId="62" fillId="0" borderId="0"/>
    <xf numFmtId="173" fontId="62" fillId="60" borderId="25" applyNumberFormat="0" applyFont="0" applyAlignment="0" applyProtection="0"/>
    <xf numFmtId="173" fontId="7" fillId="60" borderId="25" applyNumberFormat="0" applyFont="0" applyAlignment="0" applyProtection="0"/>
    <xf numFmtId="215" fontId="80" fillId="0" borderId="0" applyFont="0" applyFill="0" applyBorder="0" applyAlignment="0" applyProtection="0"/>
    <xf numFmtId="216" fontId="121" fillId="0" borderId="0">
      <protection locked="0"/>
    </xf>
    <xf numFmtId="173" fontId="72" fillId="61" borderId="27" applyNumberFormat="0" applyAlignment="0" applyProtection="0"/>
    <xf numFmtId="37" fontId="79" fillId="35" borderId="0" applyAlignment="0"/>
    <xf numFmtId="37" fontId="79" fillId="35" borderId="0" applyAlignment="0"/>
    <xf numFmtId="10" fontId="7" fillId="0" borderId="0" applyFont="0" applyFill="0" applyBorder="0" applyAlignment="0" applyProtection="0"/>
    <xf numFmtId="9" fontId="122" fillId="0" borderId="0" applyFont="0" applyFill="0" applyBorder="0" applyAlignment="0" applyProtection="0"/>
    <xf numFmtId="10" fontId="85" fillId="0" borderId="0"/>
    <xf numFmtId="217" fontId="7" fillId="0" borderId="0" applyFill="0" applyBorder="0">
      <alignment horizontal="right"/>
      <protection locked="0"/>
    </xf>
    <xf numFmtId="218" fontId="92" fillId="0" borderId="0" applyFont="0" applyFill="0" applyBorder="0" applyAlignment="0" applyProtection="0"/>
    <xf numFmtId="204" fontId="92" fillId="0" borderId="0" applyFont="0" applyFill="0" applyBorder="0" applyAlignment="0" applyProtection="0">
      <protection locked="0"/>
    </xf>
    <xf numFmtId="38" fontId="92" fillId="0" borderId="0" applyFont="0" applyFill="0" applyBorder="0" applyAlignment="0" applyProtection="0"/>
    <xf numFmtId="8" fontId="123" fillId="0" borderId="18">
      <alignment horizontal="right"/>
    </xf>
    <xf numFmtId="219" fontId="51" fillId="0" borderId="0" applyFill="0" applyBorder="0">
      <alignment horizontal="right"/>
      <protection locked="0"/>
    </xf>
    <xf numFmtId="220" fontId="7" fillId="0" borderId="0">
      <alignment horizontal="right"/>
      <protection locked="0"/>
    </xf>
    <xf numFmtId="173" fontId="124" fillId="0" borderId="0" applyNumberFormat="0" applyFill="0" applyBorder="0" applyProtection="0">
      <protection locked="0"/>
    </xf>
    <xf numFmtId="173" fontId="72" fillId="51" borderId="27" applyNumberFormat="0" applyAlignment="0" applyProtection="0"/>
    <xf numFmtId="203" fontId="125" fillId="0" borderId="0" applyFill="0" applyBorder="0">
      <alignment horizontal="right"/>
      <protection hidden="1"/>
    </xf>
    <xf numFmtId="173" fontId="126" fillId="66" borderId="16">
      <alignment horizontal="center" vertical="center" wrapText="1"/>
      <protection hidden="1"/>
    </xf>
    <xf numFmtId="43" fontId="62" fillId="0" borderId="0" applyFont="0" applyFill="0" applyBorder="0" applyAlignment="0" applyProtection="0"/>
    <xf numFmtId="206" fontId="127" fillId="75" borderId="0" applyNumberFormat="0" applyFont="0" applyBorder="0" applyAlignment="0" applyProtection="0">
      <protection locked="0"/>
    </xf>
    <xf numFmtId="204" fontId="92" fillId="0" borderId="0" applyFont="0" applyFill="0" applyBorder="0" applyAlignment="0" applyProtection="0"/>
    <xf numFmtId="173" fontId="128" fillId="0" borderId="0" applyFont="0" applyBorder="0"/>
    <xf numFmtId="221" fontId="51" fillId="0" borderId="0">
      <protection locked="0"/>
    </xf>
    <xf numFmtId="173" fontId="37" fillId="0" borderId="0">
      <alignment vertical="center"/>
    </xf>
    <xf numFmtId="182" fontId="129" fillId="0" borderId="0">
      <alignment horizontal="left"/>
    </xf>
    <xf numFmtId="173" fontId="73" fillId="0" borderId="0" applyNumberFormat="0" applyFill="0" applyBorder="0" applyAlignment="0" applyProtection="0"/>
    <xf numFmtId="173" fontId="74" fillId="0" borderId="0" applyNumberFormat="0" applyFill="0" applyBorder="0" applyAlignment="0" applyProtection="0"/>
    <xf numFmtId="204" fontId="130" fillId="0" borderId="39"/>
    <xf numFmtId="204" fontId="123" fillId="0" borderId="0" applyNumberFormat="0" applyFill="0" applyBorder="0" applyAlignment="0" applyProtection="0"/>
    <xf numFmtId="173" fontId="7" fillId="0" borderId="0" applyBorder="0"/>
    <xf numFmtId="173" fontId="75" fillId="0" borderId="0" applyNumberFormat="0" applyFill="0" applyBorder="0" applyAlignment="0" applyProtection="0"/>
    <xf numFmtId="173" fontId="76" fillId="0" borderId="28" applyNumberFormat="0" applyFill="0" applyAlignment="0" applyProtection="0"/>
    <xf numFmtId="173" fontId="77" fillId="0" borderId="29" applyNumberFormat="0" applyFill="0" applyAlignment="0" applyProtection="0"/>
    <xf numFmtId="173" fontId="68" fillId="0" borderId="30" applyNumberFormat="0" applyFill="0" applyAlignment="0" applyProtection="0"/>
    <xf numFmtId="173" fontId="68" fillId="0" borderId="0" applyNumberFormat="0" applyFill="0" applyBorder="0" applyAlignment="0" applyProtection="0"/>
    <xf numFmtId="173" fontId="131" fillId="0" borderId="40" applyNumberFormat="0" applyFill="0" applyAlignment="0" applyProtection="0"/>
    <xf numFmtId="173" fontId="51" fillId="0" borderId="0"/>
    <xf numFmtId="179" fontId="41" fillId="0" borderId="0" applyFont="0" applyFill="0" applyBorder="0" applyAlignment="0" applyProtection="0"/>
    <xf numFmtId="37" fontId="41" fillId="0" borderId="0" applyFont="0" applyFill="0" applyBorder="0" applyAlignment="0" applyProtection="0"/>
    <xf numFmtId="173" fontId="73" fillId="0" borderId="0" applyNumberFormat="0" applyFill="0" applyBorder="0" applyAlignment="0" applyProtection="0"/>
    <xf numFmtId="1" fontId="92" fillId="0" borderId="0" applyFont="0" applyFill="0" applyBorder="0" applyAlignment="0" applyProtection="0"/>
    <xf numFmtId="173" fontId="87" fillId="58" borderId="0" applyNumberFormat="0" applyFont="0" applyBorder="0" applyAlignment="0" applyProtection="0"/>
    <xf numFmtId="181" fontId="132" fillId="0" borderId="2" applyBorder="0"/>
    <xf numFmtId="2" fontId="7" fillId="0" borderId="0" applyFont="0" applyFill="0" applyAlignment="0" applyProtection="0"/>
    <xf numFmtId="173" fontId="38" fillId="0" borderId="0" applyNumberFormat="0" applyFill="0" applyBorder="0" applyAlignment="0" applyProtection="0"/>
    <xf numFmtId="173" fontId="27" fillId="0" borderId="0" applyNumberFormat="0" applyFill="0" applyBorder="0" applyAlignment="0" applyProtection="0"/>
    <xf numFmtId="173" fontId="38" fillId="0" borderId="0" applyNumberFormat="0" applyFill="0" applyBorder="0" applyProtection="0">
      <alignment horizontal="center"/>
    </xf>
    <xf numFmtId="173" fontId="27" fillId="0" borderId="0" applyNumberFormat="0" applyFill="0" applyBorder="0" applyProtection="0">
      <alignment horizontal="center"/>
    </xf>
    <xf numFmtId="173" fontId="27" fillId="76" borderId="0" applyNumberFormat="0" applyBorder="0" applyAlignment="0" applyProtection="0"/>
    <xf numFmtId="4" fontId="38" fillId="0" borderId="0" applyFill="0" applyBorder="0" applyAlignment="0" applyProtection="0"/>
    <xf numFmtId="4" fontId="133" fillId="0" borderId="0" applyFill="0" applyBorder="0" applyAlignment="0" applyProtection="0"/>
    <xf numFmtId="173" fontId="81" fillId="64" borderId="0" applyNumberFormat="0" applyBorder="0" applyAlignment="0" applyProtection="0"/>
    <xf numFmtId="4" fontId="134" fillId="0" borderId="0" applyFill="0" applyBorder="0" applyAlignment="0" applyProtection="0"/>
    <xf numFmtId="173" fontId="82" fillId="63" borderId="0" applyNumberFormat="0" applyBorder="0" applyAlignment="0" applyProtection="0"/>
    <xf numFmtId="173" fontId="27" fillId="65" borderId="0" applyNumberFormat="0" applyBorder="0" applyAlignment="0" applyProtection="0"/>
    <xf numFmtId="173" fontId="3" fillId="0" borderId="0"/>
    <xf numFmtId="173" fontId="3" fillId="0" borderId="0"/>
    <xf numFmtId="9" fontId="26" fillId="0" borderId="0" applyFont="0" applyFill="0" applyBorder="0" applyAlignment="0" applyProtection="0"/>
    <xf numFmtId="0" fontId="135" fillId="0" borderId="0" applyNumberFormat="0" applyFill="0" applyBorder="0" applyAlignment="0" applyProtection="0"/>
    <xf numFmtId="173" fontId="7" fillId="0" borderId="0" applyNumberFormat="0" applyFill="0" applyBorder="0" applyAlignment="0" applyProtection="0"/>
    <xf numFmtId="43" fontId="7" fillId="0" borderId="0" applyFont="0" applyFill="0" applyBorder="0" applyAlignment="0" applyProtection="0"/>
    <xf numFmtId="0" fontId="3" fillId="0" borderId="0"/>
    <xf numFmtId="172" fontId="3" fillId="0" borderId="0" applyFont="0" applyFill="0" applyBorder="0" applyAlignment="0" applyProtection="0"/>
    <xf numFmtId="0" fontId="7" fillId="0" borderId="0"/>
    <xf numFmtId="0" fontId="135" fillId="0" borderId="0" applyNumberFormat="0" applyFill="0" applyBorder="0" applyAlignment="0" applyProtection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7" fillId="0" borderId="0"/>
    <xf numFmtId="0" fontId="37" fillId="0" borderId="0">
      <alignment vertical="center"/>
    </xf>
    <xf numFmtId="0" fontId="37" fillId="0" borderId="0">
      <alignment vertical="center"/>
    </xf>
    <xf numFmtId="0" fontId="7" fillId="0" borderId="0">
      <alignment horizontal="left" wrapText="1"/>
    </xf>
    <xf numFmtId="0" fontId="7" fillId="0" borderId="0" applyNumberFormat="0" applyFill="0" applyBorder="0" applyAlignment="0" applyProtection="0"/>
    <xf numFmtId="0" fontId="7" fillId="0" borderId="0">
      <alignment horizontal="left" wrapText="1"/>
    </xf>
    <xf numFmtId="0" fontId="7" fillId="0" borderId="0">
      <alignment horizontal="left" wrapText="1"/>
    </xf>
    <xf numFmtId="222" fontId="58" fillId="0" borderId="0" applyFont="0" applyFill="0" applyBorder="0" applyAlignment="0" applyProtection="0"/>
    <xf numFmtId="223" fontId="58" fillId="0" borderId="0" applyFont="0" applyFill="0" applyBorder="0" applyAlignment="0" applyProtection="0"/>
    <xf numFmtId="0" fontId="136" fillId="38" borderId="0" applyNumberFormat="0" applyBorder="0" applyAlignment="0" applyProtection="0"/>
    <xf numFmtId="0" fontId="136" fillId="39" borderId="0" applyNumberFormat="0" applyBorder="0" applyAlignment="0" applyProtection="0"/>
    <xf numFmtId="0" fontId="136" fillId="40" borderId="0" applyNumberFormat="0" applyBorder="0" applyAlignment="0" applyProtection="0"/>
    <xf numFmtId="0" fontId="136" fillId="41" borderId="0" applyNumberFormat="0" applyBorder="0" applyAlignment="0" applyProtection="0"/>
    <xf numFmtId="0" fontId="136" fillId="42" borderId="0" applyNumberFormat="0" applyBorder="0" applyAlignment="0" applyProtection="0"/>
    <xf numFmtId="0" fontId="136" fillId="43" borderId="0" applyNumberFormat="0" applyBorder="0" applyAlignment="0" applyProtection="0"/>
    <xf numFmtId="173" fontId="136" fillId="44" borderId="0" applyNumberFormat="0" applyBorder="0" applyAlignment="0" applyProtection="0"/>
    <xf numFmtId="0" fontId="136" fillId="45" borderId="0" applyNumberFormat="0" applyBorder="0" applyAlignment="0" applyProtection="0"/>
    <xf numFmtId="0" fontId="136" fillId="46" borderId="0" applyNumberFormat="0" applyBorder="0" applyAlignment="0" applyProtection="0"/>
    <xf numFmtId="0" fontId="136" fillId="41" borderId="0" applyNumberFormat="0" applyBorder="0" applyAlignment="0" applyProtection="0"/>
    <xf numFmtId="0" fontId="136" fillId="44" borderId="0" applyNumberFormat="0" applyBorder="0" applyAlignment="0" applyProtection="0"/>
    <xf numFmtId="0" fontId="136" fillId="47" borderId="0" applyNumberFormat="0" applyBorder="0" applyAlignment="0" applyProtection="0"/>
    <xf numFmtId="0" fontId="63" fillId="34" borderId="0" applyNumberFormat="0" applyBorder="0" applyAlignment="0" applyProtection="0"/>
    <xf numFmtId="0" fontId="63" fillId="45" borderId="0" applyNumberFormat="0" applyBorder="0" applyAlignment="0" applyProtection="0"/>
    <xf numFmtId="0" fontId="63" fillId="46" borderId="0" applyNumberFormat="0" applyBorder="0" applyAlignment="0" applyProtection="0"/>
    <xf numFmtId="0" fontId="63" fillId="48" borderId="0" applyNumberFormat="0" applyBorder="0" applyAlignment="0" applyProtection="0"/>
    <xf numFmtId="0" fontId="63" fillId="49" borderId="0" applyNumberFormat="0" applyBorder="0" applyAlignment="0" applyProtection="0"/>
    <xf numFmtId="0" fontId="63" fillId="50" borderId="0" applyNumberFormat="0" applyBorder="0" applyAlignment="0" applyProtection="0"/>
    <xf numFmtId="0" fontId="30" fillId="45" borderId="0" applyNumberFormat="0" applyBorder="0" applyAlignment="0" applyProtection="0"/>
    <xf numFmtId="0" fontId="30" fillId="46" borderId="0" applyNumberFormat="0" applyBorder="0" applyAlignment="0" applyProtection="0"/>
    <xf numFmtId="0" fontId="30" fillId="48" borderId="0" applyNumberFormat="0" applyBorder="0" applyAlignment="0" applyProtection="0"/>
    <xf numFmtId="0" fontId="30" fillId="49" borderId="0" applyNumberFormat="0" applyBorder="0" applyAlignment="0" applyProtection="0"/>
    <xf numFmtId="0" fontId="30" fillId="50" borderId="0" applyNumberFormat="0" applyBorder="0" applyAlignment="0" applyProtection="0"/>
    <xf numFmtId="0" fontId="30" fillId="54" borderId="0" applyNumberFormat="0" applyBorder="0" applyAlignment="0" applyProtection="0"/>
    <xf numFmtId="0" fontId="30" fillId="55" borderId="0" applyNumberFormat="0" applyBorder="0" applyAlignment="0" applyProtection="0"/>
    <xf numFmtId="0" fontId="30" fillId="56" borderId="0" applyNumberFormat="0" applyBorder="0" applyAlignment="0" applyProtection="0"/>
    <xf numFmtId="0" fontId="30" fillId="48" borderId="0" applyNumberFormat="0" applyBorder="0" applyAlignment="0" applyProtection="0"/>
    <xf numFmtId="0" fontId="30" fillId="49" borderId="0" applyNumberFormat="0" applyBorder="0" applyAlignment="0" applyProtection="0"/>
    <xf numFmtId="0" fontId="30" fillId="57" borderId="0" applyNumberFormat="0" applyBorder="0" applyAlignment="0" applyProtection="0"/>
    <xf numFmtId="0" fontId="51" fillId="0" borderId="0"/>
    <xf numFmtId="0" fontId="92" fillId="0" borderId="0">
      <alignment horizontal="center" wrapText="1"/>
      <protection locked="0"/>
    </xf>
    <xf numFmtId="224" fontId="137" fillId="0" borderId="0"/>
    <xf numFmtId="0" fontId="111" fillId="0" borderId="5" applyNumberFormat="0" applyFill="0" applyAlignment="0" applyProtection="0"/>
    <xf numFmtId="185" fontId="7" fillId="0" borderId="0">
      <alignment vertical="top"/>
    </xf>
    <xf numFmtId="186" fontId="7" fillId="0" borderId="20"/>
    <xf numFmtId="0" fontId="37" fillId="0" borderId="0">
      <alignment vertical="center"/>
    </xf>
    <xf numFmtId="225" fontId="58" fillId="0" borderId="0" applyFont="0" applyFill="0" applyBorder="0" applyAlignment="0" applyProtection="0"/>
    <xf numFmtId="0" fontId="13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226" fontId="7" fillId="0" borderId="0" applyFill="0" applyBorder="0" applyAlignment="0"/>
    <xf numFmtId="0" fontId="66" fillId="53" borderId="22" applyNumberFormat="0" applyAlignment="0" applyProtection="0"/>
    <xf numFmtId="4" fontId="7" fillId="0" borderId="0" applyFont="0" applyFill="0" applyBorder="0" applyAlignment="0" applyProtection="0"/>
    <xf numFmtId="39" fontId="7" fillId="0" borderId="0"/>
    <xf numFmtId="4" fontId="7" fillId="0" borderId="0" applyFont="0" applyFill="0" applyBorder="0" applyAlignment="0" applyProtection="0"/>
    <xf numFmtId="4" fontId="7" fillId="0" borderId="0" applyFont="0" applyFill="0" applyBorder="0" applyAlignment="0" applyProtection="0"/>
    <xf numFmtId="173" fontId="7" fillId="0" borderId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173" fontId="7" fillId="0" borderId="0"/>
    <xf numFmtId="0" fontId="140" fillId="0" borderId="0" applyNumberFormat="0" applyAlignment="0">
      <alignment horizontal="left"/>
    </xf>
    <xf numFmtId="0" fontId="37" fillId="0" borderId="0" applyNumberFormat="0" applyAlignment="0"/>
    <xf numFmtId="185" fontId="141" fillId="0" borderId="0"/>
    <xf numFmtId="185" fontId="137" fillId="0" borderId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0" fontId="142" fillId="43" borderId="21" applyNumberFormat="0" applyAlignment="0" applyProtection="0"/>
    <xf numFmtId="0" fontId="143" fillId="51" borderId="27" applyNumberFormat="0" applyAlignment="0" applyProtection="0"/>
    <xf numFmtId="228" fontId="58" fillId="0" borderId="0" applyFont="0" applyFill="0" applyBorder="0" applyAlignment="0" applyProtection="0"/>
    <xf numFmtId="173" fontId="7" fillId="0" borderId="0">
      <protection locked="0"/>
    </xf>
    <xf numFmtId="0" fontId="7" fillId="0" borderId="0"/>
    <xf numFmtId="0" fontId="144" fillId="40" borderId="0" applyNumberFormat="0" applyBorder="0" applyAlignment="0" applyProtection="0"/>
    <xf numFmtId="173" fontId="7" fillId="0" borderId="0">
      <protection locked="0"/>
    </xf>
    <xf numFmtId="173" fontId="7" fillId="0" borderId="0">
      <protection locked="0"/>
    </xf>
    <xf numFmtId="0" fontId="78" fillId="0" borderId="0" applyNumberFormat="0" applyFill="0" applyBorder="0" applyAlignment="0" applyProtection="0"/>
    <xf numFmtId="0" fontId="145" fillId="0" borderId="0" applyNumberFormat="0" applyAlignment="0">
      <alignment horizontal="left"/>
    </xf>
    <xf numFmtId="173" fontId="7" fillId="0" borderId="0" applyFont="0" applyFill="0" applyBorder="0" applyAlignment="0" applyProtection="0"/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0" fontId="146" fillId="0" borderId="0" applyFont="0" applyFill="0" applyBorder="0" applyAlignment="0" applyProtection="0"/>
    <xf numFmtId="173" fontId="7" fillId="0" borderId="0">
      <protection locked="0"/>
    </xf>
    <xf numFmtId="173" fontId="7" fillId="0" borderId="0">
      <protection locked="0"/>
    </xf>
    <xf numFmtId="229" fontId="7" fillId="0" borderId="0">
      <alignment horizontal="center"/>
    </xf>
    <xf numFmtId="0" fontId="64" fillId="40" borderId="0" applyNumberFormat="0" applyBorder="0" applyAlignment="0" applyProtection="0"/>
    <xf numFmtId="38" fontId="26" fillId="36" borderId="0" applyNumberFormat="0" applyBorder="0" applyAlignment="0" applyProtection="0"/>
    <xf numFmtId="0" fontId="78" fillId="0" borderId="41" applyNumberFormat="0" applyAlignment="0" applyProtection="0">
      <alignment horizontal="left" vertical="center"/>
    </xf>
    <xf numFmtId="0" fontId="78" fillId="0" borderId="17">
      <alignment horizontal="left" vertical="center"/>
    </xf>
    <xf numFmtId="0" fontId="76" fillId="0" borderId="28" applyNumberFormat="0" applyFill="0" applyAlignment="0" applyProtection="0"/>
    <xf numFmtId="0" fontId="68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19">
      <alignment horizontal="center"/>
    </xf>
    <xf numFmtId="0" fontId="149" fillId="0" borderId="0">
      <alignment horizontal="center"/>
    </xf>
    <xf numFmtId="173" fontId="8" fillId="0" borderId="0" applyNumberFormat="0" applyFill="0" applyBorder="0" applyAlignment="0" applyProtection="0">
      <alignment vertical="top"/>
      <protection locked="0"/>
    </xf>
    <xf numFmtId="0" fontId="151" fillId="0" borderId="0">
      <alignment vertical="top"/>
      <protection locked="0"/>
    </xf>
    <xf numFmtId="2" fontId="152" fillId="77" borderId="0" applyNumberFormat="0" applyFill="0" applyBorder="0"/>
    <xf numFmtId="10" fontId="26" fillId="78" borderId="16" applyNumberFormat="0" applyBorder="0" applyAlignment="0" applyProtection="0"/>
    <xf numFmtId="181" fontId="31" fillId="79" borderId="0"/>
    <xf numFmtId="0" fontId="153" fillId="0" borderId="0" applyNumberFormat="0" applyFill="0" applyBorder="0" applyAlignment="0">
      <protection locked="0"/>
    </xf>
    <xf numFmtId="0" fontId="154" fillId="0" borderId="23" applyNumberFormat="0" applyFill="0" applyAlignment="0" applyProtection="0"/>
    <xf numFmtId="0" fontId="155" fillId="53" borderId="22" applyNumberFormat="0" applyAlignment="0" applyProtection="0"/>
    <xf numFmtId="0" fontId="67" fillId="0" borderId="23" applyNumberFormat="0" applyFill="0" applyAlignment="0" applyProtection="0"/>
    <xf numFmtId="181" fontId="156" fillId="80" borderId="0"/>
    <xf numFmtId="172" fontId="7" fillId="0" borderId="0" applyFont="0" applyFill="0" applyBorder="0" applyAlignment="0" applyProtection="0"/>
    <xf numFmtId="172" fontId="3" fillId="0" borderId="0" applyFont="0" applyFill="0" applyBorder="0" applyAlignment="0" applyProtection="0"/>
    <xf numFmtId="230" fontId="7" fillId="0" borderId="0" applyFont="0" applyFill="0" applyBorder="0" applyAlignment="0" applyProtection="0"/>
    <xf numFmtId="231" fontId="7" fillId="0" borderId="0" applyFont="0" applyFill="0" applyBorder="0" applyAlignment="0" applyProtection="0"/>
    <xf numFmtId="232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34" fontId="7" fillId="0" borderId="0" applyFill="0" applyBorder="0" applyAlignment="0" applyProtection="0"/>
    <xf numFmtId="234" fontId="7" fillId="0" borderId="0" applyFill="0" applyBorder="0" applyAlignment="0" applyProtection="0"/>
    <xf numFmtId="234" fontId="7" fillId="0" borderId="0" applyFill="0" applyBorder="0" applyAlignment="0" applyProtection="0"/>
    <xf numFmtId="210" fontId="146" fillId="0" borderId="0" applyFont="0" applyFill="0" applyBorder="0" applyAlignment="0" applyProtection="0"/>
    <xf numFmtId="0" fontId="157" fillId="0" borderId="28" applyNumberFormat="0" applyFill="0" applyAlignment="0" applyProtection="0"/>
    <xf numFmtId="0" fontId="158" fillId="0" borderId="29" applyNumberFormat="0" applyFill="0" applyAlignment="0" applyProtection="0"/>
    <xf numFmtId="0" fontId="159" fillId="0" borderId="30" applyNumberFormat="0" applyFill="0" applyAlignment="0" applyProtection="0"/>
    <xf numFmtId="0" fontId="159" fillId="0" borderId="0" applyNumberFormat="0" applyFill="0" applyBorder="0" applyAlignment="0" applyProtection="0"/>
    <xf numFmtId="0" fontId="160" fillId="59" borderId="0" applyNumberFormat="0" applyBorder="0" applyAlignment="0" applyProtection="0"/>
    <xf numFmtId="37" fontId="7" fillId="0" borderId="0"/>
    <xf numFmtId="39" fontId="42" fillId="0" borderId="0"/>
    <xf numFmtId="0" fontId="3" fillId="0" borderId="0"/>
    <xf numFmtId="0" fontId="7" fillId="0" borderId="0" applyNumberFormat="0" applyFill="0" applyBorder="0" applyAlignment="0" applyProtection="0"/>
    <xf numFmtId="0" fontId="161" fillId="0" borderId="0"/>
    <xf numFmtId="185" fontId="162" fillId="0" borderId="0"/>
    <xf numFmtId="0" fontId="26" fillId="60" borderId="25" applyNumberFormat="0" applyFont="0" applyAlignment="0" applyProtection="0"/>
    <xf numFmtId="0" fontId="163" fillId="51" borderId="21" applyNumberFormat="0" applyAlignment="0" applyProtection="0"/>
    <xf numFmtId="40" fontId="164" fillId="0" borderId="0" applyFont="0" applyFill="0" applyBorder="0" applyAlignment="0" applyProtection="0"/>
    <xf numFmtId="38" fontId="164" fillId="0" borderId="0" applyFont="0" applyFill="0" applyBorder="0" applyAlignment="0" applyProtection="0"/>
    <xf numFmtId="0" fontId="165" fillId="0" borderId="0" applyNumberFormat="0" applyFill="0" applyBorder="0" applyAlignment="0" applyProtection="0"/>
    <xf numFmtId="14" fontId="92" fillId="0" borderId="0">
      <alignment horizontal="center" wrapText="1"/>
      <protection locked="0"/>
    </xf>
    <xf numFmtId="0" fontId="43" fillId="0" borderId="0"/>
    <xf numFmtId="10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10" fontId="7" fillId="0" borderId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5" fontId="166" fillId="0" borderId="0"/>
    <xf numFmtId="0" fontId="51" fillId="0" borderId="0" applyNumberFormat="0" applyFont="0" applyFill="0" applyBorder="0" applyAlignment="0" applyProtection="0">
      <alignment horizontal="left"/>
    </xf>
    <xf numFmtId="171" fontId="7" fillId="0" borderId="0" applyFill="0" applyBorder="0" applyAlignment="0" applyProtection="0"/>
    <xf numFmtId="171" fontId="7" fillId="0" borderId="0" applyFill="0" applyBorder="0" applyAlignment="0" applyProtection="0"/>
    <xf numFmtId="171" fontId="7" fillId="0" borderId="0" applyFill="0" applyBorder="0" applyAlignment="0" applyProtection="0"/>
    <xf numFmtId="171" fontId="7" fillId="0" borderId="0" applyFill="0" applyBorder="0" applyAlignment="0" applyProtection="0"/>
    <xf numFmtId="3" fontId="146" fillId="0" borderId="0" applyFont="0" applyFill="0" applyBorder="0" applyAlignment="0" applyProtection="0"/>
    <xf numFmtId="185" fontId="167" fillId="81" borderId="0"/>
    <xf numFmtId="0" fontId="168" fillId="82" borderId="0" applyNumberFormat="0" applyFont="0" applyBorder="0" applyAlignment="0">
      <alignment horizontal="center"/>
    </xf>
    <xf numFmtId="235" fontId="169" fillId="0" borderId="0" applyNumberFormat="0" applyFill="0" applyBorder="0" applyAlignment="0" applyProtection="0">
      <alignment horizontal="left"/>
    </xf>
    <xf numFmtId="38" fontId="7" fillId="0" borderId="0"/>
    <xf numFmtId="186" fontId="7" fillId="0" borderId="0"/>
    <xf numFmtId="0" fontId="170" fillId="0" borderId="42">
      <alignment vertical="center"/>
    </xf>
    <xf numFmtId="0" fontId="168" fillId="1" borderId="17" applyNumberFormat="0" applyFont="0" applyAlignment="0">
      <alignment horizontal="center"/>
    </xf>
    <xf numFmtId="0" fontId="171" fillId="0" borderId="0" applyNumberFormat="0" applyFill="0" applyBorder="0" applyAlignment="0">
      <alignment horizontal="center"/>
    </xf>
    <xf numFmtId="40" fontId="172" fillId="0" borderId="0" applyBorder="0">
      <alignment horizontal="right"/>
    </xf>
    <xf numFmtId="0" fontId="173" fillId="0" borderId="43" applyNumberFormat="0" applyFill="0" applyAlignment="0" applyProtection="0"/>
    <xf numFmtId="0" fontId="174" fillId="0" borderId="0"/>
    <xf numFmtId="0" fontId="161" fillId="0" borderId="0"/>
    <xf numFmtId="0" fontId="175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7" fillId="0" borderId="0"/>
    <xf numFmtId="0" fontId="178" fillId="0" borderId="0"/>
    <xf numFmtId="0" fontId="75" fillId="0" borderId="0" applyNumberFormat="0" applyFill="0" applyBorder="0" applyAlignment="0" applyProtection="0"/>
    <xf numFmtId="185" fontId="179" fillId="0" borderId="0"/>
    <xf numFmtId="185" fontId="7" fillId="0" borderId="2"/>
    <xf numFmtId="0" fontId="180" fillId="0" borderId="0" applyNumberFormat="0" applyFill="0" applyBorder="0" applyAlignment="0" applyProtection="0"/>
    <xf numFmtId="0" fontId="136" fillId="60" borderId="25" applyNumberFormat="0" applyFont="0" applyAlignment="0" applyProtection="0"/>
    <xf numFmtId="236" fontId="7" fillId="0" borderId="0" applyFont="0" applyFill="0" applyBorder="0" applyAlignment="0" applyProtection="0"/>
    <xf numFmtId="0" fontId="73" fillId="0" borderId="0" applyNumberFormat="0" applyFill="0" applyBorder="0" applyAlignment="0" applyProtection="0"/>
    <xf numFmtId="237" fontId="181" fillId="0" borderId="5" applyBorder="0" applyProtection="0">
      <alignment horizontal="right"/>
    </xf>
    <xf numFmtId="0" fontId="182" fillId="39" borderId="0" applyNumberFormat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72" fontId="26" fillId="0" borderId="0" applyFont="0" applyFill="0" applyBorder="0" applyAlignment="0" applyProtection="0"/>
    <xf numFmtId="0" fontId="150" fillId="0" borderId="0" applyNumberFormat="0" applyFill="0" applyBorder="0" applyAlignment="0" applyProtection="0">
      <alignment vertical="top"/>
      <protection locked="0"/>
    </xf>
    <xf numFmtId="0" fontId="37" fillId="0" borderId="0">
      <alignment vertical="center"/>
    </xf>
    <xf numFmtId="0" fontId="183" fillId="0" borderId="0"/>
    <xf numFmtId="172" fontId="7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7" fillId="0" borderId="0" applyNumberForma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6" fillId="0" borderId="0" applyFont="0" applyFill="0" applyBorder="0" applyAlignment="0" applyProtection="0"/>
    <xf numFmtId="173" fontId="7" fillId="0" borderId="0" applyNumberFormat="0" applyFill="0" applyBorder="0" applyAlignment="0" applyProtection="0"/>
    <xf numFmtId="43" fontId="7" fillId="0" borderId="0" applyFont="0" applyFill="0" applyBorder="0" applyAlignment="0" applyProtection="0"/>
    <xf numFmtId="173" fontId="62" fillId="60" borderId="25" applyNumberFormat="0" applyFont="0" applyAlignment="0" applyProtection="0"/>
    <xf numFmtId="173" fontId="72" fillId="51" borderId="27" applyNumberFormat="0" applyAlignment="0" applyProtection="0"/>
    <xf numFmtId="185" fontId="7" fillId="0" borderId="2"/>
    <xf numFmtId="181" fontId="91" fillId="0" borderId="3" applyBorder="0"/>
    <xf numFmtId="171" fontId="40" fillId="71" borderId="3" applyBorder="0">
      <alignment horizontal="right"/>
    </xf>
    <xf numFmtId="171" fontId="40" fillId="0" borderId="3" applyBorder="0">
      <alignment horizontal="right"/>
    </xf>
    <xf numFmtId="173" fontId="98" fillId="61" borderId="21" applyNumberFormat="0" applyAlignment="0" applyProtection="0"/>
    <xf numFmtId="173" fontId="65" fillId="51" borderId="21" applyNumberFormat="0" applyAlignment="0" applyProtection="0"/>
    <xf numFmtId="17" fontId="103" fillId="0" borderId="3" applyFont="0" applyFill="0" applyBorder="0" applyAlignment="0" applyProtection="0"/>
    <xf numFmtId="173" fontId="105" fillId="59" borderId="21" applyNumberFormat="0" applyAlignment="0" applyProtection="0"/>
    <xf numFmtId="173" fontId="72" fillId="61" borderId="27" applyNumberFormat="0" applyAlignment="0" applyProtection="0"/>
    <xf numFmtId="173" fontId="72" fillId="51" borderId="27" applyNumberFormat="0" applyAlignment="0" applyProtection="0"/>
    <xf numFmtId="173" fontId="75" fillId="0" borderId="0" applyNumberFormat="0" applyFill="0" applyBorder="0" applyAlignment="0" applyProtection="0"/>
    <xf numFmtId="181" fontId="132" fillId="0" borderId="2" applyBorder="0"/>
    <xf numFmtId="43" fontId="7" fillId="0" borderId="0" applyFont="0" applyFill="0" applyBorder="0" applyAlignment="0" applyProtection="0"/>
    <xf numFmtId="0" fontId="163" fillId="51" borderId="21" applyNumberFormat="0" applyAlignment="0" applyProtection="0"/>
    <xf numFmtId="0" fontId="72" fillId="51" borderId="27" applyNumberFormat="0" applyAlignment="0" applyProtection="0"/>
    <xf numFmtId="0" fontId="168" fillId="1" borderId="17" applyNumberFormat="0" applyFont="0" applyAlignment="0">
      <alignment horizontal="center"/>
    </xf>
    <xf numFmtId="185" fontId="7" fillId="0" borderId="2"/>
    <xf numFmtId="173" fontId="65" fillId="51" borderId="21" applyNumberFormat="0" applyAlignment="0" applyProtection="0"/>
    <xf numFmtId="173" fontId="72" fillId="51" borderId="27" applyNumberFormat="0" applyAlignment="0" applyProtection="0"/>
    <xf numFmtId="0" fontId="26" fillId="0" borderId="0"/>
    <xf numFmtId="0" fontId="7" fillId="0" borderId="0" applyNumberFormat="0" applyFill="0" applyBorder="0" applyAlignment="0" applyProtection="0"/>
    <xf numFmtId="0" fontId="7" fillId="0" borderId="0">
      <alignment vertical="center"/>
    </xf>
    <xf numFmtId="0" fontId="184" fillId="34" borderId="0" applyNumberFormat="0" applyBorder="0" applyAlignment="0" applyProtection="0"/>
    <xf numFmtId="0" fontId="135" fillId="0" borderId="0" applyNumberFormat="0" applyFill="0" applyBorder="0" applyAlignment="0" applyProtection="0"/>
    <xf numFmtId="173" fontId="7" fillId="0" borderId="0" applyNumberFormat="0" applyFill="0" applyBorder="0" applyAlignment="0" applyProtection="0"/>
    <xf numFmtId="173" fontId="51" fillId="0" borderId="0">
      <alignment horizontal="center" wrapText="1"/>
      <protection hidden="1"/>
    </xf>
    <xf numFmtId="238" fontId="41" fillId="0" borderId="0"/>
    <xf numFmtId="238" fontId="41" fillId="0" borderId="0"/>
    <xf numFmtId="238" fontId="41" fillId="0" borderId="0"/>
    <xf numFmtId="238" fontId="41" fillId="0" borderId="0"/>
    <xf numFmtId="238" fontId="41" fillId="0" borderId="0"/>
    <xf numFmtId="238" fontId="41" fillId="0" borderId="0"/>
    <xf numFmtId="238" fontId="41" fillId="0" borderId="0"/>
    <xf numFmtId="238" fontId="41" fillId="0" borderId="0"/>
    <xf numFmtId="239" fontId="47" fillId="0" borderId="0" applyFont="0" applyFill="0" applyBorder="0" applyAlignment="0" applyProtection="0">
      <alignment horizontal="right"/>
    </xf>
    <xf numFmtId="240" fontId="47" fillId="0" borderId="0" applyFont="0" applyFill="0" applyBorder="0" applyAlignment="0" applyProtection="0"/>
    <xf numFmtId="241" fontId="47" fillId="0" borderId="0" applyFont="0" applyFill="0" applyBorder="0" applyAlignment="0" applyProtection="0">
      <alignment horizontal="right"/>
    </xf>
    <xf numFmtId="3" fontId="7" fillId="0" borderId="0" applyFont="0" applyFill="0" applyBorder="0" applyAlignment="0" applyProtection="0"/>
    <xf numFmtId="0" fontId="185" fillId="0" borderId="0"/>
    <xf numFmtId="0" fontId="43" fillId="0" borderId="0"/>
    <xf numFmtId="0" fontId="185" fillId="0" borderId="0"/>
    <xf numFmtId="0" fontId="43" fillId="0" borderId="0"/>
    <xf numFmtId="173" fontId="186" fillId="66" borderId="0">
      <alignment horizontal="center" vertical="center" wrapText="1"/>
    </xf>
    <xf numFmtId="185" fontId="187" fillId="0" borderId="0"/>
    <xf numFmtId="41" fontId="7" fillId="35" borderId="0" applyFont="0"/>
    <xf numFmtId="185" fontId="188" fillId="0" borderId="0"/>
    <xf numFmtId="242" fontId="47" fillId="0" borderId="0" applyFont="0" applyFill="0" applyBorder="0" applyAlignment="0" applyProtection="0">
      <alignment horizontal="right"/>
    </xf>
    <xf numFmtId="243" fontId="47" fillId="0" borderId="0" applyFont="0" applyFill="0" applyBorder="0" applyAlignment="0" applyProtection="0">
      <alignment horizontal="right"/>
    </xf>
    <xf numFmtId="244" fontId="47" fillId="0" borderId="0" applyFont="0" applyFill="0" applyBorder="0" applyAlignment="0" applyProtection="0"/>
    <xf numFmtId="0" fontId="189" fillId="0" borderId="0">
      <protection locked="0"/>
    </xf>
    <xf numFmtId="245" fontId="47" fillId="0" borderId="24" applyNumberFormat="0" applyFont="0" applyFill="0" applyAlignment="0" applyProtection="0"/>
    <xf numFmtId="0" fontId="121" fillId="0" borderId="0">
      <protection locked="0"/>
    </xf>
    <xf numFmtId="0" fontId="121" fillId="0" borderId="0">
      <protection locked="0"/>
    </xf>
    <xf numFmtId="0" fontId="37" fillId="0" borderId="0">
      <alignment vertical="center"/>
    </xf>
    <xf numFmtId="246" fontId="7" fillId="0" borderId="0" applyFont="0" applyFill="0" applyBorder="0" applyAlignment="0" applyProtection="0"/>
    <xf numFmtId="247" fontId="7" fillId="0" borderId="0" applyFont="0" applyFill="0" applyBorder="0" applyAlignment="0" applyProtection="0"/>
    <xf numFmtId="0" fontId="189" fillId="0" borderId="0">
      <protection locked="0"/>
    </xf>
    <xf numFmtId="0" fontId="189" fillId="0" borderId="0">
      <protection locked="0"/>
    </xf>
    <xf numFmtId="0" fontId="189" fillId="0" borderId="0">
      <protection locked="0"/>
    </xf>
    <xf numFmtId="0" fontId="189" fillId="0" borderId="0">
      <protection locked="0"/>
    </xf>
    <xf numFmtId="3" fontId="7" fillId="0" borderId="0" applyFont="0" applyFill="0" applyBorder="0" applyAlignment="0" applyProtection="0"/>
    <xf numFmtId="0" fontId="189" fillId="0" borderId="0">
      <protection locked="0"/>
    </xf>
    <xf numFmtId="0" fontId="189" fillId="0" borderId="0">
      <protection locked="0"/>
    </xf>
    <xf numFmtId="0" fontId="189" fillId="0" borderId="0">
      <protection locked="0"/>
    </xf>
    <xf numFmtId="0" fontId="189" fillId="0" borderId="0">
      <protection locked="0"/>
    </xf>
    <xf numFmtId="0" fontId="189" fillId="0" borderId="0">
      <protection locked="0"/>
    </xf>
    <xf numFmtId="0" fontId="45" fillId="0" borderId="0" applyFill="0" applyBorder="0" applyProtection="0">
      <alignment horizontal="left"/>
    </xf>
    <xf numFmtId="173" fontId="108" fillId="0" borderId="0" applyNumberFormat="0">
      <alignment horizontal="right"/>
    </xf>
    <xf numFmtId="173" fontId="109" fillId="0" borderId="0" applyNumberFormat="0">
      <alignment horizontal="right"/>
    </xf>
    <xf numFmtId="173" fontId="109" fillId="0" borderId="0" applyNumberFormat="0">
      <alignment horizontal="left"/>
    </xf>
    <xf numFmtId="173" fontId="108" fillId="0" borderId="0" applyNumberFormat="0">
      <alignment horizontal="left"/>
    </xf>
    <xf numFmtId="173" fontId="110" fillId="0" borderId="0" applyNumberFormat="0">
      <alignment horizontal="left" vertical="top"/>
    </xf>
    <xf numFmtId="248" fontId="47" fillId="0" borderId="0" applyFont="0" applyFill="0" applyBorder="0" applyAlignment="0" applyProtection="0">
      <alignment horizontal="right"/>
    </xf>
    <xf numFmtId="0" fontId="46" fillId="0" borderId="0" applyProtection="0">
      <alignment horizontal="right"/>
    </xf>
    <xf numFmtId="0" fontId="77" fillId="0" borderId="29" applyNumberFormat="0" applyFill="0" applyAlignment="0" applyProtection="0"/>
    <xf numFmtId="0" fontId="190" fillId="0" borderId="0" applyProtection="0">
      <alignment horizontal="left"/>
    </xf>
    <xf numFmtId="202" fontId="51" fillId="0" borderId="0" applyFill="0" applyBorder="0">
      <alignment horizontal="right"/>
      <protection locked="0"/>
    </xf>
    <xf numFmtId="173" fontId="135" fillId="58" borderId="15">
      <alignment horizontal="left" vertical="center" wrapText="1"/>
    </xf>
    <xf numFmtId="172" fontId="62" fillId="0" borderId="0" applyFont="0" applyFill="0" applyBorder="0" applyAlignment="0" applyProtection="0"/>
    <xf numFmtId="172" fontId="26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62" fillId="0" borderId="0" applyFont="0" applyFill="0" applyBorder="0" applyAlignment="0" applyProtection="0"/>
    <xf numFmtId="172" fontId="3" fillId="0" borderId="0" applyFont="0" applyFill="0" applyBorder="0" applyAlignment="0" applyProtection="0"/>
    <xf numFmtId="201" fontId="7" fillId="0" borderId="0" applyFont="0" applyFill="0" applyBorder="0" applyAlignment="0" applyProtection="0"/>
    <xf numFmtId="0" fontId="189" fillId="0" borderId="0">
      <protection locked="0"/>
    </xf>
    <xf numFmtId="249" fontId="47" fillId="0" borderId="0" applyFont="0" applyFill="0" applyBorder="0" applyAlignment="0" applyProtection="0">
      <alignment horizontal="right"/>
    </xf>
    <xf numFmtId="37" fontId="191" fillId="0" borderId="0"/>
    <xf numFmtId="0" fontId="192" fillId="0" borderId="0"/>
    <xf numFmtId="178" fontId="7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7" fillId="0" borderId="0"/>
    <xf numFmtId="0" fontId="3" fillId="0" borderId="0"/>
    <xf numFmtId="0" fontId="3" fillId="0" borderId="0"/>
    <xf numFmtId="0" fontId="26" fillId="0" borderId="0"/>
    <xf numFmtId="0" fontId="3" fillId="0" borderId="0"/>
    <xf numFmtId="173" fontId="7" fillId="0" borderId="0"/>
    <xf numFmtId="173" fontId="26" fillId="0" borderId="0"/>
    <xf numFmtId="0" fontId="3" fillId="0" borderId="0"/>
    <xf numFmtId="173" fontId="3" fillId="0" borderId="0"/>
    <xf numFmtId="0" fontId="3" fillId="0" borderId="0"/>
    <xf numFmtId="173" fontId="7" fillId="60" borderId="25" applyNumberFormat="0" applyFont="0" applyAlignment="0" applyProtection="0"/>
    <xf numFmtId="185" fontId="193" fillId="0" borderId="0"/>
    <xf numFmtId="0" fontId="48" fillId="0" borderId="26"/>
    <xf numFmtId="217" fontId="51" fillId="0" borderId="0" applyFill="0" applyBorder="0">
      <alignment horizontal="right"/>
      <protection locked="0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6" fillId="0" borderId="0" applyFont="0" applyFill="0" applyBorder="0" applyAlignment="0" applyProtection="0"/>
    <xf numFmtId="220" fontId="51" fillId="0" borderId="0">
      <alignment horizontal="right"/>
      <protection locked="0"/>
    </xf>
    <xf numFmtId="185" fontId="194" fillId="81" borderId="0"/>
    <xf numFmtId="38" fontId="169" fillId="0" borderId="0"/>
    <xf numFmtId="203" fontId="195" fillId="0" borderId="0" applyFill="0" applyBorder="0">
      <alignment horizontal="right"/>
      <protection hidden="1"/>
    </xf>
    <xf numFmtId="0" fontId="128" fillId="0" borderId="0" applyFont="0" applyBorder="0"/>
    <xf numFmtId="173" fontId="38" fillId="0" borderId="0" applyNumberFormat="0" applyFill="0" applyBorder="0" applyAlignment="0" applyProtection="0"/>
    <xf numFmtId="173" fontId="27" fillId="76" borderId="0" applyNumberFormat="0" applyBorder="0" applyAlignment="0" applyProtection="0"/>
    <xf numFmtId="173" fontId="81" fillId="64" borderId="0" applyNumberFormat="0" applyBorder="0" applyAlignment="0" applyProtection="0"/>
    <xf numFmtId="173" fontId="82" fillId="63" borderId="0" applyNumberFormat="0" applyBorder="0" applyAlignment="0" applyProtection="0"/>
    <xf numFmtId="173" fontId="27" fillId="65" borderId="0" applyNumberFormat="0" applyBorder="0" applyAlignment="0" applyProtection="0"/>
    <xf numFmtId="0" fontId="55" fillId="0" borderId="0" applyBorder="0" applyProtection="0">
      <alignment vertical="center"/>
    </xf>
    <xf numFmtId="245" fontId="55" fillId="0" borderId="5" applyBorder="0" applyProtection="0">
      <alignment horizontal="right" vertical="center"/>
    </xf>
    <xf numFmtId="0" fontId="56" fillId="62" borderId="0" applyBorder="0" applyProtection="0">
      <alignment horizontal="centerContinuous" vertical="center"/>
    </xf>
    <xf numFmtId="0" fontId="56" fillId="63" borderId="5" applyBorder="0" applyProtection="0">
      <alignment horizontal="centerContinuous" vertical="center"/>
    </xf>
    <xf numFmtId="0" fontId="57" fillId="0" borderId="0" applyFill="0" applyBorder="0" applyProtection="0">
      <alignment horizontal="left"/>
    </xf>
    <xf numFmtId="0" fontId="45" fillId="0" borderId="4" applyFill="0" applyBorder="0" applyProtection="0">
      <alignment horizontal="left" vertical="top"/>
    </xf>
    <xf numFmtId="173" fontId="51" fillId="0" borderId="0" applyBorder="0"/>
    <xf numFmtId="173" fontId="7" fillId="0" borderId="31">
      <protection locked="0"/>
    </xf>
    <xf numFmtId="0" fontId="26" fillId="0" borderId="0"/>
    <xf numFmtId="180" fontId="3" fillId="0" borderId="0" applyFont="0" applyFill="0" applyBorder="0" applyAlignment="0" applyProtection="0"/>
    <xf numFmtId="173" fontId="68" fillId="0" borderId="30" applyNumberFormat="0" applyFill="0" applyAlignment="0" applyProtection="0"/>
    <xf numFmtId="173" fontId="117" fillId="0" borderId="36" applyNumberFormat="0" applyFill="0" applyAlignment="0" applyProtection="0"/>
    <xf numFmtId="173" fontId="68" fillId="0" borderId="30" applyNumberFormat="0" applyFill="0" applyAlignment="0" applyProtection="0"/>
    <xf numFmtId="0" fontId="149" fillId="0" borderId="19">
      <alignment horizontal="center"/>
    </xf>
    <xf numFmtId="0" fontId="159" fillId="0" borderId="30" applyNumberFormat="0" applyFill="0" applyAlignment="0" applyProtection="0"/>
    <xf numFmtId="0" fontId="7" fillId="0" borderId="0" applyNumberFormat="0" applyFill="0" applyBorder="0" applyAlignment="0" applyProtection="0"/>
    <xf numFmtId="0" fontId="136" fillId="44" borderId="0" applyNumberFormat="0" applyBorder="0" applyAlignment="0" applyProtection="0"/>
    <xf numFmtId="0" fontId="7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52" borderId="0" applyNumberFormat="0" applyFont="0" applyBorder="0" applyAlignment="0"/>
    <xf numFmtId="0" fontId="155" fillId="53" borderId="22" applyNumberFormat="0" applyAlignment="0" applyProtection="0"/>
    <xf numFmtId="0" fontId="7" fillId="0" borderId="0"/>
    <xf numFmtId="0" fontId="7" fillId="0" borderId="0"/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144" fillId="40" borderId="0" applyNumberFormat="0" applyBorder="0" applyAlignment="0" applyProtection="0"/>
    <xf numFmtId="0" fontId="159" fillId="0" borderId="0" applyNumberFormat="0" applyFill="0" applyBorder="0" applyAlignment="0" applyProtection="0"/>
    <xf numFmtId="0" fontId="41" fillId="58" borderId="0" applyNumberFormat="0" applyFont="0" applyBorder="0" applyAlignment="0"/>
    <xf numFmtId="0" fontId="154" fillId="0" borderId="23" applyNumberFormat="0" applyFill="0" applyAlignment="0" applyProtection="0"/>
    <xf numFmtId="43" fontId="7" fillId="0" borderId="0" applyFont="0" applyFill="0" applyBorder="0" applyAlignment="0" applyProtection="0"/>
    <xf numFmtId="0" fontId="7" fillId="0" borderId="0">
      <protection locked="0"/>
    </xf>
    <xf numFmtId="0" fontId="47" fillId="0" borderId="0" applyFont="0" applyFill="0" applyBorder="0" applyAlignment="0" applyProtection="0">
      <alignment horizontal="right"/>
    </xf>
    <xf numFmtId="0" fontId="70" fillId="59" borderId="0" applyNumberFormat="0" applyBorder="0" applyAlignment="0" applyProtection="0"/>
    <xf numFmtId="0" fontId="7" fillId="0" borderId="0"/>
    <xf numFmtId="0" fontId="26" fillId="0" borderId="0"/>
    <xf numFmtId="0" fontId="136" fillId="60" borderId="25" applyNumberFormat="0" applyFont="0" applyAlignment="0" applyProtection="0"/>
    <xf numFmtId="0" fontId="53" fillId="0" borderId="0"/>
    <xf numFmtId="0" fontId="54" fillId="0" borderId="0"/>
    <xf numFmtId="0" fontId="41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68" fillId="0" borderId="30" applyNumberFormat="0" applyFill="0" applyAlignment="0" applyProtection="0"/>
    <xf numFmtId="0" fontId="7" fillId="0" borderId="31">
      <protection locked="0"/>
    </xf>
    <xf numFmtId="0" fontId="38" fillId="0" borderId="0"/>
    <xf numFmtId="0" fontId="176" fillId="0" borderId="0" applyNumberFormat="0" applyFill="0" applyBorder="0" applyAlignment="0" applyProtection="0"/>
    <xf numFmtId="0" fontId="61" fillId="36" borderId="0">
      <alignment horizontal="center"/>
    </xf>
    <xf numFmtId="0" fontId="7" fillId="0" borderId="0" applyNumberFormat="0" applyFill="0" applyBorder="0" applyAlignment="0" applyProtection="0"/>
    <xf numFmtId="0" fontId="62" fillId="38" borderId="0" applyNumberFormat="0" applyBorder="0" applyAlignment="0" applyProtection="0"/>
    <xf numFmtId="0" fontId="62" fillId="39" borderId="0" applyNumberFormat="0" applyBorder="0" applyAlignment="0" applyProtection="0"/>
    <xf numFmtId="0" fontId="62" fillId="40" borderId="0" applyNumberFormat="0" applyBorder="0" applyAlignment="0" applyProtection="0"/>
    <xf numFmtId="0" fontId="62" fillId="41" borderId="0" applyNumberFormat="0" applyBorder="0" applyAlignment="0" applyProtection="0"/>
    <xf numFmtId="0" fontId="62" fillId="42" borderId="0" applyNumberFormat="0" applyBorder="0" applyAlignment="0" applyProtection="0"/>
    <xf numFmtId="0" fontId="62" fillId="43" borderId="0" applyNumberFormat="0" applyBorder="0" applyAlignment="0" applyProtection="0"/>
    <xf numFmtId="0" fontId="62" fillId="44" borderId="0" applyNumberFormat="0" applyBorder="0" applyAlignment="0" applyProtection="0"/>
    <xf numFmtId="0" fontId="62" fillId="45" borderId="0" applyNumberFormat="0" applyBorder="0" applyAlignment="0" applyProtection="0"/>
    <xf numFmtId="0" fontId="62" fillId="46" borderId="0" applyNumberFormat="0" applyBorder="0" applyAlignment="0" applyProtection="0"/>
    <xf numFmtId="0" fontId="62" fillId="41" borderId="0" applyNumberFormat="0" applyBorder="0" applyAlignment="0" applyProtection="0"/>
    <xf numFmtId="0" fontId="62" fillId="44" borderId="0" applyNumberFormat="0" applyBorder="0" applyAlignment="0" applyProtection="0"/>
    <xf numFmtId="0" fontId="62" fillId="47" borderId="0" applyNumberFormat="0" applyBorder="0" applyAlignment="0" applyProtection="0"/>
    <xf numFmtId="0" fontId="63" fillId="34" borderId="0" applyNumberFormat="0" applyBorder="0" applyAlignment="0" applyProtection="0"/>
    <xf numFmtId="0" fontId="63" fillId="45" borderId="0" applyNumberFormat="0" applyBorder="0" applyAlignment="0" applyProtection="0"/>
    <xf numFmtId="0" fontId="63" fillId="46" borderId="0" applyNumberFormat="0" applyBorder="0" applyAlignment="0" applyProtection="0"/>
    <xf numFmtId="0" fontId="63" fillId="48" borderId="0" applyNumberFormat="0" applyBorder="0" applyAlignment="0" applyProtection="0"/>
    <xf numFmtId="0" fontId="63" fillId="49" borderId="0" applyNumberFormat="0" applyBorder="0" applyAlignment="0" applyProtection="0"/>
    <xf numFmtId="0" fontId="63" fillId="50" borderId="0" applyNumberFormat="0" applyBorder="0" applyAlignment="0" applyProtection="0"/>
    <xf numFmtId="0" fontId="95" fillId="0" borderId="0" applyNumberFormat="0" applyFill="0" applyBorder="0" applyProtection="0">
      <protection locked="0"/>
    </xf>
    <xf numFmtId="0" fontId="64" fillId="40" borderId="0" applyNumberFormat="0" applyBorder="0" applyAlignment="0" applyProtection="0"/>
    <xf numFmtId="0" fontId="66" fillId="53" borderId="22" applyNumberFormat="0" applyAlignment="0" applyProtection="0"/>
    <xf numFmtId="0" fontId="67" fillId="0" borderId="23" applyNumberFormat="0" applyFill="0" applyAlignment="0" applyProtection="0"/>
    <xf numFmtId="0" fontId="51" fillId="0" borderId="0">
      <alignment horizontal="center" wrapText="1"/>
      <protection hidden="1"/>
    </xf>
    <xf numFmtId="0" fontId="186" fillId="66" borderId="0">
      <alignment horizontal="center" vertical="center" wrapText="1"/>
    </xf>
    <xf numFmtId="0" fontId="51" fillId="0" borderId="0" applyFont="0" applyFill="0" applyBorder="0" applyAlignment="0">
      <protection locked="0"/>
    </xf>
    <xf numFmtId="0" fontId="63" fillId="54" borderId="0" applyNumberFormat="0" applyBorder="0" applyAlignment="0" applyProtection="0"/>
    <xf numFmtId="0" fontId="63" fillId="55" borderId="0" applyNumberFormat="0" applyBorder="0" applyAlignment="0" applyProtection="0"/>
    <xf numFmtId="0" fontId="63" fillId="56" borderId="0" applyNumberFormat="0" applyBorder="0" applyAlignment="0" applyProtection="0"/>
    <xf numFmtId="0" fontId="63" fillId="48" borderId="0" applyNumberFormat="0" applyBorder="0" applyAlignment="0" applyProtection="0"/>
    <xf numFmtId="0" fontId="63" fillId="49" borderId="0" applyNumberFormat="0" applyBorder="0" applyAlignment="0" applyProtection="0"/>
    <xf numFmtId="0" fontId="63" fillId="57" borderId="0" applyNumberFormat="0" applyBorder="0" applyAlignment="0" applyProtection="0"/>
    <xf numFmtId="0" fontId="51" fillId="0" borderId="0"/>
    <xf numFmtId="0" fontId="108" fillId="0" borderId="0" applyNumberFormat="0">
      <alignment horizontal="right"/>
    </xf>
    <xf numFmtId="0" fontId="109" fillId="0" borderId="0" applyNumberFormat="0">
      <alignment horizontal="right"/>
    </xf>
    <xf numFmtId="0" fontId="109" fillId="0" borderId="0" applyNumberFormat="0">
      <alignment horizontal="left"/>
    </xf>
    <xf numFmtId="0" fontId="108" fillId="0" borderId="0" applyNumberFormat="0">
      <alignment horizontal="left"/>
    </xf>
    <xf numFmtId="0" fontId="110" fillId="0" borderId="0" applyNumberFormat="0">
      <alignment horizontal="left" vertical="top"/>
    </xf>
    <xf numFmtId="0" fontId="7" fillId="0" borderId="0" applyNumberFormat="0" applyFill="0" applyBorder="0" applyAlignment="0" applyProtection="0">
      <alignment vertical="top"/>
      <protection locked="0"/>
    </xf>
    <xf numFmtId="0" fontId="69" fillId="39" borderId="0" applyNumberFormat="0" applyBorder="0" applyAlignment="0" applyProtection="0"/>
    <xf numFmtId="0" fontId="51" fillId="0" borderId="0" applyFill="0" applyBorder="0">
      <alignment horizontal="right"/>
      <protection locked="0"/>
    </xf>
    <xf numFmtId="0" fontId="135" fillId="58" borderId="15">
      <alignment horizontal="left" vertical="center" wrapText="1"/>
    </xf>
    <xf numFmtId="0" fontId="70" fillId="59" borderId="0" applyNumberFormat="0" applyBorder="0" applyAlignment="0" applyProtection="0"/>
    <xf numFmtId="0" fontId="37" fillId="0" borderId="0"/>
    <xf numFmtId="250" fontId="196" fillId="0" borderId="0"/>
    <xf numFmtId="0" fontId="7" fillId="60" borderId="25" applyNumberFormat="0" applyFont="0" applyAlignment="0" applyProtection="0"/>
    <xf numFmtId="0" fontId="124" fillId="0" borderId="0" applyNumberFormat="0" applyFill="0" applyBorder="0" applyProtection="0">
      <protection locked="0"/>
    </xf>
    <xf numFmtId="0" fontId="72" fillId="51" borderId="27" applyNumberFormat="0" applyAlignment="0" applyProtection="0"/>
    <xf numFmtId="0" fontId="126" fillId="66" borderId="16">
      <alignment horizontal="center" vertical="center" wrapText="1"/>
      <protection hidden="1"/>
    </xf>
    <xf numFmtId="0" fontId="38" fillId="0" borderId="0" applyNumberFormat="0" applyFill="0" applyBorder="0" applyAlignment="0" applyProtection="0"/>
    <xf numFmtId="0" fontId="27" fillId="76" borderId="0" applyNumberFormat="0" applyBorder="0" applyAlignment="0" applyProtection="0"/>
    <xf numFmtId="0" fontId="81" fillId="64" borderId="0" applyNumberFormat="0" applyBorder="0" applyAlignment="0" applyProtection="0"/>
    <xf numFmtId="0" fontId="82" fillId="63" borderId="0" applyNumberFormat="0" applyBorder="0" applyAlignment="0" applyProtection="0"/>
    <xf numFmtId="0" fontId="27" fillId="65" borderId="0" applyNumberFormat="0" applyBorder="0" applyAlignment="0" applyProtection="0"/>
    <xf numFmtId="0" fontId="73" fillId="0" borderId="0" applyNumberFormat="0" applyFill="0" applyBorder="0" applyAlignment="0" applyProtection="0"/>
    <xf numFmtId="0" fontId="51" fillId="0" borderId="0" applyBorder="0"/>
    <xf numFmtId="0" fontId="68" fillId="0" borderId="0" applyNumberFormat="0" applyFill="0" applyBorder="0" applyAlignment="0" applyProtection="0"/>
    <xf numFmtId="0" fontId="51" fillId="0" borderId="0"/>
    <xf numFmtId="0" fontId="87" fillId="58" borderId="0" applyNumberFormat="0" applyFont="0" applyBorder="0" applyAlignment="0" applyProtection="0"/>
    <xf numFmtId="0" fontId="7" fillId="0" borderId="0"/>
    <xf numFmtId="0" fontId="62" fillId="44" borderId="0" applyNumberFormat="0" applyBorder="0" applyAlignment="0" applyProtection="0"/>
    <xf numFmtId="0" fontId="62" fillId="45" borderId="0" applyNumberFormat="0" applyBorder="0" applyAlignment="0" applyProtection="0"/>
    <xf numFmtId="0" fontId="62" fillId="60" borderId="0" applyNumberFormat="0" applyBorder="0" applyAlignment="0" applyProtection="0"/>
    <xf numFmtId="0" fontId="62" fillId="43" borderId="0" applyNumberFormat="0" applyBorder="0" applyAlignment="0" applyProtection="0"/>
    <xf numFmtId="0" fontId="62" fillId="42" borderId="0" applyNumberFormat="0" applyBorder="0" applyAlignment="0" applyProtection="0"/>
    <xf numFmtId="0" fontId="62" fillId="60" borderId="0" applyNumberFormat="0" applyBorder="0" applyAlignment="0" applyProtection="0"/>
    <xf numFmtId="0" fontId="62" fillId="42" borderId="0" applyNumberFormat="0" applyBorder="0" applyAlignment="0" applyProtection="0"/>
    <xf numFmtId="0" fontId="62" fillId="45" borderId="0" applyNumberFormat="0" applyBorder="0" applyAlignment="0" applyProtection="0"/>
    <xf numFmtId="0" fontId="62" fillId="59" borderId="0" applyNumberFormat="0" applyBorder="0" applyAlignment="0" applyProtection="0"/>
    <xf numFmtId="0" fontId="62" fillId="39" borderId="0" applyNumberFormat="0" applyBorder="0" applyAlignment="0" applyProtection="0"/>
    <xf numFmtId="0" fontId="62" fillId="42" borderId="0" applyNumberFormat="0" applyBorder="0" applyAlignment="0" applyProtection="0"/>
    <xf numFmtId="0" fontId="62" fillId="60" borderId="0" applyNumberFormat="0" applyBorder="0" applyAlignment="0" applyProtection="0"/>
    <xf numFmtId="0" fontId="63" fillId="42" borderId="0" applyNumberFormat="0" applyBorder="0" applyAlignment="0" applyProtection="0"/>
    <xf numFmtId="0" fontId="63" fillId="57" borderId="0" applyNumberFormat="0" applyBorder="0" applyAlignment="0" applyProtection="0"/>
    <xf numFmtId="0" fontId="63" fillId="47" borderId="0" applyNumberFormat="0" applyBorder="0" applyAlignment="0" applyProtection="0"/>
    <xf numFmtId="0" fontId="63" fillId="39" borderId="0" applyNumberFormat="0" applyBorder="0" applyAlignment="0" applyProtection="0"/>
    <xf numFmtId="0" fontId="63" fillId="42" borderId="0" applyNumberFormat="0" applyBorder="0" applyAlignment="0" applyProtection="0"/>
    <xf numFmtId="0" fontId="63" fillId="45" borderId="0" applyNumberFormat="0" applyBorder="0" applyAlignment="0" applyProtection="0"/>
    <xf numFmtId="0" fontId="87" fillId="67" borderId="0"/>
    <xf numFmtId="0" fontId="40" fillId="36" borderId="33" applyBorder="0">
      <alignment horizontal="center"/>
    </xf>
    <xf numFmtId="0" fontId="63" fillId="72" borderId="0" applyNumberFormat="0" applyBorder="0" applyAlignment="0" applyProtection="0"/>
    <xf numFmtId="0" fontId="63" fillId="57" borderId="0" applyNumberFormat="0" applyBorder="0" applyAlignment="0" applyProtection="0"/>
    <xf numFmtId="0" fontId="63" fillId="47" borderId="0" applyNumberFormat="0" applyBorder="0" applyAlignment="0" applyProtection="0"/>
    <xf numFmtId="0" fontId="63" fillId="73" borderId="0" applyNumberFormat="0" applyBorder="0" applyAlignment="0" applyProtection="0"/>
    <xf numFmtId="0" fontId="63" fillId="49" borderId="0" applyNumberFormat="0" applyBorder="0" applyAlignment="0" applyProtection="0"/>
    <xf numFmtId="0" fontId="63" fillId="55" borderId="0" applyNumberFormat="0" applyBorder="0" applyAlignment="0" applyProtection="0"/>
    <xf numFmtId="0" fontId="7" fillId="0" borderId="0"/>
    <xf numFmtId="0" fontId="69" fillId="41" borderId="0" applyNumberFormat="0" applyBorder="0" applyAlignment="0" applyProtection="0"/>
    <xf numFmtId="0" fontId="98" fillId="61" borderId="21" applyNumberFormat="0" applyAlignment="0" applyProtection="0"/>
    <xf numFmtId="0" fontId="65" fillId="51" borderId="21" applyNumberFormat="0" applyAlignment="0" applyProtection="0"/>
    <xf numFmtId="0" fontId="66" fillId="53" borderId="22" applyNumberFormat="0" applyAlignment="0" applyProtection="0"/>
    <xf numFmtId="0" fontId="74" fillId="0" borderId="0" applyNumberFormat="0" applyFill="0" applyBorder="0" applyAlignment="0" applyProtection="0"/>
    <xf numFmtId="0" fontId="36" fillId="0" borderId="5" applyProtection="0">
      <alignment horizontal="center"/>
    </xf>
    <xf numFmtId="0" fontId="64" fillId="42" borderId="0" applyNumberFormat="0" applyBorder="0" applyAlignment="0" applyProtection="0"/>
    <xf numFmtId="0" fontId="111" fillId="0" borderId="0" applyAlignment="0" applyProtection="0"/>
    <xf numFmtId="0" fontId="112" fillId="0" borderId="0" applyAlignment="0" applyProtection="0"/>
    <xf numFmtId="0" fontId="113" fillId="0" borderId="0" applyAlignment="0" applyProtection="0"/>
    <xf numFmtId="0" fontId="114" fillId="0" borderId="0" applyFill="0" applyBorder="0" applyAlignment="0" applyProtection="0"/>
    <xf numFmtId="0" fontId="115" fillId="0" borderId="34" applyNumberFormat="0" applyFill="0" applyAlignment="0" applyProtection="0"/>
    <xf numFmtId="0" fontId="116" fillId="0" borderId="35" applyNumberFormat="0" applyFill="0" applyAlignment="0" applyProtection="0"/>
    <xf numFmtId="0" fontId="117" fillId="0" borderId="36" applyNumberFormat="0" applyFill="0" applyAlignment="0" applyProtection="0"/>
    <xf numFmtId="0" fontId="117" fillId="0" borderId="0" applyNumberFormat="0" applyFill="0" applyBorder="0" applyAlignment="0" applyProtection="0"/>
    <xf numFmtId="0" fontId="37" fillId="0" borderId="0"/>
    <xf numFmtId="0" fontId="105" fillId="59" borderId="21" applyNumberFormat="0" applyAlignment="0" applyProtection="0"/>
    <xf numFmtId="0" fontId="73" fillId="0" borderId="38" applyNumberFormat="0" applyFill="0" applyAlignment="0" applyProtection="0"/>
    <xf numFmtId="0" fontId="119" fillId="59" borderId="0" applyNumberFormat="0" applyBorder="0" applyAlignment="0" applyProtection="0"/>
    <xf numFmtId="0" fontId="136" fillId="60" borderId="25" applyNumberFormat="0" applyFont="0" applyAlignment="0" applyProtection="0"/>
    <xf numFmtId="0" fontId="7" fillId="60" borderId="25" applyNumberFormat="0" applyFont="0" applyAlignment="0" applyProtection="0"/>
    <xf numFmtId="0" fontId="72" fillId="61" borderId="27" applyNumberFormat="0" applyAlignment="0" applyProtection="0"/>
    <xf numFmtId="0" fontId="37" fillId="0" borderId="0">
      <alignment vertical="center"/>
    </xf>
    <xf numFmtId="0" fontId="7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6" fillId="0" borderId="28" applyNumberFormat="0" applyFill="0" applyAlignment="0" applyProtection="0"/>
    <xf numFmtId="0" fontId="77" fillId="0" borderId="29" applyNumberFormat="0" applyFill="0" applyAlignment="0" applyProtection="0"/>
    <xf numFmtId="0" fontId="68" fillId="0" borderId="30" applyNumberFormat="0" applyFill="0" applyAlignment="0" applyProtection="0"/>
    <xf numFmtId="0" fontId="131" fillId="0" borderId="40" applyNumberFormat="0" applyFill="0" applyAlignment="0" applyProtection="0"/>
    <xf numFmtId="0" fontId="73" fillId="0" borderId="0" applyNumberFormat="0" applyFill="0" applyBorder="0" applyAlignment="0" applyProtection="0"/>
    <xf numFmtId="0" fontId="3" fillId="0" borderId="0"/>
    <xf numFmtId="173" fontId="7" fillId="0" borderId="0" applyNumberFormat="0" applyFill="0" applyBorder="0" applyAlignment="0" applyProtection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0" fontId="77" fillId="0" borderId="29" applyNumberFormat="0" applyFill="0" applyAlignment="0" applyProtection="0"/>
    <xf numFmtId="0" fontId="75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149" fillId="0" borderId="44">
      <alignment horizontal="center"/>
    </xf>
    <xf numFmtId="0" fontId="95" fillId="0" borderId="0" applyNumberFormat="0" applyFill="0" applyBorder="0" applyProtection="0">
      <protection locked="0"/>
    </xf>
    <xf numFmtId="43" fontId="7" fillId="0" borderId="0" applyFont="0" applyFill="0" applyBorder="0" applyAlignment="0" applyProtection="0"/>
    <xf numFmtId="173" fontId="7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173" fontId="62" fillId="60" borderId="25" applyNumberFormat="0" applyFont="0" applyAlignment="0" applyProtection="0"/>
    <xf numFmtId="173" fontId="77" fillId="0" borderId="29" applyNumberFormat="0" applyFill="0" applyAlignment="0" applyProtection="0"/>
    <xf numFmtId="43" fontId="7" fillId="0" borderId="0" applyFont="0" applyFill="0" applyBorder="0" applyAlignment="0" applyProtection="0"/>
    <xf numFmtId="173" fontId="7" fillId="0" borderId="0" applyNumberFormat="0" applyFill="0" applyBorder="0" applyAlignment="0" applyProtection="0"/>
    <xf numFmtId="43" fontId="7" fillId="0" borderId="0" applyFont="0" applyFill="0" applyBorder="0" applyAlignment="0" applyProtection="0"/>
    <xf numFmtId="173" fontId="75" fillId="0" borderId="0" applyNumberFormat="0" applyFill="0" applyBorder="0" applyAlignment="0" applyProtection="0"/>
    <xf numFmtId="173" fontId="7" fillId="0" borderId="0" applyNumberFormat="0" applyFill="0" applyBorder="0" applyAlignment="0" applyProtection="0"/>
    <xf numFmtId="173" fontId="62" fillId="60" borderId="25" applyNumberFormat="0" applyFont="0" applyAlignment="0" applyProtection="0"/>
    <xf numFmtId="173" fontId="75" fillId="0" borderId="0" applyNumberFormat="0" applyFill="0" applyBorder="0" applyAlignment="0" applyProtection="0"/>
    <xf numFmtId="173" fontId="62" fillId="60" borderId="25" applyNumberFormat="0" applyFont="0" applyAlignment="0" applyProtection="0"/>
    <xf numFmtId="173" fontId="77" fillId="0" borderId="29" applyNumberFormat="0" applyFill="0" applyAlignment="0" applyProtection="0"/>
    <xf numFmtId="173" fontId="75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173" fontId="75" fillId="0" borderId="0" applyNumberFormat="0" applyFill="0" applyBorder="0" applyAlignment="0" applyProtection="0"/>
    <xf numFmtId="173" fontId="77" fillId="0" borderId="29" applyNumberFormat="0" applyFill="0" applyAlignment="0" applyProtection="0"/>
    <xf numFmtId="43" fontId="7" fillId="0" borderId="0" applyFont="0" applyFill="0" applyBorder="0" applyAlignment="0" applyProtection="0"/>
    <xf numFmtId="173" fontId="75" fillId="0" borderId="0" applyNumberFormat="0" applyFill="0" applyBorder="0" applyAlignment="0" applyProtection="0"/>
    <xf numFmtId="173" fontId="62" fillId="60" borderId="25" applyNumberFormat="0" applyFont="0" applyAlignment="0" applyProtection="0"/>
    <xf numFmtId="173" fontId="7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173" fontId="7" fillId="0" borderId="0" applyNumberFormat="0" applyFill="0" applyBorder="0" applyAlignment="0" applyProtection="0"/>
    <xf numFmtId="173" fontId="77" fillId="0" borderId="29" applyNumberFormat="0" applyFill="0" applyAlignment="0" applyProtection="0"/>
    <xf numFmtId="43" fontId="7" fillId="0" borderId="0" applyFont="0" applyFill="0" applyBorder="0" applyAlignment="0" applyProtection="0"/>
    <xf numFmtId="173" fontId="7" fillId="0" borderId="0" applyNumberFormat="0" applyFill="0" applyBorder="0" applyAlignment="0" applyProtection="0"/>
    <xf numFmtId="173" fontId="7" fillId="0" borderId="0" applyNumberFormat="0" applyFill="0" applyBorder="0" applyAlignment="0" applyProtection="0"/>
    <xf numFmtId="43" fontId="7" fillId="0" borderId="0" applyFont="0" applyFill="0" applyBorder="0" applyAlignment="0" applyProtection="0"/>
    <xf numFmtId="173" fontId="62" fillId="60" borderId="25" applyNumberFormat="0" applyFont="0" applyAlignment="0" applyProtection="0"/>
    <xf numFmtId="173" fontId="7" fillId="0" borderId="0" applyNumberFormat="0" applyFill="0" applyBorder="0" applyAlignment="0" applyProtection="0"/>
    <xf numFmtId="173" fontId="7" fillId="0" borderId="0" applyNumberFormat="0" applyFill="0" applyBorder="0" applyAlignment="0" applyProtection="0"/>
    <xf numFmtId="173" fontId="77" fillId="0" borderId="29" applyNumberFormat="0" applyFill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7" fillId="0" borderId="0" applyNumberFormat="0" applyFill="0" applyBorder="0" applyAlignment="0" applyProtection="0"/>
    <xf numFmtId="173" fontId="7" fillId="0" borderId="0" applyNumberFormat="0" applyFill="0" applyBorder="0" applyAlignment="0" applyProtection="0"/>
    <xf numFmtId="43" fontId="7" fillId="0" borderId="0" applyFont="0" applyFill="0" applyBorder="0" applyAlignment="0" applyProtection="0"/>
    <xf numFmtId="173" fontId="77" fillId="0" borderId="29" applyNumberFormat="0" applyFill="0" applyAlignment="0" applyProtection="0"/>
    <xf numFmtId="173" fontId="75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173" fontId="62" fillId="60" borderId="25" applyNumberFormat="0" applyFont="0" applyAlignment="0" applyProtection="0"/>
    <xf numFmtId="43" fontId="7" fillId="0" borderId="0" applyFont="0" applyFill="0" applyBorder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7" fillId="0" borderId="0" applyNumberFormat="0" applyFill="0" applyBorder="0" applyAlignment="0" applyProtection="0"/>
    <xf numFmtId="43" fontId="7" fillId="0" borderId="0" applyFont="0" applyFill="0" applyBorder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75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173" fontId="7" fillId="0" borderId="0" applyNumberFormat="0" applyFill="0" applyBorder="0" applyAlignment="0" applyProtection="0"/>
    <xf numFmtId="173" fontId="62" fillId="60" borderId="25" applyNumberFormat="0" applyFont="0" applyAlignment="0" applyProtection="0"/>
    <xf numFmtId="173" fontId="7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7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61" fillId="0" borderId="0"/>
    <xf numFmtId="0" fontId="3" fillId="0" borderId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73" fontId="7" fillId="0" borderId="0" applyNumberFormat="0" applyFill="0" applyBorder="0" applyAlignment="0" applyProtection="0"/>
    <xf numFmtId="0" fontId="266" fillId="0" borderId="0"/>
    <xf numFmtId="0" fontId="282" fillId="0" borderId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247" fontId="11" fillId="0" borderId="0" applyNumberFormat="0" applyFill="0" applyAlignment="0" applyProtection="0"/>
    <xf numFmtId="0" fontId="266" fillId="0" borderId="0"/>
    <xf numFmtId="0" fontId="198" fillId="0" borderId="0" applyBorder="0">
      <protection locked="0"/>
    </xf>
    <xf numFmtId="0" fontId="7" fillId="0" borderId="0"/>
    <xf numFmtId="173" fontId="7" fillId="0" borderId="0" applyNumberFormat="0" applyFill="0" applyBorder="0" applyAlignment="0" applyProtection="0"/>
    <xf numFmtId="0" fontId="7" fillId="0" borderId="0"/>
    <xf numFmtId="0" fontId="26" fillId="0" borderId="0"/>
    <xf numFmtId="0" fontId="7" fillId="0" borderId="0"/>
    <xf numFmtId="0" fontId="135" fillId="0" borderId="0" applyNumberFormat="0" applyFill="0" applyBorder="0" applyAlignment="0" applyProtection="0"/>
    <xf numFmtId="0" fontId="7" fillId="0" borderId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7" fillId="0" borderId="0"/>
    <xf numFmtId="0" fontId="26" fillId="0" borderId="0"/>
    <xf numFmtId="173" fontId="7" fillId="0" borderId="0" applyNumberFormat="0" applyFill="0" applyBorder="0" applyAlignment="0" applyProtection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261" fillId="0" borderId="0"/>
    <xf numFmtId="0" fontId="26" fillId="0" borderId="0"/>
    <xf numFmtId="0" fontId="62" fillId="38" borderId="0" applyNumberFormat="0" applyBorder="0" applyAlignment="0" applyProtection="0"/>
    <xf numFmtId="0" fontId="62" fillId="84" borderId="0" applyNumberFormat="0" applyBorder="0" applyAlignment="0" applyProtection="0"/>
    <xf numFmtId="0" fontId="62" fillId="39" borderId="0" applyNumberFormat="0" applyBorder="0" applyAlignment="0" applyProtection="0"/>
    <xf numFmtId="0" fontId="62" fillId="43" borderId="0" applyNumberFormat="0" applyBorder="0" applyAlignment="0" applyProtection="0"/>
    <xf numFmtId="0" fontId="7" fillId="0" borderId="0">
      <alignment vertical="center"/>
    </xf>
    <xf numFmtId="0" fontId="62" fillId="40" borderId="0" applyNumberFormat="0" applyBorder="0" applyAlignment="0" applyProtection="0"/>
    <xf numFmtId="0" fontId="62" fillId="60" borderId="0" applyNumberFormat="0" applyBorder="0" applyAlignment="0" applyProtection="0"/>
    <xf numFmtId="0" fontId="62" fillId="41" borderId="0" applyNumberFormat="0" applyBorder="0" applyAlignment="0" applyProtection="0"/>
    <xf numFmtId="0" fontId="62" fillId="84" borderId="0" applyNumberFormat="0" applyBorder="0" applyAlignment="0" applyProtection="0"/>
    <xf numFmtId="0" fontId="62" fillId="42" borderId="0" applyNumberFormat="0" applyBorder="0" applyAlignment="0" applyProtection="0"/>
    <xf numFmtId="0" fontId="62" fillId="39" borderId="0" applyNumberFormat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66" fillId="0" borderId="0"/>
    <xf numFmtId="0" fontId="199" fillId="38" borderId="0" applyNumberFormat="0" applyBorder="0" applyAlignment="0" applyProtection="0"/>
    <xf numFmtId="173" fontId="62" fillId="38" borderId="0" applyNumberFormat="0" applyBorder="0" applyAlignment="0" applyProtection="0"/>
    <xf numFmtId="173" fontId="62" fillId="38" borderId="0" applyNumberFormat="0" applyBorder="0" applyAlignment="0" applyProtection="0"/>
    <xf numFmtId="173" fontId="62" fillId="38" borderId="0" applyNumberFormat="0" applyBorder="0" applyAlignment="0" applyProtection="0"/>
    <xf numFmtId="173" fontId="62" fillId="38" borderId="0" applyNumberFormat="0" applyBorder="0" applyAlignment="0" applyProtection="0"/>
    <xf numFmtId="173" fontId="62" fillId="38" borderId="0" applyNumberFormat="0" applyBorder="0" applyAlignment="0" applyProtection="0"/>
    <xf numFmtId="173" fontId="62" fillId="38" borderId="0" applyNumberFormat="0" applyBorder="0" applyAlignment="0" applyProtection="0"/>
    <xf numFmtId="173" fontId="62" fillId="38" borderId="0" applyNumberFormat="0" applyBorder="0" applyAlignment="0" applyProtection="0"/>
    <xf numFmtId="173" fontId="62" fillId="38" borderId="0" applyNumberFormat="0" applyBorder="0" applyAlignment="0" applyProtection="0"/>
    <xf numFmtId="173" fontId="62" fillId="38" borderId="0" applyNumberFormat="0" applyBorder="0" applyAlignment="0" applyProtection="0"/>
    <xf numFmtId="173" fontId="62" fillId="38" borderId="0" applyNumberFormat="0" applyBorder="0" applyAlignment="0" applyProtection="0"/>
    <xf numFmtId="173" fontId="62" fillId="38" borderId="0" applyNumberFormat="0" applyBorder="0" applyAlignment="0" applyProtection="0"/>
    <xf numFmtId="0" fontId="199" fillId="38" borderId="0" applyNumberFormat="0" applyBorder="0" applyAlignment="0" applyProtection="0"/>
    <xf numFmtId="173" fontId="62" fillId="38" borderId="0" applyNumberFormat="0" applyBorder="0" applyAlignment="0" applyProtection="0"/>
    <xf numFmtId="173" fontId="62" fillId="38" borderId="0" applyNumberFormat="0" applyBorder="0" applyAlignment="0" applyProtection="0"/>
    <xf numFmtId="173" fontId="62" fillId="38" borderId="0" applyNumberFormat="0" applyBorder="0" applyAlignment="0" applyProtection="0"/>
    <xf numFmtId="173" fontId="62" fillId="38" borderId="0" applyNumberFormat="0" applyBorder="0" applyAlignment="0" applyProtection="0"/>
    <xf numFmtId="173" fontId="62" fillId="38" borderId="0" applyNumberFormat="0" applyBorder="0" applyAlignment="0" applyProtection="0"/>
    <xf numFmtId="173" fontId="62" fillId="38" borderId="0" applyNumberFormat="0" applyBorder="0" applyAlignment="0" applyProtection="0"/>
    <xf numFmtId="173" fontId="62" fillId="38" borderId="0" applyNumberFormat="0" applyBorder="0" applyAlignment="0" applyProtection="0"/>
    <xf numFmtId="173" fontId="62" fillId="38" borderId="0" applyNumberFormat="0" applyBorder="0" applyAlignment="0" applyProtection="0"/>
    <xf numFmtId="173" fontId="62" fillId="38" borderId="0" applyNumberFormat="0" applyBorder="0" applyAlignment="0" applyProtection="0"/>
    <xf numFmtId="0" fontId="199" fillId="38" borderId="0" applyNumberFormat="0" applyBorder="0" applyAlignment="0" applyProtection="0"/>
    <xf numFmtId="173" fontId="62" fillId="38" borderId="0" applyNumberFormat="0" applyBorder="0" applyAlignment="0" applyProtection="0"/>
    <xf numFmtId="173" fontId="62" fillId="38" borderId="0" applyNumberFormat="0" applyBorder="0" applyAlignment="0" applyProtection="0"/>
    <xf numFmtId="173" fontId="62" fillId="38" borderId="0" applyNumberFormat="0" applyBorder="0" applyAlignment="0" applyProtection="0"/>
    <xf numFmtId="173" fontId="62" fillId="38" borderId="0" applyNumberFormat="0" applyBorder="0" applyAlignment="0" applyProtection="0"/>
    <xf numFmtId="173" fontId="62" fillId="38" borderId="0" applyNumberFormat="0" applyBorder="0" applyAlignment="0" applyProtection="0"/>
    <xf numFmtId="173" fontId="62" fillId="38" borderId="0" applyNumberFormat="0" applyBorder="0" applyAlignment="0" applyProtection="0"/>
    <xf numFmtId="173" fontId="62" fillId="38" borderId="0" applyNumberFormat="0" applyBorder="0" applyAlignment="0" applyProtection="0"/>
    <xf numFmtId="173" fontId="62" fillId="38" borderId="0" applyNumberFormat="0" applyBorder="0" applyAlignment="0" applyProtection="0"/>
    <xf numFmtId="173" fontId="62" fillId="38" borderId="0" applyNumberFormat="0" applyBorder="0" applyAlignment="0" applyProtection="0"/>
    <xf numFmtId="0" fontId="62" fillId="38" borderId="0" applyNumberFormat="0" applyBorder="0" applyAlignment="0" applyProtection="0"/>
    <xf numFmtId="173" fontId="62" fillId="38" borderId="0" applyNumberFormat="0" applyBorder="0" applyAlignment="0" applyProtection="0"/>
    <xf numFmtId="0" fontId="62" fillId="38" borderId="0" applyNumberFormat="0" applyBorder="0" applyAlignment="0" applyProtection="0"/>
    <xf numFmtId="173" fontId="62" fillId="38" borderId="0" applyNumberFormat="0" applyBorder="0" applyAlignment="0" applyProtection="0"/>
    <xf numFmtId="0" fontId="199" fillId="39" borderId="0" applyNumberFormat="0" applyBorder="0" applyAlignment="0" applyProtection="0"/>
    <xf numFmtId="173" fontId="62" fillId="39" borderId="0" applyNumberFormat="0" applyBorder="0" applyAlignment="0" applyProtection="0"/>
    <xf numFmtId="173" fontId="62" fillId="39" borderId="0" applyNumberFormat="0" applyBorder="0" applyAlignment="0" applyProtection="0"/>
    <xf numFmtId="173" fontId="62" fillId="39" borderId="0" applyNumberFormat="0" applyBorder="0" applyAlignment="0" applyProtection="0"/>
    <xf numFmtId="173" fontId="62" fillId="39" borderId="0" applyNumberFormat="0" applyBorder="0" applyAlignment="0" applyProtection="0"/>
    <xf numFmtId="173" fontId="62" fillId="39" borderId="0" applyNumberFormat="0" applyBorder="0" applyAlignment="0" applyProtection="0"/>
    <xf numFmtId="173" fontId="62" fillId="39" borderId="0" applyNumberFormat="0" applyBorder="0" applyAlignment="0" applyProtection="0"/>
    <xf numFmtId="173" fontId="62" fillId="39" borderId="0" applyNumberFormat="0" applyBorder="0" applyAlignment="0" applyProtection="0"/>
    <xf numFmtId="173" fontId="62" fillId="39" borderId="0" applyNumberFormat="0" applyBorder="0" applyAlignment="0" applyProtection="0"/>
    <xf numFmtId="173" fontId="62" fillId="39" borderId="0" applyNumberFormat="0" applyBorder="0" applyAlignment="0" applyProtection="0"/>
    <xf numFmtId="173" fontId="62" fillId="39" borderId="0" applyNumberFormat="0" applyBorder="0" applyAlignment="0" applyProtection="0"/>
    <xf numFmtId="173" fontId="62" fillId="39" borderId="0" applyNumberFormat="0" applyBorder="0" applyAlignment="0" applyProtection="0"/>
    <xf numFmtId="0" fontId="199" fillId="39" borderId="0" applyNumberFormat="0" applyBorder="0" applyAlignment="0" applyProtection="0"/>
    <xf numFmtId="173" fontId="62" fillId="39" borderId="0" applyNumberFormat="0" applyBorder="0" applyAlignment="0" applyProtection="0"/>
    <xf numFmtId="173" fontId="62" fillId="39" borderId="0" applyNumberFormat="0" applyBorder="0" applyAlignment="0" applyProtection="0"/>
    <xf numFmtId="173" fontId="62" fillId="39" borderId="0" applyNumberFormat="0" applyBorder="0" applyAlignment="0" applyProtection="0"/>
    <xf numFmtId="173" fontId="62" fillId="39" borderId="0" applyNumberFormat="0" applyBorder="0" applyAlignment="0" applyProtection="0"/>
    <xf numFmtId="173" fontId="62" fillId="39" borderId="0" applyNumberFormat="0" applyBorder="0" applyAlignment="0" applyProtection="0"/>
    <xf numFmtId="173" fontId="62" fillId="39" borderId="0" applyNumberFormat="0" applyBorder="0" applyAlignment="0" applyProtection="0"/>
    <xf numFmtId="173" fontId="62" fillId="39" borderId="0" applyNumberFormat="0" applyBorder="0" applyAlignment="0" applyProtection="0"/>
    <xf numFmtId="173" fontId="62" fillId="39" borderId="0" applyNumberFormat="0" applyBorder="0" applyAlignment="0" applyProtection="0"/>
    <xf numFmtId="173" fontId="62" fillId="39" borderId="0" applyNumberFormat="0" applyBorder="0" applyAlignment="0" applyProtection="0"/>
    <xf numFmtId="0" fontId="199" fillId="39" borderId="0" applyNumberFormat="0" applyBorder="0" applyAlignment="0" applyProtection="0"/>
    <xf numFmtId="173" fontId="62" fillId="39" borderId="0" applyNumberFormat="0" applyBorder="0" applyAlignment="0" applyProtection="0"/>
    <xf numFmtId="173" fontId="62" fillId="39" borderId="0" applyNumberFormat="0" applyBorder="0" applyAlignment="0" applyProtection="0"/>
    <xf numFmtId="173" fontId="62" fillId="39" borderId="0" applyNumberFormat="0" applyBorder="0" applyAlignment="0" applyProtection="0"/>
    <xf numFmtId="173" fontId="62" fillId="39" borderId="0" applyNumberFormat="0" applyBorder="0" applyAlignment="0" applyProtection="0"/>
    <xf numFmtId="173" fontId="62" fillId="39" borderId="0" applyNumberFormat="0" applyBorder="0" applyAlignment="0" applyProtection="0"/>
    <xf numFmtId="173" fontId="62" fillId="39" borderId="0" applyNumberFormat="0" applyBorder="0" applyAlignment="0" applyProtection="0"/>
    <xf numFmtId="173" fontId="62" fillId="39" borderId="0" applyNumberFormat="0" applyBorder="0" applyAlignment="0" applyProtection="0"/>
    <xf numFmtId="173" fontId="62" fillId="39" borderId="0" applyNumberFormat="0" applyBorder="0" applyAlignment="0" applyProtection="0"/>
    <xf numFmtId="173" fontId="62" fillId="39" borderId="0" applyNumberFormat="0" applyBorder="0" applyAlignment="0" applyProtection="0"/>
    <xf numFmtId="0" fontId="62" fillId="39" borderId="0" applyNumberFormat="0" applyBorder="0" applyAlignment="0" applyProtection="0"/>
    <xf numFmtId="173" fontId="62" fillId="39" borderId="0" applyNumberFormat="0" applyBorder="0" applyAlignment="0" applyProtection="0"/>
    <xf numFmtId="0" fontId="62" fillId="39" borderId="0" applyNumberFormat="0" applyBorder="0" applyAlignment="0" applyProtection="0"/>
    <xf numFmtId="173" fontId="62" fillId="39" borderId="0" applyNumberFormat="0" applyBorder="0" applyAlignment="0" applyProtection="0"/>
    <xf numFmtId="0" fontId="199" fillId="40" borderId="0" applyNumberFormat="0" applyBorder="0" applyAlignment="0" applyProtection="0"/>
    <xf numFmtId="173" fontId="62" fillId="40" borderId="0" applyNumberFormat="0" applyBorder="0" applyAlignment="0" applyProtection="0"/>
    <xf numFmtId="173" fontId="62" fillId="40" borderId="0" applyNumberFormat="0" applyBorder="0" applyAlignment="0" applyProtection="0"/>
    <xf numFmtId="173" fontId="62" fillId="40" borderId="0" applyNumberFormat="0" applyBorder="0" applyAlignment="0" applyProtection="0"/>
    <xf numFmtId="173" fontId="62" fillId="40" borderId="0" applyNumberFormat="0" applyBorder="0" applyAlignment="0" applyProtection="0"/>
    <xf numFmtId="173" fontId="62" fillId="40" borderId="0" applyNumberFormat="0" applyBorder="0" applyAlignment="0" applyProtection="0"/>
    <xf numFmtId="173" fontId="62" fillId="40" borderId="0" applyNumberFormat="0" applyBorder="0" applyAlignment="0" applyProtection="0"/>
    <xf numFmtId="173" fontId="62" fillId="40" borderId="0" applyNumberFormat="0" applyBorder="0" applyAlignment="0" applyProtection="0"/>
    <xf numFmtId="173" fontId="62" fillId="40" borderId="0" applyNumberFormat="0" applyBorder="0" applyAlignment="0" applyProtection="0"/>
    <xf numFmtId="173" fontId="62" fillId="40" borderId="0" applyNumberFormat="0" applyBorder="0" applyAlignment="0" applyProtection="0"/>
    <xf numFmtId="173" fontId="62" fillId="40" borderId="0" applyNumberFormat="0" applyBorder="0" applyAlignment="0" applyProtection="0"/>
    <xf numFmtId="173" fontId="62" fillId="40" borderId="0" applyNumberFormat="0" applyBorder="0" applyAlignment="0" applyProtection="0"/>
    <xf numFmtId="0" fontId="199" fillId="40" borderId="0" applyNumberFormat="0" applyBorder="0" applyAlignment="0" applyProtection="0"/>
    <xf numFmtId="173" fontId="62" fillId="40" borderId="0" applyNumberFormat="0" applyBorder="0" applyAlignment="0" applyProtection="0"/>
    <xf numFmtId="173" fontId="62" fillId="40" borderId="0" applyNumberFormat="0" applyBorder="0" applyAlignment="0" applyProtection="0"/>
    <xf numFmtId="173" fontId="62" fillId="40" borderId="0" applyNumberFormat="0" applyBorder="0" applyAlignment="0" applyProtection="0"/>
    <xf numFmtId="173" fontId="62" fillId="40" borderId="0" applyNumberFormat="0" applyBorder="0" applyAlignment="0" applyProtection="0"/>
    <xf numFmtId="173" fontId="62" fillId="40" borderId="0" applyNumberFormat="0" applyBorder="0" applyAlignment="0" applyProtection="0"/>
    <xf numFmtId="173" fontId="62" fillId="40" borderId="0" applyNumberFormat="0" applyBorder="0" applyAlignment="0" applyProtection="0"/>
    <xf numFmtId="173" fontId="62" fillId="40" borderId="0" applyNumberFormat="0" applyBorder="0" applyAlignment="0" applyProtection="0"/>
    <xf numFmtId="173" fontId="62" fillId="40" borderId="0" applyNumberFormat="0" applyBorder="0" applyAlignment="0" applyProtection="0"/>
    <xf numFmtId="173" fontId="62" fillId="40" borderId="0" applyNumberFormat="0" applyBorder="0" applyAlignment="0" applyProtection="0"/>
    <xf numFmtId="0" fontId="199" fillId="40" borderId="0" applyNumberFormat="0" applyBorder="0" applyAlignment="0" applyProtection="0"/>
    <xf numFmtId="173" fontId="62" fillId="40" borderId="0" applyNumberFormat="0" applyBorder="0" applyAlignment="0" applyProtection="0"/>
    <xf numFmtId="173" fontId="62" fillId="40" borderId="0" applyNumberFormat="0" applyBorder="0" applyAlignment="0" applyProtection="0"/>
    <xf numFmtId="173" fontId="62" fillId="40" borderId="0" applyNumberFormat="0" applyBorder="0" applyAlignment="0" applyProtection="0"/>
    <xf numFmtId="173" fontId="62" fillId="40" borderId="0" applyNumberFormat="0" applyBorder="0" applyAlignment="0" applyProtection="0"/>
    <xf numFmtId="173" fontId="62" fillId="40" borderId="0" applyNumberFormat="0" applyBorder="0" applyAlignment="0" applyProtection="0"/>
    <xf numFmtId="173" fontId="62" fillId="40" borderId="0" applyNumberFormat="0" applyBorder="0" applyAlignment="0" applyProtection="0"/>
    <xf numFmtId="173" fontId="62" fillId="40" borderId="0" applyNumberFormat="0" applyBorder="0" applyAlignment="0" applyProtection="0"/>
    <xf numFmtId="173" fontId="62" fillId="40" borderId="0" applyNumberFormat="0" applyBorder="0" applyAlignment="0" applyProtection="0"/>
    <xf numFmtId="173" fontId="62" fillId="40" borderId="0" applyNumberFormat="0" applyBorder="0" applyAlignment="0" applyProtection="0"/>
    <xf numFmtId="0" fontId="62" fillId="40" borderId="0" applyNumberFormat="0" applyBorder="0" applyAlignment="0" applyProtection="0"/>
    <xf numFmtId="173" fontId="62" fillId="40" borderId="0" applyNumberFormat="0" applyBorder="0" applyAlignment="0" applyProtection="0"/>
    <xf numFmtId="0" fontId="62" fillId="40" borderId="0" applyNumberFormat="0" applyBorder="0" applyAlignment="0" applyProtection="0"/>
    <xf numFmtId="173" fontId="62" fillId="40" borderId="0" applyNumberFormat="0" applyBorder="0" applyAlignment="0" applyProtection="0"/>
    <xf numFmtId="0" fontId="199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0" fontId="199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0" fontId="199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0" fontId="62" fillId="41" borderId="0" applyNumberFormat="0" applyBorder="0" applyAlignment="0" applyProtection="0"/>
    <xf numFmtId="173" fontId="62" fillId="41" borderId="0" applyNumberFormat="0" applyBorder="0" applyAlignment="0" applyProtection="0"/>
    <xf numFmtId="0" fontId="62" fillId="41" borderId="0" applyNumberFormat="0" applyBorder="0" applyAlignment="0" applyProtection="0"/>
    <xf numFmtId="173" fontId="62" fillId="41" borderId="0" applyNumberFormat="0" applyBorder="0" applyAlignment="0" applyProtection="0"/>
    <xf numFmtId="0" fontId="199" fillId="42" borderId="0" applyNumberFormat="0" applyBorder="0" applyAlignment="0" applyProtection="0"/>
    <xf numFmtId="173" fontId="62" fillId="42" borderId="0" applyNumberFormat="0" applyBorder="0" applyAlignment="0" applyProtection="0"/>
    <xf numFmtId="173" fontId="62" fillId="42" borderId="0" applyNumberFormat="0" applyBorder="0" applyAlignment="0" applyProtection="0"/>
    <xf numFmtId="173" fontId="62" fillId="42" borderId="0" applyNumberFormat="0" applyBorder="0" applyAlignment="0" applyProtection="0"/>
    <xf numFmtId="173" fontId="62" fillId="42" borderId="0" applyNumberFormat="0" applyBorder="0" applyAlignment="0" applyProtection="0"/>
    <xf numFmtId="173" fontId="62" fillId="42" borderId="0" applyNumberFormat="0" applyBorder="0" applyAlignment="0" applyProtection="0"/>
    <xf numFmtId="173" fontId="62" fillId="42" borderId="0" applyNumberFormat="0" applyBorder="0" applyAlignment="0" applyProtection="0"/>
    <xf numFmtId="173" fontId="62" fillId="42" borderId="0" applyNumberFormat="0" applyBorder="0" applyAlignment="0" applyProtection="0"/>
    <xf numFmtId="173" fontId="62" fillId="42" borderId="0" applyNumberFormat="0" applyBorder="0" applyAlignment="0" applyProtection="0"/>
    <xf numFmtId="173" fontId="62" fillId="42" borderId="0" applyNumberFormat="0" applyBorder="0" applyAlignment="0" applyProtection="0"/>
    <xf numFmtId="173" fontId="62" fillId="42" borderId="0" applyNumberFormat="0" applyBorder="0" applyAlignment="0" applyProtection="0"/>
    <xf numFmtId="173" fontId="62" fillId="42" borderId="0" applyNumberFormat="0" applyBorder="0" applyAlignment="0" applyProtection="0"/>
    <xf numFmtId="0" fontId="199" fillId="42" borderId="0" applyNumberFormat="0" applyBorder="0" applyAlignment="0" applyProtection="0"/>
    <xf numFmtId="173" fontId="62" fillId="42" borderId="0" applyNumberFormat="0" applyBorder="0" applyAlignment="0" applyProtection="0"/>
    <xf numFmtId="173" fontId="62" fillId="42" borderId="0" applyNumberFormat="0" applyBorder="0" applyAlignment="0" applyProtection="0"/>
    <xf numFmtId="173" fontId="62" fillId="42" borderId="0" applyNumberFormat="0" applyBorder="0" applyAlignment="0" applyProtection="0"/>
    <xf numFmtId="173" fontId="62" fillId="42" borderId="0" applyNumberFormat="0" applyBorder="0" applyAlignment="0" applyProtection="0"/>
    <xf numFmtId="173" fontId="62" fillId="42" borderId="0" applyNumberFormat="0" applyBorder="0" applyAlignment="0" applyProtection="0"/>
    <xf numFmtId="173" fontId="62" fillId="42" borderId="0" applyNumberFormat="0" applyBorder="0" applyAlignment="0" applyProtection="0"/>
    <xf numFmtId="173" fontId="62" fillId="42" borderId="0" applyNumberFormat="0" applyBorder="0" applyAlignment="0" applyProtection="0"/>
    <xf numFmtId="173" fontId="62" fillId="42" borderId="0" applyNumberFormat="0" applyBorder="0" applyAlignment="0" applyProtection="0"/>
    <xf numFmtId="173" fontId="62" fillId="42" borderId="0" applyNumberFormat="0" applyBorder="0" applyAlignment="0" applyProtection="0"/>
    <xf numFmtId="0" fontId="199" fillId="42" borderId="0" applyNumberFormat="0" applyBorder="0" applyAlignment="0" applyProtection="0"/>
    <xf numFmtId="173" fontId="62" fillId="42" borderId="0" applyNumberFormat="0" applyBorder="0" applyAlignment="0" applyProtection="0"/>
    <xf numFmtId="173" fontId="62" fillId="42" borderId="0" applyNumberFormat="0" applyBorder="0" applyAlignment="0" applyProtection="0"/>
    <xf numFmtId="173" fontId="62" fillId="42" borderId="0" applyNumberFormat="0" applyBorder="0" applyAlignment="0" applyProtection="0"/>
    <xf numFmtId="173" fontId="62" fillId="42" borderId="0" applyNumberFormat="0" applyBorder="0" applyAlignment="0" applyProtection="0"/>
    <xf numFmtId="173" fontId="62" fillId="42" borderId="0" applyNumberFormat="0" applyBorder="0" applyAlignment="0" applyProtection="0"/>
    <xf numFmtId="173" fontId="62" fillId="42" borderId="0" applyNumberFormat="0" applyBorder="0" applyAlignment="0" applyProtection="0"/>
    <xf numFmtId="173" fontId="62" fillId="42" borderId="0" applyNumberFormat="0" applyBorder="0" applyAlignment="0" applyProtection="0"/>
    <xf numFmtId="173" fontId="62" fillId="42" borderId="0" applyNumberFormat="0" applyBorder="0" applyAlignment="0" applyProtection="0"/>
    <xf numFmtId="173" fontId="62" fillId="42" borderId="0" applyNumberFormat="0" applyBorder="0" applyAlignment="0" applyProtection="0"/>
    <xf numFmtId="0" fontId="62" fillId="42" borderId="0" applyNumberFormat="0" applyBorder="0" applyAlignment="0" applyProtection="0"/>
    <xf numFmtId="173" fontId="62" fillId="42" borderId="0" applyNumberFormat="0" applyBorder="0" applyAlignment="0" applyProtection="0"/>
    <xf numFmtId="0" fontId="62" fillId="42" borderId="0" applyNumberFormat="0" applyBorder="0" applyAlignment="0" applyProtection="0"/>
    <xf numFmtId="173" fontId="62" fillId="42" borderId="0" applyNumberFormat="0" applyBorder="0" applyAlignment="0" applyProtection="0"/>
    <xf numFmtId="0" fontId="199" fillId="43" borderId="0" applyNumberFormat="0" applyBorder="0" applyAlignment="0" applyProtection="0"/>
    <xf numFmtId="173" fontId="62" fillId="43" borderId="0" applyNumberFormat="0" applyBorder="0" applyAlignment="0" applyProtection="0"/>
    <xf numFmtId="173" fontId="62" fillId="43" borderId="0" applyNumberFormat="0" applyBorder="0" applyAlignment="0" applyProtection="0"/>
    <xf numFmtId="173" fontId="62" fillId="43" borderId="0" applyNumberFormat="0" applyBorder="0" applyAlignment="0" applyProtection="0"/>
    <xf numFmtId="173" fontId="62" fillId="43" borderId="0" applyNumberFormat="0" applyBorder="0" applyAlignment="0" applyProtection="0"/>
    <xf numFmtId="173" fontId="62" fillId="43" borderId="0" applyNumberFormat="0" applyBorder="0" applyAlignment="0" applyProtection="0"/>
    <xf numFmtId="173" fontId="62" fillId="43" borderId="0" applyNumberFormat="0" applyBorder="0" applyAlignment="0" applyProtection="0"/>
    <xf numFmtId="173" fontId="62" fillId="43" borderId="0" applyNumberFormat="0" applyBorder="0" applyAlignment="0" applyProtection="0"/>
    <xf numFmtId="173" fontId="62" fillId="43" borderId="0" applyNumberFormat="0" applyBorder="0" applyAlignment="0" applyProtection="0"/>
    <xf numFmtId="173" fontId="62" fillId="43" borderId="0" applyNumberFormat="0" applyBorder="0" applyAlignment="0" applyProtection="0"/>
    <xf numFmtId="173" fontId="62" fillId="43" borderId="0" applyNumberFormat="0" applyBorder="0" applyAlignment="0" applyProtection="0"/>
    <xf numFmtId="173" fontId="62" fillId="43" borderId="0" applyNumberFormat="0" applyBorder="0" applyAlignment="0" applyProtection="0"/>
    <xf numFmtId="0" fontId="199" fillId="43" borderId="0" applyNumberFormat="0" applyBorder="0" applyAlignment="0" applyProtection="0"/>
    <xf numFmtId="173" fontId="62" fillId="43" borderId="0" applyNumberFormat="0" applyBorder="0" applyAlignment="0" applyProtection="0"/>
    <xf numFmtId="173" fontId="62" fillId="43" borderId="0" applyNumberFormat="0" applyBorder="0" applyAlignment="0" applyProtection="0"/>
    <xf numFmtId="173" fontId="62" fillId="43" borderId="0" applyNumberFormat="0" applyBorder="0" applyAlignment="0" applyProtection="0"/>
    <xf numFmtId="173" fontId="62" fillId="43" borderId="0" applyNumberFormat="0" applyBorder="0" applyAlignment="0" applyProtection="0"/>
    <xf numFmtId="173" fontId="62" fillId="43" borderId="0" applyNumberFormat="0" applyBorder="0" applyAlignment="0" applyProtection="0"/>
    <xf numFmtId="173" fontId="62" fillId="43" borderId="0" applyNumberFormat="0" applyBorder="0" applyAlignment="0" applyProtection="0"/>
    <xf numFmtId="173" fontId="62" fillId="43" borderId="0" applyNumberFormat="0" applyBorder="0" applyAlignment="0" applyProtection="0"/>
    <xf numFmtId="173" fontId="62" fillId="43" borderId="0" applyNumberFormat="0" applyBorder="0" applyAlignment="0" applyProtection="0"/>
    <xf numFmtId="173" fontId="62" fillId="43" borderId="0" applyNumberFormat="0" applyBorder="0" applyAlignment="0" applyProtection="0"/>
    <xf numFmtId="0" fontId="199" fillId="43" borderId="0" applyNumberFormat="0" applyBorder="0" applyAlignment="0" applyProtection="0"/>
    <xf numFmtId="173" fontId="62" fillId="43" borderId="0" applyNumberFormat="0" applyBorder="0" applyAlignment="0" applyProtection="0"/>
    <xf numFmtId="173" fontId="62" fillId="43" borderId="0" applyNumberFormat="0" applyBorder="0" applyAlignment="0" applyProtection="0"/>
    <xf numFmtId="173" fontId="62" fillId="43" borderId="0" applyNumberFormat="0" applyBorder="0" applyAlignment="0" applyProtection="0"/>
    <xf numFmtId="173" fontId="62" fillId="43" borderId="0" applyNumberFormat="0" applyBorder="0" applyAlignment="0" applyProtection="0"/>
    <xf numFmtId="173" fontId="62" fillId="43" borderId="0" applyNumberFormat="0" applyBorder="0" applyAlignment="0" applyProtection="0"/>
    <xf numFmtId="173" fontId="62" fillId="43" borderId="0" applyNumberFormat="0" applyBorder="0" applyAlignment="0" applyProtection="0"/>
    <xf numFmtId="173" fontId="62" fillId="43" borderId="0" applyNumberFormat="0" applyBorder="0" applyAlignment="0" applyProtection="0"/>
    <xf numFmtId="173" fontId="62" fillId="43" borderId="0" applyNumberFormat="0" applyBorder="0" applyAlignment="0" applyProtection="0"/>
    <xf numFmtId="173" fontId="62" fillId="43" borderId="0" applyNumberFormat="0" applyBorder="0" applyAlignment="0" applyProtection="0"/>
    <xf numFmtId="0" fontId="62" fillId="43" borderId="0" applyNumberFormat="0" applyBorder="0" applyAlignment="0" applyProtection="0"/>
    <xf numFmtId="173" fontId="62" fillId="43" borderId="0" applyNumberFormat="0" applyBorder="0" applyAlignment="0" applyProtection="0"/>
    <xf numFmtId="0" fontId="62" fillId="43" borderId="0" applyNumberFormat="0" applyBorder="0" applyAlignment="0" applyProtection="0"/>
    <xf numFmtId="173" fontId="62" fillId="43" borderId="0" applyNumberFormat="0" applyBorder="0" applyAlignment="0" applyProtection="0"/>
    <xf numFmtId="0" fontId="7" fillId="0" borderId="0"/>
    <xf numFmtId="0" fontId="136" fillId="44" borderId="0" applyNumberFormat="0" applyBorder="0" applyAlignment="0" applyProtection="0"/>
    <xf numFmtId="0" fontId="62" fillId="44" borderId="0" applyNumberFormat="0" applyBorder="0" applyAlignment="0" applyProtection="0"/>
    <xf numFmtId="0" fontId="136" fillId="44" borderId="0" applyNumberFormat="0" applyBorder="0" applyAlignment="0" applyProtection="0"/>
    <xf numFmtId="0" fontId="62" fillId="51" borderId="0" applyNumberFormat="0" applyBorder="0" applyAlignment="0" applyProtection="0"/>
    <xf numFmtId="172" fontId="3" fillId="0" borderId="0" applyFont="0" applyFill="0" applyBorder="0" applyAlignment="0" applyProtection="0"/>
    <xf numFmtId="0" fontId="62" fillId="46" borderId="0" applyNumberFormat="0" applyBorder="0" applyAlignment="0" applyProtection="0"/>
    <xf numFmtId="0" fontId="62" fillId="59" borderId="0" applyNumberFormat="0" applyBorder="0" applyAlignment="0" applyProtection="0"/>
    <xf numFmtId="0" fontId="62" fillId="41" borderId="0" applyNumberFormat="0" applyBorder="0" applyAlignment="0" applyProtection="0"/>
    <xf numFmtId="0" fontId="62" fillId="51" borderId="0" applyNumberFormat="0" applyBorder="0" applyAlignment="0" applyProtection="0"/>
    <xf numFmtId="0" fontId="62" fillId="47" borderId="0" applyNumberFormat="0" applyBorder="0" applyAlignment="0" applyProtection="0"/>
    <xf numFmtId="0" fontId="62" fillId="43" borderId="0" applyNumberFormat="0" applyBorder="0" applyAlignment="0" applyProtection="0"/>
    <xf numFmtId="0" fontId="199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0" fontId="199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0" fontId="199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0" fontId="62" fillId="44" borderId="0" applyNumberFormat="0" applyBorder="0" applyAlignment="0" applyProtection="0"/>
    <xf numFmtId="173" fontId="62" fillId="44" borderId="0" applyNumberFormat="0" applyBorder="0" applyAlignment="0" applyProtection="0"/>
    <xf numFmtId="0" fontId="62" fillId="44" borderId="0" applyNumberFormat="0" applyBorder="0" applyAlignment="0" applyProtection="0"/>
    <xf numFmtId="173" fontId="62" fillId="44" borderId="0" applyNumberFormat="0" applyBorder="0" applyAlignment="0" applyProtection="0"/>
    <xf numFmtId="0" fontId="199" fillId="45" borderId="0" applyNumberFormat="0" applyBorder="0" applyAlignment="0" applyProtection="0"/>
    <xf numFmtId="173" fontId="62" fillId="45" borderId="0" applyNumberFormat="0" applyBorder="0" applyAlignment="0" applyProtection="0"/>
    <xf numFmtId="173" fontId="62" fillId="45" borderId="0" applyNumberFormat="0" applyBorder="0" applyAlignment="0" applyProtection="0"/>
    <xf numFmtId="173" fontId="62" fillId="45" borderId="0" applyNumberFormat="0" applyBorder="0" applyAlignment="0" applyProtection="0"/>
    <xf numFmtId="173" fontId="62" fillId="45" borderId="0" applyNumberFormat="0" applyBorder="0" applyAlignment="0" applyProtection="0"/>
    <xf numFmtId="173" fontId="62" fillId="45" borderId="0" applyNumberFormat="0" applyBorder="0" applyAlignment="0" applyProtection="0"/>
    <xf numFmtId="173" fontId="62" fillId="45" borderId="0" applyNumberFormat="0" applyBorder="0" applyAlignment="0" applyProtection="0"/>
    <xf numFmtId="173" fontId="62" fillId="45" borderId="0" applyNumberFormat="0" applyBorder="0" applyAlignment="0" applyProtection="0"/>
    <xf numFmtId="173" fontId="62" fillId="45" borderId="0" applyNumberFormat="0" applyBorder="0" applyAlignment="0" applyProtection="0"/>
    <xf numFmtId="173" fontId="62" fillId="45" borderId="0" applyNumberFormat="0" applyBorder="0" applyAlignment="0" applyProtection="0"/>
    <xf numFmtId="173" fontId="62" fillId="45" borderId="0" applyNumberFormat="0" applyBorder="0" applyAlignment="0" applyProtection="0"/>
    <xf numFmtId="173" fontId="62" fillId="45" borderId="0" applyNumberFormat="0" applyBorder="0" applyAlignment="0" applyProtection="0"/>
    <xf numFmtId="0" fontId="199" fillId="45" borderId="0" applyNumberFormat="0" applyBorder="0" applyAlignment="0" applyProtection="0"/>
    <xf numFmtId="173" fontId="62" fillId="45" borderId="0" applyNumberFormat="0" applyBorder="0" applyAlignment="0" applyProtection="0"/>
    <xf numFmtId="173" fontId="62" fillId="45" borderId="0" applyNumberFormat="0" applyBorder="0" applyAlignment="0" applyProtection="0"/>
    <xf numFmtId="173" fontId="62" fillId="45" borderId="0" applyNumberFormat="0" applyBorder="0" applyAlignment="0" applyProtection="0"/>
    <xf numFmtId="173" fontId="62" fillId="45" borderId="0" applyNumberFormat="0" applyBorder="0" applyAlignment="0" applyProtection="0"/>
    <xf numFmtId="173" fontId="62" fillId="45" borderId="0" applyNumberFormat="0" applyBorder="0" applyAlignment="0" applyProtection="0"/>
    <xf numFmtId="173" fontId="62" fillId="45" borderId="0" applyNumberFormat="0" applyBorder="0" applyAlignment="0" applyProtection="0"/>
    <xf numFmtId="173" fontId="62" fillId="45" borderId="0" applyNumberFormat="0" applyBorder="0" applyAlignment="0" applyProtection="0"/>
    <xf numFmtId="173" fontId="62" fillId="45" borderId="0" applyNumberFormat="0" applyBorder="0" applyAlignment="0" applyProtection="0"/>
    <xf numFmtId="173" fontId="62" fillId="45" borderId="0" applyNumberFormat="0" applyBorder="0" applyAlignment="0" applyProtection="0"/>
    <xf numFmtId="0" fontId="199" fillId="45" borderId="0" applyNumberFormat="0" applyBorder="0" applyAlignment="0" applyProtection="0"/>
    <xf numFmtId="173" fontId="62" fillId="45" borderId="0" applyNumberFormat="0" applyBorder="0" applyAlignment="0" applyProtection="0"/>
    <xf numFmtId="173" fontId="62" fillId="45" borderId="0" applyNumberFormat="0" applyBorder="0" applyAlignment="0" applyProtection="0"/>
    <xf numFmtId="173" fontId="62" fillId="45" borderId="0" applyNumberFormat="0" applyBorder="0" applyAlignment="0" applyProtection="0"/>
    <xf numFmtId="173" fontId="62" fillId="45" borderId="0" applyNumberFormat="0" applyBorder="0" applyAlignment="0" applyProtection="0"/>
    <xf numFmtId="173" fontId="62" fillId="45" borderId="0" applyNumberFormat="0" applyBorder="0" applyAlignment="0" applyProtection="0"/>
    <xf numFmtId="173" fontId="62" fillId="45" borderId="0" applyNumberFormat="0" applyBorder="0" applyAlignment="0" applyProtection="0"/>
    <xf numFmtId="173" fontId="62" fillId="45" borderId="0" applyNumberFormat="0" applyBorder="0" applyAlignment="0" applyProtection="0"/>
    <xf numFmtId="173" fontId="62" fillId="45" borderId="0" applyNumberFormat="0" applyBorder="0" applyAlignment="0" applyProtection="0"/>
    <xf numFmtId="173" fontId="62" fillId="45" borderId="0" applyNumberFormat="0" applyBorder="0" applyAlignment="0" applyProtection="0"/>
    <xf numFmtId="0" fontId="62" fillId="45" borderId="0" applyNumberFormat="0" applyBorder="0" applyAlignment="0" applyProtection="0"/>
    <xf numFmtId="173" fontId="62" fillId="45" borderId="0" applyNumberFormat="0" applyBorder="0" applyAlignment="0" applyProtection="0"/>
    <xf numFmtId="0" fontId="62" fillId="45" borderId="0" applyNumberFormat="0" applyBorder="0" applyAlignment="0" applyProtection="0"/>
    <xf numFmtId="173" fontId="62" fillId="45" borderId="0" applyNumberFormat="0" applyBorder="0" applyAlignment="0" applyProtection="0"/>
    <xf numFmtId="0" fontId="199" fillId="46" borderId="0" applyNumberFormat="0" applyBorder="0" applyAlignment="0" applyProtection="0"/>
    <xf numFmtId="173" fontId="62" fillId="46" borderId="0" applyNumberFormat="0" applyBorder="0" applyAlignment="0" applyProtection="0"/>
    <xf numFmtId="173" fontId="62" fillId="46" borderId="0" applyNumberFormat="0" applyBorder="0" applyAlignment="0" applyProtection="0"/>
    <xf numFmtId="173" fontId="62" fillId="46" borderId="0" applyNumberFormat="0" applyBorder="0" applyAlignment="0" applyProtection="0"/>
    <xf numFmtId="173" fontId="62" fillId="46" borderId="0" applyNumberFormat="0" applyBorder="0" applyAlignment="0" applyProtection="0"/>
    <xf numFmtId="173" fontId="62" fillId="46" borderId="0" applyNumberFormat="0" applyBorder="0" applyAlignment="0" applyProtection="0"/>
    <xf numFmtId="173" fontId="62" fillId="46" borderId="0" applyNumberFormat="0" applyBorder="0" applyAlignment="0" applyProtection="0"/>
    <xf numFmtId="173" fontId="62" fillId="46" borderId="0" applyNumberFormat="0" applyBorder="0" applyAlignment="0" applyProtection="0"/>
    <xf numFmtId="173" fontId="62" fillId="46" borderId="0" applyNumberFormat="0" applyBorder="0" applyAlignment="0" applyProtection="0"/>
    <xf numFmtId="173" fontId="62" fillId="46" borderId="0" applyNumberFormat="0" applyBorder="0" applyAlignment="0" applyProtection="0"/>
    <xf numFmtId="173" fontId="62" fillId="46" borderId="0" applyNumberFormat="0" applyBorder="0" applyAlignment="0" applyProtection="0"/>
    <xf numFmtId="173" fontId="62" fillId="46" borderId="0" applyNumberFormat="0" applyBorder="0" applyAlignment="0" applyProtection="0"/>
    <xf numFmtId="0" fontId="199" fillId="46" borderId="0" applyNumberFormat="0" applyBorder="0" applyAlignment="0" applyProtection="0"/>
    <xf numFmtId="173" fontId="62" fillId="46" borderId="0" applyNumberFormat="0" applyBorder="0" applyAlignment="0" applyProtection="0"/>
    <xf numFmtId="173" fontId="62" fillId="46" borderId="0" applyNumberFormat="0" applyBorder="0" applyAlignment="0" applyProtection="0"/>
    <xf numFmtId="173" fontId="62" fillId="46" borderId="0" applyNumberFormat="0" applyBorder="0" applyAlignment="0" applyProtection="0"/>
    <xf numFmtId="173" fontId="62" fillId="46" borderId="0" applyNumberFormat="0" applyBorder="0" applyAlignment="0" applyProtection="0"/>
    <xf numFmtId="173" fontId="62" fillId="46" borderId="0" applyNumberFormat="0" applyBorder="0" applyAlignment="0" applyProtection="0"/>
    <xf numFmtId="173" fontId="62" fillId="46" borderId="0" applyNumberFormat="0" applyBorder="0" applyAlignment="0" applyProtection="0"/>
    <xf numFmtId="173" fontId="62" fillId="46" borderId="0" applyNumberFormat="0" applyBorder="0" applyAlignment="0" applyProtection="0"/>
    <xf numFmtId="173" fontId="62" fillId="46" borderId="0" applyNumberFormat="0" applyBorder="0" applyAlignment="0" applyProtection="0"/>
    <xf numFmtId="173" fontId="62" fillId="46" borderId="0" applyNumberFormat="0" applyBorder="0" applyAlignment="0" applyProtection="0"/>
    <xf numFmtId="0" fontId="199" fillId="46" borderId="0" applyNumberFormat="0" applyBorder="0" applyAlignment="0" applyProtection="0"/>
    <xf numFmtId="173" fontId="62" fillId="46" borderId="0" applyNumberFormat="0" applyBorder="0" applyAlignment="0" applyProtection="0"/>
    <xf numFmtId="173" fontId="62" fillId="46" borderId="0" applyNumberFormat="0" applyBorder="0" applyAlignment="0" applyProtection="0"/>
    <xf numFmtId="173" fontId="62" fillId="46" borderId="0" applyNumberFormat="0" applyBorder="0" applyAlignment="0" applyProtection="0"/>
    <xf numFmtId="173" fontId="62" fillId="46" borderId="0" applyNumberFormat="0" applyBorder="0" applyAlignment="0" applyProtection="0"/>
    <xf numFmtId="173" fontId="62" fillId="46" borderId="0" applyNumberFormat="0" applyBorder="0" applyAlignment="0" applyProtection="0"/>
    <xf numFmtId="173" fontId="62" fillId="46" borderId="0" applyNumberFormat="0" applyBorder="0" applyAlignment="0" applyProtection="0"/>
    <xf numFmtId="173" fontId="62" fillId="46" borderId="0" applyNumberFormat="0" applyBorder="0" applyAlignment="0" applyProtection="0"/>
    <xf numFmtId="173" fontId="62" fillId="46" borderId="0" applyNumberFormat="0" applyBorder="0" applyAlignment="0" applyProtection="0"/>
    <xf numFmtId="173" fontId="62" fillId="46" borderId="0" applyNumberFormat="0" applyBorder="0" applyAlignment="0" applyProtection="0"/>
    <xf numFmtId="0" fontId="62" fillId="46" borderId="0" applyNumberFormat="0" applyBorder="0" applyAlignment="0" applyProtection="0"/>
    <xf numFmtId="173" fontId="62" fillId="46" borderId="0" applyNumberFormat="0" applyBorder="0" applyAlignment="0" applyProtection="0"/>
    <xf numFmtId="0" fontId="62" fillId="46" borderId="0" applyNumberFormat="0" applyBorder="0" applyAlignment="0" applyProtection="0"/>
    <xf numFmtId="173" fontId="62" fillId="46" borderId="0" applyNumberFormat="0" applyBorder="0" applyAlignment="0" applyProtection="0"/>
    <xf numFmtId="0" fontId="198" fillId="0" borderId="0" applyBorder="0">
      <protection locked="0"/>
    </xf>
    <xf numFmtId="0" fontId="199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0" fontId="199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0" fontId="199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173" fontId="62" fillId="41" borderId="0" applyNumberFormat="0" applyBorder="0" applyAlignment="0" applyProtection="0"/>
    <xf numFmtId="0" fontId="62" fillId="41" borderId="0" applyNumberFormat="0" applyBorder="0" applyAlignment="0" applyProtection="0"/>
    <xf numFmtId="173" fontId="62" fillId="41" borderId="0" applyNumberFormat="0" applyBorder="0" applyAlignment="0" applyProtection="0"/>
    <xf numFmtId="0" fontId="62" fillId="41" borderId="0" applyNumberFormat="0" applyBorder="0" applyAlignment="0" applyProtection="0"/>
    <xf numFmtId="173" fontId="62" fillId="41" borderId="0" applyNumberFormat="0" applyBorder="0" applyAlignment="0" applyProtection="0"/>
    <xf numFmtId="0" fontId="199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0" fontId="199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0" fontId="199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173" fontId="62" fillId="44" borderId="0" applyNumberFormat="0" applyBorder="0" applyAlignment="0" applyProtection="0"/>
    <xf numFmtId="0" fontId="62" fillId="44" borderId="0" applyNumberFormat="0" applyBorder="0" applyAlignment="0" applyProtection="0"/>
    <xf numFmtId="173" fontId="62" fillId="44" borderId="0" applyNumberFormat="0" applyBorder="0" applyAlignment="0" applyProtection="0"/>
    <xf numFmtId="0" fontId="62" fillId="44" borderId="0" applyNumberFormat="0" applyBorder="0" applyAlignment="0" applyProtection="0"/>
    <xf numFmtId="173" fontId="62" fillId="44" borderId="0" applyNumberFormat="0" applyBorder="0" applyAlignment="0" applyProtection="0"/>
    <xf numFmtId="0" fontId="199" fillId="47" borderId="0" applyNumberFormat="0" applyBorder="0" applyAlignment="0" applyProtection="0"/>
    <xf numFmtId="173" fontId="62" fillId="47" borderId="0" applyNumberFormat="0" applyBorder="0" applyAlignment="0" applyProtection="0"/>
    <xf numFmtId="173" fontId="62" fillId="47" borderId="0" applyNumberFormat="0" applyBorder="0" applyAlignment="0" applyProtection="0"/>
    <xf numFmtId="173" fontId="62" fillId="47" borderId="0" applyNumberFormat="0" applyBorder="0" applyAlignment="0" applyProtection="0"/>
    <xf numFmtId="173" fontId="62" fillId="47" borderId="0" applyNumberFormat="0" applyBorder="0" applyAlignment="0" applyProtection="0"/>
    <xf numFmtId="173" fontId="62" fillId="47" borderId="0" applyNumberFormat="0" applyBorder="0" applyAlignment="0" applyProtection="0"/>
    <xf numFmtId="173" fontId="62" fillId="47" borderId="0" applyNumberFormat="0" applyBorder="0" applyAlignment="0" applyProtection="0"/>
    <xf numFmtId="173" fontId="62" fillId="47" borderId="0" applyNumberFormat="0" applyBorder="0" applyAlignment="0" applyProtection="0"/>
    <xf numFmtId="173" fontId="62" fillId="47" borderId="0" applyNumberFormat="0" applyBorder="0" applyAlignment="0" applyProtection="0"/>
    <xf numFmtId="173" fontId="62" fillId="47" borderId="0" applyNumberFormat="0" applyBorder="0" applyAlignment="0" applyProtection="0"/>
    <xf numFmtId="173" fontId="62" fillId="47" borderId="0" applyNumberFormat="0" applyBorder="0" applyAlignment="0" applyProtection="0"/>
    <xf numFmtId="173" fontId="62" fillId="47" borderId="0" applyNumberFormat="0" applyBorder="0" applyAlignment="0" applyProtection="0"/>
    <xf numFmtId="0" fontId="199" fillId="47" borderId="0" applyNumberFormat="0" applyBorder="0" applyAlignment="0" applyProtection="0"/>
    <xf numFmtId="173" fontId="62" fillId="47" borderId="0" applyNumberFormat="0" applyBorder="0" applyAlignment="0" applyProtection="0"/>
    <xf numFmtId="173" fontId="62" fillId="47" borderId="0" applyNumberFormat="0" applyBorder="0" applyAlignment="0" applyProtection="0"/>
    <xf numFmtId="173" fontId="62" fillId="47" borderId="0" applyNumberFormat="0" applyBorder="0" applyAlignment="0" applyProtection="0"/>
    <xf numFmtId="173" fontId="62" fillId="47" borderId="0" applyNumberFormat="0" applyBorder="0" applyAlignment="0" applyProtection="0"/>
    <xf numFmtId="173" fontId="62" fillId="47" borderId="0" applyNumberFormat="0" applyBorder="0" applyAlignment="0" applyProtection="0"/>
    <xf numFmtId="173" fontId="62" fillId="47" borderId="0" applyNumberFormat="0" applyBorder="0" applyAlignment="0" applyProtection="0"/>
    <xf numFmtId="173" fontId="62" fillId="47" borderId="0" applyNumberFormat="0" applyBorder="0" applyAlignment="0" applyProtection="0"/>
    <xf numFmtId="173" fontId="62" fillId="47" borderId="0" applyNumberFormat="0" applyBorder="0" applyAlignment="0" applyProtection="0"/>
    <xf numFmtId="173" fontId="62" fillId="47" borderId="0" applyNumberFormat="0" applyBorder="0" applyAlignment="0" applyProtection="0"/>
    <xf numFmtId="0" fontId="199" fillId="47" borderId="0" applyNumberFormat="0" applyBorder="0" applyAlignment="0" applyProtection="0"/>
    <xf numFmtId="173" fontId="62" fillId="47" borderId="0" applyNumberFormat="0" applyBorder="0" applyAlignment="0" applyProtection="0"/>
    <xf numFmtId="173" fontId="62" fillId="47" borderId="0" applyNumberFormat="0" applyBorder="0" applyAlignment="0" applyProtection="0"/>
    <xf numFmtId="173" fontId="62" fillId="47" borderId="0" applyNumberFormat="0" applyBorder="0" applyAlignment="0" applyProtection="0"/>
    <xf numFmtId="173" fontId="62" fillId="47" borderId="0" applyNumberFormat="0" applyBorder="0" applyAlignment="0" applyProtection="0"/>
    <xf numFmtId="173" fontId="62" fillId="47" borderId="0" applyNumberFormat="0" applyBorder="0" applyAlignment="0" applyProtection="0"/>
    <xf numFmtId="173" fontId="62" fillId="47" borderId="0" applyNumberFormat="0" applyBorder="0" applyAlignment="0" applyProtection="0"/>
    <xf numFmtId="173" fontId="62" fillId="47" borderId="0" applyNumberFormat="0" applyBorder="0" applyAlignment="0" applyProtection="0"/>
    <xf numFmtId="173" fontId="62" fillId="47" borderId="0" applyNumberFormat="0" applyBorder="0" applyAlignment="0" applyProtection="0"/>
    <xf numFmtId="173" fontId="62" fillId="47" borderId="0" applyNumberFormat="0" applyBorder="0" applyAlignment="0" applyProtection="0"/>
    <xf numFmtId="0" fontId="62" fillId="47" borderId="0" applyNumberFormat="0" applyBorder="0" applyAlignment="0" applyProtection="0"/>
    <xf numFmtId="173" fontId="62" fillId="47" borderId="0" applyNumberFormat="0" applyBorder="0" applyAlignment="0" applyProtection="0"/>
    <xf numFmtId="0" fontId="62" fillId="47" borderId="0" applyNumberFormat="0" applyBorder="0" applyAlignment="0" applyProtection="0"/>
    <xf numFmtId="173" fontId="62" fillId="47" borderId="0" applyNumberFormat="0" applyBorder="0" applyAlignment="0" applyProtection="0"/>
    <xf numFmtId="0" fontId="30" fillId="34" borderId="0" applyNumberFormat="0" applyBorder="0" applyAlignment="0" applyProtection="0"/>
    <xf numFmtId="3" fontId="7" fillId="0" borderId="0" applyFont="0" applyFill="0" applyBorder="0" applyAlignment="0" applyProtection="0"/>
    <xf numFmtId="0" fontId="63" fillId="34" borderId="0" applyNumberFormat="0" applyBorder="0" applyAlignment="0" applyProtection="0"/>
    <xf numFmtId="0" fontId="30" fillId="34" borderId="0" applyNumberFormat="0" applyBorder="0" applyAlignment="0" applyProtection="0"/>
    <xf numFmtId="0" fontId="63" fillId="49" borderId="0" applyNumberFormat="0" applyBorder="0" applyAlignment="0" applyProtection="0"/>
    <xf numFmtId="0" fontId="63" fillId="46" borderId="0" applyNumberFormat="0" applyBorder="0" applyAlignment="0" applyProtection="0"/>
    <xf numFmtId="0" fontId="63" fillId="59" borderId="0" applyNumberFormat="0" applyBorder="0" applyAlignment="0" applyProtection="0"/>
    <xf numFmtId="0" fontId="63" fillId="48" borderId="0" applyNumberFormat="0" applyBorder="0" applyAlignment="0" applyProtection="0"/>
    <xf numFmtId="0" fontId="63" fillId="51" borderId="0" applyNumberFormat="0" applyBorder="0" applyAlignment="0" applyProtection="0"/>
    <xf numFmtId="4" fontId="282" fillId="0" borderId="0">
      <alignment vertical="center"/>
    </xf>
    <xf numFmtId="0" fontId="63" fillId="50" borderId="0" applyNumberFormat="0" applyBorder="0" applyAlignment="0" applyProtection="0"/>
    <xf numFmtId="0" fontId="63" fillId="43" borderId="0" applyNumberFormat="0" applyBorder="0" applyAlignment="0" applyProtection="0"/>
    <xf numFmtId="0" fontId="261" fillId="0" borderId="0"/>
    <xf numFmtId="0" fontId="200" fillId="34" borderId="0" applyNumberFormat="0" applyBorder="0" applyAlignment="0" applyProtection="0"/>
    <xf numFmtId="173" fontId="63" fillId="34" borderId="0" applyNumberFormat="0" applyBorder="0" applyAlignment="0" applyProtection="0"/>
    <xf numFmtId="173" fontId="63" fillId="34" borderId="0" applyNumberFormat="0" applyBorder="0" applyAlignment="0" applyProtection="0"/>
    <xf numFmtId="173" fontId="63" fillId="34" borderId="0" applyNumberFormat="0" applyBorder="0" applyAlignment="0" applyProtection="0"/>
    <xf numFmtId="173" fontId="63" fillId="34" borderId="0" applyNumberFormat="0" applyBorder="0" applyAlignment="0" applyProtection="0"/>
    <xf numFmtId="173" fontId="63" fillId="34" borderId="0" applyNumberFormat="0" applyBorder="0" applyAlignment="0" applyProtection="0"/>
    <xf numFmtId="173" fontId="63" fillId="34" borderId="0" applyNumberFormat="0" applyBorder="0" applyAlignment="0" applyProtection="0"/>
    <xf numFmtId="173" fontId="63" fillId="34" borderId="0" applyNumberFormat="0" applyBorder="0" applyAlignment="0" applyProtection="0"/>
    <xf numFmtId="173" fontId="63" fillId="34" borderId="0" applyNumberFormat="0" applyBorder="0" applyAlignment="0" applyProtection="0"/>
    <xf numFmtId="173" fontId="63" fillId="34" borderId="0" applyNumberFormat="0" applyBorder="0" applyAlignment="0" applyProtection="0"/>
    <xf numFmtId="173" fontId="63" fillId="34" borderId="0" applyNumberFormat="0" applyBorder="0" applyAlignment="0" applyProtection="0"/>
    <xf numFmtId="173" fontId="63" fillId="34" borderId="0" applyNumberFormat="0" applyBorder="0" applyAlignment="0" applyProtection="0"/>
    <xf numFmtId="0" fontId="200" fillId="34" borderId="0" applyNumberFormat="0" applyBorder="0" applyAlignment="0" applyProtection="0"/>
    <xf numFmtId="173" fontId="63" fillId="34" borderId="0" applyNumberFormat="0" applyBorder="0" applyAlignment="0" applyProtection="0"/>
    <xf numFmtId="173" fontId="63" fillId="34" borderId="0" applyNumberFormat="0" applyBorder="0" applyAlignment="0" applyProtection="0"/>
    <xf numFmtId="173" fontId="63" fillId="34" borderId="0" applyNumberFormat="0" applyBorder="0" applyAlignment="0" applyProtection="0"/>
    <xf numFmtId="173" fontId="63" fillId="34" borderId="0" applyNumberFormat="0" applyBorder="0" applyAlignment="0" applyProtection="0"/>
    <xf numFmtId="173" fontId="63" fillId="34" borderId="0" applyNumberFormat="0" applyBorder="0" applyAlignment="0" applyProtection="0"/>
    <xf numFmtId="173" fontId="63" fillId="34" borderId="0" applyNumberFormat="0" applyBorder="0" applyAlignment="0" applyProtection="0"/>
    <xf numFmtId="173" fontId="63" fillId="34" borderId="0" applyNumberFormat="0" applyBorder="0" applyAlignment="0" applyProtection="0"/>
    <xf numFmtId="173" fontId="63" fillId="34" borderId="0" applyNumberFormat="0" applyBorder="0" applyAlignment="0" applyProtection="0"/>
    <xf numFmtId="173" fontId="63" fillId="34" borderId="0" applyNumberFormat="0" applyBorder="0" applyAlignment="0" applyProtection="0"/>
    <xf numFmtId="0" fontId="200" fillId="34" borderId="0" applyNumberFormat="0" applyBorder="0" applyAlignment="0" applyProtection="0"/>
    <xf numFmtId="173" fontId="63" fillId="34" borderId="0" applyNumberFormat="0" applyBorder="0" applyAlignment="0" applyProtection="0"/>
    <xf numFmtId="173" fontId="63" fillId="34" borderId="0" applyNumberFormat="0" applyBorder="0" applyAlignment="0" applyProtection="0"/>
    <xf numFmtId="173" fontId="63" fillId="34" borderId="0" applyNumberFormat="0" applyBorder="0" applyAlignment="0" applyProtection="0"/>
    <xf numFmtId="173" fontId="63" fillId="34" borderId="0" applyNumberFormat="0" applyBorder="0" applyAlignment="0" applyProtection="0"/>
    <xf numFmtId="173" fontId="63" fillId="34" borderId="0" applyNumberFormat="0" applyBorder="0" applyAlignment="0" applyProtection="0"/>
    <xf numFmtId="173" fontId="63" fillId="34" borderId="0" applyNumberFormat="0" applyBorder="0" applyAlignment="0" applyProtection="0"/>
    <xf numFmtId="173" fontId="63" fillId="34" borderId="0" applyNumberFormat="0" applyBorder="0" applyAlignment="0" applyProtection="0"/>
    <xf numFmtId="173" fontId="63" fillId="34" borderId="0" applyNumberFormat="0" applyBorder="0" applyAlignment="0" applyProtection="0"/>
    <xf numFmtId="173" fontId="63" fillId="34" borderId="0" applyNumberFormat="0" applyBorder="0" applyAlignment="0" applyProtection="0"/>
    <xf numFmtId="0" fontId="63" fillId="34" borderId="0" applyNumberFormat="0" applyBorder="0" applyAlignment="0" applyProtection="0"/>
    <xf numFmtId="173" fontId="63" fillId="34" borderId="0" applyNumberFormat="0" applyBorder="0" applyAlignment="0" applyProtection="0"/>
    <xf numFmtId="0" fontId="63" fillId="34" borderId="0" applyNumberFormat="0" applyBorder="0" applyAlignment="0" applyProtection="0"/>
    <xf numFmtId="173" fontId="63" fillId="34" borderId="0" applyNumberFormat="0" applyBorder="0" applyAlignment="0" applyProtection="0"/>
    <xf numFmtId="0" fontId="200" fillId="45" borderId="0" applyNumberFormat="0" applyBorder="0" applyAlignment="0" applyProtection="0"/>
    <xf numFmtId="173" fontId="63" fillId="45" borderId="0" applyNumberFormat="0" applyBorder="0" applyAlignment="0" applyProtection="0"/>
    <xf numFmtId="173" fontId="63" fillId="45" borderId="0" applyNumberFormat="0" applyBorder="0" applyAlignment="0" applyProtection="0"/>
    <xf numFmtId="173" fontId="63" fillId="45" borderId="0" applyNumberFormat="0" applyBorder="0" applyAlignment="0" applyProtection="0"/>
    <xf numFmtId="173" fontId="63" fillId="45" borderId="0" applyNumberFormat="0" applyBorder="0" applyAlignment="0" applyProtection="0"/>
    <xf numFmtId="173" fontId="63" fillId="45" borderId="0" applyNumberFormat="0" applyBorder="0" applyAlignment="0" applyProtection="0"/>
    <xf numFmtId="173" fontId="63" fillId="45" borderId="0" applyNumberFormat="0" applyBorder="0" applyAlignment="0" applyProtection="0"/>
    <xf numFmtId="173" fontId="63" fillId="45" borderId="0" applyNumberFormat="0" applyBorder="0" applyAlignment="0" applyProtection="0"/>
    <xf numFmtId="173" fontId="63" fillId="45" borderId="0" applyNumberFormat="0" applyBorder="0" applyAlignment="0" applyProtection="0"/>
    <xf numFmtId="173" fontId="63" fillId="45" borderId="0" applyNumberFormat="0" applyBorder="0" applyAlignment="0" applyProtection="0"/>
    <xf numFmtId="173" fontId="63" fillId="45" borderId="0" applyNumberFormat="0" applyBorder="0" applyAlignment="0" applyProtection="0"/>
    <xf numFmtId="173" fontId="63" fillId="45" borderId="0" applyNumberFormat="0" applyBorder="0" applyAlignment="0" applyProtection="0"/>
    <xf numFmtId="0" fontId="200" fillId="45" borderId="0" applyNumberFormat="0" applyBorder="0" applyAlignment="0" applyProtection="0"/>
    <xf numFmtId="173" fontId="63" fillId="45" borderId="0" applyNumberFormat="0" applyBorder="0" applyAlignment="0" applyProtection="0"/>
    <xf numFmtId="173" fontId="63" fillId="45" borderId="0" applyNumberFormat="0" applyBorder="0" applyAlignment="0" applyProtection="0"/>
    <xf numFmtId="173" fontId="63" fillId="45" borderId="0" applyNumberFormat="0" applyBorder="0" applyAlignment="0" applyProtection="0"/>
    <xf numFmtId="173" fontId="63" fillId="45" borderId="0" applyNumberFormat="0" applyBorder="0" applyAlignment="0" applyProtection="0"/>
    <xf numFmtId="173" fontId="63" fillId="45" borderId="0" applyNumberFormat="0" applyBorder="0" applyAlignment="0" applyProtection="0"/>
    <xf numFmtId="173" fontId="63" fillId="45" borderId="0" applyNumberFormat="0" applyBorder="0" applyAlignment="0" applyProtection="0"/>
    <xf numFmtId="173" fontId="63" fillId="45" borderId="0" applyNumberFormat="0" applyBorder="0" applyAlignment="0" applyProtection="0"/>
    <xf numFmtId="173" fontId="63" fillId="45" borderId="0" applyNumberFormat="0" applyBorder="0" applyAlignment="0" applyProtection="0"/>
    <xf numFmtId="173" fontId="63" fillId="45" borderId="0" applyNumberFormat="0" applyBorder="0" applyAlignment="0" applyProtection="0"/>
    <xf numFmtId="0" fontId="200" fillId="45" borderId="0" applyNumberFormat="0" applyBorder="0" applyAlignment="0" applyProtection="0"/>
    <xf numFmtId="173" fontId="63" fillId="45" borderId="0" applyNumberFormat="0" applyBorder="0" applyAlignment="0" applyProtection="0"/>
    <xf numFmtId="173" fontId="63" fillId="45" borderId="0" applyNumberFormat="0" applyBorder="0" applyAlignment="0" applyProtection="0"/>
    <xf numFmtId="173" fontId="63" fillId="45" borderId="0" applyNumberFormat="0" applyBorder="0" applyAlignment="0" applyProtection="0"/>
    <xf numFmtId="173" fontId="63" fillId="45" borderId="0" applyNumberFormat="0" applyBorder="0" applyAlignment="0" applyProtection="0"/>
    <xf numFmtId="173" fontId="63" fillId="45" borderId="0" applyNumberFormat="0" applyBorder="0" applyAlignment="0" applyProtection="0"/>
    <xf numFmtId="173" fontId="63" fillId="45" borderId="0" applyNumberFormat="0" applyBorder="0" applyAlignment="0" applyProtection="0"/>
    <xf numFmtId="173" fontId="63" fillId="45" borderId="0" applyNumberFormat="0" applyBorder="0" applyAlignment="0" applyProtection="0"/>
    <xf numFmtId="173" fontId="63" fillId="45" borderId="0" applyNumberFormat="0" applyBorder="0" applyAlignment="0" applyProtection="0"/>
    <xf numFmtId="173" fontId="63" fillId="45" borderId="0" applyNumberFormat="0" applyBorder="0" applyAlignment="0" applyProtection="0"/>
    <xf numFmtId="0" fontId="63" fillId="45" borderId="0" applyNumberFormat="0" applyBorder="0" applyAlignment="0" applyProtection="0"/>
    <xf numFmtId="173" fontId="63" fillId="45" borderId="0" applyNumberFormat="0" applyBorder="0" applyAlignment="0" applyProtection="0"/>
    <xf numFmtId="0" fontId="63" fillId="45" borderId="0" applyNumberFormat="0" applyBorder="0" applyAlignment="0" applyProtection="0"/>
    <xf numFmtId="173" fontId="63" fillId="45" borderId="0" applyNumberFormat="0" applyBorder="0" applyAlignment="0" applyProtection="0"/>
    <xf numFmtId="0" fontId="200" fillId="46" borderId="0" applyNumberFormat="0" applyBorder="0" applyAlignment="0" applyProtection="0"/>
    <xf numFmtId="173" fontId="63" fillId="46" borderId="0" applyNumberFormat="0" applyBorder="0" applyAlignment="0" applyProtection="0"/>
    <xf numFmtId="173" fontId="63" fillId="46" borderId="0" applyNumberFormat="0" applyBorder="0" applyAlignment="0" applyProtection="0"/>
    <xf numFmtId="173" fontId="63" fillId="46" borderId="0" applyNumberFormat="0" applyBorder="0" applyAlignment="0" applyProtection="0"/>
    <xf numFmtId="173" fontId="63" fillId="46" borderId="0" applyNumberFormat="0" applyBorder="0" applyAlignment="0" applyProtection="0"/>
    <xf numFmtId="173" fontId="63" fillId="46" borderId="0" applyNumberFormat="0" applyBorder="0" applyAlignment="0" applyProtection="0"/>
    <xf numFmtId="173" fontId="63" fillId="46" borderId="0" applyNumberFormat="0" applyBorder="0" applyAlignment="0" applyProtection="0"/>
    <xf numFmtId="173" fontId="63" fillId="46" borderId="0" applyNumberFormat="0" applyBorder="0" applyAlignment="0" applyProtection="0"/>
    <xf numFmtId="173" fontId="63" fillId="46" borderId="0" applyNumberFormat="0" applyBorder="0" applyAlignment="0" applyProtection="0"/>
    <xf numFmtId="173" fontId="63" fillId="46" borderId="0" applyNumberFormat="0" applyBorder="0" applyAlignment="0" applyProtection="0"/>
    <xf numFmtId="173" fontId="63" fillId="46" borderId="0" applyNumberFormat="0" applyBorder="0" applyAlignment="0" applyProtection="0"/>
    <xf numFmtId="173" fontId="63" fillId="46" borderId="0" applyNumberFormat="0" applyBorder="0" applyAlignment="0" applyProtection="0"/>
    <xf numFmtId="0" fontId="200" fillId="46" borderId="0" applyNumberFormat="0" applyBorder="0" applyAlignment="0" applyProtection="0"/>
    <xf numFmtId="173" fontId="63" fillId="46" borderId="0" applyNumberFormat="0" applyBorder="0" applyAlignment="0" applyProtection="0"/>
    <xf numFmtId="173" fontId="63" fillId="46" borderId="0" applyNumberFormat="0" applyBorder="0" applyAlignment="0" applyProtection="0"/>
    <xf numFmtId="173" fontId="63" fillId="46" borderId="0" applyNumberFormat="0" applyBorder="0" applyAlignment="0" applyProtection="0"/>
    <xf numFmtId="173" fontId="63" fillId="46" borderId="0" applyNumberFormat="0" applyBorder="0" applyAlignment="0" applyProtection="0"/>
    <xf numFmtId="173" fontId="63" fillId="46" borderId="0" applyNumberFormat="0" applyBorder="0" applyAlignment="0" applyProtection="0"/>
    <xf numFmtId="173" fontId="63" fillId="46" borderId="0" applyNumberFormat="0" applyBorder="0" applyAlignment="0" applyProtection="0"/>
    <xf numFmtId="173" fontId="63" fillId="46" borderId="0" applyNumberFormat="0" applyBorder="0" applyAlignment="0" applyProtection="0"/>
    <xf numFmtId="173" fontId="63" fillId="46" borderId="0" applyNumberFormat="0" applyBorder="0" applyAlignment="0" applyProtection="0"/>
    <xf numFmtId="173" fontId="63" fillId="46" borderId="0" applyNumberFormat="0" applyBorder="0" applyAlignment="0" applyProtection="0"/>
    <xf numFmtId="0" fontId="200" fillId="46" borderId="0" applyNumberFormat="0" applyBorder="0" applyAlignment="0" applyProtection="0"/>
    <xf numFmtId="173" fontId="63" fillId="46" borderId="0" applyNumberFormat="0" applyBorder="0" applyAlignment="0" applyProtection="0"/>
    <xf numFmtId="173" fontId="63" fillId="46" borderId="0" applyNumberFormat="0" applyBorder="0" applyAlignment="0" applyProtection="0"/>
    <xf numFmtId="173" fontId="63" fillId="46" borderId="0" applyNumberFormat="0" applyBorder="0" applyAlignment="0" applyProtection="0"/>
    <xf numFmtId="173" fontId="63" fillId="46" borderId="0" applyNumberFormat="0" applyBorder="0" applyAlignment="0" applyProtection="0"/>
    <xf numFmtId="173" fontId="63" fillId="46" borderId="0" applyNumberFormat="0" applyBorder="0" applyAlignment="0" applyProtection="0"/>
    <xf numFmtId="173" fontId="63" fillId="46" borderId="0" applyNumberFormat="0" applyBorder="0" applyAlignment="0" applyProtection="0"/>
    <xf numFmtId="173" fontId="63" fillId="46" borderId="0" applyNumberFormat="0" applyBorder="0" applyAlignment="0" applyProtection="0"/>
    <xf numFmtId="173" fontId="63" fillId="46" borderId="0" applyNumberFormat="0" applyBorder="0" applyAlignment="0" applyProtection="0"/>
    <xf numFmtId="173" fontId="63" fillId="46" borderId="0" applyNumberFormat="0" applyBorder="0" applyAlignment="0" applyProtection="0"/>
    <xf numFmtId="0" fontId="63" fillId="46" borderId="0" applyNumberFormat="0" applyBorder="0" applyAlignment="0" applyProtection="0"/>
    <xf numFmtId="173" fontId="63" fillId="46" borderId="0" applyNumberFormat="0" applyBorder="0" applyAlignment="0" applyProtection="0"/>
    <xf numFmtId="0" fontId="63" fillId="46" borderId="0" applyNumberFormat="0" applyBorder="0" applyAlignment="0" applyProtection="0"/>
    <xf numFmtId="173" fontId="63" fillId="46" borderId="0" applyNumberFormat="0" applyBorder="0" applyAlignment="0" applyProtection="0"/>
    <xf numFmtId="0" fontId="200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0" fontId="200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0" fontId="200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0" fontId="63" fillId="48" borderId="0" applyNumberFormat="0" applyBorder="0" applyAlignment="0" applyProtection="0"/>
    <xf numFmtId="173" fontId="63" fillId="48" borderId="0" applyNumberFormat="0" applyBorder="0" applyAlignment="0" applyProtection="0"/>
    <xf numFmtId="0" fontId="63" fillId="48" borderId="0" applyNumberFormat="0" applyBorder="0" applyAlignment="0" applyProtection="0"/>
    <xf numFmtId="173" fontId="63" fillId="48" borderId="0" applyNumberFormat="0" applyBorder="0" applyAlignment="0" applyProtection="0"/>
    <xf numFmtId="0" fontId="200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0" fontId="200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0" fontId="200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0" fontId="63" fillId="49" borderId="0" applyNumberFormat="0" applyBorder="0" applyAlignment="0" applyProtection="0"/>
    <xf numFmtId="173" fontId="63" fillId="49" borderId="0" applyNumberFormat="0" applyBorder="0" applyAlignment="0" applyProtection="0"/>
    <xf numFmtId="0" fontId="63" fillId="49" borderId="0" applyNumberFormat="0" applyBorder="0" applyAlignment="0" applyProtection="0"/>
    <xf numFmtId="173" fontId="63" fillId="49" borderId="0" applyNumberFormat="0" applyBorder="0" applyAlignment="0" applyProtection="0"/>
    <xf numFmtId="0" fontId="200" fillId="50" borderId="0" applyNumberFormat="0" applyBorder="0" applyAlignment="0" applyProtection="0"/>
    <xf numFmtId="173" fontId="63" fillId="50" borderId="0" applyNumberFormat="0" applyBorder="0" applyAlignment="0" applyProtection="0"/>
    <xf numFmtId="173" fontId="63" fillId="50" borderId="0" applyNumberFormat="0" applyBorder="0" applyAlignment="0" applyProtection="0"/>
    <xf numFmtId="173" fontId="63" fillId="50" borderId="0" applyNumberFormat="0" applyBorder="0" applyAlignment="0" applyProtection="0"/>
    <xf numFmtId="173" fontId="63" fillId="50" borderId="0" applyNumberFormat="0" applyBorder="0" applyAlignment="0" applyProtection="0"/>
    <xf numFmtId="173" fontId="63" fillId="50" borderId="0" applyNumberFormat="0" applyBorder="0" applyAlignment="0" applyProtection="0"/>
    <xf numFmtId="173" fontId="63" fillId="50" borderId="0" applyNumberFormat="0" applyBorder="0" applyAlignment="0" applyProtection="0"/>
    <xf numFmtId="173" fontId="63" fillId="50" borderId="0" applyNumberFormat="0" applyBorder="0" applyAlignment="0" applyProtection="0"/>
    <xf numFmtId="173" fontId="63" fillId="50" borderId="0" applyNumberFormat="0" applyBorder="0" applyAlignment="0" applyProtection="0"/>
    <xf numFmtId="173" fontId="63" fillId="50" borderId="0" applyNumberFormat="0" applyBorder="0" applyAlignment="0" applyProtection="0"/>
    <xf numFmtId="173" fontId="63" fillId="50" borderId="0" applyNumberFormat="0" applyBorder="0" applyAlignment="0" applyProtection="0"/>
    <xf numFmtId="173" fontId="63" fillId="50" borderId="0" applyNumberFormat="0" applyBorder="0" applyAlignment="0" applyProtection="0"/>
    <xf numFmtId="0" fontId="200" fillId="50" borderId="0" applyNumberFormat="0" applyBorder="0" applyAlignment="0" applyProtection="0"/>
    <xf numFmtId="173" fontId="63" fillId="50" borderId="0" applyNumberFormat="0" applyBorder="0" applyAlignment="0" applyProtection="0"/>
    <xf numFmtId="173" fontId="63" fillId="50" borderId="0" applyNumberFormat="0" applyBorder="0" applyAlignment="0" applyProtection="0"/>
    <xf numFmtId="173" fontId="63" fillId="50" borderId="0" applyNumberFormat="0" applyBorder="0" applyAlignment="0" applyProtection="0"/>
    <xf numFmtId="173" fontId="63" fillId="50" borderId="0" applyNumberFormat="0" applyBorder="0" applyAlignment="0" applyProtection="0"/>
    <xf numFmtId="173" fontId="63" fillId="50" borderId="0" applyNumberFormat="0" applyBorder="0" applyAlignment="0" applyProtection="0"/>
    <xf numFmtId="173" fontId="63" fillId="50" borderId="0" applyNumberFormat="0" applyBorder="0" applyAlignment="0" applyProtection="0"/>
    <xf numFmtId="173" fontId="63" fillId="50" borderId="0" applyNumberFormat="0" applyBorder="0" applyAlignment="0" applyProtection="0"/>
    <xf numFmtId="173" fontId="63" fillId="50" borderId="0" applyNumberFormat="0" applyBorder="0" applyAlignment="0" applyProtection="0"/>
    <xf numFmtId="173" fontId="63" fillId="50" borderId="0" applyNumberFormat="0" applyBorder="0" applyAlignment="0" applyProtection="0"/>
    <xf numFmtId="0" fontId="200" fillId="50" borderId="0" applyNumberFormat="0" applyBorder="0" applyAlignment="0" applyProtection="0"/>
    <xf numFmtId="173" fontId="63" fillId="50" borderId="0" applyNumberFormat="0" applyBorder="0" applyAlignment="0" applyProtection="0"/>
    <xf numFmtId="173" fontId="63" fillId="50" borderId="0" applyNumberFormat="0" applyBorder="0" applyAlignment="0" applyProtection="0"/>
    <xf numFmtId="173" fontId="63" fillId="50" borderId="0" applyNumberFormat="0" applyBorder="0" applyAlignment="0" applyProtection="0"/>
    <xf numFmtId="173" fontId="63" fillId="50" borderId="0" applyNumberFormat="0" applyBorder="0" applyAlignment="0" applyProtection="0"/>
    <xf numFmtId="173" fontId="63" fillId="50" borderId="0" applyNumberFormat="0" applyBorder="0" applyAlignment="0" applyProtection="0"/>
    <xf numFmtId="173" fontId="63" fillId="50" borderId="0" applyNumberFormat="0" applyBorder="0" applyAlignment="0" applyProtection="0"/>
    <xf numFmtId="173" fontId="63" fillId="50" borderId="0" applyNumberFormat="0" applyBorder="0" applyAlignment="0" applyProtection="0"/>
    <xf numFmtId="173" fontId="63" fillId="50" borderId="0" applyNumberFormat="0" applyBorder="0" applyAlignment="0" applyProtection="0"/>
    <xf numFmtId="173" fontId="63" fillId="50" borderId="0" applyNumberFormat="0" applyBorder="0" applyAlignment="0" applyProtection="0"/>
    <xf numFmtId="0" fontId="63" fillId="50" borderId="0" applyNumberFormat="0" applyBorder="0" applyAlignment="0" applyProtection="0"/>
    <xf numFmtId="173" fontId="63" fillId="50" borderId="0" applyNumberFormat="0" applyBorder="0" applyAlignment="0" applyProtection="0"/>
    <xf numFmtId="0" fontId="63" fillId="50" borderId="0" applyNumberFormat="0" applyBorder="0" applyAlignment="0" applyProtection="0"/>
    <xf numFmtId="173" fontId="63" fillId="50" borderId="0" applyNumberFormat="0" applyBorder="0" applyAlignment="0" applyProtection="0"/>
    <xf numFmtId="43" fontId="7" fillId="0" borderId="0" applyFont="0" applyFill="0" applyBorder="0" applyAlignment="0" applyProtection="0"/>
    <xf numFmtId="0" fontId="266" fillId="0" borderId="0"/>
    <xf numFmtId="0" fontId="282" fillId="0" borderId="0"/>
    <xf numFmtId="0" fontId="282" fillId="0" borderId="0"/>
    <xf numFmtId="0" fontId="200" fillId="70" borderId="27" applyNumberFormat="0" applyProtection="0">
      <alignment horizontal="left" vertical="center" indent="1"/>
    </xf>
    <xf numFmtId="9" fontId="270" fillId="0" borderId="0" applyFont="0" applyFill="0" applyBorder="0" applyAlignment="0" applyProtection="0"/>
    <xf numFmtId="0" fontId="265" fillId="43" borderId="0" applyNumberFormat="0" applyBorder="0" applyAlignment="0" applyProtection="0"/>
    <xf numFmtId="172" fontId="261" fillId="0" borderId="0" applyFont="0" applyFill="0" applyBorder="0" applyAlignment="0" applyProtection="0"/>
    <xf numFmtId="0" fontId="7" fillId="0" borderId="0"/>
    <xf numFmtId="274" fontId="7" fillId="0" borderId="0"/>
    <xf numFmtId="9" fontId="261" fillId="0" borderId="0" applyFont="0" applyFill="0" applyBorder="0" applyAlignment="0" applyProtection="0"/>
    <xf numFmtId="43" fontId="261" fillId="0" borderId="0" applyFont="0" applyFill="0" applyBorder="0" applyAlignment="0" applyProtection="0"/>
    <xf numFmtId="172" fontId="272" fillId="0" borderId="0" applyFont="0" applyFill="0" applyBorder="0" applyAlignment="0" applyProtection="0"/>
    <xf numFmtId="0" fontId="37" fillId="0" borderId="0"/>
    <xf numFmtId="0" fontId="37" fillId="0" borderId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37" fontId="7" fillId="0" borderId="0"/>
    <xf numFmtId="0" fontId="63" fillId="54" borderId="0" applyNumberFormat="0" applyBorder="0" applyAlignment="0" applyProtection="0"/>
    <xf numFmtId="0" fontId="63" fillId="49" borderId="0" applyNumberFormat="0" applyBorder="0" applyAlignment="0" applyProtection="0"/>
    <xf numFmtId="0" fontId="63" fillId="48" borderId="0" applyNumberFormat="0" applyBorder="0" applyAlignment="0" applyProtection="0"/>
    <xf numFmtId="0" fontId="63" fillId="73" borderId="0" applyNumberFormat="0" applyBorder="0" applyAlignment="0" applyProtection="0"/>
    <xf numFmtId="0" fontId="281" fillId="0" borderId="0" applyNumberFormat="0" applyFill="0" applyBorder="0" applyAlignment="0" applyProtection="0"/>
    <xf numFmtId="0" fontId="282" fillId="0" borderId="0"/>
    <xf numFmtId="0" fontId="69" fillId="39" borderId="0" applyNumberFormat="0" applyBorder="0" applyAlignment="0" applyProtection="0"/>
    <xf numFmtId="0" fontId="69" fillId="41" borderId="0" applyNumberFormat="0" applyBorder="0" applyAlignment="0" applyProtection="0"/>
    <xf numFmtId="0" fontId="291" fillId="0" borderId="0"/>
    <xf numFmtId="172" fontId="3" fillId="0" borderId="0" applyFont="0" applyFill="0" applyBorder="0" applyAlignment="0" applyProtection="0"/>
    <xf numFmtId="172" fontId="26" fillId="0" borderId="0" applyFont="0" applyFill="0" applyBorder="0" applyAlignment="0" applyProtection="0"/>
    <xf numFmtId="173" fontId="62" fillId="60" borderId="25" applyNumberFormat="0" applyFont="0" applyAlignment="0" applyProtection="0"/>
    <xf numFmtId="0" fontId="144" fillId="40" borderId="0" applyNumberFormat="0" applyBorder="0" applyAlignment="0" applyProtection="0"/>
    <xf numFmtId="173" fontId="64" fillId="40" borderId="0" applyNumberFormat="0" applyBorder="0" applyAlignment="0" applyProtection="0"/>
    <xf numFmtId="173" fontId="64" fillId="40" borderId="0" applyNumberFormat="0" applyBorder="0" applyAlignment="0" applyProtection="0"/>
    <xf numFmtId="173" fontId="64" fillId="40" borderId="0" applyNumberFormat="0" applyBorder="0" applyAlignment="0" applyProtection="0"/>
    <xf numFmtId="173" fontId="64" fillId="40" borderId="0" applyNumberFormat="0" applyBorder="0" applyAlignment="0" applyProtection="0"/>
    <xf numFmtId="173" fontId="64" fillId="40" borderId="0" applyNumberFormat="0" applyBorder="0" applyAlignment="0" applyProtection="0"/>
    <xf numFmtId="173" fontId="64" fillId="40" borderId="0" applyNumberFormat="0" applyBorder="0" applyAlignment="0" applyProtection="0"/>
    <xf numFmtId="173" fontId="64" fillId="40" borderId="0" applyNumberFormat="0" applyBorder="0" applyAlignment="0" applyProtection="0"/>
    <xf numFmtId="173" fontId="64" fillId="40" borderId="0" applyNumberFormat="0" applyBorder="0" applyAlignment="0" applyProtection="0"/>
    <xf numFmtId="173" fontId="64" fillId="40" borderId="0" applyNumberFormat="0" applyBorder="0" applyAlignment="0" applyProtection="0"/>
    <xf numFmtId="173" fontId="64" fillId="40" borderId="0" applyNumberFormat="0" applyBorder="0" applyAlignment="0" applyProtection="0"/>
    <xf numFmtId="173" fontId="64" fillId="40" borderId="0" applyNumberFormat="0" applyBorder="0" applyAlignment="0" applyProtection="0"/>
    <xf numFmtId="0" fontId="201" fillId="40" borderId="0" applyNumberFormat="0" applyBorder="0" applyAlignment="0" applyProtection="0"/>
    <xf numFmtId="173" fontId="64" fillId="40" borderId="0" applyNumberFormat="0" applyBorder="0" applyAlignment="0" applyProtection="0"/>
    <xf numFmtId="173" fontId="64" fillId="40" borderId="0" applyNumberFormat="0" applyBorder="0" applyAlignment="0" applyProtection="0"/>
    <xf numFmtId="173" fontId="64" fillId="40" borderId="0" applyNumberFormat="0" applyBorder="0" applyAlignment="0" applyProtection="0"/>
    <xf numFmtId="173" fontId="64" fillId="40" borderId="0" applyNumberFormat="0" applyBorder="0" applyAlignment="0" applyProtection="0"/>
    <xf numFmtId="173" fontId="64" fillId="40" borderId="0" applyNumberFormat="0" applyBorder="0" applyAlignment="0" applyProtection="0"/>
    <xf numFmtId="173" fontId="64" fillId="40" borderId="0" applyNumberFormat="0" applyBorder="0" applyAlignment="0" applyProtection="0"/>
    <xf numFmtId="173" fontId="64" fillId="40" borderId="0" applyNumberFormat="0" applyBorder="0" applyAlignment="0" applyProtection="0"/>
    <xf numFmtId="173" fontId="64" fillId="40" borderId="0" applyNumberFormat="0" applyBorder="0" applyAlignment="0" applyProtection="0"/>
    <xf numFmtId="173" fontId="64" fillId="40" borderId="0" applyNumberFormat="0" applyBorder="0" applyAlignment="0" applyProtection="0"/>
    <xf numFmtId="0" fontId="201" fillId="40" borderId="0" applyNumberFormat="0" applyBorder="0" applyAlignment="0" applyProtection="0"/>
    <xf numFmtId="173" fontId="64" fillId="40" borderId="0" applyNumberFormat="0" applyBorder="0" applyAlignment="0" applyProtection="0"/>
    <xf numFmtId="173" fontId="64" fillId="40" borderId="0" applyNumberFormat="0" applyBorder="0" applyAlignment="0" applyProtection="0"/>
    <xf numFmtId="173" fontId="64" fillId="40" borderId="0" applyNumberFormat="0" applyBorder="0" applyAlignment="0" applyProtection="0"/>
    <xf numFmtId="173" fontId="64" fillId="40" borderId="0" applyNumberFormat="0" applyBorder="0" applyAlignment="0" applyProtection="0"/>
    <xf numFmtId="173" fontId="64" fillId="40" borderId="0" applyNumberFormat="0" applyBorder="0" applyAlignment="0" applyProtection="0"/>
    <xf numFmtId="173" fontId="64" fillId="40" borderId="0" applyNumberFormat="0" applyBorder="0" applyAlignment="0" applyProtection="0"/>
    <xf numFmtId="173" fontId="64" fillId="40" borderId="0" applyNumberFormat="0" applyBorder="0" applyAlignment="0" applyProtection="0"/>
    <xf numFmtId="173" fontId="64" fillId="40" borderId="0" applyNumberFormat="0" applyBorder="0" applyAlignment="0" applyProtection="0"/>
    <xf numFmtId="173" fontId="64" fillId="40" borderId="0" applyNumberFormat="0" applyBorder="0" applyAlignment="0" applyProtection="0"/>
    <xf numFmtId="0" fontId="64" fillId="40" borderId="0" applyNumberFormat="0" applyBorder="0" applyAlignment="0" applyProtection="0"/>
    <xf numFmtId="173" fontId="64" fillId="40" borderId="0" applyNumberFormat="0" applyBorder="0" applyAlignment="0" applyProtection="0"/>
    <xf numFmtId="0" fontId="64" fillId="40" borderId="0" applyNumberFormat="0" applyBorder="0" applyAlignment="0" applyProtection="0"/>
    <xf numFmtId="173" fontId="64" fillId="40" borderId="0" applyNumberFormat="0" applyBorder="0" applyAlignment="0" applyProtection="0"/>
    <xf numFmtId="0" fontId="65" fillId="51" borderId="21" applyNumberFormat="0" applyAlignment="0" applyProtection="0"/>
    <xf numFmtId="0" fontId="65" fillId="85" borderId="21" applyNumberFormat="0" applyAlignment="0" applyProtection="0"/>
    <xf numFmtId="0" fontId="202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202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202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173" fontId="65" fillId="51" borderId="21" applyNumberFormat="0" applyAlignment="0" applyProtection="0"/>
    <xf numFmtId="0" fontId="203" fillId="53" borderId="22" applyNumberFormat="0" applyAlignment="0" applyProtection="0"/>
    <xf numFmtId="173" fontId="66" fillId="53" borderId="22" applyNumberFormat="0" applyAlignment="0" applyProtection="0"/>
    <xf numFmtId="173" fontId="66" fillId="53" borderId="22" applyNumberFormat="0" applyAlignment="0" applyProtection="0"/>
    <xf numFmtId="173" fontId="66" fillId="53" borderId="22" applyNumberFormat="0" applyAlignment="0" applyProtection="0"/>
    <xf numFmtId="173" fontId="66" fillId="53" borderId="22" applyNumberFormat="0" applyAlignment="0" applyProtection="0"/>
    <xf numFmtId="173" fontId="66" fillId="53" borderId="22" applyNumberFormat="0" applyAlignment="0" applyProtection="0"/>
    <xf numFmtId="173" fontId="66" fillId="53" borderId="22" applyNumberFormat="0" applyAlignment="0" applyProtection="0"/>
    <xf numFmtId="173" fontId="66" fillId="53" borderId="22" applyNumberFormat="0" applyAlignment="0" applyProtection="0"/>
    <xf numFmtId="173" fontId="66" fillId="53" borderId="22" applyNumberFormat="0" applyAlignment="0" applyProtection="0"/>
    <xf numFmtId="173" fontId="66" fillId="53" borderId="22" applyNumberFormat="0" applyAlignment="0" applyProtection="0"/>
    <xf numFmtId="173" fontId="66" fillId="53" borderId="22" applyNumberFormat="0" applyAlignment="0" applyProtection="0"/>
    <xf numFmtId="173" fontId="66" fillId="53" borderId="22" applyNumberFormat="0" applyAlignment="0" applyProtection="0"/>
    <xf numFmtId="0" fontId="203" fillId="53" borderId="22" applyNumberFormat="0" applyAlignment="0" applyProtection="0"/>
    <xf numFmtId="173" fontId="66" fillId="53" borderId="22" applyNumberFormat="0" applyAlignment="0" applyProtection="0"/>
    <xf numFmtId="173" fontId="66" fillId="53" borderId="22" applyNumberFormat="0" applyAlignment="0" applyProtection="0"/>
    <xf numFmtId="173" fontId="66" fillId="53" borderId="22" applyNumberFormat="0" applyAlignment="0" applyProtection="0"/>
    <xf numFmtId="173" fontId="66" fillId="53" borderId="22" applyNumberFormat="0" applyAlignment="0" applyProtection="0"/>
    <xf numFmtId="173" fontId="66" fillId="53" borderId="22" applyNumberFormat="0" applyAlignment="0" applyProtection="0"/>
    <xf numFmtId="173" fontId="66" fillId="53" borderId="22" applyNumberFormat="0" applyAlignment="0" applyProtection="0"/>
    <xf numFmtId="173" fontId="66" fillId="53" borderId="22" applyNumberFormat="0" applyAlignment="0" applyProtection="0"/>
    <xf numFmtId="173" fontId="66" fillId="53" borderId="22" applyNumberFormat="0" applyAlignment="0" applyProtection="0"/>
    <xf numFmtId="173" fontId="66" fillId="53" borderId="22" applyNumberFormat="0" applyAlignment="0" applyProtection="0"/>
    <xf numFmtId="0" fontId="203" fillId="53" borderId="22" applyNumberFormat="0" applyAlignment="0" applyProtection="0"/>
    <xf numFmtId="173" fontId="66" fillId="53" borderId="22" applyNumberFormat="0" applyAlignment="0" applyProtection="0"/>
    <xf numFmtId="173" fontId="66" fillId="53" borderId="22" applyNumberFormat="0" applyAlignment="0" applyProtection="0"/>
    <xf numFmtId="173" fontId="66" fillId="53" borderId="22" applyNumberFormat="0" applyAlignment="0" applyProtection="0"/>
    <xf numFmtId="173" fontId="66" fillId="53" borderId="22" applyNumberFormat="0" applyAlignment="0" applyProtection="0"/>
    <xf numFmtId="173" fontId="66" fillId="53" borderId="22" applyNumberFormat="0" applyAlignment="0" applyProtection="0"/>
    <xf numFmtId="173" fontId="66" fillId="53" borderId="22" applyNumberFormat="0" applyAlignment="0" applyProtection="0"/>
    <xf numFmtId="173" fontId="66" fillId="53" borderId="22" applyNumberFormat="0" applyAlignment="0" applyProtection="0"/>
    <xf numFmtId="173" fontId="66" fillId="53" borderId="22" applyNumberFormat="0" applyAlignment="0" applyProtection="0"/>
    <xf numFmtId="173" fontId="66" fillId="53" borderId="22" applyNumberFormat="0" applyAlignment="0" applyProtection="0"/>
    <xf numFmtId="0" fontId="66" fillId="53" borderId="22" applyNumberFormat="0" applyAlignment="0" applyProtection="0"/>
    <xf numFmtId="173" fontId="66" fillId="53" borderId="22" applyNumberFormat="0" applyAlignment="0" applyProtection="0"/>
    <xf numFmtId="0" fontId="66" fillId="53" borderId="22" applyNumberFormat="0" applyAlignment="0" applyProtection="0"/>
    <xf numFmtId="173" fontId="66" fillId="53" borderId="22" applyNumberFormat="0" applyAlignment="0" applyProtection="0"/>
    <xf numFmtId="0" fontId="204" fillId="0" borderId="23" applyNumberFormat="0" applyFill="0" applyAlignment="0" applyProtection="0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0" fontId="204" fillId="0" borderId="23" applyNumberFormat="0" applyFill="0" applyAlignment="0" applyProtection="0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0" fontId="204" fillId="0" borderId="23" applyNumberFormat="0" applyFill="0" applyAlignment="0" applyProtection="0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0" fontId="67" fillId="0" borderId="23" applyNumberFormat="0" applyFill="0" applyAlignment="0" applyProtection="0"/>
    <xf numFmtId="173" fontId="67" fillId="0" borderId="23" applyNumberFormat="0" applyFill="0" applyAlignment="0" applyProtection="0"/>
    <xf numFmtId="0" fontId="67" fillId="0" borderId="23" applyNumberFormat="0" applyFill="0" applyAlignment="0" applyProtection="0"/>
    <xf numFmtId="173" fontId="67" fillId="0" borderId="23" applyNumberFormat="0" applyFill="0" applyAlignment="0" applyProtection="0"/>
    <xf numFmtId="0" fontId="199" fillId="0" borderId="0" applyAlignment="0"/>
    <xf numFmtId="0" fontId="205" fillId="0" borderId="0" applyAlignment="0"/>
    <xf numFmtId="0" fontId="205" fillId="0" borderId="0" applyAlignment="0"/>
    <xf numFmtId="0" fontId="205" fillId="0" borderId="0" applyAlignment="0"/>
    <xf numFmtId="0" fontId="205" fillId="0" borderId="0" applyAlignment="0"/>
    <xf numFmtId="0" fontId="7" fillId="0" borderId="0"/>
    <xf numFmtId="173" fontId="7" fillId="0" borderId="0">
      <alignment horizontal="center" wrapText="1"/>
      <protection hidden="1"/>
    </xf>
    <xf numFmtId="0" fontId="206" fillId="86" borderId="0" applyAlignment="0"/>
    <xf numFmtId="1" fontId="207" fillId="0" borderId="49">
      <alignment vertical="top"/>
    </xf>
    <xf numFmtId="207" fontId="100" fillId="0" borderId="0"/>
    <xf numFmtId="207" fontId="100" fillId="0" borderId="0"/>
    <xf numFmtId="207" fontId="100" fillId="0" borderId="0"/>
    <xf numFmtId="207" fontId="100" fillId="0" borderId="0"/>
    <xf numFmtId="0" fontId="282" fillId="0" borderId="0"/>
    <xf numFmtId="207" fontId="100" fillId="0" borderId="0"/>
    <xf numFmtId="0" fontId="198" fillId="0" borderId="0" applyBorder="0">
      <protection locked="0"/>
    </xf>
    <xf numFmtId="207" fontId="100" fillId="0" borderId="0"/>
    <xf numFmtId="207" fontId="100" fillId="0" borderId="0"/>
    <xf numFmtId="207" fontId="100" fillId="0" borderId="0"/>
    <xf numFmtId="183" fontId="38" fillId="0" borderId="0" applyFont="0" applyFill="0" applyBorder="0" applyAlignment="0" applyProtection="0">
      <alignment horizontal="right"/>
    </xf>
    <xf numFmtId="188" fontId="38" fillId="0" borderId="0" applyFont="0" applyFill="0" applyBorder="0" applyAlignment="0" applyProtection="0"/>
    <xf numFmtId="172" fontId="7" fillId="0" borderId="0" applyFont="0" applyFill="0" applyBorder="0" applyAlignment="0" applyProtection="0"/>
    <xf numFmtId="189" fontId="38" fillId="0" borderId="0" applyFont="0" applyFill="0" applyBorder="0" applyAlignment="0" applyProtection="0">
      <alignment horizontal="right"/>
    </xf>
    <xf numFmtId="3" fontId="7" fillId="0" borderId="0" applyFont="0" applyFill="0" applyBorder="0" applyAlignment="0" applyProtection="0"/>
    <xf numFmtId="173" fontId="43" fillId="0" borderId="0"/>
    <xf numFmtId="3" fontId="101" fillId="0" borderId="0" applyFont="0" applyFill="0" applyBorder="0" applyAlignment="0" applyProtection="0"/>
    <xf numFmtId="3" fontId="101" fillId="0" borderId="0" applyFont="0" applyFill="0" applyBorder="0" applyAlignment="0" applyProtection="0"/>
    <xf numFmtId="3" fontId="101" fillId="0" borderId="0" applyFont="0" applyFill="0" applyBorder="0" applyAlignment="0" applyProtection="0"/>
    <xf numFmtId="3" fontId="101" fillId="0" borderId="0" applyFont="0" applyFill="0" applyBorder="0" applyAlignment="0" applyProtection="0"/>
    <xf numFmtId="3" fontId="101" fillId="0" borderId="0" applyFont="0" applyFill="0" applyBorder="0" applyAlignment="0" applyProtection="0"/>
    <xf numFmtId="3" fontId="101" fillId="0" borderId="0" applyFont="0" applyFill="0" applyBorder="0" applyAlignment="0" applyProtection="0"/>
    <xf numFmtId="3" fontId="101" fillId="0" borderId="0" applyFont="0" applyFill="0" applyBorder="0" applyAlignment="0" applyProtection="0"/>
    <xf numFmtId="3" fontId="101" fillId="0" borderId="0" applyFont="0" applyFill="0" applyBorder="0" applyAlignment="0" applyProtection="0"/>
    <xf numFmtId="3" fontId="101" fillId="0" borderId="0" applyFont="0" applyFill="0" applyBorder="0" applyAlignment="0" applyProtection="0"/>
    <xf numFmtId="43" fontId="7" fillId="0" borderId="0" applyFont="0" applyFill="0" applyBorder="0" applyAlignment="0" applyProtection="0"/>
    <xf numFmtId="4" fontId="199" fillId="99" borderId="27" applyNumberFormat="0" applyProtection="0">
      <alignment horizontal="left" vertical="center" indent="1"/>
    </xf>
    <xf numFmtId="173" fontId="43" fillId="0" borderId="0"/>
    <xf numFmtId="43" fontId="261" fillId="0" borderId="0" applyFont="0" applyFill="0" applyBorder="0" applyAlignment="0" applyProtection="0"/>
    <xf numFmtId="173" fontId="71" fillId="66" borderId="0">
      <alignment horizontal="center" vertical="center" wrapText="1"/>
    </xf>
    <xf numFmtId="171" fontId="208" fillId="0" borderId="0"/>
    <xf numFmtId="275" fontId="7" fillId="0" borderId="62" applyFont="0" applyFill="0" applyBorder="0" applyAlignment="0" applyProtection="0"/>
    <xf numFmtId="185" fontId="141" fillId="0" borderId="0"/>
    <xf numFmtId="185" fontId="137" fillId="0" borderId="0"/>
    <xf numFmtId="190" fontId="38" fillId="0" borderId="0" applyFont="0" applyFill="0" applyBorder="0" applyAlignment="0" applyProtection="0">
      <alignment horizontal="right"/>
    </xf>
    <xf numFmtId="191" fontId="38" fillId="0" borderId="0" applyFont="0" applyFill="0" applyBorder="0" applyAlignment="0" applyProtection="0">
      <alignment horizontal="right"/>
    </xf>
    <xf numFmtId="274" fontId="7" fillId="0" borderId="0" applyNumberFormat="0" applyFont="0" applyFill="0" applyBorder="0" applyAlignment="0" applyProtection="0"/>
    <xf numFmtId="0" fontId="282" fillId="0" borderId="0"/>
    <xf numFmtId="0" fontId="7" fillId="0" borderId="0"/>
    <xf numFmtId="210" fontId="101" fillId="0" borderId="0" applyFont="0" applyFill="0" applyBorder="0" applyAlignment="0" applyProtection="0"/>
    <xf numFmtId="0" fontId="7" fillId="70" borderId="27" applyNumberFormat="0" applyProtection="0">
      <alignment horizontal="left" vertical="center" indent="1"/>
    </xf>
    <xf numFmtId="200" fontId="7" fillId="0" borderId="0" applyFont="0" applyFill="0" applyBorder="0" applyAlignment="0" applyProtection="0"/>
    <xf numFmtId="192" fontId="38" fillId="0" borderId="0" applyFont="0" applyFill="0" applyBorder="0" applyAlignment="0" applyProtection="0"/>
    <xf numFmtId="3" fontId="233" fillId="83" borderId="53" applyFont="0" applyAlignment="0">
      <alignment vertical="center"/>
    </xf>
    <xf numFmtId="3" fontId="233" fillId="83" borderId="53" applyFont="0" applyAlignment="0">
      <alignment vertical="center"/>
    </xf>
    <xf numFmtId="3" fontId="233" fillId="83" borderId="53" applyFont="0" applyAlignment="0">
      <alignment vertical="center"/>
    </xf>
    <xf numFmtId="0" fontId="209" fillId="0" borderId="0" applyNumberFormat="0" applyFont="0" applyFill="0" applyBorder="0" applyAlignment="0" applyProtection="0"/>
    <xf numFmtId="0" fontId="189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0" fontId="135" fillId="0" borderId="0" applyNumberFormat="0" applyFill="0" applyBorder="0" applyAlignment="0" applyProtection="0"/>
    <xf numFmtId="173" fontId="7" fillId="0" borderId="0"/>
    <xf numFmtId="0" fontId="7" fillId="0" borderId="0"/>
    <xf numFmtId="193" fontId="38" fillId="0" borderId="24" applyNumberFormat="0" applyFont="0" applyFill="0" applyAlignment="0" applyProtection="0"/>
    <xf numFmtId="0" fontId="209" fillId="0" borderId="0" applyNumberFormat="0" applyFont="0" applyFill="0" applyBorder="0" applyAlignment="0" applyProtection="0"/>
    <xf numFmtId="0" fontId="121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0" fontId="209" fillId="0" borderId="0" applyNumberFormat="0" applyFont="0" applyFill="0" applyBorder="0" applyAlignment="0" applyProtection="0"/>
    <xf numFmtId="0" fontId="121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0" fontId="210" fillId="0" borderId="0" applyNumberFormat="0" applyFill="0" applyBorder="0" applyAlignment="0" applyProtection="0"/>
    <xf numFmtId="173" fontId="68" fillId="0" borderId="0" applyNumberFormat="0" applyFill="0" applyBorder="0" applyAlignment="0" applyProtection="0"/>
    <xf numFmtId="173" fontId="68" fillId="0" borderId="0" applyNumberFormat="0" applyFill="0" applyBorder="0" applyAlignment="0" applyProtection="0"/>
    <xf numFmtId="173" fontId="68" fillId="0" borderId="0" applyNumberFormat="0" applyFill="0" applyBorder="0" applyAlignment="0" applyProtection="0"/>
    <xf numFmtId="173" fontId="68" fillId="0" borderId="0" applyNumberFormat="0" applyFill="0" applyBorder="0" applyAlignment="0" applyProtection="0"/>
    <xf numFmtId="173" fontId="68" fillId="0" borderId="0" applyNumberFormat="0" applyFill="0" applyBorder="0" applyAlignment="0" applyProtection="0"/>
    <xf numFmtId="173" fontId="68" fillId="0" borderId="0" applyNumberFormat="0" applyFill="0" applyBorder="0" applyAlignment="0" applyProtection="0"/>
    <xf numFmtId="173" fontId="68" fillId="0" borderId="0" applyNumberFormat="0" applyFill="0" applyBorder="0" applyAlignment="0" applyProtection="0"/>
    <xf numFmtId="173" fontId="68" fillId="0" borderId="0" applyNumberFormat="0" applyFill="0" applyBorder="0" applyAlignment="0" applyProtection="0"/>
    <xf numFmtId="173" fontId="68" fillId="0" borderId="0" applyNumberFormat="0" applyFill="0" applyBorder="0" applyAlignment="0" applyProtection="0"/>
    <xf numFmtId="173" fontId="68" fillId="0" borderId="0" applyNumberFormat="0" applyFill="0" applyBorder="0" applyAlignment="0" applyProtection="0"/>
    <xf numFmtId="173" fontId="68" fillId="0" borderId="0" applyNumberFormat="0" applyFill="0" applyBorder="0" applyAlignment="0" applyProtection="0"/>
    <xf numFmtId="0" fontId="210" fillId="0" borderId="0" applyNumberFormat="0" applyFill="0" applyBorder="0" applyAlignment="0" applyProtection="0"/>
    <xf numFmtId="173" fontId="68" fillId="0" borderId="0" applyNumberFormat="0" applyFill="0" applyBorder="0" applyAlignment="0" applyProtection="0"/>
    <xf numFmtId="173" fontId="68" fillId="0" borderId="0" applyNumberFormat="0" applyFill="0" applyBorder="0" applyAlignment="0" applyProtection="0"/>
    <xf numFmtId="173" fontId="68" fillId="0" borderId="0" applyNumberFormat="0" applyFill="0" applyBorder="0" applyAlignment="0" applyProtection="0"/>
    <xf numFmtId="173" fontId="68" fillId="0" borderId="0" applyNumberFormat="0" applyFill="0" applyBorder="0" applyAlignment="0" applyProtection="0"/>
    <xf numFmtId="173" fontId="68" fillId="0" borderId="0" applyNumberFormat="0" applyFill="0" applyBorder="0" applyAlignment="0" applyProtection="0"/>
    <xf numFmtId="173" fontId="68" fillId="0" borderId="0" applyNumberFormat="0" applyFill="0" applyBorder="0" applyAlignment="0" applyProtection="0"/>
    <xf numFmtId="173" fontId="68" fillId="0" borderId="0" applyNumberFormat="0" applyFill="0" applyBorder="0" applyAlignment="0" applyProtection="0"/>
    <xf numFmtId="173" fontId="68" fillId="0" borderId="0" applyNumberFormat="0" applyFill="0" applyBorder="0" applyAlignment="0" applyProtection="0"/>
    <xf numFmtId="173" fontId="68" fillId="0" borderId="0" applyNumberFormat="0" applyFill="0" applyBorder="0" applyAlignment="0" applyProtection="0"/>
    <xf numFmtId="0" fontId="210" fillId="0" borderId="0" applyNumberFormat="0" applyFill="0" applyBorder="0" applyAlignment="0" applyProtection="0"/>
    <xf numFmtId="173" fontId="68" fillId="0" borderId="0" applyNumberFormat="0" applyFill="0" applyBorder="0" applyAlignment="0" applyProtection="0"/>
    <xf numFmtId="173" fontId="68" fillId="0" borderId="0" applyNumberFormat="0" applyFill="0" applyBorder="0" applyAlignment="0" applyProtection="0"/>
    <xf numFmtId="173" fontId="68" fillId="0" borderId="0" applyNumberFormat="0" applyFill="0" applyBorder="0" applyAlignment="0" applyProtection="0"/>
    <xf numFmtId="173" fontId="68" fillId="0" borderId="0" applyNumberFormat="0" applyFill="0" applyBorder="0" applyAlignment="0" applyProtection="0"/>
    <xf numFmtId="173" fontId="68" fillId="0" borderId="0" applyNumberFormat="0" applyFill="0" applyBorder="0" applyAlignment="0" applyProtection="0"/>
    <xf numFmtId="173" fontId="68" fillId="0" borderId="0" applyNumberFormat="0" applyFill="0" applyBorder="0" applyAlignment="0" applyProtection="0"/>
    <xf numFmtId="173" fontId="68" fillId="0" borderId="0" applyNumberFormat="0" applyFill="0" applyBorder="0" applyAlignment="0" applyProtection="0"/>
    <xf numFmtId="173" fontId="68" fillId="0" borderId="0" applyNumberFormat="0" applyFill="0" applyBorder="0" applyAlignment="0" applyProtection="0"/>
    <xf numFmtId="173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173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173" fontId="68" fillId="0" borderId="0" applyNumberFormat="0" applyFill="0" applyBorder="0" applyAlignment="0" applyProtection="0"/>
    <xf numFmtId="0" fontId="209" fillId="0" borderId="0" applyNumberFormat="0" applyFont="0" applyFill="0" applyBorder="0" applyAlignment="0" applyProtection="0"/>
    <xf numFmtId="0" fontId="198" fillId="0" borderId="0" applyBorder="0">
      <protection locked="0"/>
    </xf>
    <xf numFmtId="0" fontId="200" fillId="54" borderId="0" applyNumberFormat="0" applyBorder="0" applyAlignment="0" applyProtection="0"/>
    <xf numFmtId="173" fontId="63" fillId="54" borderId="0" applyNumberFormat="0" applyBorder="0" applyAlignment="0" applyProtection="0"/>
    <xf numFmtId="173" fontId="63" fillId="54" borderId="0" applyNumberFormat="0" applyBorder="0" applyAlignment="0" applyProtection="0"/>
    <xf numFmtId="173" fontId="63" fillId="54" borderId="0" applyNumberFormat="0" applyBorder="0" applyAlignment="0" applyProtection="0"/>
    <xf numFmtId="173" fontId="63" fillId="54" borderId="0" applyNumberFormat="0" applyBorder="0" applyAlignment="0" applyProtection="0"/>
    <xf numFmtId="173" fontId="63" fillId="54" borderId="0" applyNumberFormat="0" applyBorder="0" applyAlignment="0" applyProtection="0"/>
    <xf numFmtId="173" fontId="63" fillId="54" borderId="0" applyNumberFormat="0" applyBorder="0" applyAlignment="0" applyProtection="0"/>
    <xf numFmtId="173" fontId="63" fillId="54" borderId="0" applyNumberFormat="0" applyBorder="0" applyAlignment="0" applyProtection="0"/>
    <xf numFmtId="173" fontId="63" fillId="54" borderId="0" applyNumberFormat="0" applyBorder="0" applyAlignment="0" applyProtection="0"/>
    <xf numFmtId="173" fontId="63" fillId="54" borderId="0" applyNumberFormat="0" applyBorder="0" applyAlignment="0" applyProtection="0"/>
    <xf numFmtId="173" fontId="63" fillId="54" borderId="0" applyNumberFormat="0" applyBorder="0" applyAlignment="0" applyProtection="0"/>
    <xf numFmtId="173" fontId="63" fillId="54" borderId="0" applyNumberFormat="0" applyBorder="0" applyAlignment="0" applyProtection="0"/>
    <xf numFmtId="0" fontId="200" fillId="54" borderId="0" applyNumberFormat="0" applyBorder="0" applyAlignment="0" applyProtection="0"/>
    <xf numFmtId="173" fontId="63" fillId="54" borderId="0" applyNumberFormat="0" applyBorder="0" applyAlignment="0" applyProtection="0"/>
    <xf numFmtId="173" fontId="63" fillId="54" borderId="0" applyNumberFormat="0" applyBorder="0" applyAlignment="0" applyProtection="0"/>
    <xf numFmtId="173" fontId="63" fillId="54" borderId="0" applyNumberFormat="0" applyBorder="0" applyAlignment="0" applyProtection="0"/>
    <xf numFmtId="173" fontId="63" fillId="54" borderId="0" applyNumberFormat="0" applyBorder="0" applyAlignment="0" applyProtection="0"/>
    <xf numFmtId="173" fontId="63" fillId="54" borderId="0" applyNumberFormat="0" applyBorder="0" applyAlignment="0" applyProtection="0"/>
    <xf numFmtId="173" fontId="63" fillId="54" borderId="0" applyNumberFormat="0" applyBorder="0" applyAlignment="0" applyProtection="0"/>
    <xf numFmtId="173" fontId="63" fillId="54" borderId="0" applyNumberFormat="0" applyBorder="0" applyAlignment="0" applyProtection="0"/>
    <xf numFmtId="173" fontId="63" fillId="54" borderId="0" applyNumberFormat="0" applyBorder="0" applyAlignment="0" applyProtection="0"/>
    <xf numFmtId="173" fontId="63" fillId="54" borderId="0" applyNumberFormat="0" applyBorder="0" applyAlignment="0" applyProtection="0"/>
    <xf numFmtId="0" fontId="200" fillId="54" borderId="0" applyNumberFormat="0" applyBorder="0" applyAlignment="0" applyProtection="0"/>
    <xf numFmtId="173" fontId="63" fillId="54" borderId="0" applyNumberFormat="0" applyBorder="0" applyAlignment="0" applyProtection="0"/>
    <xf numFmtId="173" fontId="63" fillId="54" borderId="0" applyNumberFormat="0" applyBorder="0" applyAlignment="0" applyProtection="0"/>
    <xf numFmtId="173" fontId="63" fillId="54" borderId="0" applyNumberFormat="0" applyBorder="0" applyAlignment="0" applyProtection="0"/>
    <xf numFmtId="173" fontId="63" fillId="54" borderId="0" applyNumberFormat="0" applyBorder="0" applyAlignment="0" applyProtection="0"/>
    <xf numFmtId="173" fontId="63" fillId="54" borderId="0" applyNumberFormat="0" applyBorder="0" applyAlignment="0" applyProtection="0"/>
    <xf numFmtId="173" fontId="63" fillId="54" borderId="0" applyNumberFormat="0" applyBorder="0" applyAlignment="0" applyProtection="0"/>
    <xf numFmtId="173" fontId="63" fillId="54" borderId="0" applyNumberFormat="0" applyBorder="0" applyAlignment="0" applyProtection="0"/>
    <xf numFmtId="173" fontId="63" fillId="54" borderId="0" applyNumberFormat="0" applyBorder="0" applyAlignment="0" applyProtection="0"/>
    <xf numFmtId="173" fontId="63" fillId="54" borderId="0" applyNumberFormat="0" applyBorder="0" applyAlignment="0" applyProtection="0"/>
    <xf numFmtId="0" fontId="63" fillId="54" borderId="0" applyNumberFormat="0" applyBorder="0" applyAlignment="0" applyProtection="0"/>
    <xf numFmtId="173" fontId="63" fillId="54" borderId="0" applyNumberFormat="0" applyBorder="0" applyAlignment="0" applyProtection="0"/>
    <xf numFmtId="0" fontId="63" fillId="54" borderId="0" applyNumberFormat="0" applyBorder="0" applyAlignment="0" applyProtection="0"/>
    <xf numFmtId="173" fontId="63" fillId="54" borderId="0" applyNumberFormat="0" applyBorder="0" applyAlignment="0" applyProtection="0"/>
    <xf numFmtId="0" fontId="200" fillId="55" borderId="0" applyNumberFormat="0" applyBorder="0" applyAlignment="0" applyProtection="0"/>
    <xf numFmtId="173" fontId="63" fillId="55" borderId="0" applyNumberFormat="0" applyBorder="0" applyAlignment="0" applyProtection="0"/>
    <xf numFmtId="173" fontId="63" fillId="55" borderId="0" applyNumberFormat="0" applyBorder="0" applyAlignment="0" applyProtection="0"/>
    <xf numFmtId="173" fontId="63" fillId="55" borderId="0" applyNumberFormat="0" applyBorder="0" applyAlignment="0" applyProtection="0"/>
    <xf numFmtId="173" fontId="63" fillId="55" borderId="0" applyNumberFormat="0" applyBorder="0" applyAlignment="0" applyProtection="0"/>
    <xf numFmtId="173" fontId="63" fillId="55" borderId="0" applyNumberFormat="0" applyBorder="0" applyAlignment="0" applyProtection="0"/>
    <xf numFmtId="173" fontId="63" fillId="55" borderId="0" applyNumberFormat="0" applyBorder="0" applyAlignment="0" applyProtection="0"/>
    <xf numFmtId="173" fontId="63" fillId="55" borderId="0" applyNumberFormat="0" applyBorder="0" applyAlignment="0" applyProtection="0"/>
    <xf numFmtId="173" fontId="63" fillId="55" borderId="0" applyNumberFormat="0" applyBorder="0" applyAlignment="0" applyProtection="0"/>
    <xf numFmtId="173" fontId="63" fillId="55" borderId="0" applyNumberFormat="0" applyBorder="0" applyAlignment="0" applyProtection="0"/>
    <xf numFmtId="173" fontId="63" fillId="55" borderId="0" applyNumberFormat="0" applyBorder="0" applyAlignment="0" applyProtection="0"/>
    <xf numFmtId="173" fontId="63" fillId="55" borderId="0" applyNumberFormat="0" applyBorder="0" applyAlignment="0" applyProtection="0"/>
    <xf numFmtId="0" fontId="200" fillId="55" borderId="0" applyNumberFormat="0" applyBorder="0" applyAlignment="0" applyProtection="0"/>
    <xf numFmtId="173" fontId="63" fillId="55" borderId="0" applyNumberFormat="0" applyBorder="0" applyAlignment="0" applyProtection="0"/>
    <xf numFmtId="173" fontId="63" fillId="55" borderId="0" applyNumberFormat="0" applyBorder="0" applyAlignment="0" applyProtection="0"/>
    <xf numFmtId="173" fontId="63" fillId="55" borderId="0" applyNumberFormat="0" applyBorder="0" applyAlignment="0" applyProtection="0"/>
    <xf numFmtId="173" fontId="63" fillId="55" borderId="0" applyNumberFormat="0" applyBorder="0" applyAlignment="0" applyProtection="0"/>
    <xf numFmtId="173" fontId="63" fillId="55" borderId="0" applyNumberFormat="0" applyBorder="0" applyAlignment="0" applyProtection="0"/>
    <xf numFmtId="173" fontId="63" fillId="55" borderId="0" applyNumberFormat="0" applyBorder="0" applyAlignment="0" applyProtection="0"/>
    <xf numFmtId="173" fontId="63" fillId="55" borderId="0" applyNumberFormat="0" applyBorder="0" applyAlignment="0" applyProtection="0"/>
    <xf numFmtId="173" fontId="63" fillId="55" borderId="0" applyNumberFormat="0" applyBorder="0" applyAlignment="0" applyProtection="0"/>
    <xf numFmtId="173" fontId="63" fillId="55" borderId="0" applyNumberFormat="0" applyBorder="0" applyAlignment="0" applyProtection="0"/>
    <xf numFmtId="0" fontId="200" fillId="55" borderId="0" applyNumberFormat="0" applyBorder="0" applyAlignment="0" applyProtection="0"/>
    <xf numFmtId="173" fontId="63" fillId="55" borderId="0" applyNumberFormat="0" applyBorder="0" applyAlignment="0" applyProtection="0"/>
    <xf numFmtId="173" fontId="63" fillId="55" borderId="0" applyNumberFormat="0" applyBorder="0" applyAlignment="0" applyProtection="0"/>
    <xf numFmtId="173" fontId="63" fillId="55" borderId="0" applyNumberFormat="0" applyBorder="0" applyAlignment="0" applyProtection="0"/>
    <xf numFmtId="173" fontId="63" fillId="55" borderId="0" applyNumberFormat="0" applyBorder="0" applyAlignment="0" applyProtection="0"/>
    <xf numFmtId="173" fontId="63" fillId="55" borderId="0" applyNumberFormat="0" applyBorder="0" applyAlignment="0" applyProtection="0"/>
    <xf numFmtId="173" fontId="63" fillId="55" borderId="0" applyNumberFormat="0" applyBorder="0" applyAlignment="0" applyProtection="0"/>
    <xf numFmtId="173" fontId="63" fillId="55" borderId="0" applyNumberFormat="0" applyBorder="0" applyAlignment="0" applyProtection="0"/>
    <xf numFmtId="173" fontId="63" fillId="55" borderId="0" applyNumberFormat="0" applyBorder="0" applyAlignment="0" applyProtection="0"/>
    <xf numFmtId="173" fontId="63" fillId="55" borderId="0" applyNumberFormat="0" applyBorder="0" applyAlignment="0" applyProtection="0"/>
    <xf numFmtId="0" fontId="63" fillId="55" borderId="0" applyNumberFormat="0" applyBorder="0" applyAlignment="0" applyProtection="0"/>
    <xf numFmtId="173" fontId="63" fillId="55" borderId="0" applyNumberFormat="0" applyBorder="0" applyAlignment="0" applyProtection="0"/>
    <xf numFmtId="0" fontId="63" fillId="55" borderId="0" applyNumberFormat="0" applyBorder="0" applyAlignment="0" applyProtection="0"/>
    <xf numFmtId="173" fontId="63" fillId="55" borderId="0" applyNumberFormat="0" applyBorder="0" applyAlignment="0" applyProtection="0"/>
    <xf numFmtId="0" fontId="200" fillId="56" borderId="0" applyNumberFormat="0" applyBorder="0" applyAlignment="0" applyProtection="0"/>
    <xf numFmtId="173" fontId="63" fillId="56" borderId="0" applyNumberFormat="0" applyBorder="0" applyAlignment="0" applyProtection="0"/>
    <xf numFmtId="173" fontId="63" fillId="56" borderId="0" applyNumberFormat="0" applyBorder="0" applyAlignment="0" applyProtection="0"/>
    <xf numFmtId="173" fontId="63" fillId="56" borderId="0" applyNumberFormat="0" applyBorder="0" applyAlignment="0" applyProtection="0"/>
    <xf numFmtId="173" fontId="63" fillId="56" borderId="0" applyNumberFormat="0" applyBorder="0" applyAlignment="0" applyProtection="0"/>
    <xf numFmtId="173" fontId="63" fillId="56" borderId="0" applyNumberFormat="0" applyBorder="0" applyAlignment="0" applyProtection="0"/>
    <xf numFmtId="173" fontId="63" fillId="56" borderId="0" applyNumberFormat="0" applyBorder="0" applyAlignment="0" applyProtection="0"/>
    <xf numFmtId="173" fontId="63" fillId="56" borderId="0" applyNumberFormat="0" applyBorder="0" applyAlignment="0" applyProtection="0"/>
    <xf numFmtId="173" fontId="63" fillId="56" borderId="0" applyNumberFormat="0" applyBorder="0" applyAlignment="0" applyProtection="0"/>
    <xf numFmtId="173" fontId="63" fillId="56" borderId="0" applyNumberFormat="0" applyBorder="0" applyAlignment="0" applyProtection="0"/>
    <xf numFmtId="173" fontId="63" fillId="56" borderId="0" applyNumberFormat="0" applyBorder="0" applyAlignment="0" applyProtection="0"/>
    <xf numFmtId="173" fontId="63" fillId="56" borderId="0" applyNumberFormat="0" applyBorder="0" applyAlignment="0" applyProtection="0"/>
    <xf numFmtId="0" fontId="200" fillId="56" borderId="0" applyNumberFormat="0" applyBorder="0" applyAlignment="0" applyProtection="0"/>
    <xf numFmtId="173" fontId="63" fillId="56" borderId="0" applyNumberFormat="0" applyBorder="0" applyAlignment="0" applyProtection="0"/>
    <xf numFmtId="173" fontId="63" fillId="56" borderId="0" applyNumberFormat="0" applyBorder="0" applyAlignment="0" applyProtection="0"/>
    <xf numFmtId="173" fontId="63" fillId="56" borderId="0" applyNumberFormat="0" applyBorder="0" applyAlignment="0" applyProtection="0"/>
    <xf numFmtId="173" fontId="63" fillId="56" borderId="0" applyNumberFormat="0" applyBorder="0" applyAlignment="0" applyProtection="0"/>
    <xf numFmtId="173" fontId="63" fillId="56" borderId="0" applyNumberFormat="0" applyBorder="0" applyAlignment="0" applyProtection="0"/>
    <xf numFmtId="173" fontId="63" fillId="56" borderId="0" applyNumberFormat="0" applyBorder="0" applyAlignment="0" applyProtection="0"/>
    <xf numFmtId="173" fontId="63" fillId="56" borderId="0" applyNumberFormat="0" applyBorder="0" applyAlignment="0" applyProtection="0"/>
    <xf numFmtId="173" fontId="63" fillId="56" borderId="0" applyNumberFormat="0" applyBorder="0" applyAlignment="0" applyProtection="0"/>
    <xf numFmtId="173" fontId="63" fillId="56" borderId="0" applyNumberFormat="0" applyBorder="0" applyAlignment="0" applyProtection="0"/>
    <xf numFmtId="0" fontId="200" fillId="56" borderId="0" applyNumberFormat="0" applyBorder="0" applyAlignment="0" applyProtection="0"/>
    <xf numFmtId="173" fontId="63" fillId="56" borderId="0" applyNumberFormat="0" applyBorder="0" applyAlignment="0" applyProtection="0"/>
    <xf numFmtId="173" fontId="63" fillId="56" borderId="0" applyNumberFormat="0" applyBorder="0" applyAlignment="0" applyProtection="0"/>
    <xf numFmtId="173" fontId="63" fillId="56" borderId="0" applyNumberFormat="0" applyBorder="0" applyAlignment="0" applyProtection="0"/>
    <xf numFmtId="173" fontId="63" fillId="56" borderId="0" applyNumberFormat="0" applyBorder="0" applyAlignment="0" applyProtection="0"/>
    <xf numFmtId="173" fontId="63" fillId="56" borderId="0" applyNumberFormat="0" applyBorder="0" applyAlignment="0" applyProtection="0"/>
    <xf numFmtId="173" fontId="63" fillId="56" borderId="0" applyNumberFormat="0" applyBorder="0" applyAlignment="0" applyProtection="0"/>
    <xf numFmtId="173" fontId="63" fillId="56" borderId="0" applyNumberFormat="0" applyBorder="0" applyAlignment="0" applyProtection="0"/>
    <xf numFmtId="173" fontId="63" fillId="56" borderId="0" applyNumberFormat="0" applyBorder="0" applyAlignment="0" applyProtection="0"/>
    <xf numFmtId="173" fontId="63" fillId="56" borderId="0" applyNumberFormat="0" applyBorder="0" applyAlignment="0" applyProtection="0"/>
    <xf numFmtId="0" fontId="63" fillId="56" borderId="0" applyNumberFormat="0" applyBorder="0" applyAlignment="0" applyProtection="0"/>
    <xf numFmtId="173" fontId="63" fillId="56" borderId="0" applyNumberFormat="0" applyBorder="0" applyAlignment="0" applyProtection="0"/>
    <xf numFmtId="0" fontId="63" fillId="56" borderId="0" applyNumberFormat="0" applyBorder="0" applyAlignment="0" applyProtection="0"/>
    <xf numFmtId="173" fontId="63" fillId="56" borderId="0" applyNumberFormat="0" applyBorder="0" applyAlignment="0" applyProtection="0"/>
    <xf numFmtId="0" fontId="200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0" fontId="200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0" fontId="200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173" fontId="63" fillId="48" borderId="0" applyNumberFormat="0" applyBorder="0" applyAlignment="0" applyProtection="0"/>
    <xf numFmtId="0" fontId="63" fillId="48" borderId="0" applyNumberFormat="0" applyBorder="0" applyAlignment="0" applyProtection="0"/>
    <xf numFmtId="173" fontId="63" fillId="48" borderId="0" applyNumberFormat="0" applyBorder="0" applyAlignment="0" applyProtection="0"/>
    <xf numFmtId="0" fontId="63" fillId="48" borderId="0" applyNumberFormat="0" applyBorder="0" applyAlignment="0" applyProtection="0"/>
    <xf numFmtId="173" fontId="63" fillId="48" borderId="0" applyNumberFormat="0" applyBorder="0" applyAlignment="0" applyProtection="0"/>
    <xf numFmtId="0" fontId="200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0" fontId="200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0" fontId="200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173" fontId="63" fillId="49" borderId="0" applyNumberFormat="0" applyBorder="0" applyAlignment="0" applyProtection="0"/>
    <xf numFmtId="0" fontId="63" fillId="49" borderId="0" applyNumberFormat="0" applyBorder="0" applyAlignment="0" applyProtection="0"/>
    <xf numFmtId="173" fontId="63" fillId="49" borderId="0" applyNumberFormat="0" applyBorder="0" applyAlignment="0" applyProtection="0"/>
    <xf numFmtId="0" fontId="63" fillId="49" borderId="0" applyNumberFormat="0" applyBorder="0" applyAlignment="0" applyProtection="0"/>
    <xf numFmtId="173" fontId="63" fillId="49" borderId="0" applyNumberFormat="0" applyBorder="0" applyAlignment="0" applyProtection="0"/>
    <xf numFmtId="0" fontId="200" fillId="57" borderId="0" applyNumberFormat="0" applyBorder="0" applyAlignment="0" applyProtection="0"/>
    <xf numFmtId="173" fontId="63" fillId="57" borderId="0" applyNumberFormat="0" applyBorder="0" applyAlignment="0" applyProtection="0"/>
    <xf numFmtId="173" fontId="63" fillId="57" borderId="0" applyNumberFormat="0" applyBorder="0" applyAlignment="0" applyProtection="0"/>
    <xf numFmtId="173" fontId="63" fillId="57" borderId="0" applyNumberFormat="0" applyBorder="0" applyAlignment="0" applyProtection="0"/>
    <xf numFmtId="173" fontId="63" fillId="57" borderId="0" applyNumberFormat="0" applyBorder="0" applyAlignment="0" applyProtection="0"/>
    <xf numFmtId="173" fontId="63" fillId="57" borderId="0" applyNumberFormat="0" applyBorder="0" applyAlignment="0" applyProtection="0"/>
    <xf numFmtId="173" fontId="63" fillId="57" borderId="0" applyNumberFormat="0" applyBorder="0" applyAlignment="0" applyProtection="0"/>
    <xf numFmtId="173" fontId="63" fillId="57" borderId="0" applyNumberFormat="0" applyBorder="0" applyAlignment="0" applyProtection="0"/>
    <xf numFmtId="173" fontId="63" fillId="57" borderId="0" applyNumberFormat="0" applyBorder="0" applyAlignment="0" applyProtection="0"/>
    <xf numFmtId="173" fontId="63" fillId="57" borderId="0" applyNumberFormat="0" applyBorder="0" applyAlignment="0" applyProtection="0"/>
    <xf numFmtId="173" fontId="63" fillId="57" borderId="0" applyNumberFormat="0" applyBorder="0" applyAlignment="0" applyProtection="0"/>
    <xf numFmtId="173" fontId="63" fillId="57" borderId="0" applyNumberFormat="0" applyBorder="0" applyAlignment="0" applyProtection="0"/>
    <xf numFmtId="0" fontId="200" fillId="57" borderId="0" applyNumberFormat="0" applyBorder="0" applyAlignment="0" applyProtection="0"/>
    <xf numFmtId="173" fontId="63" fillId="57" borderId="0" applyNumberFormat="0" applyBorder="0" applyAlignment="0" applyProtection="0"/>
    <xf numFmtId="173" fontId="63" fillId="57" borderId="0" applyNumberFormat="0" applyBorder="0" applyAlignment="0" applyProtection="0"/>
    <xf numFmtId="173" fontId="63" fillId="57" borderId="0" applyNumberFormat="0" applyBorder="0" applyAlignment="0" applyProtection="0"/>
    <xf numFmtId="173" fontId="63" fillId="57" borderId="0" applyNumberFormat="0" applyBorder="0" applyAlignment="0" applyProtection="0"/>
    <xf numFmtId="173" fontId="63" fillId="57" borderId="0" applyNumberFormat="0" applyBorder="0" applyAlignment="0" applyProtection="0"/>
    <xf numFmtId="173" fontId="63" fillId="57" borderId="0" applyNumberFormat="0" applyBorder="0" applyAlignment="0" applyProtection="0"/>
    <xf numFmtId="173" fontId="63" fillId="57" borderId="0" applyNumberFormat="0" applyBorder="0" applyAlignment="0" applyProtection="0"/>
    <xf numFmtId="173" fontId="63" fillId="57" borderId="0" applyNumberFormat="0" applyBorder="0" applyAlignment="0" applyProtection="0"/>
    <xf numFmtId="173" fontId="63" fillId="57" borderId="0" applyNumberFormat="0" applyBorder="0" applyAlignment="0" applyProtection="0"/>
    <xf numFmtId="0" fontId="200" fillId="57" borderId="0" applyNumberFormat="0" applyBorder="0" applyAlignment="0" applyProtection="0"/>
    <xf numFmtId="173" fontId="63" fillId="57" borderId="0" applyNumberFormat="0" applyBorder="0" applyAlignment="0" applyProtection="0"/>
    <xf numFmtId="173" fontId="63" fillId="57" borderId="0" applyNumberFormat="0" applyBorder="0" applyAlignment="0" applyProtection="0"/>
    <xf numFmtId="173" fontId="63" fillId="57" borderId="0" applyNumberFormat="0" applyBorder="0" applyAlignment="0" applyProtection="0"/>
    <xf numFmtId="173" fontId="63" fillId="57" borderId="0" applyNumberFormat="0" applyBorder="0" applyAlignment="0" applyProtection="0"/>
    <xf numFmtId="173" fontId="63" fillId="57" borderId="0" applyNumberFormat="0" applyBorder="0" applyAlignment="0" applyProtection="0"/>
    <xf numFmtId="173" fontId="63" fillId="57" borderId="0" applyNumberFormat="0" applyBorder="0" applyAlignment="0" applyProtection="0"/>
    <xf numFmtId="173" fontId="63" fillId="57" borderId="0" applyNumberFormat="0" applyBorder="0" applyAlignment="0" applyProtection="0"/>
    <xf numFmtId="173" fontId="63" fillId="57" borderId="0" applyNumberFormat="0" applyBorder="0" applyAlignment="0" applyProtection="0"/>
    <xf numFmtId="173" fontId="63" fillId="57" borderId="0" applyNumberFormat="0" applyBorder="0" applyAlignment="0" applyProtection="0"/>
    <xf numFmtId="0" fontId="63" fillId="57" borderId="0" applyNumberFormat="0" applyBorder="0" applyAlignment="0" applyProtection="0"/>
    <xf numFmtId="173" fontId="63" fillId="57" borderId="0" applyNumberFormat="0" applyBorder="0" applyAlignment="0" applyProtection="0"/>
    <xf numFmtId="0" fontId="63" fillId="57" borderId="0" applyNumberFormat="0" applyBorder="0" applyAlignment="0" applyProtection="0"/>
    <xf numFmtId="173" fontId="63" fillId="57" borderId="0" applyNumberFormat="0" applyBorder="0" applyAlignment="0" applyProtection="0"/>
    <xf numFmtId="43" fontId="7" fillId="0" borderId="0" applyFont="0" applyFill="0" applyBorder="0" applyAlignment="0" applyProtection="0"/>
    <xf numFmtId="0" fontId="197" fillId="43" borderId="21" applyNumberFormat="0" applyAlignment="0" applyProtection="0"/>
    <xf numFmtId="173" fontId="41" fillId="58" borderId="0" applyNumberFormat="0" applyFont="0" applyBorder="0" applyAlignment="0"/>
    <xf numFmtId="0" fontId="197" fillId="43" borderId="21" applyNumberFormat="0" applyAlignment="0" applyProtection="0"/>
    <xf numFmtId="173" fontId="41" fillId="58" borderId="0" applyNumberFormat="0" applyFont="0" applyBorder="0" applyAlignment="0"/>
    <xf numFmtId="0" fontId="197" fillId="43" borderId="21" applyNumberFormat="0" applyAlignment="0" applyProtection="0"/>
    <xf numFmtId="173" fontId="41" fillId="58" borderId="0" applyNumberFormat="0" applyFont="0" applyBorder="0" applyAlignment="0"/>
    <xf numFmtId="0" fontId="105" fillId="43" borderId="21" applyNumberFormat="0" applyAlignment="0" applyProtection="0"/>
    <xf numFmtId="173" fontId="41" fillId="58" borderId="0" applyNumberFormat="0" applyFont="0" applyBorder="0" applyAlignment="0"/>
    <xf numFmtId="0" fontId="105" fillId="43" borderId="21" applyNumberFormat="0" applyAlignment="0" applyProtection="0"/>
    <xf numFmtId="173" fontId="41" fillId="58" borderId="0" applyNumberFormat="0" applyFont="0" applyBorder="0" applyAlignment="0"/>
    <xf numFmtId="0" fontId="234" fillId="35" borderId="0" applyNumberFormat="0" applyFont="0" applyFill="0" applyBorder="0" applyAlignment="0" applyProtection="0"/>
    <xf numFmtId="0" fontId="234" fillId="35" borderId="0" applyNumberFormat="0" applyFont="0" applyFill="0" applyBorder="0" applyAlignment="0" applyProtection="0"/>
    <xf numFmtId="0" fontId="234" fillId="35" borderId="0" applyNumberFormat="0" applyFont="0" applyFill="0" applyBorder="0" applyAlignment="0" applyProtection="0"/>
    <xf numFmtId="177" fontId="237" fillId="92" borderId="0" applyNumberFormat="0"/>
    <xf numFmtId="251" fontId="7" fillId="0" borderId="0" applyFont="0" applyFill="0" applyBorder="0" applyAlignment="0" applyProtection="0"/>
    <xf numFmtId="173" fontId="135" fillId="0" borderId="0" applyNumberFormat="0" applyFont="0" applyFill="0" applyBorder="0" applyAlignment="0" applyProtection="0"/>
    <xf numFmtId="173" fontId="135" fillId="0" borderId="0" applyNumberFormat="0" applyFont="0" applyFill="0" applyBorder="0" applyAlignment="0" applyProtection="0"/>
    <xf numFmtId="246" fontId="7" fillId="0" borderId="0" applyFont="0" applyFill="0" applyBorder="0" applyAlignment="0" applyProtection="0"/>
    <xf numFmtId="251" fontId="7" fillId="0" borderId="0" applyFont="0" applyFill="0" applyBorder="0" applyAlignment="0" applyProtection="0"/>
    <xf numFmtId="194" fontId="38" fillId="0" borderId="0" applyFont="0" applyFill="0" applyBorder="0" applyAlignment="0" applyProtection="0"/>
    <xf numFmtId="0" fontId="270" fillId="100" borderId="0" applyNumberFormat="0" applyBorder="0" applyAlignment="0" applyProtection="0"/>
    <xf numFmtId="0" fontId="209" fillId="0" borderId="0" applyNumberFormat="0" applyFont="0" applyFill="0" applyBorder="0" applyAlignment="0" applyProtection="0"/>
    <xf numFmtId="0" fontId="189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0" fontId="209" fillId="0" borderId="0" applyNumberFormat="0" applyFont="0" applyFill="0" applyBorder="0" applyAlignment="0" applyProtection="0"/>
    <xf numFmtId="0" fontId="189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0" fontId="209" fillId="0" borderId="0" applyNumberFormat="0" applyFont="0" applyFill="0" applyBorder="0" applyAlignment="0" applyProtection="0"/>
    <xf numFmtId="0" fontId="189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0" fontId="209" fillId="0" borderId="0" applyNumberFormat="0" applyFont="0" applyFill="0" applyBorder="0" applyAlignment="0" applyProtection="0"/>
    <xf numFmtId="0" fontId="189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0" fontId="209" fillId="0" borderId="0" applyNumberFormat="0" applyFont="0" applyFill="0" applyBorder="0" applyAlignment="0" applyProtection="0"/>
    <xf numFmtId="0" fontId="189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0" fontId="209" fillId="0" borderId="0" applyNumberFormat="0" applyFont="0" applyFill="0" applyBorder="0" applyAlignment="0" applyProtection="0"/>
    <xf numFmtId="0" fontId="189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0" fontId="209" fillId="0" borderId="0" applyNumberFormat="0" applyFont="0" applyFill="0" applyBorder="0" applyAlignment="0" applyProtection="0"/>
    <xf numFmtId="0" fontId="189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0" fontId="289" fillId="0" borderId="0" applyNumberFormat="0" applyProtection="0">
      <alignment horizontal="left" vertical="center" indent="1"/>
    </xf>
    <xf numFmtId="2" fontId="146" fillId="0" borderId="0" applyFont="0" applyFill="0" applyBorder="0" applyAlignment="0" applyProtection="0"/>
    <xf numFmtId="0" fontId="189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4" fontId="209" fillId="0" borderId="0" applyFont="0" applyFill="0" applyBorder="0" applyAlignment="0" applyProtection="0"/>
    <xf numFmtId="0" fontId="189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4" fontId="199" fillId="99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173" fontId="45" fillId="0" borderId="0" applyFill="0" applyBorder="0" applyProtection="0">
      <alignment horizontal="left"/>
    </xf>
    <xf numFmtId="4" fontId="199" fillId="105" borderId="27" applyNumberFormat="0" applyProtection="0">
      <alignment horizontal="right" vertical="center"/>
    </xf>
    <xf numFmtId="37" fontId="108" fillId="0" borderId="0" applyNumberFormat="0" applyFill="0">
      <alignment horizontal="right"/>
    </xf>
    <xf numFmtId="37" fontId="109" fillId="0" borderId="0" applyNumberFormat="0" applyFill="0">
      <alignment horizontal="right"/>
    </xf>
    <xf numFmtId="37" fontId="109" fillId="0" borderId="0" applyNumberFormat="0" applyFill="0">
      <alignment horizontal="left"/>
    </xf>
    <xf numFmtId="0" fontId="282" fillId="0" borderId="0" applyNumberFormat="0" applyFont="0" applyFill="0" applyBorder="0" applyAlignment="0" applyProtection="0"/>
    <xf numFmtId="37" fontId="108" fillId="0" borderId="0" applyNumberFormat="0" applyFill="0">
      <alignment horizontal="left"/>
    </xf>
    <xf numFmtId="4" fontId="288" fillId="108" borderId="0" applyNumberFormat="0" applyProtection="0">
      <alignment horizontal="left" vertical="center" indent="1"/>
    </xf>
    <xf numFmtId="37" fontId="110" fillId="0" borderId="0" applyNumberFormat="0" applyFill="0">
      <alignment horizontal="left" vertical="top"/>
    </xf>
    <xf numFmtId="195" fontId="38" fillId="0" borderId="0" applyFont="0" applyFill="0" applyBorder="0" applyAlignment="0" applyProtection="0">
      <alignment horizontal="right"/>
    </xf>
    <xf numFmtId="173" fontId="46" fillId="0" borderId="0" applyProtection="0">
      <alignment horizontal="right"/>
    </xf>
    <xf numFmtId="0" fontId="78" fillId="0" borderId="46" applyNumberFormat="0" applyAlignment="0" applyProtection="0">
      <alignment horizontal="left" vertical="center"/>
    </xf>
    <xf numFmtId="0" fontId="230" fillId="0" borderId="29" applyNumberFormat="0" applyFill="0" applyAlignment="0" applyProtection="0"/>
    <xf numFmtId="0" fontId="115" fillId="0" borderId="50" applyNumberFormat="0" applyFill="0" applyAlignment="0" applyProtection="0"/>
    <xf numFmtId="0" fontId="116" fillId="0" borderId="29" applyNumberFormat="0" applyFill="0" applyAlignment="0" applyProtection="0"/>
    <xf numFmtId="173" fontId="77" fillId="0" borderId="29" applyNumberFormat="0" applyFill="0" applyAlignment="0" applyProtection="0"/>
    <xf numFmtId="0" fontId="270" fillId="15" borderId="0" applyNumberFormat="0" applyBorder="0" applyAlignment="0" applyProtection="0"/>
    <xf numFmtId="173" fontId="68" fillId="0" borderId="30" applyNumberFormat="0" applyFill="0" applyAlignment="0" applyProtection="0"/>
    <xf numFmtId="0" fontId="211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173" fontId="8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173" fontId="8" fillId="0" borderId="0" applyNumberFormat="0" applyFill="0" applyBorder="0" applyAlignment="0" applyProtection="0">
      <alignment vertical="top"/>
      <protection locked="0"/>
    </xf>
    <xf numFmtId="0" fontId="212" fillId="39" borderId="0" applyNumberFormat="0" applyBorder="0" applyAlignment="0" applyProtection="0"/>
    <xf numFmtId="173" fontId="69" fillId="39" borderId="0" applyNumberFormat="0" applyBorder="0" applyAlignment="0" applyProtection="0"/>
    <xf numFmtId="173" fontId="69" fillId="39" borderId="0" applyNumberFormat="0" applyBorder="0" applyAlignment="0" applyProtection="0"/>
    <xf numFmtId="173" fontId="69" fillId="39" borderId="0" applyNumberFormat="0" applyBorder="0" applyAlignment="0" applyProtection="0"/>
    <xf numFmtId="173" fontId="69" fillId="39" borderId="0" applyNumberFormat="0" applyBorder="0" applyAlignment="0" applyProtection="0"/>
    <xf numFmtId="173" fontId="69" fillId="39" borderId="0" applyNumberFormat="0" applyBorder="0" applyAlignment="0" applyProtection="0"/>
    <xf numFmtId="173" fontId="69" fillId="39" borderId="0" applyNumberFormat="0" applyBorder="0" applyAlignment="0" applyProtection="0"/>
    <xf numFmtId="173" fontId="69" fillId="39" borderId="0" applyNumberFormat="0" applyBorder="0" applyAlignment="0" applyProtection="0"/>
    <xf numFmtId="173" fontId="69" fillId="39" borderId="0" applyNumberFormat="0" applyBorder="0" applyAlignment="0" applyProtection="0"/>
    <xf numFmtId="173" fontId="69" fillId="39" borderId="0" applyNumberFormat="0" applyBorder="0" applyAlignment="0" applyProtection="0"/>
    <xf numFmtId="173" fontId="69" fillId="39" borderId="0" applyNumberFormat="0" applyBorder="0" applyAlignment="0" applyProtection="0"/>
    <xf numFmtId="173" fontId="69" fillId="39" borderId="0" applyNumberFormat="0" applyBorder="0" applyAlignment="0" applyProtection="0"/>
    <xf numFmtId="0" fontId="212" fillId="39" borderId="0" applyNumberFormat="0" applyBorder="0" applyAlignment="0" applyProtection="0"/>
    <xf numFmtId="173" fontId="69" fillId="39" borderId="0" applyNumberFormat="0" applyBorder="0" applyAlignment="0" applyProtection="0"/>
    <xf numFmtId="173" fontId="69" fillId="39" borderId="0" applyNumberFormat="0" applyBorder="0" applyAlignment="0" applyProtection="0"/>
    <xf numFmtId="173" fontId="69" fillId="39" borderId="0" applyNumberFormat="0" applyBorder="0" applyAlignment="0" applyProtection="0"/>
    <xf numFmtId="173" fontId="69" fillId="39" borderId="0" applyNumberFormat="0" applyBorder="0" applyAlignment="0" applyProtection="0"/>
    <xf numFmtId="173" fontId="69" fillId="39" borderId="0" applyNumberFormat="0" applyBorder="0" applyAlignment="0" applyProtection="0"/>
    <xf numFmtId="173" fontId="69" fillId="39" borderId="0" applyNumberFormat="0" applyBorder="0" applyAlignment="0" applyProtection="0"/>
    <xf numFmtId="173" fontId="69" fillId="39" borderId="0" applyNumberFormat="0" applyBorder="0" applyAlignment="0" applyProtection="0"/>
    <xf numFmtId="173" fontId="69" fillId="39" borderId="0" applyNumberFormat="0" applyBorder="0" applyAlignment="0" applyProtection="0"/>
    <xf numFmtId="173" fontId="69" fillId="39" borderId="0" applyNumberFormat="0" applyBorder="0" applyAlignment="0" applyProtection="0"/>
    <xf numFmtId="0" fontId="212" fillId="39" borderId="0" applyNumberFormat="0" applyBorder="0" applyAlignment="0" applyProtection="0"/>
    <xf numFmtId="173" fontId="69" fillId="39" borderId="0" applyNumberFormat="0" applyBorder="0" applyAlignment="0" applyProtection="0"/>
    <xf numFmtId="173" fontId="69" fillId="39" borderId="0" applyNumberFormat="0" applyBorder="0" applyAlignment="0" applyProtection="0"/>
    <xf numFmtId="173" fontId="69" fillId="39" borderId="0" applyNumberFormat="0" applyBorder="0" applyAlignment="0" applyProtection="0"/>
    <xf numFmtId="173" fontId="69" fillId="39" borderId="0" applyNumberFormat="0" applyBorder="0" applyAlignment="0" applyProtection="0"/>
    <xf numFmtId="173" fontId="69" fillId="39" borderId="0" applyNumberFormat="0" applyBorder="0" applyAlignment="0" applyProtection="0"/>
    <xf numFmtId="173" fontId="69" fillId="39" borderId="0" applyNumberFormat="0" applyBorder="0" applyAlignment="0" applyProtection="0"/>
    <xf numFmtId="173" fontId="69" fillId="39" borderId="0" applyNumberFormat="0" applyBorder="0" applyAlignment="0" applyProtection="0"/>
    <xf numFmtId="173" fontId="69" fillId="39" borderId="0" applyNumberFormat="0" applyBorder="0" applyAlignment="0" applyProtection="0"/>
    <xf numFmtId="173" fontId="69" fillId="39" borderId="0" applyNumberFormat="0" applyBorder="0" applyAlignment="0" applyProtection="0"/>
    <xf numFmtId="0" fontId="69" fillId="39" borderId="0" applyNumberFormat="0" applyBorder="0" applyAlignment="0" applyProtection="0"/>
    <xf numFmtId="173" fontId="69" fillId="39" borderId="0" applyNumberFormat="0" applyBorder="0" applyAlignment="0" applyProtection="0"/>
    <xf numFmtId="0" fontId="69" fillId="39" borderId="0" applyNumberFormat="0" applyBorder="0" applyAlignment="0" applyProtection="0"/>
    <xf numFmtId="173" fontId="69" fillId="39" borderId="0" applyNumberFormat="0" applyBorder="0" applyAlignment="0" applyProtection="0"/>
    <xf numFmtId="0" fontId="7" fillId="0" borderId="0"/>
    <xf numFmtId="0" fontId="7" fillId="51" borderId="0" applyNumberFormat="0" applyProtection="0">
      <alignment horizontal="left" vertical="center" indent="1"/>
    </xf>
    <xf numFmtId="0" fontId="213" fillId="0" borderId="0" applyAlignment="0"/>
    <xf numFmtId="0" fontId="213" fillId="0" borderId="0" applyAlignment="0"/>
    <xf numFmtId="0" fontId="213" fillId="0" borderId="0" applyAlignment="0"/>
    <xf numFmtId="202" fontId="7" fillId="0" borderId="0" applyFill="0" applyBorder="0">
      <alignment horizontal="right"/>
      <protection locked="0"/>
    </xf>
    <xf numFmtId="173" fontId="11" fillId="58" borderId="15">
      <alignment horizontal="left" vertical="center" wrapText="1"/>
    </xf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25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200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25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2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25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200" fontId="7" fillId="0" borderId="0" applyFont="0" applyFill="0" applyBorder="0" applyAlignment="0" applyProtection="0"/>
    <xf numFmtId="25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200" fontId="7" fillId="0" borderId="0" applyFont="0" applyFill="0" applyBorder="0" applyAlignment="0" applyProtection="0"/>
    <xf numFmtId="25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52" fontId="7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200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235" fillId="0" borderId="0" applyFont="0" applyFill="0" applyBorder="0" applyAlignment="0" applyProtection="0"/>
    <xf numFmtId="172" fontId="235" fillId="0" borderId="0" applyFont="0" applyFill="0" applyBorder="0" applyAlignment="0" applyProtection="0"/>
    <xf numFmtId="172" fontId="235" fillId="0" borderId="0" applyFont="0" applyFill="0" applyBorder="0" applyAlignment="0" applyProtection="0"/>
    <xf numFmtId="43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0" fontId="7" fillId="36" borderId="27" applyNumberFormat="0" applyProtection="0">
      <alignment horizontal="left" vertical="center" indent="1"/>
    </xf>
    <xf numFmtId="172" fontId="120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282" fillId="0" borderId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7" fillId="0" borderId="0" applyFont="0" applyFill="0" applyBorder="0" applyAlignment="0" applyProtection="0"/>
    <xf numFmtId="8" fontId="120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3" fontId="7" fillId="0" borderId="0">
      <protection locked="0"/>
    </xf>
    <xf numFmtId="173" fontId="47" fillId="0" borderId="0" applyFont="0" applyFill="0" applyBorder="0" applyAlignment="0" applyProtection="0">
      <alignment horizontal="right"/>
    </xf>
    <xf numFmtId="172" fontId="7" fillId="0" borderId="0" applyFont="0" applyFill="0" applyBorder="0" applyAlignment="0" applyProtection="0"/>
    <xf numFmtId="0" fontId="214" fillId="59" borderId="0" applyNumberFormat="0" applyBorder="0" applyAlignment="0" applyProtection="0"/>
    <xf numFmtId="173" fontId="70" fillId="59" borderId="0" applyNumberFormat="0" applyBorder="0" applyAlignment="0" applyProtection="0"/>
    <xf numFmtId="173" fontId="70" fillId="59" borderId="0" applyNumberFormat="0" applyBorder="0" applyAlignment="0" applyProtection="0"/>
    <xf numFmtId="173" fontId="70" fillId="59" borderId="0" applyNumberFormat="0" applyBorder="0" applyAlignment="0" applyProtection="0"/>
    <xf numFmtId="173" fontId="119" fillId="59" borderId="0" applyNumberFormat="0" applyBorder="0" applyAlignment="0" applyProtection="0"/>
    <xf numFmtId="173" fontId="119" fillId="59" borderId="0" applyNumberFormat="0" applyBorder="0" applyAlignment="0" applyProtection="0"/>
    <xf numFmtId="173" fontId="70" fillId="59" borderId="0" applyNumberFormat="0" applyBorder="0" applyAlignment="0" applyProtection="0"/>
    <xf numFmtId="173" fontId="119" fillId="59" borderId="0" applyNumberFormat="0" applyBorder="0" applyAlignment="0" applyProtection="0"/>
    <xf numFmtId="173" fontId="119" fillId="59" borderId="0" applyNumberFormat="0" applyBorder="0" applyAlignment="0" applyProtection="0"/>
    <xf numFmtId="173" fontId="119" fillId="59" borderId="0" applyNumberFormat="0" applyBorder="0" applyAlignment="0" applyProtection="0"/>
    <xf numFmtId="173" fontId="70" fillId="59" borderId="0" applyNumberFormat="0" applyBorder="0" applyAlignment="0" applyProtection="0"/>
    <xf numFmtId="173" fontId="70" fillId="59" borderId="0" applyNumberFormat="0" applyBorder="0" applyAlignment="0" applyProtection="0"/>
    <xf numFmtId="173" fontId="70" fillId="59" borderId="0" applyNumberFormat="0" applyBorder="0" applyAlignment="0" applyProtection="0"/>
    <xf numFmtId="173" fontId="70" fillId="59" borderId="0" applyNumberFormat="0" applyBorder="0" applyAlignment="0" applyProtection="0"/>
    <xf numFmtId="173" fontId="70" fillId="59" borderId="0" applyNumberFormat="0" applyBorder="0" applyAlignment="0" applyProtection="0"/>
    <xf numFmtId="0" fontId="214" fillId="59" borderId="0" applyNumberFormat="0" applyBorder="0" applyAlignment="0" applyProtection="0"/>
    <xf numFmtId="173" fontId="70" fillId="59" borderId="0" applyNumberFormat="0" applyBorder="0" applyAlignment="0" applyProtection="0"/>
    <xf numFmtId="0" fontId="214" fillId="59" borderId="0" applyNumberFormat="0" applyBorder="0" applyAlignment="0" applyProtection="0"/>
    <xf numFmtId="173" fontId="70" fillId="59" borderId="0" applyNumberFormat="0" applyBorder="0" applyAlignment="0" applyProtection="0"/>
    <xf numFmtId="173" fontId="70" fillId="59" borderId="0" applyNumberFormat="0" applyBorder="0" applyAlignment="0" applyProtection="0"/>
    <xf numFmtId="173" fontId="70" fillId="59" borderId="0" applyNumberFormat="0" applyBorder="0" applyAlignment="0" applyProtection="0"/>
    <xf numFmtId="173" fontId="70" fillId="59" borderId="0" applyNumberFormat="0" applyBorder="0" applyAlignment="0" applyProtection="0"/>
    <xf numFmtId="173" fontId="70" fillId="59" borderId="0" applyNumberFormat="0" applyBorder="0" applyAlignment="0" applyProtection="0"/>
    <xf numFmtId="173" fontId="70" fillId="59" borderId="0" applyNumberFormat="0" applyBorder="0" applyAlignment="0" applyProtection="0"/>
    <xf numFmtId="173" fontId="70" fillId="59" borderId="0" applyNumberFormat="0" applyBorder="0" applyAlignment="0" applyProtection="0"/>
    <xf numFmtId="173" fontId="70" fillId="59" borderId="0" applyNumberFormat="0" applyBorder="0" applyAlignment="0" applyProtection="0"/>
    <xf numFmtId="173" fontId="70" fillId="59" borderId="0" applyNumberFormat="0" applyBorder="0" applyAlignment="0" applyProtection="0"/>
    <xf numFmtId="0" fontId="70" fillId="59" borderId="0" applyNumberFormat="0" applyBorder="0" applyAlignment="0" applyProtection="0"/>
    <xf numFmtId="173" fontId="70" fillId="59" borderId="0" applyNumberFormat="0" applyBorder="0" applyAlignment="0" applyProtection="0"/>
    <xf numFmtId="173" fontId="70" fillId="59" borderId="0" applyNumberFormat="0" applyBorder="0" applyAlignment="0" applyProtection="0"/>
    <xf numFmtId="173" fontId="70" fillId="59" borderId="0" applyNumberFormat="0" applyBorder="0" applyAlignment="0" applyProtection="0"/>
    <xf numFmtId="173" fontId="70" fillId="59" borderId="0" applyNumberFormat="0" applyBorder="0" applyAlignment="0" applyProtection="0"/>
    <xf numFmtId="173" fontId="70" fillId="59" borderId="0" applyNumberFormat="0" applyBorder="0" applyAlignment="0" applyProtection="0"/>
    <xf numFmtId="173" fontId="70" fillId="59" borderId="0" applyNumberFormat="0" applyBorder="0" applyAlignment="0" applyProtection="0"/>
    <xf numFmtId="173" fontId="70" fillId="59" borderId="0" applyNumberFormat="0" applyBorder="0" applyAlignment="0" applyProtection="0"/>
    <xf numFmtId="173" fontId="70" fillId="59" borderId="0" applyNumberFormat="0" applyBorder="0" applyAlignment="0" applyProtection="0"/>
    <xf numFmtId="173" fontId="70" fillId="59" borderId="0" applyNumberFormat="0" applyBorder="0" applyAlignment="0" applyProtection="0"/>
    <xf numFmtId="0" fontId="70" fillId="59" borderId="0" applyNumberFormat="0" applyBorder="0" applyAlignment="0" applyProtection="0"/>
    <xf numFmtId="173" fontId="70" fillId="59" borderId="0" applyNumberFormat="0" applyBorder="0" applyAlignment="0" applyProtection="0"/>
    <xf numFmtId="173" fontId="70" fillId="59" borderId="0" applyNumberFormat="0" applyBorder="0" applyAlignment="0" applyProtection="0"/>
    <xf numFmtId="0" fontId="215" fillId="87" borderId="0" applyAlignment="0"/>
    <xf numFmtId="0" fontId="203" fillId="88" borderId="0" applyAlignment="0"/>
    <xf numFmtId="0" fontId="216" fillId="0" borderId="0" applyAlignment="0"/>
    <xf numFmtId="173" fontId="37" fillId="0" borderId="0"/>
    <xf numFmtId="173" fontId="59" fillId="0" borderId="0"/>
    <xf numFmtId="0" fontId="7" fillId="90" borderId="27" applyNumberFormat="0" applyProtection="0">
      <alignment horizontal="left" vertical="center" indent="1"/>
    </xf>
    <xf numFmtId="173" fontId="59" fillId="0" borderId="0"/>
    <xf numFmtId="173" fontId="59" fillId="0" borderId="0"/>
    <xf numFmtId="173" fontId="59" fillId="0" borderId="0"/>
    <xf numFmtId="173" fontId="59" fillId="0" borderId="0"/>
    <xf numFmtId="173" fontId="59" fillId="0" borderId="0"/>
    <xf numFmtId="173" fontId="59" fillId="0" borderId="0"/>
    <xf numFmtId="173" fontId="59" fillId="0" borderId="0"/>
    <xf numFmtId="253" fontId="26" fillId="0" borderId="0"/>
    <xf numFmtId="39" fontId="42" fillId="0" borderId="0"/>
    <xf numFmtId="254" fontId="26" fillId="0" borderId="0"/>
    <xf numFmtId="3" fontId="7" fillId="0" borderId="0" applyFont="0" applyFill="0" applyBorder="0" applyAlignment="0" applyProtection="0"/>
    <xf numFmtId="0" fontId="3" fillId="0" borderId="0"/>
    <xf numFmtId="0" fontId="7" fillId="0" borderId="0"/>
    <xf numFmtId="0" fontId="282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 applyNumberFormat="0" applyFill="0" applyBorder="0" applyAlignment="0" applyProtection="0"/>
    <xf numFmtId="0" fontId="7" fillId="0" borderId="0"/>
    <xf numFmtId="0" fontId="7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5" fillId="0" borderId="0"/>
    <xf numFmtId="0" fontId="7" fillId="0" borderId="0" applyNumberFormat="0" applyFill="0" applyBorder="0" applyAlignment="0" applyProtection="0"/>
    <xf numFmtId="0" fontId="236" fillId="0" borderId="0">
      <alignment vertical="top"/>
    </xf>
    <xf numFmtId="0" fontId="3" fillId="0" borderId="0"/>
    <xf numFmtId="0" fontId="7" fillId="0" borderId="0"/>
    <xf numFmtId="37" fontId="1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37" fontId="120" fillId="0" borderId="0"/>
    <xf numFmtId="0" fontId="3" fillId="0" borderId="0"/>
    <xf numFmtId="37" fontId="1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37" fontId="120" fillId="0" borderId="0"/>
    <xf numFmtId="0" fontId="3" fillId="0" borderId="0"/>
    <xf numFmtId="37" fontId="120" fillId="0" borderId="0"/>
    <xf numFmtId="37" fontId="120" fillId="0" borderId="0"/>
    <xf numFmtId="0" fontId="3" fillId="0" borderId="0"/>
    <xf numFmtId="37" fontId="31" fillId="0" borderId="0"/>
    <xf numFmtId="0" fontId="3" fillId="0" borderId="0"/>
    <xf numFmtId="0" fontId="3" fillId="0" borderId="0"/>
    <xf numFmtId="0" fontId="3" fillId="0" borderId="0"/>
    <xf numFmtId="0" fontId="7" fillId="0" borderId="0"/>
    <xf numFmtId="37" fontId="31" fillId="0" borderId="0"/>
    <xf numFmtId="0" fontId="238" fillId="0" borderId="0"/>
    <xf numFmtId="0" fontId="7" fillId="0" borderId="0"/>
    <xf numFmtId="37" fontId="31" fillId="0" borderId="0"/>
    <xf numFmtId="37" fontId="31" fillId="0" borderId="0"/>
    <xf numFmtId="0" fontId="7" fillId="0" borderId="0" applyNumberFormat="0" applyFill="0" applyBorder="0" applyAlignment="0" applyProtection="0"/>
    <xf numFmtId="37" fontId="31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7" fillId="0" borderId="0" applyFill="0"/>
    <xf numFmtId="0" fontId="26" fillId="0" borderId="0"/>
    <xf numFmtId="0" fontId="7" fillId="0" borderId="0" applyFill="0"/>
    <xf numFmtId="0" fontId="3" fillId="0" borderId="0"/>
    <xf numFmtId="173" fontId="7" fillId="0" borderId="0"/>
    <xf numFmtId="173" fontId="7" fillId="0" borderId="0"/>
    <xf numFmtId="173" fontId="7" fillId="0" borderId="0"/>
    <xf numFmtId="173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3" fillId="0" borderId="0"/>
    <xf numFmtId="173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 applyNumberFormat="0" applyFill="0" applyBorder="0" applyAlignment="0" applyProtection="0"/>
    <xf numFmtId="173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0" fillId="0" borderId="0"/>
    <xf numFmtId="173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2" fontId="272" fillId="0" borderId="0" applyFont="0" applyFill="0" applyBorder="0" applyAlignment="0" applyProtection="0"/>
    <xf numFmtId="0" fontId="7" fillId="0" borderId="0"/>
    <xf numFmtId="173" fontId="3" fillId="0" borderId="0"/>
    <xf numFmtId="0" fontId="3" fillId="0" borderId="0"/>
    <xf numFmtId="0" fontId="3" fillId="0" borderId="0"/>
    <xf numFmtId="0" fontId="6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7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77" fontId="7" fillId="0" borderId="66" applyNumberFormat="0" applyFont="0" applyFill="0" applyAlignment="0" applyProtection="0"/>
    <xf numFmtId="173" fontId="62" fillId="60" borderId="25" applyNumberFormat="0" applyFont="0" applyAlignment="0" applyProtection="0"/>
    <xf numFmtId="185" fontId="162" fillId="0" borderId="0"/>
    <xf numFmtId="0" fontId="7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0" fontId="7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0" fontId="7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0" fontId="62" fillId="60" borderId="25" applyNumberFormat="0" applyFont="0" applyAlignment="0" applyProtection="0"/>
    <xf numFmtId="173" fontId="62" fillId="60" borderId="25" applyNumberFormat="0" applyFont="0" applyAlignment="0" applyProtection="0"/>
    <xf numFmtId="0" fontId="62" fillId="60" borderId="25" applyNumberFormat="0" applyFont="0" applyAlignment="0" applyProtection="0"/>
    <xf numFmtId="173" fontId="62" fillId="60" borderId="25" applyNumberFormat="0" applyFont="0" applyAlignment="0" applyProtection="0"/>
    <xf numFmtId="0" fontId="62" fillId="8" borderId="13" applyNumberFormat="0" applyFont="0" applyAlignment="0" applyProtection="0"/>
    <xf numFmtId="0" fontId="62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26" fillId="60" borderId="25" applyNumberFormat="0" applyFont="0" applyAlignment="0" applyProtection="0"/>
    <xf numFmtId="173" fontId="48" fillId="0" borderId="26"/>
    <xf numFmtId="0" fontId="72" fillId="85" borderId="27" applyNumberFormat="0" applyAlignment="0" applyProtection="0"/>
    <xf numFmtId="9" fontId="7" fillId="0" borderId="0" applyFont="0" applyFill="0" applyBorder="0" applyAlignment="0" applyProtection="0"/>
    <xf numFmtId="9" fontId="122" fillId="0" borderId="0" applyFont="0" applyFill="0" applyBorder="0" applyAlignment="0" applyProtection="0"/>
    <xf numFmtId="217" fontId="7" fillId="0" borderId="0" applyFill="0" applyBorder="0">
      <alignment horizontal="right"/>
      <protection locked="0"/>
    </xf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189" fillId="0" borderId="0">
      <protection locked="0"/>
    </xf>
    <xf numFmtId="9" fontId="7" fillId="0" borderId="0" applyFont="0" applyFill="0" applyBorder="0" applyAlignment="0" applyProtection="0"/>
    <xf numFmtId="9" fontId="26" fillId="0" borderId="0" applyFont="0" applyFill="0" applyBorder="0" applyAlignment="0" applyProtection="0"/>
    <xf numFmtId="10" fontId="7" fillId="0" borderId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235" fillId="0" borderId="0" applyFont="0" applyFill="0" applyBorder="0" applyAlignment="0" applyProtection="0"/>
    <xf numFmtId="9" fontId="235" fillId="0" borderId="0" applyFont="0" applyFill="0" applyBorder="0" applyAlignment="0" applyProtection="0"/>
    <xf numFmtId="9" fontId="235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35" fillId="0" borderId="0" applyFont="0" applyFill="0" applyBorder="0" applyAlignment="0" applyProtection="0"/>
    <xf numFmtId="9" fontId="235" fillId="0" borderId="0" applyFont="0" applyFill="0" applyBorder="0" applyAlignment="0" applyProtection="0"/>
    <xf numFmtId="9" fontId="235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97" fillId="0" borderId="69" applyNumberFormat="0" applyFill="0" applyAlignment="0" applyProtection="0"/>
    <xf numFmtId="8" fontId="123" fillId="0" borderId="45">
      <alignment horizontal="right"/>
    </xf>
    <xf numFmtId="220" fontId="7" fillId="0" borderId="0">
      <alignment horizontal="right"/>
      <protection locked="0"/>
    </xf>
    <xf numFmtId="185" fontId="167" fillId="81" borderId="0"/>
    <xf numFmtId="0" fontId="282" fillId="0" borderId="0"/>
    <xf numFmtId="255" fontId="217" fillId="0" borderId="0"/>
    <xf numFmtId="0" fontId="218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218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218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2" fillId="51" borderId="27" applyNumberFormat="0" applyAlignment="0" applyProtection="0"/>
    <xf numFmtId="173" fontId="72" fillId="51" borderId="27" applyNumberFormat="0" applyAlignment="0" applyProtection="0"/>
    <xf numFmtId="0" fontId="72" fillId="51" borderId="27" applyNumberFormat="0" applyAlignment="0" applyProtection="0"/>
    <xf numFmtId="173" fontId="72" fillId="51" borderId="27" applyNumberFormat="0" applyAlignment="0" applyProtection="0"/>
    <xf numFmtId="203" fontId="125" fillId="0" borderId="0" applyFill="0" applyBorder="0">
      <alignment horizontal="right"/>
      <protection hidden="1"/>
    </xf>
    <xf numFmtId="0" fontId="219" fillId="89" borderId="0" applyAlignment="0"/>
    <xf numFmtId="173" fontId="128" fillId="0" borderId="0" applyFont="0" applyBorder="0"/>
    <xf numFmtId="0" fontId="7" fillId="36" borderId="27" applyNumberFormat="0" applyProtection="0">
      <alignment horizontal="left" vertical="center" indent="1"/>
    </xf>
    <xf numFmtId="0" fontId="41" fillId="0" borderId="0" applyNumberFormat="0" applyProtection="0">
      <alignment horizontal="left" vertical="center" wrapText="1" indent="1"/>
    </xf>
    <xf numFmtId="0" fontId="7" fillId="70" borderId="27" applyNumberFormat="0" applyProtection="0">
      <alignment horizontal="left" vertical="center" indent="1"/>
    </xf>
    <xf numFmtId="0" fontId="282" fillId="0" borderId="0"/>
    <xf numFmtId="0" fontId="266" fillId="0" borderId="0"/>
    <xf numFmtId="0" fontId="282" fillId="0" borderId="0"/>
    <xf numFmtId="4" fontId="199" fillId="99" borderId="27" applyNumberFormat="0" applyProtection="0">
      <alignment horizontal="left" vertical="center" indent="1"/>
    </xf>
    <xf numFmtId="255" fontId="220" fillId="0" borderId="0"/>
    <xf numFmtId="0" fontId="221" fillId="0" borderId="0" applyAlignment="0"/>
    <xf numFmtId="171" fontId="78" fillId="0" borderId="0"/>
    <xf numFmtId="17" fontId="222" fillId="93" borderId="51" applyNumberFormat="0" applyBorder="0">
      <alignment horizontal="center" vertical="center" wrapText="1"/>
    </xf>
    <xf numFmtId="17" fontId="222" fillId="93" borderId="51" applyNumberFormat="0" applyBorder="0">
      <alignment horizontal="center" vertical="center" wrapText="1"/>
    </xf>
    <xf numFmtId="17" fontId="222" fillId="93" borderId="51" applyNumberFormat="0" applyBorder="0">
      <alignment horizontal="center" vertical="center" wrapText="1"/>
    </xf>
    <xf numFmtId="0" fontId="223" fillId="0" borderId="0" applyAlignment="0"/>
    <xf numFmtId="173" fontId="55" fillId="0" borderId="0" applyBorder="0" applyProtection="0">
      <alignment vertical="center"/>
    </xf>
    <xf numFmtId="193" fontId="38" fillId="0" borderId="5" applyBorder="0" applyProtection="0">
      <alignment horizontal="right" vertical="center"/>
    </xf>
    <xf numFmtId="4" fontId="199" fillId="99" borderId="65" applyNumberFormat="0" applyProtection="0">
      <alignment horizontal="left" vertical="center" indent="1"/>
    </xf>
    <xf numFmtId="173" fontId="56" fillId="62" borderId="0" applyBorder="0" applyProtection="0">
      <alignment horizontal="centerContinuous" vertical="center"/>
    </xf>
    <xf numFmtId="173" fontId="56" fillId="63" borderId="5" applyBorder="0" applyProtection="0">
      <alignment horizontal="centerContinuous" vertical="center"/>
    </xf>
    <xf numFmtId="9" fontId="7" fillId="0" borderId="0" applyFont="0" applyFill="0" applyBorder="0" applyAlignment="0" applyProtection="0"/>
    <xf numFmtId="0" fontId="282" fillId="0" borderId="0"/>
    <xf numFmtId="173" fontId="57" fillId="0" borderId="0" applyFill="0" applyBorder="0" applyProtection="0">
      <alignment horizontal="left"/>
    </xf>
    <xf numFmtId="173" fontId="45" fillId="0" borderId="4" applyFill="0" applyBorder="0" applyProtection="0">
      <alignment horizontal="left" vertical="top"/>
    </xf>
    <xf numFmtId="0" fontId="27" fillId="0" borderId="0" applyAlignment="0"/>
    <xf numFmtId="0" fontId="224" fillId="0" borderId="0" applyAlignment="0"/>
    <xf numFmtId="0" fontId="38" fillId="0" borderId="0" applyAlignment="0"/>
    <xf numFmtId="0" fontId="225" fillId="0" borderId="0" applyNumberFormat="0" applyFill="0" applyBorder="0" applyAlignment="0" applyProtection="0"/>
    <xf numFmtId="173" fontId="73" fillId="0" borderId="0" applyNumberFormat="0" applyFill="0" applyBorder="0" applyAlignment="0" applyProtection="0"/>
    <xf numFmtId="173" fontId="73" fillId="0" borderId="0" applyNumberFormat="0" applyFill="0" applyBorder="0" applyAlignment="0" applyProtection="0"/>
    <xf numFmtId="173" fontId="73" fillId="0" borderId="0" applyNumberFormat="0" applyFill="0" applyBorder="0" applyAlignment="0" applyProtection="0"/>
    <xf numFmtId="173" fontId="73" fillId="0" borderId="0" applyNumberFormat="0" applyFill="0" applyBorder="0" applyAlignment="0" applyProtection="0"/>
    <xf numFmtId="173" fontId="73" fillId="0" borderId="0" applyNumberFormat="0" applyFill="0" applyBorder="0" applyAlignment="0" applyProtection="0"/>
    <xf numFmtId="173" fontId="73" fillId="0" borderId="0" applyNumberFormat="0" applyFill="0" applyBorder="0" applyAlignment="0" applyProtection="0"/>
    <xf numFmtId="173" fontId="73" fillId="0" borderId="0" applyNumberFormat="0" applyFill="0" applyBorder="0" applyAlignment="0" applyProtection="0"/>
    <xf numFmtId="173" fontId="73" fillId="0" borderId="0" applyNumberFormat="0" applyFill="0" applyBorder="0" applyAlignment="0" applyProtection="0"/>
    <xf numFmtId="173" fontId="73" fillId="0" borderId="0" applyNumberFormat="0" applyFill="0" applyBorder="0" applyAlignment="0" applyProtection="0"/>
    <xf numFmtId="173" fontId="73" fillId="0" borderId="0" applyNumberFormat="0" applyFill="0" applyBorder="0" applyAlignment="0" applyProtection="0"/>
    <xf numFmtId="173" fontId="73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173" fontId="73" fillId="0" borderId="0" applyNumberFormat="0" applyFill="0" applyBorder="0" applyAlignment="0" applyProtection="0"/>
    <xf numFmtId="173" fontId="73" fillId="0" borderId="0" applyNumberFormat="0" applyFill="0" applyBorder="0" applyAlignment="0" applyProtection="0"/>
    <xf numFmtId="173" fontId="73" fillId="0" borderId="0" applyNumberFormat="0" applyFill="0" applyBorder="0" applyAlignment="0" applyProtection="0"/>
    <xf numFmtId="173" fontId="73" fillId="0" borderId="0" applyNumberFormat="0" applyFill="0" applyBorder="0" applyAlignment="0" applyProtection="0"/>
    <xf numFmtId="173" fontId="73" fillId="0" borderId="0" applyNumberFormat="0" applyFill="0" applyBorder="0" applyAlignment="0" applyProtection="0"/>
    <xf numFmtId="173" fontId="73" fillId="0" borderId="0" applyNumberFormat="0" applyFill="0" applyBorder="0" applyAlignment="0" applyProtection="0"/>
    <xf numFmtId="173" fontId="73" fillId="0" borderId="0" applyNumberFormat="0" applyFill="0" applyBorder="0" applyAlignment="0" applyProtection="0"/>
    <xf numFmtId="173" fontId="73" fillId="0" borderId="0" applyNumberFormat="0" applyFill="0" applyBorder="0" applyAlignment="0" applyProtection="0"/>
    <xf numFmtId="173" fontId="73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173" fontId="73" fillId="0" borderId="0" applyNumberFormat="0" applyFill="0" applyBorder="0" applyAlignment="0" applyProtection="0"/>
    <xf numFmtId="173" fontId="73" fillId="0" borderId="0" applyNumberFormat="0" applyFill="0" applyBorder="0" applyAlignment="0" applyProtection="0"/>
    <xf numFmtId="173" fontId="73" fillId="0" borderId="0" applyNumberFormat="0" applyFill="0" applyBorder="0" applyAlignment="0" applyProtection="0"/>
    <xf numFmtId="173" fontId="73" fillId="0" borderId="0" applyNumberFormat="0" applyFill="0" applyBorder="0" applyAlignment="0" applyProtection="0"/>
    <xf numFmtId="173" fontId="73" fillId="0" borderId="0" applyNumberFormat="0" applyFill="0" applyBorder="0" applyAlignment="0" applyProtection="0"/>
    <xf numFmtId="173" fontId="73" fillId="0" borderId="0" applyNumberFormat="0" applyFill="0" applyBorder="0" applyAlignment="0" applyProtection="0"/>
    <xf numFmtId="173" fontId="73" fillId="0" borderId="0" applyNumberFormat="0" applyFill="0" applyBorder="0" applyAlignment="0" applyProtection="0"/>
    <xf numFmtId="173" fontId="73" fillId="0" borderId="0" applyNumberFormat="0" applyFill="0" applyBorder="0" applyAlignment="0" applyProtection="0"/>
    <xf numFmtId="173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73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73" fontId="73" fillId="0" borderId="0" applyNumberFormat="0" applyFill="0" applyBorder="0" applyAlignment="0" applyProtection="0"/>
    <xf numFmtId="0" fontId="226" fillId="0" borderId="0" applyNumberFormat="0" applyFill="0" applyBorder="0" applyAlignment="0" applyProtection="0"/>
    <xf numFmtId="173" fontId="74" fillId="0" borderId="0" applyNumberFormat="0" applyFill="0" applyBorder="0" applyAlignment="0" applyProtection="0"/>
    <xf numFmtId="173" fontId="74" fillId="0" borderId="0" applyNumberFormat="0" applyFill="0" applyBorder="0" applyAlignment="0" applyProtection="0"/>
    <xf numFmtId="173" fontId="74" fillId="0" borderId="0" applyNumberFormat="0" applyFill="0" applyBorder="0" applyAlignment="0" applyProtection="0"/>
    <xf numFmtId="173" fontId="74" fillId="0" borderId="0" applyNumberFormat="0" applyFill="0" applyBorder="0" applyAlignment="0" applyProtection="0"/>
    <xf numFmtId="173" fontId="74" fillId="0" borderId="0" applyNumberFormat="0" applyFill="0" applyBorder="0" applyAlignment="0" applyProtection="0"/>
    <xf numFmtId="173" fontId="74" fillId="0" borderId="0" applyNumberFormat="0" applyFill="0" applyBorder="0" applyAlignment="0" applyProtection="0"/>
    <xf numFmtId="173" fontId="74" fillId="0" borderId="0" applyNumberFormat="0" applyFill="0" applyBorder="0" applyAlignment="0" applyProtection="0"/>
    <xf numFmtId="173" fontId="74" fillId="0" borderId="0" applyNumberFormat="0" applyFill="0" applyBorder="0" applyAlignment="0" applyProtection="0"/>
    <xf numFmtId="173" fontId="74" fillId="0" borderId="0" applyNumberFormat="0" applyFill="0" applyBorder="0" applyAlignment="0" applyProtection="0"/>
    <xf numFmtId="173" fontId="74" fillId="0" borderId="0" applyNumberFormat="0" applyFill="0" applyBorder="0" applyAlignment="0" applyProtection="0"/>
    <xf numFmtId="173" fontId="74" fillId="0" borderId="0" applyNumberFormat="0" applyFill="0" applyBorder="0" applyAlignment="0" applyProtection="0"/>
    <xf numFmtId="0" fontId="226" fillId="0" borderId="0" applyNumberFormat="0" applyFill="0" applyBorder="0" applyAlignment="0" applyProtection="0"/>
    <xf numFmtId="173" fontId="74" fillId="0" borderId="0" applyNumberFormat="0" applyFill="0" applyBorder="0" applyAlignment="0" applyProtection="0"/>
    <xf numFmtId="173" fontId="74" fillId="0" borderId="0" applyNumberFormat="0" applyFill="0" applyBorder="0" applyAlignment="0" applyProtection="0"/>
    <xf numFmtId="173" fontId="74" fillId="0" borderId="0" applyNumberFormat="0" applyFill="0" applyBorder="0" applyAlignment="0" applyProtection="0"/>
    <xf numFmtId="173" fontId="74" fillId="0" borderId="0" applyNumberFormat="0" applyFill="0" applyBorder="0" applyAlignment="0" applyProtection="0"/>
    <xf numFmtId="173" fontId="74" fillId="0" borderId="0" applyNumberFormat="0" applyFill="0" applyBorder="0" applyAlignment="0" applyProtection="0"/>
    <xf numFmtId="173" fontId="74" fillId="0" borderId="0" applyNumberFormat="0" applyFill="0" applyBorder="0" applyAlignment="0" applyProtection="0"/>
    <xf numFmtId="173" fontId="74" fillId="0" borderId="0" applyNumberFormat="0" applyFill="0" applyBorder="0" applyAlignment="0" applyProtection="0"/>
    <xf numFmtId="173" fontId="74" fillId="0" borderId="0" applyNumberFormat="0" applyFill="0" applyBorder="0" applyAlignment="0" applyProtection="0"/>
    <xf numFmtId="173" fontId="74" fillId="0" borderId="0" applyNumberFormat="0" applyFill="0" applyBorder="0" applyAlignment="0" applyProtection="0"/>
    <xf numFmtId="0" fontId="226" fillId="0" borderId="0" applyNumberFormat="0" applyFill="0" applyBorder="0" applyAlignment="0" applyProtection="0"/>
    <xf numFmtId="173" fontId="74" fillId="0" borderId="0" applyNumberFormat="0" applyFill="0" applyBorder="0" applyAlignment="0" applyProtection="0"/>
    <xf numFmtId="173" fontId="74" fillId="0" borderId="0" applyNumberFormat="0" applyFill="0" applyBorder="0" applyAlignment="0" applyProtection="0"/>
    <xf numFmtId="173" fontId="74" fillId="0" borderId="0" applyNumberFormat="0" applyFill="0" applyBorder="0" applyAlignment="0" applyProtection="0"/>
    <xf numFmtId="173" fontId="74" fillId="0" borderId="0" applyNumberFormat="0" applyFill="0" applyBorder="0" applyAlignment="0" applyProtection="0"/>
    <xf numFmtId="173" fontId="74" fillId="0" borderId="0" applyNumberFormat="0" applyFill="0" applyBorder="0" applyAlignment="0" applyProtection="0"/>
    <xf numFmtId="173" fontId="74" fillId="0" borderId="0" applyNumberFormat="0" applyFill="0" applyBorder="0" applyAlignment="0" applyProtection="0"/>
    <xf numFmtId="173" fontId="74" fillId="0" borderId="0" applyNumberFormat="0" applyFill="0" applyBorder="0" applyAlignment="0" applyProtection="0"/>
    <xf numFmtId="173" fontId="74" fillId="0" borderId="0" applyNumberFormat="0" applyFill="0" applyBorder="0" applyAlignment="0" applyProtection="0"/>
    <xf numFmtId="173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173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173" fontId="74" fillId="0" borderId="0" applyNumberFormat="0" applyFill="0" applyBorder="0" applyAlignment="0" applyProtection="0"/>
    <xf numFmtId="4" fontId="7" fillId="0" borderId="62" applyNumberFormat="0" applyFont="0" applyFill="0" applyAlignment="0" applyProtection="0"/>
    <xf numFmtId="0" fontId="261" fillId="0" borderId="0"/>
    <xf numFmtId="0" fontId="227" fillId="0" borderId="0" applyNumberFormat="0" applyFill="0" applyBorder="0" applyAlignment="0" applyProtection="0"/>
    <xf numFmtId="0" fontId="228" fillId="0" borderId="0" applyAlignment="0"/>
    <xf numFmtId="173" fontId="7" fillId="0" borderId="0" applyBorder="0"/>
    <xf numFmtId="0" fontId="229" fillId="0" borderId="28" applyNumberFormat="0" applyFill="0" applyAlignment="0" applyProtection="0"/>
    <xf numFmtId="173" fontId="76" fillId="0" borderId="28" applyNumberFormat="0" applyFill="0" applyAlignment="0" applyProtection="0"/>
    <xf numFmtId="173" fontId="76" fillId="0" borderId="28" applyNumberFormat="0" applyFill="0" applyAlignment="0" applyProtection="0"/>
    <xf numFmtId="173" fontId="76" fillId="0" borderId="28" applyNumberFormat="0" applyFill="0" applyAlignment="0" applyProtection="0"/>
    <xf numFmtId="173" fontId="76" fillId="0" borderId="28" applyNumberFormat="0" applyFill="0" applyAlignment="0" applyProtection="0"/>
    <xf numFmtId="173" fontId="76" fillId="0" borderId="28" applyNumberFormat="0" applyFill="0" applyAlignment="0" applyProtection="0"/>
    <xf numFmtId="173" fontId="76" fillId="0" borderId="28" applyNumberFormat="0" applyFill="0" applyAlignment="0" applyProtection="0"/>
    <xf numFmtId="173" fontId="76" fillId="0" borderId="28" applyNumberFormat="0" applyFill="0" applyAlignment="0" applyProtection="0"/>
    <xf numFmtId="173" fontId="76" fillId="0" borderId="28" applyNumberFormat="0" applyFill="0" applyAlignment="0" applyProtection="0"/>
    <xf numFmtId="173" fontId="76" fillId="0" borderId="28" applyNumberFormat="0" applyFill="0" applyAlignment="0" applyProtection="0"/>
    <xf numFmtId="173" fontId="76" fillId="0" borderId="28" applyNumberFormat="0" applyFill="0" applyAlignment="0" applyProtection="0"/>
    <xf numFmtId="173" fontId="76" fillId="0" borderId="28" applyNumberFormat="0" applyFill="0" applyAlignment="0" applyProtection="0"/>
    <xf numFmtId="0" fontId="229" fillId="0" borderId="28" applyNumberFormat="0" applyFill="0" applyAlignment="0" applyProtection="0"/>
    <xf numFmtId="173" fontId="76" fillId="0" borderId="28" applyNumberFormat="0" applyFill="0" applyAlignment="0" applyProtection="0"/>
    <xf numFmtId="173" fontId="76" fillId="0" borderId="28" applyNumberFormat="0" applyFill="0" applyAlignment="0" applyProtection="0"/>
    <xf numFmtId="173" fontId="76" fillId="0" borderId="28" applyNumberFormat="0" applyFill="0" applyAlignment="0" applyProtection="0"/>
    <xf numFmtId="173" fontId="76" fillId="0" borderId="28" applyNumberFormat="0" applyFill="0" applyAlignment="0" applyProtection="0"/>
    <xf numFmtId="173" fontId="76" fillId="0" borderId="28" applyNumberFormat="0" applyFill="0" applyAlignment="0" applyProtection="0"/>
    <xf numFmtId="173" fontId="76" fillId="0" borderId="28" applyNumberFormat="0" applyFill="0" applyAlignment="0" applyProtection="0"/>
    <xf numFmtId="173" fontId="76" fillId="0" borderId="28" applyNumberFormat="0" applyFill="0" applyAlignment="0" applyProtection="0"/>
    <xf numFmtId="173" fontId="76" fillId="0" borderId="28" applyNumberFormat="0" applyFill="0" applyAlignment="0" applyProtection="0"/>
    <xf numFmtId="173" fontId="76" fillId="0" borderId="28" applyNumberFormat="0" applyFill="0" applyAlignment="0" applyProtection="0"/>
    <xf numFmtId="0" fontId="229" fillId="0" borderId="28" applyNumberFormat="0" applyFill="0" applyAlignment="0" applyProtection="0"/>
    <xf numFmtId="173" fontId="76" fillId="0" borderId="28" applyNumberFormat="0" applyFill="0" applyAlignment="0" applyProtection="0"/>
    <xf numFmtId="173" fontId="76" fillId="0" borderId="28" applyNumberFormat="0" applyFill="0" applyAlignment="0" applyProtection="0"/>
    <xf numFmtId="173" fontId="76" fillId="0" borderId="28" applyNumberFormat="0" applyFill="0" applyAlignment="0" applyProtection="0"/>
    <xf numFmtId="173" fontId="76" fillId="0" borderId="28" applyNumberFormat="0" applyFill="0" applyAlignment="0" applyProtection="0"/>
    <xf numFmtId="173" fontId="76" fillId="0" borderId="28" applyNumberFormat="0" applyFill="0" applyAlignment="0" applyProtection="0"/>
    <xf numFmtId="173" fontId="76" fillId="0" borderId="28" applyNumberFormat="0" applyFill="0" applyAlignment="0" applyProtection="0"/>
    <xf numFmtId="173" fontId="76" fillId="0" borderId="28" applyNumberFormat="0" applyFill="0" applyAlignment="0" applyProtection="0"/>
    <xf numFmtId="173" fontId="76" fillId="0" borderId="28" applyNumberFormat="0" applyFill="0" applyAlignment="0" applyProtection="0"/>
    <xf numFmtId="173" fontId="76" fillId="0" borderId="28" applyNumberFormat="0" applyFill="0" applyAlignment="0" applyProtection="0"/>
    <xf numFmtId="0" fontId="76" fillId="0" borderId="28" applyNumberFormat="0" applyFill="0" applyAlignment="0" applyProtection="0"/>
    <xf numFmtId="173" fontId="76" fillId="0" borderId="28" applyNumberFormat="0" applyFill="0" applyAlignment="0" applyProtection="0"/>
    <xf numFmtId="0" fontId="76" fillId="0" borderId="28" applyNumberFormat="0" applyFill="0" applyAlignment="0" applyProtection="0"/>
    <xf numFmtId="173" fontId="76" fillId="0" borderId="28" applyNumberFormat="0" applyFill="0" applyAlignment="0" applyProtection="0"/>
    <xf numFmtId="0" fontId="230" fillId="0" borderId="29" applyNumberFormat="0" applyFill="0" applyAlignment="0" applyProtection="0"/>
    <xf numFmtId="173" fontId="77" fillId="0" borderId="29" applyNumberFormat="0" applyFill="0" applyAlignment="0" applyProtection="0"/>
    <xf numFmtId="0" fontId="230" fillId="0" borderId="29" applyNumberFormat="0" applyFill="0" applyAlignment="0" applyProtection="0"/>
    <xf numFmtId="173" fontId="77" fillId="0" borderId="29" applyNumberFormat="0" applyFill="0" applyAlignment="0" applyProtection="0"/>
    <xf numFmtId="0" fontId="230" fillId="0" borderId="29" applyNumberFormat="0" applyFill="0" applyAlignment="0" applyProtection="0"/>
    <xf numFmtId="173" fontId="77" fillId="0" borderId="29" applyNumberFormat="0" applyFill="0" applyAlignment="0" applyProtection="0"/>
    <xf numFmtId="0" fontId="77" fillId="0" borderId="29" applyNumberFormat="0" applyFill="0" applyAlignment="0" applyProtection="0"/>
    <xf numFmtId="173" fontId="77" fillId="0" borderId="29" applyNumberFormat="0" applyFill="0" applyAlignment="0" applyProtection="0"/>
    <xf numFmtId="0" fontId="77" fillId="0" borderId="29" applyNumberFormat="0" applyFill="0" applyAlignment="0" applyProtection="0"/>
    <xf numFmtId="173" fontId="77" fillId="0" borderId="29" applyNumberFormat="0" applyFill="0" applyAlignment="0" applyProtection="0"/>
    <xf numFmtId="0" fontId="210" fillId="0" borderId="30" applyNumberFormat="0" applyFill="0" applyAlignment="0" applyProtection="0"/>
    <xf numFmtId="0" fontId="210" fillId="0" borderId="30" applyNumberFormat="0" applyFill="0" applyAlignment="0" applyProtection="0"/>
    <xf numFmtId="173" fontId="68" fillId="0" borderId="30" applyNumberFormat="0" applyFill="0" applyAlignment="0" applyProtection="0"/>
    <xf numFmtId="0" fontId="210" fillId="0" borderId="30" applyNumberFormat="0" applyFill="0" applyAlignment="0" applyProtection="0"/>
    <xf numFmtId="173" fontId="68" fillId="0" borderId="30" applyNumberFormat="0" applyFill="0" applyAlignment="0" applyProtection="0"/>
    <xf numFmtId="0" fontId="68" fillId="0" borderId="30" applyNumberFormat="0" applyFill="0" applyAlignment="0" applyProtection="0"/>
    <xf numFmtId="173" fontId="68" fillId="0" borderId="30" applyNumberFormat="0" applyFill="0" applyAlignment="0" applyProtection="0"/>
    <xf numFmtId="0" fontId="68" fillId="0" borderId="30" applyNumberFormat="0" applyFill="0" applyAlignment="0" applyProtection="0"/>
    <xf numFmtId="173" fontId="68" fillId="0" borderId="30" applyNumberFormat="0" applyFill="0" applyAlignment="0" applyProtection="0"/>
    <xf numFmtId="0" fontId="75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173" fontId="68" fillId="0" borderId="0" applyNumberFormat="0" applyFill="0" applyBorder="0" applyAlignment="0" applyProtection="0"/>
    <xf numFmtId="173" fontId="68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173" fontId="68" fillId="0" borderId="0" applyNumberFormat="0" applyFill="0" applyBorder="0" applyAlignment="0" applyProtection="0"/>
    <xf numFmtId="173" fontId="68" fillId="0" borderId="0" applyNumberFormat="0" applyFill="0" applyBorder="0" applyAlignment="0" applyProtection="0"/>
    <xf numFmtId="173" fontId="68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17" fontId="231" fillId="92" borderId="54" applyNumberFormat="0">
      <alignment horizontal="center" vertical="center" wrapText="1"/>
    </xf>
    <xf numFmtId="0" fontId="198" fillId="0" borderId="0" applyBorder="0">
      <protection locked="0"/>
    </xf>
    <xf numFmtId="0" fontId="27" fillId="0" borderId="0" applyAlignment="0">
      <alignment wrapText="1"/>
    </xf>
    <xf numFmtId="0" fontId="27" fillId="0" borderId="0" applyAlignment="0">
      <alignment wrapText="1"/>
    </xf>
    <xf numFmtId="0" fontId="27" fillId="0" borderId="0" applyAlignment="0">
      <alignment wrapText="1"/>
    </xf>
    <xf numFmtId="0" fontId="27" fillId="0" borderId="0" applyAlignment="0">
      <alignment wrapText="1"/>
    </xf>
    <xf numFmtId="0" fontId="27" fillId="0" borderId="0" applyAlignment="0">
      <alignment wrapText="1"/>
    </xf>
    <xf numFmtId="0" fontId="27" fillId="0" borderId="0" applyAlignment="0">
      <alignment wrapText="1"/>
    </xf>
    <xf numFmtId="0" fontId="27" fillId="0" borderId="0" applyAlignment="0">
      <alignment wrapText="1"/>
    </xf>
    <xf numFmtId="173" fontId="7" fillId="0" borderId="31">
      <protection locked="0"/>
    </xf>
    <xf numFmtId="173" fontId="7" fillId="0" borderId="31">
      <protection locked="0"/>
    </xf>
    <xf numFmtId="173" fontId="7" fillId="0" borderId="31">
      <protection locked="0"/>
    </xf>
    <xf numFmtId="173" fontId="131" fillId="0" borderId="40" applyNumberFormat="0" applyFill="0" applyAlignment="0" applyProtection="0"/>
    <xf numFmtId="173" fontId="131" fillId="0" borderId="40" applyNumberFormat="0" applyFill="0" applyAlignment="0" applyProtection="0"/>
    <xf numFmtId="173" fontId="7" fillId="0" borderId="31">
      <protection locked="0"/>
    </xf>
    <xf numFmtId="0" fontId="232" fillId="0" borderId="43" applyNumberFormat="0" applyFill="0" applyAlignment="0" applyProtection="0"/>
    <xf numFmtId="173" fontId="131" fillId="0" borderId="40" applyNumberFormat="0" applyFill="0" applyAlignment="0" applyProtection="0"/>
    <xf numFmtId="0" fontId="189" fillId="0" borderId="31">
      <protection locked="0"/>
    </xf>
    <xf numFmtId="173" fontId="131" fillId="0" borderId="40" applyNumberFormat="0" applyFill="0" applyAlignment="0" applyProtection="0"/>
    <xf numFmtId="0" fontId="146" fillId="0" borderId="48" applyNumberFormat="0" applyFont="0" applyFill="0" applyAlignment="0" applyProtection="0"/>
    <xf numFmtId="173" fontId="131" fillId="0" borderId="40" applyNumberFormat="0" applyFill="0" applyAlignment="0" applyProtection="0"/>
    <xf numFmtId="0" fontId="27" fillId="0" borderId="0" applyAlignment="0">
      <alignment wrapText="1"/>
    </xf>
    <xf numFmtId="173" fontId="7" fillId="0" borderId="31">
      <protection locked="0"/>
    </xf>
    <xf numFmtId="173" fontId="7" fillId="0" borderId="31">
      <protection locked="0"/>
    </xf>
    <xf numFmtId="173" fontId="7" fillId="0" borderId="31">
      <protection locked="0"/>
    </xf>
    <xf numFmtId="173" fontId="7" fillId="0" borderId="31">
      <protection locked="0"/>
    </xf>
    <xf numFmtId="173" fontId="7" fillId="0" borderId="31">
      <protection locked="0"/>
    </xf>
    <xf numFmtId="0" fontId="232" fillId="0" borderId="43" applyNumberFormat="0" applyFill="0" applyAlignment="0" applyProtection="0"/>
    <xf numFmtId="173" fontId="7" fillId="0" borderId="31">
      <protection locked="0"/>
    </xf>
    <xf numFmtId="0" fontId="232" fillId="0" borderId="43" applyNumberFormat="0" applyFill="0" applyAlignment="0" applyProtection="0"/>
    <xf numFmtId="173" fontId="7" fillId="0" borderId="31">
      <protection locked="0"/>
    </xf>
    <xf numFmtId="173" fontId="7" fillId="0" borderId="31">
      <protection locked="0"/>
    </xf>
    <xf numFmtId="173" fontId="7" fillId="0" borderId="31">
      <protection locked="0"/>
    </xf>
    <xf numFmtId="173" fontId="7" fillId="0" borderId="31">
      <protection locked="0"/>
    </xf>
    <xf numFmtId="173" fontId="7" fillId="0" borderId="31">
      <protection locked="0"/>
    </xf>
    <xf numFmtId="173" fontId="7" fillId="0" borderId="31">
      <protection locked="0"/>
    </xf>
    <xf numFmtId="173" fontId="7" fillId="0" borderId="31">
      <protection locked="0"/>
    </xf>
    <xf numFmtId="173" fontId="7" fillId="0" borderId="31">
      <protection locked="0"/>
    </xf>
    <xf numFmtId="173" fontId="7" fillId="0" borderId="31">
      <protection locked="0"/>
    </xf>
    <xf numFmtId="0" fontId="131" fillId="0" borderId="43" applyNumberFormat="0" applyFill="0" applyAlignment="0" applyProtection="0"/>
    <xf numFmtId="173" fontId="7" fillId="0" borderId="31">
      <protection locked="0"/>
    </xf>
    <xf numFmtId="173" fontId="7" fillId="0" borderId="31">
      <protection locked="0"/>
    </xf>
    <xf numFmtId="173" fontId="7" fillId="0" borderId="31">
      <protection locked="0"/>
    </xf>
    <xf numFmtId="173" fontId="7" fillId="0" borderId="31">
      <protection locked="0"/>
    </xf>
    <xf numFmtId="173" fontId="7" fillId="0" borderId="31">
      <protection locked="0"/>
    </xf>
    <xf numFmtId="173" fontId="7" fillId="0" borderId="31">
      <protection locked="0"/>
    </xf>
    <xf numFmtId="173" fontId="7" fillId="0" borderId="31">
      <protection locked="0"/>
    </xf>
    <xf numFmtId="173" fontId="7" fillId="0" borderId="31">
      <protection locked="0"/>
    </xf>
    <xf numFmtId="173" fontId="7" fillId="0" borderId="31">
      <protection locked="0"/>
    </xf>
    <xf numFmtId="0" fontId="131" fillId="0" borderId="43" applyNumberFormat="0" applyFill="0" applyAlignment="0" applyProtection="0"/>
    <xf numFmtId="173" fontId="7" fillId="0" borderId="31">
      <protection locked="0"/>
    </xf>
    <xf numFmtId="0" fontId="27" fillId="0" borderId="0" applyAlignment="0">
      <alignment wrapText="1"/>
    </xf>
    <xf numFmtId="173" fontId="7" fillId="0" borderId="31">
      <protection locked="0"/>
    </xf>
    <xf numFmtId="0" fontId="27" fillId="0" borderId="0" applyAlignment="0">
      <alignment wrapText="1"/>
    </xf>
    <xf numFmtId="0" fontId="27" fillId="0" borderId="0" applyAlignment="0">
      <alignment wrapText="1"/>
    </xf>
    <xf numFmtId="255" fontId="207" fillId="0" borderId="52" applyAlignment="0">
      <alignment horizontal="right"/>
    </xf>
    <xf numFmtId="253" fontId="207" fillId="0" borderId="52" applyAlignment="0"/>
    <xf numFmtId="254" fontId="207" fillId="0" borderId="52" applyAlignment="0"/>
    <xf numFmtId="0" fontId="282" fillId="0" borderId="0"/>
    <xf numFmtId="0" fontId="266" fillId="0" borderId="0"/>
    <xf numFmtId="172" fontId="7" fillId="0" borderId="0" applyFont="0" applyFill="0" applyBorder="0" applyAlignment="0" applyProtection="0"/>
    <xf numFmtId="0" fontId="40" fillId="0" borderId="52" applyFont="0" applyFill="0" applyBorder="0" applyAlignment="0" applyProtection="0"/>
    <xf numFmtId="237" fontId="181" fillId="0" borderId="5" applyBorder="0" applyProtection="0">
      <alignment horizontal="right"/>
    </xf>
    <xf numFmtId="0" fontId="7" fillId="0" borderId="0"/>
    <xf numFmtId="0" fontId="7" fillId="0" borderId="0"/>
    <xf numFmtId="256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257" fontId="7" fillId="0" borderId="0" applyFont="0" applyFill="0" applyBorder="0" applyAlignment="0" applyProtection="0"/>
    <xf numFmtId="258" fontId="7" fillId="0" borderId="0" applyFont="0" applyFill="0" applyBorder="0" applyAlignment="0" applyProtection="0"/>
    <xf numFmtId="37" fontId="7" fillId="0" borderId="0" applyFont="0" applyFill="0" applyBorder="0" applyAlignment="0" applyProtection="0"/>
    <xf numFmtId="0" fontId="37" fillId="0" borderId="0">
      <alignment vertical="center"/>
    </xf>
    <xf numFmtId="164" fontId="84" fillId="0" borderId="4" applyFont="0" applyFill="0" applyBorder="0" applyAlignment="0" applyProtection="0">
      <alignment horizontal="right"/>
    </xf>
    <xf numFmtId="259" fontId="7" fillId="0" borderId="0" applyFont="0" applyFill="0" applyBorder="0" applyAlignment="0" applyProtection="0"/>
    <xf numFmtId="0" fontId="239" fillId="38" borderId="0" applyNumberFormat="0" applyBorder="0" applyAlignment="0" applyProtection="0"/>
    <xf numFmtId="0" fontId="239" fillId="39" borderId="0" applyNumberFormat="0" applyBorder="0" applyAlignment="0" applyProtection="0"/>
    <xf numFmtId="0" fontId="239" fillId="40" borderId="0" applyNumberFormat="0" applyBorder="0" applyAlignment="0" applyProtection="0"/>
    <xf numFmtId="0" fontId="239" fillId="41" borderId="0" applyNumberFormat="0" applyBorder="0" applyAlignment="0" applyProtection="0"/>
    <xf numFmtId="0" fontId="239" fillId="42" borderId="0" applyNumberFormat="0" applyBorder="0" applyAlignment="0" applyProtection="0"/>
    <xf numFmtId="0" fontId="239" fillId="43" borderId="0" applyNumberFormat="0" applyBorder="0" applyAlignment="0" applyProtection="0"/>
    <xf numFmtId="0" fontId="62" fillId="38" borderId="0" applyNumberFormat="0" applyBorder="0" applyAlignment="0" applyProtection="0"/>
    <xf numFmtId="0" fontId="62" fillId="39" borderId="0" applyNumberFormat="0" applyBorder="0" applyAlignment="0" applyProtection="0"/>
    <xf numFmtId="0" fontId="62" fillId="40" borderId="0" applyNumberFormat="0" applyBorder="0" applyAlignment="0" applyProtection="0"/>
    <xf numFmtId="0" fontId="62" fillId="41" borderId="0" applyNumberFormat="0" applyBorder="0" applyAlignment="0" applyProtection="0"/>
    <xf numFmtId="0" fontId="62" fillId="42" borderId="0" applyNumberFormat="0" applyBorder="0" applyAlignment="0" applyProtection="0"/>
    <xf numFmtId="0" fontId="62" fillId="43" borderId="0" applyNumberFormat="0" applyBorder="0" applyAlignment="0" applyProtection="0"/>
    <xf numFmtId="0" fontId="239" fillId="45" borderId="0" applyNumberFormat="0" applyBorder="0" applyAlignment="0" applyProtection="0"/>
    <xf numFmtId="0" fontId="239" fillId="46" borderId="0" applyNumberFormat="0" applyBorder="0" applyAlignment="0" applyProtection="0"/>
    <xf numFmtId="0" fontId="239" fillId="41" borderId="0" applyNumberFormat="0" applyBorder="0" applyAlignment="0" applyProtection="0"/>
    <xf numFmtId="0" fontId="239" fillId="44" borderId="0" applyNumberFormat="0" applyBorder="0" applyAlignment="0" applyProtection="0"/>
    <xf numFmtId="0" fontId="239" fillId="47" borderId="0" applyNumberFormat="0" applyBorder="0" applyAlignment="0" applyProtection="0"/>
    <xf numFmtId="0" fontId="62" fillId="44" borderId="0" applyNumberFormat="0" applyBorder="0" applyAlignment="0" applyProtection="0"/>
    <xf numFmtId="0" fontId="62" fillId="45" borderId="0" applyNumberFormat="0" applyBorder="0" applyAlignment="0" applyProtection="0"/>
    <xf numFmtId="0" fontId="62" fillId="46" borderId="0" applyNumberFormat="0" applyBorder="0" applyAlignment="0" applyProtection="0"/>
    <xf numFmtId="0" fontId="62" fillId="41" borderId="0" applyNumberFormat="0" applyBorder="0" applyAlignment="0" applyProtection="0"/>
    <xf numFmtId="0" fontId="62" fillId="44" borderId="0" applyNumberFormat="0" applyBorder="0" applyAlignment="0" applyProtection="0"/>
    <xf numFmtId="0" fontId="62" fillId="47" borderId="0" applyNumberFormat="0" applyBorder="0" applyAlignment="0" applyProtection="0"/>
    <xf numFmtId="0" fontId="240" fillId="45" borderId="0" applyNumberFormat="0" applyBorder="0" applyAlignment="0" applyProtection="0"/>
    <xf numFmtId="0" fontId="240" fillId="46" borderId="0" applyNumberFormat="0" applyBorder="0" applyAlignment="0" applyProtection="0"/>
    <xf numFmtId="0" fontId="240" fillId="48" borderId="0" applyNumberFormat="0" applyBorder="0" applyAlignment="0" applyProtection="0"/>
    <xf numFmtId="0" fontId="240" fillId="49" borderId="0" applyNumberFormat="0" applyBorder="0" applyAlignment="0" applyProtection="0"/>
    <xf numFmtId="0" fontId="240" fillId="50" borderId="0" applyNumberFormat="0" applyBorder="0" applyAlignment="0" applyProtection="0"/>
    <xf numFmtId="0" fontId="63" fillId="34" borderId="0" applyNumberFormat="0" applyBorder="0" applyAlignment="0" applyProtection="0"/>
    <xf numFmtId="0" fontId="63" fillId="45" borderId="0" applyNumberFormat="0" applyBorder="0" applyAlignment="0" applyProtection="0"/>
    <xf numFmtId="0" fontId="63" fillId="46" borderId="0" applyNumberFormat="0" applyBorder="0" applyAlignment="0" applyProtection="0"/>
    <xf numFmtId="0" fontId="63" fillId="48" borderId="0" applyNumberFormat="0" applyBorder="0" applyAlignment="0" applyProtection="0"/>
    <xf numFmtId="0" fontId="63" fillId="49" borderId="0" applyNumberFormat="0" applyBorder="0" applyAlignment="0" applyProtection="0"/>
    <xf numFmtId="0" fontId="63" fillId="50" borderId="0" applyNumberFormat="0" applyBorder="0" applyAlignment="0" applyProtection="0"/>
    <xf numFmtId="181" fontId="132" fillId="0" borderId="2" applyBorder="0"/>
    <xf numFmtId="0" fontId="240" fillId="54" borderId="0" applyNumberFormat="0" applyBorder="0" applyAlignment="0" applyProtection="0"/>
    <xf numFmtId="0" fontId="240" fillId="55" borderId="0" applyNumberFormat="0" applyBorder="0" applyAlignment="0" applyProtection="0"/>
    <xf numFmtId="0" fontId="240" fillId="56" borderId="0" applyNumberFormat="0" applyBorder="0" applyAlignment="0" applyProtection="0"/>
    <xf numFmtId="0" fontId="240" fillId="48" borderId="0" applyNumberFormat="0" applyBorder="0" applyAlignment="0" applyProtection="0"/>
    <xf numFmtId="0" fontId="240" fillId="49" borderId="0" applyNumberFormat="0" applyBorder="0" applyAlignment="0" applyProtection="0"/>
    <xf numFmtId="0" fontId="240" fillId="57" borderId="0" applyNumberFormat="0" applyBorder="0" applyAlignment="0" applyProtection="0"/>
    <xf numFmtId="0" fontId="7" fillId="0" borderId="0"/>
    <xf numFmtId="0" fontId="241" fillId="39" borderId="0" applyNumberFormat="0" applyBorder="0" applyAlignment="0" applyProtection="0"/>
    <xf numFmtId="0" fontId="200" fillId="67" borderId="0" applyNumberFormat="0" applyBorder="0" applyAlignment="0">
      <protection hidden="1"/>
    </xf>
    <xf numFmtId="1" fontId="93" fillId="0" borderId="0" applyFill="0" applyBorder="0" applyProtection="0">
      <alignment horizontal="right" wrapText="1"/>
      <protection locked="0"/>
    </xf>
    <xf numFmtId="0" fontId="95" fillId="0" borderId="0" applyNumberFormat="0" applyFill="0" applyBorder="0" applyProtection="0">
      <protection locked="0"/>
    </xf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260" fontId="97" fillId="0" borderId="0" applyFill="0" applyBorder="0" applyProtection="0"/>
    <xf numFmtId="0" fontId="92" fillId="0" borderId="19" applyNumberFormat="0" applyFont="0" applyFill="0" applyAlignment="0" applyProtection="0"/>
    <xf numFmtId="0" fontId="92" fillId="0" borderId="55" applyNumberFormat="0" applyFont="0" applyFill="0" applyAlignment="0" applyProtection="0"/>
    <xf numFmtId="0" fontId="64" fillId="40" borderId="0" applyNumberFormat="0" applyBorder="0" applyAlignment="0" applyProtection="0"/>
    <xf numFmtId="0" fontId="242" fillId="0" borderId="0"/>
    <xf numFmtId="0" fontId="242" fillId="0" borderId="0"/>
    <xf numFmtId="14" fontId="243" fillId="90" borderId="56" applyBorder="0" applyAlignment="0">
      <alignment horizontal="center" vertical="center"/>
    </xf>
    <xf numFmtId="0" fontId="243" fillId="91" borderId="56" applyNumberFormat="0" applyBorder="0" applyAlignment="0">
      <alignment horizontal="center" vertical="center"/>
    </xf>
    <xf numFmtId="0" fontId="244" fillId="51" borderId="21" applyNumberFormat="0" applyAlignment="0" applyProtection="0"/>
    <xf numFmtId="0" fontId="244" fillId="51" borderId="21" applyNumberFormat="0" applyAlignment="0" applyProtection="0"/>
    <xf numFmtId="0" fontId="244" fillId="51" borderId="21" applyNumberFormat="0" applyAlignment="0" applyProtection="0"/>
    <xf numFmtId="0" fontId="65" fillId="51" borderId="21" applyNumberFormat="0" applyAlignment="0" applyProtection="0"/>
    <xf numFmtId="0" fontId="65" fillId="51" borderId="21" applyNumberFormat="0" applyAlignment="0" applyProtection="0"/>
    <xf numFmtId="0" fontId="66" fillId="53" borderId="22" applyNumberFormat="0" applyAlignment="0" applyProtection="0"/>
    <xf numFmtId="0" fontId="67" fillId="0" borderId="23" applyNumberFormat="0" applyFill="0" applyAlignment="0" applyProtection="0"/>
    <xf numFmtId="0" fontId="245" fillId="53" borderId="22" applyNumberFormat="0" applyAlignment="0" applyProtection="0"/>
    <xf numFmtId="172" fontId="7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101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40" fontId="51" fillId="0" borderId="0" applyFont="0" applyFill="0" applyBorder="0" applyAlignment="0" applyProtection="0"/>
    <xf numFmtId="43" fontId="7" fillId="37" borderId="0" applyNumberFormat="0" applyFont="0" applyBorder="0" applyAlignment="0" applyProtection="0"/>
    <xf numFmtId="0" fontId="261" fillId="0" borderId="0"/>
    <xf numFmtId="0" fontId="142" fillId="43" borderId="21" applyNumberFormat="0" applyAlignment="0" applyProtection="0"/>
    <xf numFmtId="0" fontId="142" fillId="43" borderId="21" applyNumberFormat="0" applyAlignment="0" applyProtection="0"/>
    <xf numFmtId="0" fontId="143" fillId="51" borderId="27" applyNumberFormat="0" applyAlignment="0" applyProtection="0"/>
    <xf numFmtId="0" fontId="143" fillId="51" borderId="27" applyNumberFormat="0" applyAlignment="0" applyProtection="0"/>
    <xf numFmtId="17" fontId="103" fillId="0" borderId="3" applyFont="0" applyFill="0" applyBorder="0" applyAlignment="0" applyProtection="0"/>
    <xf numFmtId="17" fontId="103" fillId="0" borderId="3" applyFont="0" applyFill="0" applyBorder="0" applyAlignment="0" applyProtection="0"/>
    <xf numFmtId="3" fontId="233" fillId="83" borderId="53" applyFont="0" applyAlignment="0">
      <alignment vertical="center"/>
    </xf>
    <xf numFmtId="3" fontId="233" fillId="83" borderId="53" applyFont="0" applyAlignment="0">
      <alignment vertical="center"/>
    </xf>
    <xf numFmtId="3" fontId="233" fillId="83" borderId="53" applyFont="0" applyAlignment="0">
      <alignment vertical="center"/>
    </xf>
    <xf numFmtId="3" fontId="233" fillId="83" borderId="53" applyFont="0" applyAlignment="0">
      <alignment vertical="center"/>
    </xf>
    <xf numFmtId="0" fontId="7" fillId="0" borderId="0"/>
    <xf numFmtId="0" fontId="68" fillId="0" borderId="0" applyNumberFormat="0" applyFill="0" applyBorder="0" applyAlignment="0" applyProtection="0"/>
    <xf numFmtId="0" fontId="63" fillId="54" borderId="0" applyNumberFormat="0" applyBorder="0" applyAlignment="0" applyProtection="0"/>
    <xf numFmtId="0" fontId="63" fillId="55" borderId="0" applyNumberFormat="0" applyBorder="0" applyAlignment="0" applyProtection="0"/>
    <xf numFmtId="0" fontId="63" fillId="56" borderId="0" applyNumberFormat="0" applyBorder="0" applyAlignment="0" applyProtection="0"/>
    <xf numFmtId="0" fontId="63" fillId="48" borderId="0" applyNumberFormat="0" applyBorder="0" applyAlignment="0" applyProtection="0"/>
    <xf numFmtId="0" fontId="63" fillId="49" borderId="0" applyNumberFormat="0" applyBorder="0" applyAlignment="0" applyProtection="0"/>
    <xf numFmtId="0" fontId="63" fillId="57" borderId="0" applyNumberFormat="0" applyBorder="0" applyAlignment="0" applyProtection="0"/>
    <xf numFmtId="0" fontId="260" fillId="44" borderId="0" applyNumberFormat="0" applyFont="0" applyBorder="0" applyAlignment="0">
      <protection locked="0"/>
    </xf>
    <xf numFmtId="0" fontId="105" fillId="43" borderId="21" applyNumberFormat="0" applyAlignment="0" applyProtection="0"/>
    <xf numFmtId="0" fontId="105" fillId="43" borderId="21" applyNumberFormat="0" applyAlignment="0" applyProtection="0"/>
    <xf numFmtId="0" fontId="260" fillId="44" borderId="0" applyNumberFormat="0" applyFont="0" applyBorder="0" applyAlignment="0">
      <protection locked="0"/>
    </xf>
    <xf numFmtId="0" fontId="234" fillId="35" borderId="0" applyNumberFormat="0" applyFont="0" applyFill="0" applyBorder="0" applyAlignment="0" applyProtection="0"/>
    <xf numFmtId="0" fontId="234" fillId="35" borderId="0" applyNumberFormat="0" applyFont="0" applyFill="0" applyBorder="0" applyAlignment="0" applyProtection="0"/>
    <xf numFmtId="0" fontId="234" fillId="35" borderId="0" applyNumberFormat="0" applyFont="0" applyFill="0" applyBorder="0" applyAlignment="0" applyProtection="0"/>
    <xf numFmtId="0" fontId="234" fillId="35" borderId="0" applyNumberFormat="0" applyFont="0" applyFill="0" applyBorder="0" applyAlignment="0" applyProtection="0"/>
    <xf numFmtId="0" fontId="7" fillId="0" borderId="0"/>
    <xf numFmtId="261" fontId="7" fillId="0" borderId="0" applyFont="0" applyFill="0" applyBorder="0" applyAlignment="0" applyProtection="0"/>
    <xf numFmtId="0" fontId="246" fillId="0" borderId="0" applyNumberForma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43" fillId="0" borderId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189" fillId="0" borderId="0">
      <protection locked="0"/>
    </xf>
    <xf numFmtId="0" fontId="247" fillId="78" borderId="0" applyNumberFormat="0" applyFont="0" applyBorder="0" applyAlignment="0" applyProtection="0">
      <alignment horizontal="centerContinuous"/>
    </xf>
    <xf numFmtId="0" fontId="247" fillId="94" borderId="0" applyNumberFormat="0" applyFont="0" applyBorder="0" applyAlignment="0" applyProtection="0">
      <alignment horizontal="centerContinuous"/>
    </xf>
    <xf numFmtId="0" fontId="248" fillId="36" borderId="57" applyNumberFormat="0" applyFont="0" applyBorder="0" applyAlignment="0"/>
    <xf numFmtId="0" fontId="7" fillId="78" borderId="58" applyNumberFormat="0" applyFont="0" applyBorder="0" applyAlignment="0" applyProtection="0"/>
    <xf numFmtId="0" fontId="7" fillId="78" borderId="58" applyNumberFormat="0" applyFont="0" applyBorder="0" applyAlignment="0" applyProtection="0"/>
    <xf numFmtId="0" fontId="7" fillId="78" borderId="58" applyNumberFormat="0" applyFont="0" applyBorder="0" applyAlignment="0" applyProtection="0"/>
    <xf numFmtId="10" fontId="7" fillId="78" borderId="0" applyNumberFormat="0" applyFont="0" applyBorder="0" applyAlignment="0"/>
    <xf numFmtId="0" fontId="249" fillId="40" borderId="0" applyNumberFormat="0" applyBorder="0" applyAlignment="0" applyProtection="0"/>
    <xf numFmtId="0" fontId="282" fillId="0" borderId="0"/>
    <xf numFmtId="4" fontId="282" fillId="0" borderId="0">
      <alignment vertical="center"/>
    </xf>
    <xf numFmtId="0" fontId="250" fillId="0" borderId="0" applyNumberFormat="0" applyFill="0" applyBorder="0" applyProtection="0"/>
    <xf numFmtId="0" fontId="251" fillId="0" borderId="28" applyNumberFormat="0" applyFill="0" applyAlignment="0" applyProtection="0"/>
    <xf numFmtId="0" fontId="252" fillId="0" borderId="29" applyNumberFormat="0" applyFill="0" applyAlignment="0" applyProtection="0"/>
    <xf numFmtId="0" fontId="253" fillId="0" borderId="30" applyNumberFormat="0" applyFill="0" applyAlignment="0" applyProtection="0"/>
    <xf numFmtId="0" fontId="253" fillId="0" borderId="0" applyNumberFormat="0" applyFill="0" applyBorder="0" applyAlignment="0" applyProtection="0"/>
    <xf numFmtId="262" fontId="7" fillId="0" borderId="0" applyFont="0" applyFill="0" applyBorder="0" applyAlignment="0" applyProtection="0"/>
    <xf numFmtId="263" fontId="7" fillId="0" borderId="0" applyFont="0" applyFill="0" applyBorder="0" applyAlignment="0" applyProtection="0"/>
    <xf numFmtId="0" fontId="254" fillId="0" borderId="0" applyNumberFormat="0" applyFill="0" applyBorder="0" applyAlignment="0" applyProtection="0">
      <alignment vertical="top"/>
      <protection locked="0"/>
    </xf>
    <xf numFmtId="0" fontId="69" fillId="39" borderId="0" applyNumberFormat="0" applyBorder="0" applyAlignment="0" applyProtection="0"/>
    <xf numFmtId="9" fontId="41" fillId="95" borderId="16" applyProtection="0">
      <alignment horizontal="right"/>
      <protection locked="0"/>
    </xf>
    <xf numFmtId="43" fontId="7" fillId="0" borderId="0" applyFont="0" applyFill="0" applyBorder="0" applyAlignment="0" applyProtection="0"/>
    <xf numFmtId="264" fontId="7" fillId="96" borderId="0" applyBorder="0"/>
    <xf numFmtId="0" fontId="135" fillId="58" borderId="15">
      <alignment horizontal="left" vertical="center" wrapText="1"/>
    </xf>
    <xf numFmtId="0" fontId="282" fillId="0" borderId="0"/>
    <xf numFmtId="0" fontId="135" fillId="58" borderId="15">
      <alignment horizontal="left" vertical="center" wrapText="1"/>
    </xf>
    <xf numFmtId="0" fontId="255" fillId="0" borderId="23" applyNumberFormat="0" applyFill="0" applyAlignment="0" applyProtection="0"/>
    <xf numFmtId="172" fontId="282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282" fillId="0" borderId="0"/>
    <xf numFmtId="4" fontId="199" fillId="64" borderId="27" applyNumberFormat="0" applyProtection="0">
      <alignment horizontal="left" vertical="center" indent="1"/>
    </xf>
    <xf numFmtId="9" fontId="261" fillId="0" borderId="0" applyFont="0" applyFill="0" applyBorder="0" applyAlignment="0" applyProtection="0"/>
    <xf numFmtId="9" fontId="266" fillId="0" borderId="0" applyFont="0" applyFill="0" applyBorder="0" applyAlignment="0" applyProtection="0"/>
    <xf numFmtId="0" fontId="270" fillId="61" borderId="0" applyNumberFormat="0" applyBorder="0" applyAlignment="0" applyProtection="0"/>
    <xf numFmtId="172" fontId="7" fillId="0" borderId="0" applyFont="0" applyFill="0" applyBorder="0" applyAlignment="0" applyProtection="0"/>
    <xf numFmtId="0" fontId="282" fillId="0" borderId="0"/>
    <xf numFmtId="172" fontId="7" fillId="0" borderId="0" applyFont="0" applyFill="0" applyBorder="0" applyAlignment="0" applyProtection="0"/>
    <xf numFmtId="0" fontId="7" fillId="70" borderId="27" applyNumberFormat="0" applyProtection="0">
      <alignment horizontal="left" vertical="center" indent="1"/>
    </xf>
    <xf numFmtId="0" fontId="7" fillId="0" borderId="0"/>
    <xf numFmtId="172" fontId="7" fillId="0" borderId="0" applyFont="0" applyFill="0" applyBorder="0" applyAlignment="0" applyProtection="0"/>
    <xf numFmtId="0" fontId="291" fillId="0" borderId="0"/>
    <xf numFmtId="4" fontId="199" fillId="64" borderId="27" applyNumberFormat="0" applyProtection="0">
      <alignment horizontal="left" vertical="center" indent="1"/>
    </xf>
    <xf numFmtId="4" fontId="199" fillId="103" borderId="27" applyNumberFormat="0" applyProtection="0">
      <alignment horizontal="right" vertical="center"/>
    </xf>
    <xf numFmtId="0" fontId="92" fillId="0" borderId="44" applyNumberFormat="0" applyFont="0" applyFill="0" applyAlignment="0" applyProtection="0"/>
    <xf numFmtId="172" fontId="7" fillId="0" borderId="0" applyFont="0" applyFill="0" applyBorder="0" applyAlignment="0" applyProtection="0"/>
    <xf numFmtId="4" fontId="199" fillId="99" borderId="27" applyNumberFormat="0" applyProtection="0">
      <alignment horizontal="right" vertical="center"/>
    </xf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286" fillId="4" borderId="0" applyNumberFormat="0" applyBorder="0" applyAlignment="0" applyProtection="0"/>
    <xf numFmtId="173" fontId="7" fillId="0" borderId="0" applyNumberFormat="0" applyFill="0" applyBorder="0" applyAlignment="0" applyProtection="0"/>
    <xf numFmtId="0" fontId="7" fillId="0" borderId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43" fontId="239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0" fontId="239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235" fillId="0" borderId="0" applyFont="0" applyFill="0" applyBorder="0" applyAlignment="0" applyProtection="0"/>
    <xf numFmtId="172" fontId="235" fillId="0" borderId="0" applyFont="0" applyFill="0" applyBorder="0" applyAlignment="0" applyProtection="0"/>
    <xf numFmtId="172" fontId="235" fillId="0" borderId="0" applyFont="0" applyFill="0" applyBorder="0" applyAlignment="0" applyProtection="0"/>
    <xf numFmtId="172" fontId="235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43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43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274" fillId="0" borderId="0" applyNumberFormat="0" applyFill="0" applyBorder="0" applyAlignment="0" applyProtection="0"/>
    <xf numFmtId="172" fontId="282" fillId="0" borderId="0" applyFont="0" applyFill="0" applyBorder="0" applyAlignment="0" applyProtection="0"/>
    <xf numFmtId="0" fontId="282" fillId="0" borderId="0"/>
    <xf numFmtId="0" fontId="272" fillId="0" borderId="0"/>
    <xf numFmtId="172" fontId="7" fillId="0" borderId="0" applyFont="0" applyFill="0" applyBorder="0" applyAlignment="0" applyProtection="0"/>
    <xf numFmtId="0" fontId="282" fillId="0" borderId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0" fontId="70" fillId="59" borderId="0" applyNumberFormat="0" applyBorder="0" applyAlignment="0" applyProtection="0"/>
    <xf numFmtId="0" fontId="192" fillId="0" borderId="0"/>
    <xf numFmtId="265" fontId="256" fillId="0" borderId="0"/>
    <xf numFmtId="266" fontId="256" fillId="0" borderId="0"/>
    <xf numFmtId="0" fontId="3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7" fillId="0" borderId="0"/>
    <xf numFmtId="0" fontId="282" fillId="0" borderId="0"/>
    <xf numFmtId="0" fontId="282" fillId="0" borderId="0"/>
    <xf numFmtId="0" fontId="7" fillId="64" borderId="27" applyNumberFormat="0" applyProtection="0">
      <alignment horizontal="left" vertical="center" indent="1"/>
    </xf>
    <xf numFmtId="4" fontId="7" fillId="0" borderId="62" applyNumberFormat="0" applyFont="0" applyFill="0" applyAlignment="0" applyProtection="0"/>
    <xf numFmtId="0" fontId="7" fillId="0" borderId="0"/>
    <xf numFmtId="0" fontId="282" fillId="0" borderId="0"/>
    <xf numFmtId="0" fontId="7" fillId="0" borderId="0"/>
    <xf numFmtId="274" fontId="7" fillId="70" borderId="27" applyNumberFormat="0" applyProtection="0">
      <alignment horizontal="left" vertical="center" indent="1"/>
    </xf>
    <xf numFmtId="4" fontId="283" fillId="0" borderId="0">
      <alignment vertical="center"/>
    </xf>
    <xf numFmtId="9" fontId="261" fillId="0" borderId="0" applyFont="0" applyFill="0" applyBorder="0" applyAlignment="0" applyProtection="0"/>
    <xf numFmtId="0" fontId="7" fillId="70" borderId="27" applyNumberFormat="0" applyProtection="0">
      <alignment horizontal="left" vertical="center" indent="1"/>
    </xf>
    <xf numFmtId="0" fontId="261" fillId="0" borderId="0"/>
    <xf numFmtId="0" fontId="282" fillId="0" borderId="0"/>
    <xf numFmtId="0" fontId="7" fillId="0" borderId="0"/>
    <xf numFmtId="0" fontId="266" fillId="0" borderId="0"/>
    <xf numFmtId="274" fontId="7" fillId="0" borderId="0" applyNumberFormat="0" applyFont="0" applyFill="0" applyBorder="0" applyAlignment="0" applyProtection="0"/>
    <xf numFmtId="274" fontId="261" fillId="0" borderId="0"/>
    <xf numFmtId="0" fontId="7" fillId="0" borderId="0" applyNumberFormat="0" applyFill="0" applyBorder="0" applyAlignment="0" applyProtection="0"/>
    <xf numFmtId="4" fontId="260" fillId="0" borderId="0" applyNumberFormat="0" applyProtection="0">
      <alignment horizontal="right" vertical="center"/>
    </xf>
    <xf numFmtId="0" fontId="28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9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7" fillId="0" borderId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62" fillId="8" borderId="13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257" fillId="60" borderId="25" applyNumberFormat="0" applyFont="0" applyAlignment="0" applyProtection="0"/>
    <xf numFmtId="0" fontId="257" fillId="60" borderId="25" applyNumberFormat="0" applyFont="0" applyAlignment="0" applyProtection="0"/>
    <xf numFmtId="0" fontId="257" fillId="60" borderId="25" applyNumberFormat="0" applyFont="0" applyAlignment="0" applyProtection="0"/>
    <xf numFmtId="0" fontId="102" fillId="0" borderId="0">
      <alignment horizontal="left" vertical="top" wrapText="1"/>
    </xf>
    <xf numFmtId="267" fontId="258" fillId="0" borderId="0" applyFont="0" applyFill="0" applyBorder="0" applyAlignment="0" applyProtection="0"/>
    <xf numFmtId="268" fontId="258" fillId="0" borderId="0" applyFont="0" applyFill="0" applyBorder="0" applyAlignment="0" applyProtection="0"/>
    <xf numFmtId="0" fontId="163" fillId="51" borderId="21" applyNumberFormat="0" applyAlignment="0" applyProtection="0"/>
    <xf numFmtId="0" fontId="259" fillId="51" borderId="27" applyNumberFormat="0" applyAlignment="0" applyProtection="0"/>
    <xf numFmtId="0" fontId="259" fillId="51" borderId="27" applyNumberFormat="0" applyAlignment="0" applyProtection="0"/>
    <xf numFmtId="0" fontId="259" fillId="51" borderId="27" applyNumberFormat="0" applyAlignment="0" applyProtection="0"/>
    <xf numFmtId="0" fontId="41" fillId="0" borderId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235" fillId="0" borderId="0" applyFont="0" applyFill="0" applyBorder="0" applyAlignment="0" applyProtection="0"/>
    <xf numFmtId="9" fontId="235" fillId="0" borderId="0" applyFont="0" applyFill="0" applyBorder="0" applyAlignment="0" applyProtection="0"/>
    <xf numFmtId="9" fontId="235" fillId="0" borderId="0" applyFont="0" applyFill="0" applyBorder="0" applyAlignment="0" applyProtection="0"/>
    <xf numFmtId="9" fontId="235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235" fillId="0" borderId="0" applyFont="0" applyFill="0" applyBorder="0" applyAlignment="0" applyProtection="0"/>
    <xf numFmtId="9" fontId="235" fillId="0" borderId="0" applyFont="0" applyFill="0" applyBorder="0" applyAlignment="0" applyProtection="0"/>
    <xf numFmtId="9" fontId="235" fillId="0" borderId="0" applyFont="0" applyFill="0" applyBorder="0" applyAlignment="0" applyProtection="0"/>
    <xf numFmtId="9" fontId="235" fillId="0" borderId="0" applyFont="0" applyFill="0" applyBorder="0" applyAlignment="0" applyProtection="0"/>
    <xf numFmtId="0" fontId="11" fillId="33" borderId="59" applyNumberFormat="0" applyFont="0" applyBorder="0" applyAlignment="0" applyProtection="0"/>
    <xf numFmtId="14" fontId="243" fillId="97" borderId="60" applyNumberFormat="0" applyFont="0" applyBorder="0" applyAlignment="0" applyProtection="0">
      <alignment horizontal="center" vertical="center"/>
    </xf>
    <xf numFmtId="0" fontId="43" fillId="0" borderId="0"/>
    <xf numFmtId="3" fontId="146" fillId="0" borderId="0" applyFont="0" applyFill="0" applyBorder="0" applyAlignment="0" applyProtection="0"/>
    <xf numFmtId="3" fontId="146" fillId="0" borderId="0" applyFont="0" applyFill="0" applyBorder="0" applyAlignment="0" applyProtection="0"/>
    <xf numFmtId="3" fontId="146" fillId="0" borderId="0" applyFont="0" applyFill="0" applyBorder="0" applyAlignment="0" applyProtection="0"/>
    <xf numFmtId="3" fontId="146" fillId="0" borderId="0" applyFont="0" applyFill="0" applyBorder="0" applyAlignment="0" applyProtection="0"/>
    <xf numFmtId="3" fontId="146" fillId="0" borderId="0" applyFont="0" applyFill="0" applyBorder="0" applyAlignment="0" applyProtection="0"/>
    <xf numFmtId="3" fontId="146" fillId="0" borderId="0" applyFont="0" applyFill="0" applyBorder="0" applyAlignment="0" applyProtection="0"/>
    <xf numFmtId="3" fontId="146" fillId="0" borderId="0" applyFont="0" applyFill="0" applyBorder="0" applyAlignment="0" applyProtection="0"/>
    <xf numFmtId="3" fontId="146" fillId="0" borderId="0" applyFont="0" applyFill="0" applyBorder="0" applyAlignment="0" applyProtection="0"/>
    <xf numFmtId="3" fontId="146" fillId="0" borderId="0" applyFont="0" applyFill="0" applyBorder="0" applyAlignment="0" applyProtection="0"/>
    <xf numFmtId="3" fontId="146" fillId="0" borderId="0" applyFont="0" applyFill="0" applyBorder="0" applyAlignment="0" applyProtection="0"/>
    <xf numFmtId="3" fontId="146" fillId="0" borderId="0" applyFont="0" applyFill="0" applyBorder="0" applyAlignment="0" applyProtection="0"/>
    <xf numFmtId="3" fontId="146" fillId="0" borderId="0" applyFont="0" applyFill="0" applyBorder="0" applyAlignment="0" applyProtection="0"/>
    <xf numFmtId="3" fontId="146" fillId="0" borderId="0" applyFont="0" applyFill="0" applyBorder="0" applyAlignment="0" applyProtection="0"/>
    <xf numFmtId="3" fontId="146" fillId="0" borderId="0" applyFont="0" applyFill="0" applyBorder="0" applyAlignment="0" applyProtection="0"/>
    <xf numFmtId="3" fontId="146" fillId="0" borderId="0" applyFont="0" applyFill="0" applyBorder="0" applyAlignment="0" applyProtection="0"/>
    <xf numFmtId="3" fontId="146" fillId="0" borderId="0" applyFont="0" applyFill="0" applyBorder="0" applyAlignment="0" applyProtection="0"/>
    <xf numFmtId="3" fontId="146" fillId="0" borderId="0" applyFont="0" applyFill="0" applyBorder="0" applyAlignment="0" applyProtection="0"/>
    <xf numFmtId="3" fontId="146" fillId="0" borderId="0" applyFont="0" applyFill="0" applyBorder="0" applyAlignment="0" applyProtection="0"/>
    <xf numFmtId="3" fontId="146" fillId="0" borderId="0" applyFont="0" applyFill="0" applyBorder="0" applyAlignment="0" applyProtection="0"/>
    <xf numFmtId="3" fontId="146" fillId="0" borderId="0" applyFont="0" applyFill="0" applyBorder="0" applyAlignment="0" applyProtection="0"/>
    <xf numFmtId="3" fontId="146" fillId="0" borderId="0" applyFont="0" applyFill="0" applyBorder="0" applyAlignment="0" applyProtection="0"/>
    <xf numFmtId="3" fontId="146" fillId="0" borderId="0" applyFont="0" applyFill="0" applyBorder="0" applyAlignment="0" applyProtection="0"/>
    <xf numFmtId="3" fontId="146" fillId="0" borderId="0" applyFont="0" applyFill="0" applyBorder="0" applyAlignment="0" applyProtection="0"/>
    <xf numFmtId="3" fontId="146" fillId="0" borderId="0" applyFont="0" applyFill="0" applyBorder="0" applyAlignment="0" applyProtection="0"/>
    <xf numFmtId="3" fontId="146" fillId="0" borderId="0" applyFont="0" applyFill="0" applyBorder="0" applyAlignment="0" applyProtection="0"/>
    <xf numFmtId="3" fontId="146" fillId="0" borderId="0" applyFont="0" applyFill="0" applyBorder="0" applyAlignment="0" applyProtection="0"/>
    <xf numFmtId="3" fontId="146" fillId="0" borderId="0" applyFont="0" applyFill="0" applyBorder="0" applyAlignment="0" applyProtection="0"/>
    <xf numFmtId="3" fontId="146" fillId="0" borderId="0" applyFont="0" applyFill="0" applyBorder="0" applyAlignment="0" applyProtection="0"/>
    <xf numFmtId="3" fontId="146" fillId="0" borderId="0" applyFont="0" applyFill="0" applyBorder="0" applyAlignment="0" applyProtection="0"/>
    <xf numFmtId="3" fontId="146" fillId="0" borderId="0" applyFont="0" applyFill="0" applyBorder="0" applyAlignment="0" applyProtection="0"/>
    <xf numFmtId="3" fontId="146" fillId="0" borderId="0" applyFont="0" applyFill="0" applyBorder="0" applyAlignment="0" applyProtection="0"/>
    <xf numFmtId="3" fontId="146" fillId="0" borderId="0" applyFont="0" applyFill="0" applyBorder="0" applyAlignment="0" applyProtection="0"/>
    <xf numFmtId="3" fontId="146" fillId="0" borderId="0" applyFont="0" applyFill="0" applyBorder="0" applyAlignment="0" applyProtection="0"/>
    <xf numFmtId="3" fontId="146" fillId="0" borderId="0" applyFont="0" applyFill="0" applyBorder="0" applyAlignment="0" applyProtection="0"/>
    <xf numFmtId="3" fontId="146" fillId="0" borderId="0" applyFont="0" applyFill="0" applyBorder="0" applyAlignment="0" applyProtection="0"/>
    <xf numFmtId="3" fontId="146" fillId="0" borderId="0" applyFont="0" applyFill="0" applyBorder="0" applyAlignment="0" applyProtection="0"/>
    <xf numFmtId="3" fontId="146" fillId="0" borderId="0" applyFont="0" applyFill="0" applyBorder="0" applyAlignment="0" applyProtection="0"/>
    <xf numFmtId="3" fontId="146" fillId="0" borderId="0" applyFont="0" applyFill="0" applyBorder="0" applyAlignment="0" applyProtection="0"/>
    <xf numFmtId="3" fontId="146" fillId="0" borderId="0" applyFont="0" applyFill="0" applyBorder="0" applyAlignment="0" applyProtection="0"/>
    <xf numFmtId="3" fontId="146" fillId="0" borderId="0" applyFont="0" applyFill="0" applyBorder="0" applyAlignment="0" applyProtection="0"/>
    <xf numFmtId="3" fontId="146" fillId="0" borderId="0" applyFont="0" applyFill="0" applyBorder="0" applyAlignment="0" applyProtection="0"/>
    <xf numFmtId="3" fontId="146" fillId="0" borderId="0" applyFont="0" applyFill="0" applyBorder="0" applyAlignment="0" applyProtection="0"/>
    <xf numFmtId="3" fontId="146" fillId="0" borderId="0" applyFont="0" applyFill="0" applyBorder="0" applyAlignment="0" applyProtection="0"/>
    <xf numFmtId="3" fontId="146" fillId="0" borderId="0" applyFont="0" applyFill="0" applyBorder="0" applyAlignment="0" applyProtection="0"/>
    <xf numFmtId="3" fontId="146" fillId="0" borderId="0" applyFont="0" applyFill="0" applyBorder="0" applyAlignment="0" applyProtection="0"/>
    <xf numFmtId="3" fontId="146" fillId="0" borderId="0" applyFont="0" applyFill="0" applyBorder="0" applyAlignment="0" applyProtection="0"/>
    <xf numFmtId="3" fontId="146" fillId="0" borderId="0" applyFont="0" applyFill="0" applyBorder="0" applyAlignment="0" applyProtection="0"/>
    <xf numFmtId="3" fontId="146" fillId="0" borderId="0" applyFont="0" applyFill="0" applyBorder="0" applyAlignment="0" applyProtection="0"/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1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6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7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8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54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14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7">
      <protection locked="0"/>
    </xf>
    <xf numFmtId="0" fontId="3" fillId="10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198" fillId="0" borderId="0" applyBorder="0">
      <protection locked="0"/>
    </xf>
    <xf numFmtId="0" fontId="198" fillId="0" borderId="0" applyBorder="0">
      <protection locked="0"/>
    </xf>
    <xf numFmtId="0" fontId="3" fillId="30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7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180" fontId="62" fillId="0" borderId="0" applyFont="0" applyFill="0" applyBorder="0" applyAlignment="0" applyProtection="0"/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0" fontId="198" fillId="0" borderId="0" applyBorder="0">
      <protection locked="0"/>
    </xf>
    <xf numFmtId="0" fontId="198" fillId="0" borderId="0" applyBorder="0">
      <protection locked="0"/>
    </xf>
    <xf numFmtId="180" fontId="62" fillId="0" borderId="0" applyFont="0" applyFill="0" applyBorder="0" applyAlignment="0" applyProtection="0"/>
    <xf numFmtId="0" fontId="198" fillId="0" borderId="0" applyBorder="0">
      <protection locked="0"/>
    </xf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180" fontId="62" fillId="0" borderId="0" applyFont="0" applyFill="0" applyBorder="0" applyAlignment="0" applyProtection="0"/>
    <xf numFmtId="0" fontId="198" fillId="0" borderId="0" applyBorder="0">
      <protection locked="0"/>
    </xf>
    <xf numFmtId="0" fontId="198" fillId="0" borderId="0" applyBorder="0">
      <protection locked="0"/>
    </xf>
    <xf numFmtId="180" fontId="62" fillId="0" borderId="0" applyFont="0" applyFill="0" applyBorder="0" applyAlignment="0" applyProtection="0"/>
    <xf numFmtId="0" fontId="198" fillId="0" borderId="0" applyBorder="0">
      <protection locked="0"/>
    </xf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0" fontId="198" fillId="0" borderId="0" applyBorder="0">
      <protection locked="0"/>
    </xf>
    <xf numFmtId="180" fontId="62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282" fillId="0" borderId="0"/>
    <xf numFmtId="0" fontId="146" fillId="0" borderId="61" applyNumberFormat="0" applyFont="0" applyFill="0" applyAlignment="0" applyProtection="0"/>
    <xf numFmtId="0" fontId="26" fillId="0" borderId="0"/>
    <xf numFmtId="0" fontId="26" fillId="0" borderId="0"/>
    <xf numFmtId="172" fontId="26" fillId="0" borderId="0" applyFont="0" applyFill="0" applyBorder="0" applyAlignment="0" applyProtection="0"/>
    <xf numFmtId="0" fontId="10" fillId="0" borderId="0" applyNumberFormat="0" applyFill="0" applyBorder="0" applyAlignment="0" applyProtection="0"/>
    <xf numFmtId="172" fontId="26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173" fontId="7" fillId="0" borderId="0" applyNumberFormat="0" applyFill="0" applyBorder="0" applyAlignment="0" applyProtection="0"/>
    <xf numFmtId="3" fontId="7" fillId="0" borderId="0" applyFont="0" applyFill="0" applyBorder="0" applyAlignment="0" applyProtection="0"/>
    <xf numFmtId="0" fontId="209" fillId="0" borderId="0" applyNumberFormat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266" fillId="0" borderId="0"/>
    <xf numFmtId="0" fontId="282" fillId="0" borderId="0"/>
    <xf numFmtId="0" fontId="266" fillId="0" borderId="0"/>
    <xf numFmtId="0" fontId="268" fillId="7" borderId="12" applyNumberFormat="0" applyAlignment="0" applyProtection="0"/>
    <xf numFmtId="275" fontId="7" fillId="0" borderId="3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1" fontId="156" fillId="80" borderId="0"/>
    <xf numFmtId="180" fontId="3" fillId="0" borderId="0" applyFont="0" applyFill="0" applyBorder="0" applyAlignment="0" applyProtection="0"/>
    <xf numFmtId="0" fontId="7" fillId="0" borderId="0"/>
    <xf numFmtId="0" fontId="7" fillId="70" borderId="27" applyNumberFormat="0" applyProtection="0">
      <alignment horizontal="left" vertical="center" indent="1"/>
    </xf>
    <xf numFmtId="0" fontId="7" fillId="0" borderId="0" applyNumberFormat="0" applyFont="0" applyFill="0" applyBorder="0" applyAlignment="0" applyProtection="0"/>
    <xf numFmtId="4" fontId="261" fillId="0" borderId="0">
      <alignment vertical="center"/>
    </xf>
    <xf numFmtId="0" fontId="266" fillId="0" borderId="0"/>
    <xf numFmtId="0" fontId="272" fillId="8" borderId="13" applyNumberFormat="0" applyFont="0" applyAlignment="0" applyProtection="0"/>
    <xf numFmtId="43" fontId="7" fillId="0" borderId="0" applyFont="0" applyFill="0" applyBorder="0" applyAlignment="0" applyProtection="0"/>
    <xf numFmtId="173" fontId="7" fillId="0" borderId="0" applyNumberFormat="0" applyFill="0" applyBorder="0" applyAlignment="0" applyProtection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9" fontId="282" fillId="0" borderId="0" applyFont="0" applyFill="0" applyBorder="0" applyAlignment="0" applyProtection="0"/>
    <xf numFmtId="9" fontId="266" fillId="0" borderId="0" applyFont="0" applyFill="0" applyBorder="0" applyAlignment="0" applyProtection="0"/>
    <xf numFmtId="0" fontId="266" fillId="0" borderId="0"/>
    <xf numFmtId="0" fontId="266" fillId="0" borderId="0"/>
    <xf numFmtId="0" fontId="209" fillId="0" borderId="0" applyNumberFormat="0" applyFont="0" applyFill="0" applyBorder="0" applyAlignment="0" applyProtection="0"/>
    <xf numFmtId="172" fontId="7" fillId="0" borderId="0" applyFont="0" applyFill="0" applyBorder="0" applyAlignment="0" applyProtection="0"/>
    <xf numFmtId="4" fontId="287" fillId="99" borderId="27" applyNumberFormat="0" applyProtection="0">
      <alignment horizontal="right" vertical="center"/>
    </xf>
    <xf numFmtId="0" fontId="282" fillId="0" borderId="0" applyNumberFormat="0" applyFont="0" applyFill="0" applyBorder="0" applyAlignment="0" applyProtection="0"/>
    <xf numFmtId="4" fontId="199" fillId="78" borderId="27" applyNumberFormat="0" applyProtection="0">
      <alignment horizontal="left" vertical="center" indent="1"/>
    </xf>
    <xf numFmtId="3" fontId="7" fillId="0" borderId="0" applyFont="0" applyFill="0" applyBorder="0" applyAlignment="0" applyProtection="0"/>
    <xf numFmtId="0" fontId="7" fillId="0" borderId="0"/>
    <xf numFmtId="273" fontId="7" fillId="0" borderId="20" applyBorder="0" applyAlignment="0" applyProtection="0">
      <alignment horizontal="center"/>
    </xf>
    <xf numFmtId="0" fontId="266" fillId="0" borderId="0"/>
    <xf numFmtId="274" fontId="7" fillId="36" borderId="27" applyNumberFormat="0" applyProtection="0">
      <alignment horizontal="left" vertical="center" indent="1"/>
    </xf>
    <xf numFmtId="0" fontId="282" fillId="0" borderId="0"/>
    <xf numFmtId="49" fontId="78" fillId="0" borderId="0" applyFill="0" applyBorder="0" applyProtection="0">
      <alignment horizontal="centerContinuous"/>
    </xf>
    <xf numFmtId="0" fontId="282" fillId="0" borderId="0"/>
    <xf numFmtId="0" fontId="7" fillId="0" borderId="0"/>
    <xf numFmtId="172" fontId="282" fillId="0" borderId="0" applyFont="0" applyFill="0" applyBorder="0" applyAlignment="0" applyProtection="0"/>
    <xf numFmtId="0" fontId="62" fillId="0" borderId="0"/>
    <xf numFmtId="0" fontId="7" fillId="0" borderId="0"/>
    <xf numFmtId="0" fontId="261" fillId="0" borderId="0"/>
    <xf numFmtId="0" fontId="282" fillId="0" borderId="0"/>
    <xf numFmtId="0" fontId="282" fillId="0" borderId="0"/>
    <xf numFmtId="0" fontId="7" fillId="90" borderId="27" applyNumberFormat="0" applyProtection="0">
      <alignment horizontal="left" vertical="center" indent="1"/>
    </xf>
    <xf numFmtId="43" fontId="266" fillId="0" borderId="0" applyFont="0" applyFill="0" applyBorder="0" applyAlignment="0" applyProtection="0"/>
    <xf numFmtId="0" fontId="266" fillId="0" borderId="0"/>
    <xf numFmtId="1" fontId="207" fillId="0" borderId="49">
      <alignment vertical="top"/>
    </xf>
    <xf numFmtId="0" fontId="266" fillId="0" borderId="0"/>
    <xf numFmtId="0" fontId="266" fillId="0" borderId="0"/>
    <xf numFmtId="2" fontId="152" fillId="77" borderId="0" applyNumberFormat="0" applyFill="0" applyBorder="0"/>
    <xf numFmtId="172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0" fontId="266" fillId="0" borderId="0"/>
    <xf numFmtId="172" fontId="7" fillId="0" borderId="0" applyFont="0" applyFill="0" applyBorder="0" applyAlignment="0" applyProtection="0"/>
    <xf numFmtId="9" fontId="26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2" fillId="0" borderId="0"/>
    <xf numFmtId="0" fontId="261" fillId="0" borderId="0"/>
    <xf numFmtId="0" fontId="209" fillId="0" borderId="0" applyNumberFormat="0" applyFont="0" applyFill="0" applyBorder="0" applyAlignment="0" applyProtection="0"/>
    <xf numFmtId="0" fontId="7" fillId="70" borderId="27" applyNumberFormat="0" applyProtection="0">
      <alignment horizontal="left" vertical="center" indent="1"/>
    </xf>
    <xf numFmtId="0" fontId="209" fillId="0" borderId="0" applyNumberFormat="0" applyFont="0" applyFill="0" applyBorder="0" applyAlignment="0" applyProtection="0"/>
    <xf numFmtId="0" fontId="270" fillId="43" borderId="0" applyNumberFormat="0" applyBorder="0" applyAlignment="0" applyProtection="0"/>
    <xf numFmtId="172" fontId="261" fillId="0" borderId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66" fillId="0" borderId="0"/>
    <xf numFmtId="0" fontId="282" fillId="0" borderId="0"/>
    <xf numFmtId="172" fontId="263" fillId="0" borderId="0" applyFont="0" applyFill="0" applyBorder="0" applyAlignment="0" applyProtection="0"/>
    <xf numFmtId="173" fontId="3" fillId="0" borderId="0"/>
    <xf numFmtId="0" fontId="200" fillId="0" borderId="0" applyNumberFormat="0" applyProtection="0">
      <alignment horizontal="left" vertical="center" indent="1"/>
    </xf>
    <xf numFmtId="4" fontId="288" fillId="108" borderId="0" applyNumberFormat="0" applyProtection="0">
      <alignment horizontal="left" vertical="center" indent="1"/>
    </xf>
    <xf numFmtId="0" fontId="282" fillId="0" borderId="0"/>
    <xf numFmtId="274" fontId="7" fillId="64" borderId="27" applyNumberFormat="0" applyProtection="0">
      <alignment horizontal="left" vertical="center" indent="1"/>
    </xf>
    <xf numFmtId="0" fontId="282" fillId="0" borderId="0" applyNumberFormat="0" applyFont="0" applyFill="0" applyBorder="0" applyAlignment="0" applyProtection="0"/>
    <xf numFmtId="0" fontId="282" fillId="0" borderId="0"/>
    <xf numFmtId="0" fontId="7" fillId="0" borderId="0"/>
    <xf numFmtId="274" fontId="267" fillId="0" borderId="0"/>
    <xf numFmtId="0" fontId="261" fillId="0" borderId="0"/>
    <xf numFmtId="247" fontId="7" fillId="0" borderId="0" applyFont="0" applyFill="0" applyBorder="0" applyAlignment="0" applyProtection="0"/>
    <xf numFmtId="0" fontId="7" fillId="0" borderId="0"/>
    <xf numFmtId="0" fontId="209" fillId="0" borderId="0" applyNumberFormat="0" applyFont="0" applyFill="0" applyBorder="0" applyAlignment="0" applyProtection="0"/>
    <xf numFmtId="0" fontId="7" fillId="70" borderId="27" applyNumberFormat="0" applyProtection="0">
      <alignment horizontal="left" vertical="center" indent="1"/>
    </xf>
    <xf numFmtId="9" fontId="7" fillId="0" borderId="0" applyFont="0" applyFill="0" applyBorder="0" applyAlignment="0" applyProtection="0"/>
    <xf numFmtId="0" fontId="7" fillId="70" borderId="27" applyNumberFormat="0" applyProtection="0">
      <alignment horizontal="left" vertical="center" indent="1"/>
    </xf>
    <xf numFmtId="43" fontId="62" fillId="0" borderId="0" applyFont="0" applyFill="0" applyBorder="0" applyAlignment="0" applyProtection="0"/>
    <xf numFmtId="9" fontId="261" fillId="0" borderId="0" applyFont="0" applyFill="0" applyBorder="0" applyAlignment="0" applyProtection="0"/>
    <xf numFmtId="4" fontId="287" fillId="37" borderId="27" applyNumberFormat="0" applyProtection="0">
      <alignment vertical="center"/>
    </xf>
    <xf numFmtId="172" fontId="2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 applyNumberForma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7" fillId="0" borderId="0">
      <alignment vertical="center"/>
    </xf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282" fillId="0" borderId="0"/>
    <xf numFmtId="0" fontId="7" fillId="0" borderId="0"/>
    <xf numFmtId="172" fontId="7" fillId="0" borderId="0" applyFont="0" applyFill="0" applyBorder="0" applyAlignment="0" applyProtection="0"/>
    <xf numFmtId="4" fontId="199" fillId="64" borderId="27" applyNumberFormat="0" applyProtection="0">
      <alignment horizontal="left" vertical="center" indent="1"/>
    </xf>
    <xf numFmtId="0" fontId="7" fillId="0" borderId="0"/>
    <xf numFmtId="172" fontId="282" fillId="0" borderId="0" applyFont="0" applyFill="0" applyBorder="0" applyAlignment="0" applyProtection="0"/>
    <xf numFmtId="9" fontId="105" fillId="0" borderId="0" applyFont="0" applyFill="0" applyBorder="0" applyAlignment="0" applyProtection="0"/>
    <xf numFmtId="0" fontId="266" fillId="0" borderId="0"/>
    <xf numFmtId="43" fontId="7" fillId="0" borderId="0" applyFont="0" applyFill="0" applyBorder="0" applyAlignment="0" applyProtection="0"/>
    <xf numFmtId="4" fontId="199" fillId="64" borderId="27" applyNumberFormat="0" applyProtection="0">
      <alignment horizontal="left" vertical="center" indent="1"/>
    </xf>
    <xf numFmtId="4" fontId="199" fillId="99" borderId="27" applyNumberFormat="0" applyProtection="0">
      <alignment horizontal="right" vertical="center"/>
    </xf>
    <xf numFmtId="0" fontId="7" fillId="36" borderId="27" applyNumberFormat="0" applyProtection="0">
      <alignment horizontal="left" vertical="center" indent="1"/>
    </xf>
    <xf numFmtId="0" fontId="3" fillId="8" borderId="13" applyNumberFormat="0" applyFont="0" applyAlignment="0" applyProtection="0"/>
    <xf numFmtId="0" fontId="289" fillId="0" borderId="0" applyNumberFormat="0" applyProtection="0">
      <alignment horizontal="left" vertical="center" indent="1"/>
    </xf>
    <xf numFmtId="10" fontId="7" fillId="0" borderId="0" applyFill="0" applyBorder="0" applyAlignment="0" applyProtection="0"/>
    <xf numFmtId="172" fontId="7" fillId="0" borderId="0" applyFont="0" applyFill="0" applyBorder="0" applyAlignment="0" applyProtection="0"/>
    <xf numFmtId="0" fontId="7" fillId="90" borderId="27" applyNumberFormat="0" applyProtection="0">
      <alignment horizontal="left" vertical="center" indent="1"/>
    </xf>
    <xf numFmtId="0" fontId="282" fillId="0" borderId="0"/>
    <xf numFmtId="0" fontId="282" fillId="0" borderId="0"/>
    <xf numFmtId="4" fontId="26" fillId="49" borderId="63" applyNumberFormat="0" applyProtection="0">
      <alignment horizontal="left" vertical="center" indent="1"/>
    </xf>
    <xf numFmtId="0" fontId="282" fillId="0" borderId="0"/>
    <xf numFmtId="17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282" fillId="0" borderId="0"/>
    <xf numFmtId="0" fontId="266" fillId="0" borderId="0"/>
    <xf numFmtId="0" fontId="7" fillId="70" borderId="27" applyNumberFormat="0" applyProtection="0">
      <alignment horizontal="left" vertical="center" indent="1"/>
    </xf>
    <xf numFmtId="0" fontId="75" fillId="0" borderId="0" applyNumberForma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7" fillId="0" borderId="19"/>
    <xf numFmtId="4" fontId="209" fillId="0" borderId="0" applyFont="0" applyFill="0" applyBorder="0" applyAlignment="0" applyProtection="0"/>
    <xf numFmtId="0" fontId="265" fillId="101" borderId="0" applyNumberFormat="0" applyBorder="0" applyAlignment="0" applyProtection="0"/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275" fillId="2" borderId="0" applyNumberFormat="0" applyBorder="0" applyAlignment="0" applyProtection="0"/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282" fillId="0" borderId="0" applyNumberFormat="0" applyFont="0" applyFill="0" applyBorder="0" applyAlignment="0" applyProtection="0"/>
    <xf numFmtId="0" fontId="7" fillId="0" borderId="0"/>
    <xf numFmtId="0" fontId="7" fillId="0" borderId="0"/>
    <xf numFmtId="0" fontId="265" fillId="25" borderId="0" applyNumberFormat="0" applyBorder="0" applyAlignment="0" applyProtection="0"/>
    <xf numFmtId="0" fontId="26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282" fillId="0" borderId="0"/>
    <xf numFmtId="0" fontId="209" fillId="0" borderId="0" applyNumberFormat="0" applyFont="0" applyFill="0" applyBorder="0" applyAlignment="0" applyProtection="0"/>
    <xf numFmtId="43" fontId="7" fillId="0" borderId="0" applyFont="0" applyFill="0" applyBorder="0" applyAlignment="0" applyProtection="0"/>
    <xf numFmtId="0" fontId="266" fillId="0" borderId="0"/>
    <xf numFmtId="172" fontId="7" fillId="0" borderId="0" applyFont="0" applyFill="0" applyBorder="0" applyAlignment="0" applyProtection="0"/>
    <xf numFmtId="0" fontId="230" fillId="0" borderId="29" applyNumberFormat="0" applyFill="0" applyAlignment="0" applyProtection="0"/>
    <xf numFmtId="172" fontId="7" fillId="0" borderId="0" applyFont="0" applyFill="0" applyBorder="0" applyAlignment="0" applyProtection="0"/>
    <xf numFmtId="173" fontId="7" fillId="0" borderId="0" applyNumberFormat="0" applyFill="0" applyBorder="0" applyAlignment="0" applyProtection="0"/>
    <xf numFmtId="0" fontId="285" fillId="0" borderId="0" applyNumberFormat="0" applyFill="0" applyBorder="0" applyAlignment="0" applyProtection="0">
      <alignment vertical="top"/>
      <protection locked="0"/>
    </xf>
    <xf numFmtId="0" fontId="7" fillId="90" borderId="27" applyNumberFormat="0" applyProtection="0">
      <alignment horizontal="left" vertical="center" indent="1"/>
    </xf>
    <xf numFmtId="4" fontId="199" fillId="78" borderId="27" applyNumberFormat="0" applyProtection="0">
      <alignment vertical="center"/>
    </xf>
    <xf numFmtId="43" fontId="266" fillId="0" borderId="0" applyFont="0" applyFill="0" applyBorder="0" applyAlignment="0" applyProtection="0"/>
    <xf numFmtId="0" fontId="7" fillId="90" borderId="27" applyNumberFormat="0" applyProtection="0">
      <alignment horizontal="left" vertical="center" indent="1"/>
    </xf>
    <xf numFmtId="274" fontId="7" fillId="9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282" fillId="0" borderId="0"/>
    <xf numFmtId="0" fontId="282" fillId="0" borderId="0"/>
    <xf numFmtId="3" fontId="7" fillId="0" borderId="0" applyFont="0" applyFill="0" applyBorder="0" applyAlignment="0" applyProtection="0"/>
    <xf numFmtId="0" fontId="272" fillId="8" borderId="13" applyNumberFormat="0" applyFont="0" applyAlignment="0" applyProtection="0"/>
    <xf numFmtId="172" fontId="7" fillId="0" borderId="0" applyFont="0" applyFill="0" applyBorder="0" applyAlignment="0" applyProtection="0"/>
    <xf numFmtId="17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82" fillId="0" borderId="0"/>
    <xf numFmtId="0" fontId="230" fillId="0" borderId="29" applyNumberFormat="0" applyFill="0" applyAlignment="0" applyProtection="0"/>
    <xf numFmtId="0" fontId="7" fillId="0" borderId="0"/>
    <xf numFmtId="43" fontId="7" fillId="0" borderId="0" applyFont="0" applyFill="0" applyBorder="0" applyAlignment="0" applyProtection="0"/>
    <xf numFmtId="0" fontId="266" fillId="0" borderId="0"/>
    <xf numFmtId="43" fontId="7" fillId="0" borderId="0" applyFont="0" applyFill="0" applyBorder="0" applyAlignment="0" applyProtection="0"/>
    <xf numFmtId="0" fontId="7" fillId="90" borderId="27" applyNumberFormat="0" applyProtection="0">
      <alignment horizontal="left" vertical="center" indent="1"/>
    </xf>
    <xf numFmtId="9" fontId="282" fillId="0" borderId="0" applyFont="0" applyFill="0" applyBorder="0" applyAlignment="0" applyProtection="0"/>
    <xf numFmtId="0" fontId="7" fillId="0" borderId="0"/>
    <xf numFmtId="173" fontId="7" fillId="0" borderId="0"/>
    <xf numFmtId="175" fontId="263" fillId="0" borderId="0" applyFont="0" applyFill="0" applyBorder="0" applyAlignment="0" applyProtection="0"/>
    <xf numFmtId="0" fontId="7" fillId="51" borderId="0" applyNumberFormat="0" applyFont="0" applyBorder="0" applyAlignment="0" applyProtection="0"/>
    <xf numFmtId="0" fontId="282" fillId="0" borderId="0"/>
    <xf numFmtId="0" fontId="265" fillId="98" borderId="0" applyNumberFormat="0" applyBorder="0" applyAlignment="0" applyProtection="0"/>
    <xf numFmtId="0" fontId="261" fillId="0" borderId="0"/>
    <xf numFmtId="0" fontId="266" fillId="0" borderId="0"/>
    <xf numFmtId="0" fontId="261" fillId="0" borderId="0"/>
    <xf numFmtId="9" fontId="261" fillId="0" borderId="0" applyFont="0" applyFill="0" applyBorder="0" applyAlignment="0" applyProtection="0"/>
    <xf numFmtId="172" fontId="105" fillId="0" borderId="0" applyFont="0" applyFill="0" applyBorder="0" applyAlignment="0" applyProtection="0"/>
    <xf numFmtId="0" fontId="7" fillId="64" borderId="27" applyNumberFormat="0" applyProtection="0">
      <alignment horizontal="left" vertical="center" indent="1"/>
    </xf>
    <xf numFmtId="43" fontId="7" fillId="0" borderId="0" applyFont="0" applyFill="0" applyBorder="0" applyAlignment="0" applyProtection="0"/>
    <xf numFmtId="0" fontId="282" fillId="0" borderId="0"/>
    <xf numFmtId="0" fontId="282" fillId="0" borderId="0"/>
    <xf numFmtId="0" fontId="7" fillId="90" borderId="27" applyNumberFormat="0" applyProtection="0">
      <alignment horizontal="left" vertical="center" indent="1"/>
    </xf>
    <xf numFmtId="0" fontId="282" fillId="0" borderId="0"/>
    <xf numFmtId="0" fontId="266" fillId="0" borderId="0"/>
    <xf numFmtId="0" fontId="282" fillId="0" borderId="0"/>
    <xf numFmtId="9" fontId="272" fillId="0" borderId="0" applyFont="0" applyFill="0" applyBorder="0" applyAlignment="0" applyProtection="0"/>
    <xf numFmtId="0" fontId="7" fillId="7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265" fillId="101" borderId="0" applyNumberFormat="0" applyBorder="0" applyAlignment="0" applyProtection="0"/>
    <xf numFmtId="0" fontId="282" fillId="0" borderId="0"/>
    <xf numFmtId="0" fontId="282" fillId="0" borderId="0"/>
    <xf numFmtId="4" fontId="209" fillId="0" borderId="0" applyFont="0" applyFill="0" applyBorder="0" applyAlignment="0" applyProtection="0"/>
    <xf numFmtId="0" fontId="209" fillId="0" borderId="0" applyNumberFormat="0" applyFont="0" applyFill="0" applyBorder="0" applyAlignment="0" applyProtection="0"/>
    <xf numFmtId="49" fontId="298" fillId="0" borderId="0" applyFill="0" applyBorder="0" applyProtection="0">
      <alignment horizontal="centerContinuous"/>
    </xf>
    <xf numFmtId="0" fontId="7" fillId="0" borderId="5" applyFill="0" applyAlignment="0" applyProtection="0"/>
    <xf numFmtId="0" fontId="209" fillId="0" borderId="0" applyNumberFormat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261" fillId="0" borderId="0" applyFont="0" applyFill="0" applyBorder="0" applyAlignment="0" applyProtection="0"/>
    <xf numFmtId="0" fontId="282" fillId="0" borderId="0"/>
    <xf numFmtId="0" fontId="266" fillId="0" borderId="0"/>
    <xf numFmtId="0" fontId="261" fillId="0" borderId="0"/>
    <xf numFmtId="0" fontId="7" fillId="70" borderId="27" applyNumberFormat="0" applyProtection="0">
      <alignment horizontal="left" vertical="center" indent="1"/>
    </xf>
    <xf numFmtId="9" fontId="7" fillId="0" borderId="0" applyFont="0" applyFill="0" applyBorder="0" applyAlignment="0" applyProtection="0"/>
    <xf numFmtId="274" fontId="7" fillId="51" borderId="0" applyNumberFormat="0" applyFont="0" applyBorder="0" applyAlignment="0" applyProtection="0"/>
    <xf numFmtId="0" fontId="266" fillId="0" borderId="0"/>
    <xf numFmtId="0" fontId="282" fillId="0" borderId="0"/>
    <xf numFmtId="3" fontId="7" fillId="0" borderId="0" applyFont="0" applyFill="0" applyBorder="0" applyAlignment="0" applyProtection="0"/>
    <xf numFmtId="274" fontId="7" fillId="0" borderId="0" applyFont="0" applyFill="0" applyBorder="0" applyAlignment="0" applyProtection="0"/>
    <xf numFmtId="0" fontId="282" fillId="0" borderId="0"/>
    <xf numFmtId="0" fontId="230" fillId="0" borderId="29" applyNumberFormat="0" applyFill="0" applyAlignment="0" applyProtection="0"/>
    <xf numFmtId="0" fontId="105" fillId="0" borderId="0"/>
    <xf numFmtId="0" fontId="291" fillId="0" borderId="0"/>
    <xf numFmtId="275" fontId="7" fillId="0" borderId="62" applyFont="0" applyFill="0" applyBorder="0" applyAlignment="0" applyProtection="0"/>
    <xf numFmtId="4" fontId="282" fillId="0" borderId="0">
      <alignment vertical="center"/>
    </xf>
    <xf numFmtId="0" fontId="7" fillId="0" borderId="0"/>
    <xf numFmtId="0" fontId="7" fillId="70" borderId="27" applyNumberFormat="0" applyProtection="0">
      <alignment horizontal="left" vertical="center" indent="1"/>
    </xf>
    <xf numFmtId="0" fontId="7" fillId="0" borderId="0"/>
    <xf numFmtId="37" fontId="31" fillId="0" borderId="0"/>
    <xf numFmtId="43" fontId="7" fillId="0" borderId="0" applyFont="0" applyFill="0" applyBorder="0" applyAlignment="0" applyProtection="0"/>
    <xf numFmtId="173" fontId="7" fillId="0" borderId="0" applyNumberFormat="0" applyFill="0" applyBorder="0" applyAlignment="0" applyProtection="0"/>
    <xf numFmtId="0" fontId="282" fillId="0" borderId="0"/>
    <xf numFmtId="173" fontId="7" fillId="0" borderId="0"/>
    <xf numFmtId="43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4" fontId="199" fillId="37" borderId="27" applyNumberFormat="0" applyProtection="0">
      <alignment vertical="center"/>
    </xf>
    <xf numFmtId="173" fontId="7" fillId="0" borderId="0"/>
    <xf numFmtId="0" fontId="7" fillId="0" borderId="0"/>
    <xf numFmtId="0" fontId="7" fillId="0" borderId="0"/>
    <xf numFmtId="0" fontId="261" fillId="0" borderId="0"/>
    <xf numFmtId="0" fontId="203" fillId="109" borderId="47">
      <alignment horizontal="centerContinuous"/>
    </xf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282" fillId="0" borderId="0" applyNumberFormat="0" applyFont="0" applyFill="0" applyBorder="0" applyAlignment="0" applyProtection="0"/>
    <xf numFmtId="0" fontId="282" fillId="0" borderId="0"/>
    <xf numFmtId="0" fontId="282" fillId="0" borderId="0"/>
    <xf numFmtId="0" fontId="278" fillId="61" borderId="10" applyNumberFormat="0" applyAlignment="0" applyProtection="0"/>
    <xf numFmtId="9" fontId="261" fillId="0" borderId="0" applyFont="0" applyFill="0" applyBorder="0" applyAlignment="0" applyProtection="0"/>
    <xf numFmtId="0" fontId="7" fillId="0" borderId="0"/>
    <xf numFmtId="9" fontId="261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64" borderId="27" applyNumberFormat="0" applyProtection="0">
      <alignment horizontal="left" vertical="center" indent="1"/>
    </xf>
    <xf numFmtId="43" fontId="7" fillId="0" borderId="0" applyFont="0" applyFill="0" applyBorder="0" applyAlignment="0" applyProtection="0"/>
    <xf numFmtId="0" fontId="270" fillId="0" borderId="0"/>
    <xf numFmtId="0" fontId="266" fillId="0" borderId="0"/>
    <xf numFmtId="181" fontId="7" fillId="80" borderId="0"/>
    <xf numFmtId="172" fontId="7" fillId="0" borderId="0" applyFont="0" applyFill="0" applyBorder="0" applyAlignment="0" applyProtection="0"/>
    <xf numFmtId="0" fontId="282" fillId="0" borderId="0"/>
    <xf numFmtId="0" fontId="282" fillId="0" borderId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70" fillId="100" borderId="0" applyNumberFormat="0" applyBorder="0" applyAlignment="0" applyProtection="0"/>
    <xf numFmtId="0" fontId="272" fillId="0" borderId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82" fillId="0" borderId="0"/>
    <xf numFmtId="0" fontId="266" fillId="0" borderId="0"/>
    <xf numFmtId="43" fontId="7" fillId="0" borderId="0" applyFont="0" applyFill="0" applyBorder="0" applyAlignment="0" applyProtection="0"/>
    <xf numFmtId="0" fontId="7" fillId="70" borderId="27" applyNumberFormat="0" applyProtection="0">
      <alignment horizontal="left" vertical="center" indent="1"/>
    </xf>
    <xf numFmtId="4" fontId="199" fillId="37" borderId="27" applyNumberFormat="0" applyProtection="0">
      <alignment horizontal="left" vertical="center" indent="1"/>
    </xf>
    <xf numFmtId="0" fontId="282" fillId="0" borderId="0"/>
    <xf numFmtId="0" fontId="272" fillId="0" borderId="0"/>
    <xf numFmtId="0" fontId="282" fillId="0" borderId="0"/>
    <xf numFmtId="0" fontId="266" fillId="0" borderId="0"/>
    <xf numFmtId="0" fontId="35" fillId="0" borderId="0">
      <alignment vertical="center"/>
      <protection locked="0"/>
    </xf>
    <xf numFmtId="4" fontId="26" fillId="0" borderId="63" applyNumberFormat="0" applyProtection="0">
      <alignment horizontal="right" vertical="center"/>
    </xf>
    <xf numFmtId="4" fontId="209" fillId="0" borderId="0" applyFont="0" applyFill="0" applyBorder="0" applyAlignment="0" applyProtection="0"/>
    <xf numFmtId="173" fontId="7" fillId="0" borderId="0" applyNumberFormat="0" applyFill="0" applyBorder="0" applyAlignment="0" applyProtection="0"/>
    <xf numFmtId="0" fontId="261" fillId="0" borderId="0"/>
    <xf numFmtId="0" fontId="7" fillId="51" borderId="0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282" fillId="0" borderId="0"/>
    <xf numFmtId="172" fontId="272" fillId="0" borderId="0" applyFont="0" applyFill="0" applyBorder="0" applyAlignment="0" applyProtection="0"/>
    <xf numFmtId="189" fontId="38" fillId="0" borderId="0" applyFont="0" applyFill="0" applyBorder="0" applyAlignment="0" applyProtection="0">
      <alignment horizontal="right"/>
    </xf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274" fontId="7" fillId="0" borderId="0"/>
    <xf numFmtId="9" fontId="3" fillId="0" borderId="0" applyFont="0" applyFill="0" applyBorder="0" applyAlignment="0" applyProtection="0"/>
    <xf numFmtId="0" fontId="282" fillId="0" borderId="0"/>
    <xf numFmtId="9" fontId="3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266" fillId="0" borderId="0"/>
    <xf numFmtId="172" fontId="7" fillId="0" borderId="0" applyFont="0" applyFill="0" applyBorder="0" applyAlignment="0" applyProtection="0"/>
    <xf numFmtId="173" fontId="7" fillId="0" borderId="0" applyNumberFormat="0" applyFill="0" applyBorder="0" applyAlignment="0" applyProtection="0"/>
    <xf numFmtId="4" fontId="283" fillId="0" borderId="0">
      <alignment vertical="center"/>
    </xf>
    <xf numFmtId="0" fontId="282" fillId="0" borderId="0"/>
    <xf numFmtId="0" fontId="261" fillId="0" borderId="0"/>
    <xf numFmtId="172" fontId="272" fillId="0" borderId="0" applyFont="0" applyFill="0" applyBorder="0" applyAlignment="0" applyProtection="0"/>
    <xf numFmtId="4" fontId="283" fillId="0" borderId="0">
      <alignment vertical="center"/>
    </xf>
    <xf numFmtId="0" fontId="265" fillId="51" borderId="0" applyNumberFormat="0" applyBorder="0" applyAlignment="0" applyProtection="0"/>
    <xf numFmtId="9" fontId="7" fillId="0" borderId="0" applyFont="0" applyFill="0" applyBorder="0" applyAlignment="0" applyProtection="0"/>
    <xf numFmtId="4" fontId="199" fillId="71" borderId="27" applyNumberFormat="0" applyProtection="0">
      <alignment horizontal="right" vertical="center"/>
    </xf>
    <xf numFmtId="274" fontId="7" fillId="70" borderId="27" applyNumberFormat="0" applyProtection="0">
      <alignment horizontal="left" vertical="center" indent="1"/>
    </xf>
    <xf numFmtId="0" fontId="7" fillId="0" borderId="0"/>
    <xf numFmtId="0" fontId="282" fillId="0" borderId="0"/>
    <xf numFmtId="0" fontId="266" fillId="0" borderId="0"/>
    <xf numFmtId="0" fontId="7" fillId="0" borderId="0"/>
    <xf numFmtId="39" fontId="7" fillId="0" borderId="0"/>
    <xf numFmtId="0" fontId="266" fillId="0" borderId="0"/>
    <xf numFmtId="0" fontId="282" fillId="0" borderId="0" applyNumberFormat="0" applyFont="0" applyFill="0" applyBorder="0" applyAlignment="0" applyProtection="0"/>
    <xf numFmtId="0" fontId="282" fillId="0" borderId="0"/>
    <xf numFmtId="0" fontId="282" fillId="0" borderId="0"/>
    <xf numFmtId="0" fontId="282" fillId="0" borderId="0"/>
    <xf numFmtId="0" fontId="266" fillId="0" borderId="0"/>
    <xf numFmtId="4" fontId="282" fillId="0" borderId="0">
      <alignment vertical="center"/>
    </xf>
    <xf numFmtId="4" fontId="199" fillId="99" borderId="27" applyNumberFormat="0" applyProtection="0">
      <alignment horizontal="left" vertical="center" indent="1"/>
    </xf>
    <xf numFmtId="0" fontId="7" fillId="0" borderId="0">
      <alignment horizontal="left"/>
    </xf>
    <xf numFmtId="43" fontId="261" fillId="0" borderId="0" applyFont="0" applyFill="0" applyBorder="0" applyAlignment="0" applyProtection="0"/>
    <xf numFmtId="4" fontId="282" fillId="0" borderId="0">
      <alignment vertical="center"/>
    </xf>
    <xf numFmtId="0" fontId="282" fillId="0" borderId="0"/>
    <xf numFmtId="43" fontId="7" fillId="0" borderId="0" applyFont="0" applyFill="0" applyBorder="0" applyAlignment="0" applyProtection="0"/>
    <xf numFmtId="172" fontId="282" fillId="0" borderId="0" applyFont="0" applyFill="0" applyBorder="0" applyAlignment="0" applyProtection="0"/>
    <xf numFmtId="9" fontId="266" fillId="0" borderId="0" applyFont="0" applyFill="0" applyBorder="0" applyAlignment="0" applyProtection="0"/>
    <xf numFmtId="9" fontId="261" fillId="0" borderId="0" applyFont="0" applyFill="0" applyBorder="0" applyAlignment="0" applyProtection="0"/>
    <xf numFmtId="0" fontId="7" fillId="70" borderId="27" applyNumberFormat="0" applyProtection="0">
      <alignment horizontal="left" vertical="center" indent="1"/>
    </xf>
    <xf numFmtId="0" fontId="282" fillId="0" borderId="0"/>
    <xf numFmtId="0" fontId="209" fillId="0" borderId="0" applyNumberFormat="0" applyFont="0" applyFill="0" applyBorder="0" applyAlignment="0" applyProtection="0"/>
    <xf numFmtId="4" fontId="199" fillId="99" borderId="27" applyNumberFormat="0" applyProtection="0">
      <alignment horizontal="left" vertical="center" indent="1"/>
    </xf>
    <xf numFmtId="0" fontId="209" fillId="0" borderId="0" applyNumberFormat="0" applyFont="0" applyFill="0" applyBorder="0" applyAlignment="0" applyProtection="0"/>
    <xf numFmtId="4" fontId="199" fillId="64" borderId="27" applyNumberFormat="0" applyProtection="0">
      <alignment horizontal="left" vertical="center" indent="1"/>
    </xf>
    <xf numFmtId="4" fontId="287" fillId="78" borderId="27" applyNumberFormat="0" applyProtection="0">
      <alignment vertical="center"/>
    </xf>
    <xf numFmtId="0" fontId="261" fillId="0" borderId="0"/>
    <xf numFmtId="274" fontId="7" fillId="64" borderId="27" applyNumberFormat="0" applyProtection="0">
      <alignment horizontal="left" vertical="center" indent="1"/>
    </xf>
    <xf numFmtId="0" fontId="282" fillId="0" borderId="0"/>
    <xf numFmtId="172" fontId="282" fillId="0" borderId="0" applyFont="0" applyFill="0" applyBorder="0" applyAlignment="0" applyProtection="0"/>
    <xf numFmtId="9" fontId="26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66" fillId="0" borderId="0"/>
    <xf numFmtId="49" fontId="11" fillId="0" borderId="0" applyFill="0" applyBorder="0" applyProtection="0">
      <alignment horizontal="center" vertical="center" wrapText="1"/>
    </xf>
    <xf numFmtId="0" fontId="282" fillId="0" borderId="0"/>
    <xf numFmtId="0" fontId="266" fillId="0" borderId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7" fillId="0" borderId="0"/>
    <xf numFmtId="0" fontId="282" fillId="0" borderId="0"/>
    <xf numFmtId="0" fontId="7" fillId="70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0" fontId="26" fillId="0" borderId="0"/>
    <xf numFmtId="0" fontId="265" fillId="13" borderId="0" applyNumberFormat="0" applyBorder="0" applyAlignment="0" applyProtection="0"/>
    <xf numFmtId="172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0" fontId="282" fillId="0" borderId="0"/>
    <xf numFmtId="0" fontId="266" fillId="0" borderId="0"/>
    <xf numFmtId="43" fontId="7" fillId="0" borderId="0" applyFont="0" applyFill="0" applyBorder="0" applyAlignment="0" applyProtection="0"/>
    <xf numFmtId="0" fontId="293" fillId="0" borderId="0"/>
    <xf numFmtId="0" fontId="7" fillId="0" borderId="0"/>
    <xf numFmtId="172" fontId="7" fillId="0" borderId="0" applyFont="0" applyFill="0" applyBorder="0" applyAlignment="0" applyProtection="0"/>
    <xf numFmtId="0" fontId="282" fillId="0" borderId="0"/>
    <xf numFmtId="0" fontId="282" fillId="0" borderId="0"/>
    <xf numFmtId="0" fontId="282" fillId="0" borderId="0"/>
    <xf numFmtId="172" fontId="7" fillId="0" borderId="0" applyFont="0" applyFill="0" applyBorder="0" applyAlignment="0" applyProtection="0"/>
    <xf numFmtId="0" fontId="230" fillId="0" borderId="29" applyNumberFormat="0" applyFill="0" applyAlignment="0" applyProtection="0"/>
    <xf numFmtId="172" fontId="282" fillId="0" borderId="0" applyFont="0" applyFill="0" applyBorder="0" applyAlignment="0" applyProtection="0"/>
    <xf numFmtId="0" fontId="265" fillId="59" borderId="0" applyNumberFormat="0" applyBorder="0" applyAlignment="0" applyProtection="0"/>
    <xf numFmtId="0" fontId="282" fillId="0" borderId="0"/>
    <xf numFmtId="0" fontId="282" fillId="0" borderId="0"/>
    <xf numFmtId="173" fontId="7" fillId="0" borderId="0" applyNumberFormat="0" applyFill="0" applyBorder="0" applyAlignment="0" applyProtection="0"/>
    <xf numFmtId="4" fontId="199" fillId="68" borderId="27" applyNumberFormat="0" applyProtection="0">
      <alignment horizontal="right" vertical="center"/>
    </xf>
    <xf numFmtId="0" fontId="282" fillId="0" borderId="0"/>
    <xf numFmtId="172" fontId="7" fillId="0" borderId="0" applyFont="0" applyFill="0" applyBorder="0" applyAlignment="0" applyProtection="0"/>
    <xf numFmtId="0" fontId="282" fillId="0" borderId="0"/>
    <xf numFmtId="172" fontId="7" fillId="0" borderId="0" applyFont="0" applyFill="0" applyBorder="0" applyAlignment="0" applyProtection="0"/>
    <xf numFmtId="274" fontId="7" fillId="70" borderId="27" applyNumberFormat="0" applyProtection="0">
      <alignment horizontal="left" vertical="center" indent="1"/>
    </xf>
    <xf numFmtId="0" fontId="41" fillId="0" borderId="0" applyNumberFormat="0" applyProtection="0">
      <alignment horizontal="left" vertical="center" wrapText="1" indent="1"/>
    </xf>
    <xf numFmtId="0" fontId="7" fillId="0" borderId="0" applyNumberFormat="0" applyFill="0" applyBorder="0" applyAlignment="0" applyProtection="0"/>
    <xf numFmtId="172" fontId="7" fillId="0" borderId="0" applyFont="0" applyFill="0" applyBorder="0" applyAlignment="0" applyProtection="0"/>
    <xf numFmtId="172" fontId="267" fillId="0" borderId="0" applyFont="0" applyFill="0" applyBorder="0" applyAlignment="0" applyProtection="0"/>
    <xf numFmtId="0" fontId="7" fillId="0" borderId="0"/>
    <xf numFmtId="0" fontId="261" fillId="0" borderId="0"/>
    <xf numFmtId="172" fontId="7" fillId="0" borderId="0" applyFont="0" applyFill="0" applyBorder="0" applyAlignment="0" applyProtection="0"/>
    <xf numFmtId="0" fontId="7" fillId="7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172" fontId="282" fillId="0" borderId="0" applyFont="0" applyFill="0" applyBorder="0" applyAlignment="0" applyProtection="0"/>
    <xf numFmtId="172" fontId="105" fillId="0" borderId="0" applyFont="0" applyFill="0" applyBorder="0" applyAlignment="0" applyProtection="0"/>
    <xf numFmtId="4" fontId="199" fillId="64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43" fontId="7" fillId="0" borderId="0" applyFont="0" applyFill="0" applyBorder="0" applyAlignment="0" applyProtection="0"/>
    <xf numFmtId="0" fontId="282" fillId="0" borderId="0"/>
    <xf numFmtId="0" fontId="282" fillId="0" borderId="0"/>
    <xf numFmtId="0" fontId="7" fillId="0" borderId="0"/>
    <xf numFmtId="9" fontId="105" fillId="0" borderId="0" applyFont="0" applyFill="0" applyBorder="0" applyAlignment="0" applyProtection="0"/>
    <xf numFmtId="0" fontId="282" fillId="0" borderId="0"/>
    <xf numFmtId="9" fontId="282" fillId="0" borderId="0" applyFont="0" applyFill="0" applyBorder="0" applyAlignment="0" applyProtection="0"/>
    <xf numFmtId="274" fontId="7" fillId="0" borderId="0" applyNumberFormat="0" applyFont="0" applyBorder="0" applyAlignment="0" applyProtection="0"/>
    <xf numFmtId="173" fontId="7" fillId="0" borderId="0" applyNumberFormat="0" applyFill="0" applyBorder="0" applyAlignment="0" applyProtection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40" fillId="0" borderId="52" applyFont="0" applyFill="0" applyBorder="0" applyAlignment="0" applyProtection="0"/>
    <xf numFmtId="172" fontId="7" fillId="0" borderId="0" applyFont="0" applyFill="0" applyBorder="0" applyAlignment="0" applyProtection="0"/>
    <xf numFmtId="0" fontId="7" fillId="70" borderId="27" applyNumberFormat="0" applyProtection="0">
      <alignment horizontal="left" vertical="center" indent="1"/>
    </xf>
    <xf numFmtId="0" fontId="282" fillId="0" borderId="0"/>
    <xf numFmtId="172" fontId="26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79" fillId="61" borderId="9" applyNumberFormat="0" applyAlignment="0" applyProtection="0"/>
    <xf numFmtId="194" fontId="38" fillId="0" borderId="0" applyFont="0" applyFill="0" applyBorder="0" applyAlignment="0" applyProtection="0"/>
    <xf numFmtId="0" fontId="282" fillId="0" borderId="0"/>
    <xf numFmtId="0" fontId="7" fillId="64" borderId="27" applyNumberFormat="0" applyProtection="0">
      <alignment horizontal="left" vertical="center" indent="1"/>
    </xf>
    <xf numFmtId="4" fontId="225" fillId="99" borderId="27" applyNumberFormat="0" applyProtection="0">
      <alignment horizontal="right" vertical="center"/>
    </xf>
    <xf numFmtId="0" fontId="261" fillId="0" borderId="0"/>
    <xf numFmtId="43" fontId="7" fillId="0" borderId="0" applyFont="0" applyFill="0" applyBorder="0" applyAlignment="0" applyProtection="0"/>
    <xf numFmtId="269" fontId="262" fillId="0" borderId="0">
      <alignment horizontal="center" wrapText="1"/>
    </xf>
    <xf numFmtId="0" fontId="7" fillId="61" borderId="0" applyNumberFormat="0" applyFont="0" applyBorder="0" applyAlignment="0" applyProtection="0"/>
    <xf numFmtId="173" fontId="3" fillId="0" borderId="0"/>
    <xf numFmtId="173" fontId="7" fillId="0" borderId="0" applyNumberFormat="0" applyFill="0" applyBorder="0" applyAlignment="0" applyProtection="0"/>
    <xf numFmtId="0" fontId="282" fillId="0" borderId="0" applyNumberFormat="0" applyFont="0" applyFill="0" applyBorder="0" applyAlignment="0" applyProtection="0"/>
    <xf numFmtId="0" fontId="282" fillId="0" borderId="0" applyNumberFormat="0" applyFont="0" applyFill="0" applyBorder="0" applyAlignment="0" applyProtection="0"/>
    <xf numFmtId="0" fontId="7" fillId="0" borderId="0"/>
    <xf numFmtId="0" fontId="209" fillId="0" borderId="0" applyNumberFormat="0" applyFont="0" applyFill="0" applyBorder="0" applyAlignment="0" applyProtection="0"/>
    <xf numFmtId="4" fontId="209" fillId="0" borderId="0" applyFont="0" applyFill="0" applyBorder="0" applyAlignment="0" applyProtection="0"/>
    <xf numFmtId="43" fontId="261" fillId="0" borderId="0" applyFont="0" applyFill="0" applyBorder="0" applyAlignment="0" applyProtection="0"/>
    <xf numFmtId="172" fontId="261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282" fillId="0" borderId="0"/>
    <xf numFmtId="9" fontId="26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276" fontId="62" fillId="0" borderId="0"/>
    <xf numFmtId="0" fontId="266" fillId="0" borderId="0"/>
    <xf numFmtId="172" fontId="105" fillId="0" borderId="0" applyFont="0" applyFill="0" applyBorder="0" applyAlignment="0" applyProtection="0"/>
    <xf numFmtId="172" fontId="272" fillId="0" borderId="0" applyFont="0" applyFill="0" applyBorder="0" applyAlignment="0" applyProtection="0"/>
    <xf numFmtId="0" fontId="282" fillId="0" borderId="0"/>
    <xf numFmtId="0" fontId="7" fillId="90" borderId="27" applyNumberFormat="0" applyProtection="0">
      <alignment horizontal="left" vertical="center" indent="1"/>
    </xf>
    <xf numFmtId="4" fontId="199" fillId="99" borderId="27" applyNumberFormat="0" applyProtection="0">
      <alignment horizontal="right" vertical="center"/>
    </xf>
    <xf numFmtId="0" fontId="41" fillId="0" borderId="0" applyNumberFormat="0" applyProtection="0">
      <alignment horizontal="left" vertical="center" wrapText="1" indent="1"/>
    </xf>
    <xf numFmtId="9" fontId="261" fillId="0" borderId="0" applyFont="0" applyFill="0" applyBorder="0" applyAlignment="0" applyProtection="0"/>
    <xf numFmtId="4" fontId="232" fillId="107" borderId="27" applyNumberFormat="0" applyProtection="0">
      <alignment horizontal="left" vertical="center" indent="1"/>
    </xf>
    <xf numFmtId="0" fontId="282" fillId="0" borderId="0"/>
    <xf numFmtId="172" fontId="261" fillId="0" borderId="0" applyFont="0" applyFill="0" applyBorder="0" applyAlignment="0" applyProtection="0"/>
    <xf numFmtId="0" fontId="7" fillId="70" borderId="27" applyNumberFormat="0" applyProtection="0">
      <alignment horizontal="left" vertical="center" indent="1"/>
    </xf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46" fontId="7" fillId="0" borderId="0" applyFont="0" applyFill="0" applyBorder="0" applyAlignment="0" applyProtection="0"/>
    <xf numFmtId="0" fontId="7" fillId="0" borderId="0"/>
    <xf numFmtId="0" fontId="43" fillId="0" borderId="0">
      <protection locked="0"/>
    </xf>
    <xf numFmtId="0" fontId="7" fillId="36" borderId="27" applyNumberFormat="0" applyProtection="0">
      <alignment horizontal="left" vertical="center" indent="1"/>
    </xf>
    <xf numFmtId="0" fontId="266" fillId="0" borderId="0"/>
    <xf numFmtId="0" fontId="282" fillId="0" borderId="0" applyNumberFormat="0" applyFont="0" applyFill="0" applyBorder="0" applyAlignment="0" applyProtection="0"/>
    <xf numFmtId="274" fontId="7" fillId="0" borderId="0"/>
    <xf numFmtId="172" fontId="7" fillId="0" borderId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7" fillId="0" borderId="0"/>
    <xf numFmtId="0" fontId="198" fillId="0" borderId="0" applyBorder="0">
      <protection locked="0"/>
    </xf>
    <xf numFmtId="0" fontId="265" fillId="73" borderId="0" applyNumberFormat="0" applyBorder="0" applyAlignment="0" applyProtection="0"/>
    <xf numFmtId="0" fontId="7" fillId="64" borderId="27" applyNumberFormat="0" applyProtection="0">
      <alignment horizontal="left" vertical="center" indent="1"/>
    </xf>
    <xf numFmtId="0" fontId="230" fillId="0" borderId="29" applyNumberFormat="0" applyFill="0" applyAlignment="0" applyProtection="0"/>
    <xf numFmtId="0" fontId="7" fillId="36" borderId="27" applyNumberFormat="0" applyProtection="0">
      <alignment horizontal="left" vertical="center" indent="1"/>
    </xf>
    <xf numFmtId="0" fontId="7" fillId="0" borderId="0" applyNumberFormat="0" applyFont="0" applyBorder="0" applyAlignment="0" applyProtection="0"/>
    <xf numFmtId="274" fontId="7" fillId="90" borderId="27" applyNumberFormat="0" applyProtection="0">
      <alignment horizontal="left" vertical="center" indent="1"/>
    </xf>
    <xf numFmtId="0" fontId="291" fillId="0" borderId="0"/>
    <xf numFmtId="4" fontId="7" fillId="0" borderId="3" applyNumberFormat="0" applyFont="0" applyFill="0" applyAlignment="0" applyProtection="0"/>
    <xf numFmtId="172" fontId="261" fillId="0" borderId="0" applyFont="0" applyFill="0" applyBorder="0" applyAlignment="0" applyProtection="0"/>
    <xf numFmtId="0" fontId="26" fillId="0" borderId="0"/>
    <xf numFmtId="0" fontId="261" fillId="0" borderId="0"/>
    <xf numFmtId="0" fontId="282" fillId="0" borderId="0"/>
    <xf numFmtId="4" fontId="288" fillId="108" borderId="0" applyNumberFormat="0" applyProtection="0">
      <alignment horizontal="left" vertical="center" indent="1"/>
    </xf>
    <xf numFmtId="0" fontId="291" fillId="0" borderId="0"/>
    <xf numFmtId="0" fontId="266" fillId="0" borderId="0"/>
    <xf numFmtId="43" fontId="7" fillId="0" borderId="0" applyFont="0" applyFill="0" applyBorder="0" applyAlignment="0" applyProtection="0"/>
    <xf numFmtId="0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172" fontId="7" fillId="0" borderId="0" applyFont="0" applyFill="0" applyBorder="0" applyAlignment="0" applyProtection="0"/>
    <xf numFmtId="0" fontId="40" fillId="0" borderId="52" applyFont="0" applyFill="0" applyBorder="0" applyAlignment="0" applyProtection="0"/>
    <xf numFmtId="0" fontId="270" fillId="0" borderId="0"/>
    <xf numFmtId="271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7" fillId="70" borderId="27" applyNumberFormat="0" applyProtection="0">
      <alignment horizontal="left" vertical="center" indent="1"/>
    </xf>
    <xf numFmtId="172" fontId="105" fillId="0" borderId="0" applyFont="0" applyFill="0" applyBorder="0" applyAlignment="0" applyProtection="0"/>
    <xf numFmtId="0" fontId="270" fillId="101" borderId="0" applyNumberFormat="0" applyBorder="0" applyAlignment="0" applyProtection="0"/>
    <xf numFmtId="0" fontId="270" fillId="51" borderId="0" applyNumberFormat="0" applyBorder="0" applyAlignment="0" applyProtection="0"/>
    <xf numFmtId="4" fontId="199" fillId="64" borderId="27" applyNumberFormat="0" applyProtection="0">
      <alignment horizontal="left" vertical="center" indent="1"/>
    </xf>
    <xf numFmtId="0" fontId="282" fillId="0" borderId="0" applyNumberFormat="0" applyFont="0" applyFill="0" applyBorder="0" applyAlignment="0" applyProtection="0"/>
    <xf numFmtId="0" fontId="282" fillId="0" borderId="0"/>
    <xf numFmtId="9" fontId="261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7" fillId="0" borderId="0"/>
    <xf numFmtId="0" fontId="282" fillId="0" borderId="0"/>
    <xf numFmtId="0" fontId="7" fillId="0" borderId="0"/>
    <xf numFmtId="0" fontId="7" fillId="70" borderId="27" applyNumberFormat="0" applyProtection="0">
      <alignment horizontal="left" vertical="center" indent="1"/>
    </xf>
    <xf numFmtId="9" fontId="261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282" fillId="0" borderId="0"/>
    <xf numFmtId="0" fontId="36" fillId="0" borderId="0" applyNumberFormat="0" applyProtection="0">
      <alignment horizontal="center" vertical="center"/>
    </xf>
    <xf numFmtId="43" fontId="7" fillId="0" borderId="0" applyFont="0" applyFill="0" applyBorder="0" applyAlignment="0" applyProtection="0"/>
    <xf numFmtId="172" fontId="282" fillId="0" borderId="0" applyFont="0" applyFill="0" applyBorder="0" applyAlignment="0" applyProtection="0"/>
    <xf numFmtId="0" fontId="7" fillId="70" borderId="27" applyNumberFormat="0" applyProtection="0">
      <alignment horizontal="left" vertical="center" indent="1"/>
    </xf>
    <xf numFmtId="0" fontId="282" fillId="0" borderId="0"/>
    <xf numFmtId="0" fontId="282" fillId="0" borderId="0"/>
    <xf numFmtId="43" fontId="7" fillId="0" borderId="0" applyFont="0" applyFill="0" applyBorder="0" applyAlignment="0" applyProtection="0"/>
    <xf numFmtId="276" fontId="62" fillId="0" borderId="0"/>
    <xf numFmtId="9" fontId="7" fillId="0" borderId="0" applyFont="0" applyFill="0" applyBorder="0" applyAlignment="0" applyProtection="0"/>
    <xf numFmtId="0" fontId="282" fillId="0" borderId="0"/>
    <xf numFmtId="0" fontId="282" fillId="0" borderId="0"/>
    <xf numFmtId="0" fontId="282" fillId="0" borderId="0"/>
    <xf numFmtId="0" fontId="7" fillId="60" borderId="0" applyNumberFormat="0" applyFont="0" applyBorder="0" applyAlignment="0" applyProtection="0"/>
    <xf numFmtId="0" fontId="282" fillId="0" borderId="0"/>
    <xf numFmtId="276" fontId="282" fillId="0" borderId="0"/>
    <xf numFmtId="0" fontId="282" fillId="0" borderId="0"/>
    <xf numFmtId="274" fontId="7" fillId="60" borderId="0" applyNumberFormat="0" applyFont="0" applyBorder="0" applyAlignment="0" applyProtection="0"/>
    <xf numFmtId="0" fontId="7" fillId="0" borderId="0"/>
    <xf numFmtId="0" fontId="266" fillId="0" borderId="0"/>
    <xf numFmtId="0" fontId="66" fillId="109" borderId="0"/>
    <xf numFmtId="172" fontId="7" fillId="0" borderId="0" applyFont="0" applyFill="0" applyBorder="0" applyAlignment="0" applyProtection="0"/>
    <xf numFmtId="275" fontId="7" fillId="0" borderId="3" applyFont="0" applyFill="0" applyBorder="0" applyAlignment="0" applyProtection="0"/>
    <xf numFmtId="4" fontId="199" fillId="78" borderId="27" applyNumberFormat="0" applyProtection="0">
      <alignment horizontal="left" vertical="center" indent="1"/>
    </xf>
    <xf numFmtId="0" fontId="230" fillId="0" borderId="29" applyNumberFormat="0" applyFill="0" applyAlignment="0" applyProtection="0"/>
    <xf numFmtId="0" fontId="198" fillId="0" borderId="0" applyBorder="0">
      <protection locked="0"/>
    </xf>
    <xf numFmtId="175" fontId="263" fillId="0" borderId="0" applyFont="0" applyFill="0" applyBorder="0" applyAlignment="0" applyProtection="0">
      <alignment vertical="center"/>
    </xf>
    <xf numFmtId="272" fontId="7" fillId="0" borderId="0" applyFont="0" applyFill="0" applyBorder="0" applyAlignment="0" applyProtection="0"/>
    <xf numFmtId="0" fontId="87" fillId="0" borderId="0"/>
    <xf numFmtId="4" fontId="288" fillId="108" borderId="0" applyNumberFormat="0" applyProtection="0">
      <alignment horizontal="left" vertical="center" indent="1"/>
    </xf>
    <xf numFmtId="172" fontId="272" fillId="0" borderId="0" applyFont="0" applyFill="0" applyBorder="0" applyAlignment="0" applyProtection="0"/>
    <xf numFmtId="0" fontId="3" fillId="0" borderId="0"/>
    <xf numFmtId="9" fontId="282" fillId="0" borderId="0" applyFont="0" applyFill="0" applyBorder="0" applyAlignment="0" applyProtection="0"/>
    <xf numFmtId="0" fontId="282" fillId="0" borderId="0"/>
    <xf numFmtId="43" fontId="7" fillId="0" borderId="0" applyFont="0" applyFill="0" applyBorder="0" applyAlignment="0" applyProtection="0"/>
    <xf numFmtId="0" fontId="7" fillId="0" borderId="0"/>
    <xf numFmtId="0" fontId="282" fillId="0" borderId="0"/>
    <xf numFmtId="0" fontId="7" fillId="0" borderId="44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272" fillId="0" borderId="0" applyFont="0" applyFill="0" applyBorder="0" applyAlignment="0" applyProtection="0"/>
    <xf numFmtId="9" fontId="105" fillId="0" borderId="0" applyFont="0" applyFill="0" applyBorder="0" applyAlignment="0" applyProtection="0"/>
    <xf numFmtId="0" fontId="7" fillId="70" borderId="27" applyNumberFormat="0" applyProtection="0">
      <alignment horizontal="left" vertical="center" indent="1"/>
    </xf>
    <xf numFmtId="0" fontId="8" fillId="0" borderId="0" applyNumberFormat="0" applyFill="0" applyBorder="0" applyAlignment="0" applyProtection="0">
      <alignment vertical="top"/>
      <protection locked="0"/>
    </xf>
    <xf numFmtId="4" fontId="199" fillId="64" borderId="27" applyNumberFormat="0" applyProtection="0">
      <alignment horizontal="left" vertical="center" indent="1"/>
    </xf>
    <xf numFmtId="0" fontId="7" fillId="0" borderId="0" applyNumberFormat="0" applyFont="0" applyFill="0" applyBorder="0" applyAlignment="0" applyProtection="0"/>
    <xf numFmtId="0" fontId="266" fillId="0" borderId="0"/>
    <xf numFmtId="0" fontId="282" fillId="0" borderId="0" applyNumberFormat="0" applyFont="0" applyFill="0" applyBorder="0" applyAlignment="0" applyProtection="0"/>
    <xf numFmtId="0" fontId="7" fillId="0" borderId="0"/>
    <xf numFmtId="0" fontId="7" fillId="0" borderId="0"/>
    <xf numFmtId="0" fontId="266" fillId="0" borderId="0"/>
    <xf numFmtId="0" fontId="7" fillId="90" borderId="27" applyNumberFormat="0" applyProtection="0">
      <alignment horizontal="left" vertical="center" indent="1"/>
    </xf>
    <xf numFmtId="0" fontId="282" fillId="0" borderId="0"/>
    <xf numFmtId="0" fontId="284" fillId="0" borderId="0" applyNumberFormat="0" applyFill="0" applyBorder="0" applyAlignment="0" applyProtection="0">
      <alignment vertical="top"/>
      <protection locked="0"/>
    </xf>
    <xf numFmtId="0" fontId="282" fillId="0" borderId="0"/>
    <xf numFmtId="0" fontId="7" fillId="51" borderId="0" applyNumberFormat="0" applyFont="0" applyBorder="0" applyAlignment="0" applyProtection="0"/>
    <xf numFmtId="0" fontId="282" fillId="0" borderId="0"/>
    <xf numFmtId="43" fontId="7" fillId="0" borderId="0" applyFont="0" applyFill="0" applyBorder="0" applyAlignment="0" applyProtection="0"/>
    <xf numFmtId="0" fontId="282" fillId="0" borderId="0"/>
    <xf numFmtId="4" fontId="260" fillId="0" borderId="0" applyNumberFormat="0" applyProtection="0">
      <alignment horizontal="right" vertical="center"/>
    </xf>
    <xf numFmtId="0" fontId="282" fillId="0" borderId="0"/>
    <xf numFmtId="0" fontId="282" fillId="0" borderId="0"/>
    <xf numFmtId="0" fontId="200" fillId="70" borderId="27" applyNumberFormat="0" applyProtection="0">
      <alignment horizontal="left" vertical="center" indent="1"/>
    </xf>
    <xf numFmtId="0" fontId="266" fillId="0" borderId="0"/>
    <xf numFmtId="4" fontId="199" fillId="99" borderId="27" applyNumberFormat="0" applyProtection="0">
      <alignment horizontal="left" vertical="center" indent="1"/>
    </xf>
    <xf numFmtId="0" fontId="209" fillId="0" borderId="0" applyNumberFormat="0" applyFont="0" applyFill="0" applyBorder="0" applyAlignment="0" applyProtection="0"/>
    <xf numFmtId="4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0" fillId="0" borderId="52" applyFont="0" applyFill="0" applyBorder="0" applyAlignment="0" applyProtection="0"/>
    <xf numFmtId="0" fontId="7" fillId="70" borderId="27" applyNumberFormat="0" applyProtection="0">
      <alignment horizontal="left" vertical="center" indent="1"/>
    </xf>
    <xf numFmtId="0" fontId="282" fillId="0" borderId="0"/>
    <xf numFmtId="4" fontId="288" fillId="108" borderId="0" applyNumberFormat="0" applyProtection="0">
      <alignment horizontal="left" vertical="center" indent="1"/>
    </xf>
    <xf numFmtId="0" fontId="105" fillId="0" borderId="0"/>
    <xf numFmtId="0" fontId="3" fillId="0" borderId="0"/>
    <xf numFmtId="172" fontId="261" fillId="0" borderId="0" applyFont="0" applyFill="0" applyBorder="0" applyAlignment="0" applyProtection="0"/>
    <xf numFmtId="0" fontId="261" fillId="0" borderId="0"/>
    <xf numFmtId="172" fontId="282" fillId="0" borderId="0" applyFont="0" applyFill="0" applyBorder="0" applyAlignment="0" applyProtection="0"/>
    <xf numFmtId="0" fontId="7" fillId="70" borderId="27" applyNumberFormat="0" applyProtection="0">
      <alignment horizontal="left" vertical="center" indent="1"/>
    </xf>
    <xf numFmtId="9" fontId="7" fillId="0" borderId="0" applyFont="0" applyFill="0" applyBorder="0" applyAlignment="0" applyProtection="0"/>
    <xf numFmtId="172" fontId="6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98" fillId="0" borderId="0" applyBorder="0">
      <protection locked="0"/>
    </xf>
    <xf numFmtId="0" fontId="282" fillId="0" borderId="0"/>
    <xf numFmtId="4" fontId="282" fillId="0" borderId="0">
      <alignment vertical="center"/>
    </xf>
    <xf numFmtId="0" fontId="269" fillId="0" borderId="64" applyNumberFormat="0" applyFill="0" applyAlignment="0" applyProtection="0"/>
    <xf numFmtId="0" fontId="282" fillId="0" borderId="0"/>
    <xf numFmtId="0" fontId="200" fillId="70" borderId="27" applyNumberFormat="0" applyProtection="0">
      <alignment horizontal="left" vertical="center" indent="1"/>
    </xf>
    <xf numFmtId="9" fontId="261" fillId="0" borderId="0" applyFont="0" applyFill="0" applyBorder="0" applyAlignment="0" applyProtection="0"/>
    <xf numFmtId="0" fontId="261" fillId="0" borderId="0"/>
    <xf numFmtId="0" fontId="261" fillId="0" borderId="0"/>
    <xf numFmtId="0" fontId="7" fillId="0" borderId="0"/>
    <xf numFmtId="172" fontId="261" fillId="0" borderId="0" applyFont="0" applyFill="0" applyBorder="0" applyAlignment="0" applyProtection="0"/>
    <xf numFmtId="0" fontId="7" fillId="90" borderId="27" applyNumberFormat="0" applyProtection="0">
      <alignment horizontal="left" vertical="center" indent="1"/>
    </xf>
    <xf numFmtId="0" fontId="198" fillId="0" borderId="0" applyBorder="0">
      <protection locked="0"/>
    </xf>
    <xf numFmtId="0" fontId="282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71" fillId="0" borderId="0" applyNumberFormat="0" applyFill="0" applyBorder="0" applyAlignment="0" applyProtection="0"/>
    <xf numFmtId="0" fontId="282" fillId="0" borderId="0"/>
    <xf numFmtId="0" fontId="7" fillId="0" borderId="0"/>
    <xf numFmtId="172" fontId="7" fillId="0" borderId="0" applyFont="0" applyFill="0" applyBorder="0" applyAlignment="0" applyProtection="0"/>
    <xf numFmtId="0" fontId="282" fillId="0" borderId="0"/>
    <xf numFmtId="0" fontId="266" fillId="0" borderId="0"/>
    <xf numFmtId="0" fontId="282" fillId="0" borderId="0"/>
    <xf numFmtId="0" fontId="7" fillId="0" borderId="0"/>
    <xf numFmtId="0" fontId="282" fillId="0" borderId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4" fontId="288" fillId="108" borderId="0" applyNumberFormat="0" applyProtection="0">
      <alignment horizontal="left" vertical="center" indent="1"/>
    </xf>
    <xf numFmtId="0" fontId="282" fillId="0" borderId="0"/>
    <xf numFmtId="0" fontId="261" fillId="0" borderId="0"/>
    <xf numFmtId="4" fontId="199" fillId="106" borderId="27" applyNumberFormat="0" applyProtection="0">
      <alignment horizontal="right" vertical="center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65" borderId="27" applyNumberFormat="0" applyProtection="0">
      <alignment horizontal="right" vertical="center"/>
    </xf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282" fillId="0" borderId="0"/>
    <xf numFmtId="37" fontId="120" fillId="0" borderId="0"/>
    <xf numFmtId="173" fontId="119" fillId="59" borderId="0" applyNumberFormat="0" applyBorder="0" applyAlignment="0" applyProtection="0"/>
    <xf numFmtId="0" fontId="266" fillId="0" borderId="0"/>
    <xf numFmtId="0" fontId="3" fillId="0" borderId="0"/>
    <xf numFmtId="0" fontId="282" fillId="0" borderId="0"/>
    <xf numFmtId="0" fontId="270" fillId="30" borderId="0" applyNumberFormat="0" applyBorder="0" applyAlignment="0" applyProtection="0"/>
    <xf numFmtId="0" fontId="7" fillId="70" borderId="27" applyNumberFormat="0" applyProtection="0">
      <alignment horizontal="left" vertical="center" indent="1"/>
    </xf>
    <xf numFmtId="0" fontId="291" fillId="0" borderId="0"/>
    <xf numFmtId="0" fontId="7" fillId="70" borderId="27" applyNumberFormat="0" applyProtection="0">
      <alignment horizontal="left" vertical="center" indent="1"/>
    </xf>
    <xf numFmtId="9" fontId="261" fillId="0" borderId="0" applyFont="0" applyFill="0" applyBorder="0" applyAlignment="0" applyProtection="0"/>
    <xf numFmtId="0" fontId="261" fillId="0" borderId="0"/>
    <xf numFmtId="172" fontId="28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282" fillId="0" borderId="0"/>
    <xf numFmtId="0" fontId="266" fillId="0" borderId="0"/>
    <xf numFmtId="0" fontId="282" fillId="0" borderId="0"/>
    <xf numFmtId="0" fontId="282" fillId="0" borderId="0"/>
    <xf numFmtId="0" fontId="51" fillId="0" borderId="0"/>
    <xf numFmtId="172" fontId="7" fillId="0" borderId="0" applyFont="0" applyFill="0" applyBorder="0" applyAlignment="0" applyProtection="0"/>
    <xf numFmtId="4" fontId="282" fillId="0" borderId="0">
      <alignment vertical="center"/>
    </xf>
    <xf numFmtId="43" fontId="261" fillId="0" borderId="0" applyFont="0" applyFill="0" applyBorder="0" applyAlignment="0" applyProtection="0"/>
    <xf numFmtId="0" fontId="282" fillId="0" borderId="0" applyNumberFormat="0" applyFont="0" applyFill="0" applyBorder="0" applyAlignment="0" applyProtection="0"/>
    <xf numFmtId="0" fontId="282" fillId="0" borderId="0"/>
    <xf numFmtId="43" fontId="7" fillId="0" borderId="0" applyFont="0" applyFill="0" applyBorder="0" applyAlignment="0" applyProtection="0"/>
    <xf numFmtId="9" fontId="261" fillId="0" borderId="0" applyFont="0" applyFill="0" applyBorder="0" applyAlignment="0" applyProtection="0"/>
    <xf numFmtId="0" fontId="200" fillId="70" borderId="27" applyNumberFormat="0" applyProtection="0">
      <alignment horizontal="left" vertical="center" indent="1"/>
    </xf>
    <xf numFmtId="173" fontId="45" fillId="0" borderId="0" applyFill="0" applyBorder="0" applyProtection="0">
      <alignment horizontal="left"/>
    </xf>
    <xf numFmtId="0" fontId="26" fillId="98" borderId="0"/>
    <xf numFmtId="0" fontId="7" fillId="0" borderId="0"/>
    <xf numFmtId="172" fontId="261" fillId="0" borderId="0" applyFont="0" applyFill="0" applyBorder="0" applyAlignment="0" applyProtection="0"/>
    <xf numFmtId="274" fontId="8" fillId="0" borderId="0" applyNumberFormat="0" applyFill="0" applyBorder="0" applyAlignment="0" applyProtection="0">
      <alignment vertical="top"/>
      <protection locked="0"/>
    </xf>
    <xf numFmtId="0" fontId="282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 applyNumberFormat="0" applyFill="0" applyBorder="0" applyAlignment="0" applyProtection="0"/>
    <xf numFmtId="274" fontId="261" fillId="0" borderId="0"/>
    <xf numFmtId="274" fontId="7" fillId="70" borderId="27" applyNumberFormat="0" applyProtection="0">
      <alignment horizontal="left" vertical="center" indent="1"/>
    </xf>
    <xf numFmtId="172" fontId="7" fillId="0" borderId="0" applyFont="0" applyFill="0" applyBorder="0" applyAlignment="0" applyProtection="0"/>
    <xf numFmtId="0" fontId="282" fillId="0" borderId="0"/>
    <xf numFmtId="0" fontId="7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261" fillId="0" borderId="0" applyFont="0" applyFill="0" applyBorder="0" applyAlignment="0" applyProtection="0"/>
    <xf numFmtId="0" fontId="7" fillId="0" borderId="5" applyFill="0" applyAlignment="0" applyProtection="0"/>
    <xf numFmtId="4" fontId="288" fillId="108" borderId="0" applyNumberFormat="0" applyProtection="0">
      <alignment horizontal="left" vertical="center" indent="1"/>
    </xf>
    <xf numFmtId="0" fontId="296" fillId="0" borderId="68" applyNumberFormat="0" applyFill="0" applyAlignment="0" applyProtection="0"/>
    <xf numFmtId="9" fontId="7" fillId="0" borderId="0" applyFont="0" applyFill="0" applyBorder="0" applyAlignment="0" applyProtection="0"/>
    <xf numFmtId="4" fontId="199" fillId="97" borderId="27" applyNumberFormat="0" applyProtection="0">
      <alignment horizontal="right" vertical="center"/>
    </xf>
    <xf numFmtId="0" fontId="266" fillId="0" borderId="0"/>
    <xf numFmtId="4" fontId="199" fillId="104" borderId="27" applyNumberFormat="0" applyProtection="0">
      <alignment horizontal="right" vertical="center"/>
    </xf>
    <xf numFmtId="4" fontId="26" fillId="49" borderId="63" applyNumberFormat="0" applyProtection="0">
      <alignment horizontal="left" vertical="center" indent="1"/>
    </xf>
    <xf numFmtId="173" fontId="7" fillId="0" borderId="0" applyNumberFormat="0" applyFill="0" applyBorder="0" applyAlignment="0" applyProtection="0"/>
    <xf numFmtId="0" fontId="282" fillId="0" borderId="0"/>
    <xf numFmtId="274" fontId="261" fillId="0" borderId="0"/>
    <xf numFmtId="0" fontId="297" fillId="0" borderId="0" applyNumberFormat="0" applyFill="0" applyBorder="0" applyAlignment="0" applyProtection="0"/>
    <xf numFmtId="0" fontId="37" fillId="0" borderId="0"/>
    <xf numFmtId="0" fontId="282" fillId="0" borderId="0"/>
    <xf numFmtId="0" fontId="230" fillId="0" borderId="29" applyNumberFormat="0" applyFill="0" applyAlignment="0" applyProtection="0"/>
    <xf numFmtId="172" fontId="7" fillId="0" borderId="0" applyFont="0" applyFill="0" applyBorder="0" applyAlignment="0" applyProtection="0"/>
    <xf numFmtId="0" fontId="282" fillId="0" borderId="0"/>
    <xf numFmtId="0" fontId="266" fillId="0" borderId="0"/>
    <xf numFmtId="0" fontId="72" fillId="51" borderId="27" applyNumberFormat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90" borderId="27" applyNumberFormat="0" applyProtection="0">
      <alignment horizontal="left" vertical="center" indent="1"/>
    </xf>
    <xf numFmtId="43" fontId="7" fillId="0" borderId="0" applyFont="0" applyFill="0" applyBorder="0" applyAlignment="0" applyProtection="0"/>
    <xf numFmtId="274" fontId="291" fillId="0" borderId="0"/>
    <xf numFmtId="0" fontId="7" fillId="0" borderId="0">
      <alignment horizontal="left"/>
    </xf>
    <xf numFmtId="9" fontId="261" fillId="0" borderId="0" applyFont="0" applyFill="0" applyBorder="0" applyAlignment="0" applyProtection="0"/>
    <xf numFmtId="0" fontId="7" fillId="64" borderId="27" applyNumberFormat="0" applyProtection="0">
      <alignment horizontal="left" vertical="center" indent="1"/>
    </xf>
    <xf numFmtId="9" fontId="7" fillId="0" borderId="0" applyFont="0" applyFill="0" applyBorder="0" applyAlignment="0" applyProtection="0"/>
    <xf numFmtId="0" fontId="7" fillId="0" borderId="0"/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0" fontId="266" fillId="0" borderId="0"/>
    <xf numFmtId="0" fontId="7" fillId="0" borderId="0"/>
    <xf numFmtId="0" fontId="270" fillId="59" borderId="0" applyNumberFormat="0" applyBorder="0" applyAlignment="0" applyProtection="0"/>
    <xf numFmtId="173" fontId="7" fillId="0" borderId="0" applyNumberFormat="0" applyFill="0" applyBorder="0" applyAlignment="0" applyProtection="0"/>
    <xf numFmtId="173" fontId="7" fillId="0" borderId="0" applyNumberFormat="0" applyFill="0" applyBorder="0" applyAlignment="0" applyProtection="0"/>
    <xf numFmtId="0" fontId="7" fillId="0" borderId="0"/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282" fillId="0" borderId="0"/>
    <xf numFmtId="4" fontId="290" fillId="71" borderId="0" applyNumberFormat="0" applyProtection="0">
      <alignment horizontal="left" vertical="center" indent="1"/>
    </xf>
    <xf numFmtId="4" fontId="288" fillId="108" borderId="0" applyNumberFormat="0" applyProtection="0">
      <alignment horizontal="left" vertical="center" indent="1"/>
    </xf>
    <xf numFmtId="43" fontId="7" fillId="0" borderId="0" applyFont="0" applyFill="0" applyBorder="0" applyAlignment="0" applyProtection="0"/>
    <xf numFmtId="173" fontId="46" fillId="0" borderId="0" applyProtection="0">
      <alignment horizontal="right"/>
    </xf>
    <xf numFmtId="4" fontId="209" fillId="0" borderId="0" applyFont="0" applyFill="0" applyBorder="0" applyAlignment="0" applyProtection="0"/>
    <xf numFmtId="40" fontId="172" fillId="0" borderId="0" applyBorder="0">
      <alignment horizontal="right"/>
    </xf>
    <xf numFmtId="0" fontId="3" fillId="0" borderId="0"/>
    <xf numFmtId="0" fontId="7" fillId="70" borderId="27" applyNumberFormat="0" applyProtection="0">
      <alignment horizontal="left" vertical="center" indent="1"/>
    </xf>
    <xf numFmtId="0" fontId="209" fillId="0" borderId="0" applyNumberFormat="0" applyFont="0" applyFill="0" applyBorder="0" applyAlignment="0" applyProtection="0"/>
    <xf numFmtId="0" fontId="282" fillId="0" borderId="0"/>
    <xf numFmtId="247" fontId="11" fillId="0" borderId="0" applyNumberFormat="0" applyFill="0" applyProtection="0"/>
    <xf numFmtId="43" fontId="7" fillId="0" borderId="0" applyFont="0" applyFill="0" applyBorder="0" applyAlignment="0" applyProtection="0"/>
    <xf numFmtId="0" fontId="261" fillId="0" borderId="0"/>
    <xf numFmtId="0" fontId="7" fillId="0" borderId="0">
      <alignment horizontal="left"/>
    </xf>
    <xf numFmtId="0" fontId="7" fillId="0" borderId="0"/>
    <xf numFmtId="172" fontId="7" fillId="0" borderId="0" applyFont="0" applyFill="0" applyBorder="0" applyAlignment="0" applyProtection="0"/>
    <xf numFmtId="0" fontId="295" fillId="0" borderId="67" applyNumberFormat="0" applyFill="0" applyAlignment="0" applyProtection="0"/>
    <xf numFmtId="172" fontId="266" fillId="0" borderId="0" applyFont="0" applyFill="0" applyBorder="0" applyAlignment="0" applyProtection="0"/>
    <xf numFmtId="0" fontId="209" fillId="0" borderId="0" applyNumberFormat="0" applyFont="0" applyFill="0" applyBorder="0" applyAlignment="0" applyProtection="0"/>
    <xf numFmtId="43" fontId="261" fillId="0" borderId="0" applyFont="0" applyFill="0" applyBorder="0" applyAlignment="0" applyProtection="0"/>
    <xf numFmtId="0" fontId="282" fillId="0" borderId="0"/>
    <xf numFmtId="0" fontId="282" fillId="0" borderId="0"/>
    <xf numFmtId="0" fontId="261" fillId="0" borderId="0"/>
    <xf numFmtId="0" fontId="261" fillId="0" borderId="0"/>
    <xf numFmtId="43" fontId="7" fillId="0" borderId="0" applyFont="0" applyFill="0" applyBorder="0" applyAlignment="0" applyProtection="0"/>
    <xf numFmtId="0" fontId="230" fillId="0" borderId="29" applyNumberFormat="0" applyFill="0" applyAlignment="0" applyProtection="0"/>
    <xf numFmtId="172" fontId="7" fillId="0" borderId="0" applyFont="0" applyFill="0" applyBorder="0" applyAlignment="0" applyProtection="0"/>
    <xf numFmtId="4" fontId="283" fillId="0" borderId="0">
      <alignment vertical="center"/>
    </xf>
    <xf numFmtId="172" fontId="282" fillId="0" borderId="0" applyFont="0" applyFill="0" applyBorder="0" applyAlignment="0" applyProtection="0"/>
    <xf numFmtId="0" fontId="7" fillId="64" borderId="27" applyNumberFormat="0" applyProtection="0">
      <alignment horizontal="left" vertical="center" indent="1"/>
    </xf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2" fillId="0" borderId="0"/>
    <xf numFmtId="0" fontId="282" fillId="0" borderId="0"/>
    <xf numFmtId="0" fontId="280" fillId="0" borderId="11" applyNumberFormat="0" applyFill="0" applyAlignment="0" applyProtection="0"/>
    <xf numFmtId="4" fontId="283" fillId="0" borderId="0">
      <alignment vertical="center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70" borderId="27" applyNumberFormat="0" applyProtection="0">
      <alignment horizontal="left" vertical="center" indent="1"/>
    </xf>
    <xf numFmtId="0" fontId="282" fillId="0" borderId="0"/>
    <xf numFmtId="43" fontId="7" fillId="0" borderId="0" applyFont="0" applyFill="0" applyBorder="0" applyAlignment="0" applyProtection="0"/>
    <xf numFmtId="274" fontId="7" fillId="70" borderId="27" applyNumberFormat="0" applyProtection="0">
      <alignment horizontal="left" vertical="center" indent="1"/>
    </xf>
    <xf numFmtId="43" fontId="7" fillId="0" borderId="0" applyFont="0" applyFill="0" applyBorder="0" applyAlignment="0" applyProtection="0"/>
    <xf numFmtId="274" fontId="7" fillId="51" borderId="0" applyNumberFormat="0" applyFont="0" applyBorder="0" applyAlignment="0" applyProtection="0"/>
    <xf numFmtId="0" fontId="272" fillId="0" borderId="0"/>
    <xf numFmtId="0" fontId="282" fillId="0" borderId="0"/>
    <xf numFmtId="0" fontId="7" fillId="36" borderId="27" applyNumberFormat="0" applyProtection="0">
      <alignment horizontal="left" vertical="center" indent="1"/>
    </xf>
    <xf numFmtId="9" fontId="261" fillId="0" borderId="0" applyFont="0" applyFill="0" applyBorder="0" applyAlignment="0" applyProtection="0"/>
    <xf numFmtId="0" fontId="282" fillId="0" borderId="0" applyNumberFormat="0" applyFont="0" applyFill="0" applyBorder="0" applyAlignment="0" applyProtection="0"/>
    <xf numFmtId="172" fontId="261" fillId="0" borderId="0" applyFont="0" applyFill="0" applyBorder="0" applyAlignment="0" applyProtection="0"/>
    <xf numFmtId="0" fontId="270" fillId="101" borderId="0" applyNumberFormat="0" applyBorder="0" applyAlignment="0" applyProtection="0"/>
    <xf numFmtId="172" fontId="7" fillId="0" borderId="0" applyFont="0" applyFill="0" applyBorder="0" applyAlignment="0" applyProtection="0"/>
    <xf numFmtId="274" fontId="7" fillId="36" borderId="27" applyNumberFormat="0" applyProtection="0">
      <alignment horizontal="left" vertical="center" indent="1"/>
    </xf>
    <xf numFmtId="0" fontId="282" fillId="0" borderId="0"/>
    <xf numFmtId="274" fontId="7" fillId="70" borderId="27" applyNumberFormat="0" applyProtection="0">
      <alignment horizontal="left" vertical="center" indent="1"/>
    </xf>
    <xf numFmtId="0" fontId="7" fillId="0" borderId="0" applyNumberFormat="0" applyFill="0" applyBorder="0" applyAlignment="0" applyProtection="0"/>
    <xf numFmtId="0" fontId="7" fillId="0" borderId="0"/>
    <xf numFmtId="0" fontId="209" fillId="0" borderId="0" applyNumberFormat="0" applyFont="0" applyFill="0" applyBorder="0" applyAlignment="0" applyProtection="0"/>
    <xf numFmtId="172" fontId="261" fillId="0" borderId="0" applyFont="0" applyFill="0" applyBorder="0" applyAlignment="0" applyProtection="0"/>
    <xf numFmtId="0" fontId="7" fillId="0" borderId="0"/>
    <xf numFmtId="0" fontId="282" fillId="0" borderId="0"/>
    <xf numFmtId="0" fontId="282" fillId="0" borderId="0"/>
    <xf numFmtId="0" fontId="282" fillId="0" borderId="0"/>
    <xf numFmtId="0" fontId="7" fillId="0" borderId="0"/>
    <xf numFmtId="0" fontId="265" fillId="16" borderId="0" applyNumberFormat="0" applyBorder="0" applyAlignment="0" applyProtection="0"/>
    <xf numFmtId="0" fontId="7" fillId="0" borderId="0"/>
    <xf numFmtId="0" fontId="266" fillId="0" borderId="0"/>
    <xf numFmtId="3" fontId="7" fillId="0" borderId="0" applyFont="0" applyFill="0" applyBorder="0" applyAlignment="0" applyProtection="0"/>
    <xf numFmtId="0" fontId="266" fillId="0" borderId="0"/>
    <xf numFmtId="0" fontId="282" fillId="0" borderId="0"/>
    <xf numFmtId="0" fontId="7" fillId="0" borderId="0"/>
    <xf numFmtId="0" fontId="282" fillId="0" borderId="0"/>
    <xf numFmtId="0" fontId="282" fillId="0" borderId="0"/>
    <xf numFmtId="43" fontId="7" fillId="0" borderId="0" applyFont="0" applyFill="0" applyBorder="0" applyAlignment="0" applyProtection="0"/>
    <xf numFmtId="0" fontId="7" fillId="36" borderId="27" applyNumberFormat="0" applyProtection="0">
      <alignment horizontal="left" vertical="center" indent="1"/>
    </xf>
    <xf numFmtId="0" fontId="276" fillId="3" borderId="0" applyNumberFormat="0" applyBorder="0" applyAlignment="0" applyProtection="0"/>
    <xf numFmtId="0" fontId="282" fillId="0" borderId="0" applyNumberFormat="0" applyFont="0" applyFill="0" applyBorder="0" applyAlignment="0" applyProtection="0"/>
    <xf numFmtId="0" fontId="282" fillId="0" borderId="0"/>
    <xf numFmtId="0" fontId="266" fillId="0" borderId="0"/>
    <xf numFmtId="0" fontId="266" fillId="0" borderId="0"/>
    <xf numFmtId="0" fontId="266" fillId="0" borderId="0"/>
    <xf numFmtId="0" fontId="7" fillId="0" borderId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282" fillId="0" borderId="0"/>
    <xf numFmtId="0" fontId="7" fillId="51" borderId="0" applyNumberFormat="0" applyProtection="0">
      <alignment horizontal="left" vertical="center" indent="1"/>
    </xf>
    <xf numFmtId="0" fontId="7" fillId="0" borderId="0"/>
    <xf numFmtId="4" fontId="199" fillId="37" borderId="27" applyNumberFormat="0" applyProtection="0">
      <alignment horizontal="left" vertical="center" indent="1"/>
    </xf>
    <xf numFmtId="0" fontId="282" fillId="0" borderId="0"/>
    <xf numFmtId="0" fontId="282" fillId="0" borderId="0"/>
    <xf numFmtId="0" fontId="282" fillId="0" borderId="0"/>
    <xf numFmtId="0" fontId="7" fillId="36" borderId="27" applyNumberFormat="0" applyProtection="0">
      <alignment horizontal="left" vertical="center" indent="1"/>
    </xf>
    <xf numFmtId="173" fontId="59" fillId="0" borderId="0"/>
    <xf numFmtId="4" fontId="7" fillId="0" borderId="3" applyNumberFormat="0" applyFont="0" applyFill="0" applyAlignment="0" applyProtection="0"/>
    <xf numFmtId="9" fontId="266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261" fillId="0" borderId="0" applyFont="0" applyFill="0" applyBorder="0" applyAlignment="0" applyProtection="0"/>
    <xf numFmtId="0" fontId="7" fillId="0" borderId="0"/>
    <xf numFmtId="9" fontId="105" fillId="0" borderId="0" applyFont="0" applyFill="0" applyBorder="0" applyAlignment="0" applyProtection="0"/>
    <xf numFmtId="274" fontId="7" fillId="61" borderId="0" applyNumberFormat="0" applyFont="0" applyBorder="0" applyAlignment="0" applyProtection="0"/>
    <xf numFmtId="172" fontId="26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7" fillId="70" borderId="27" applyNumberFormat="0" applyProtection="0">
      <alignment horizontal="left" vertical="center" indent="1"/>
    </xf>
    <xf numFmtId="0" fontId="266" fillId="0" borderId="0"/>
    <xf numFmtId="172" fontId="7" fillId="0" borderId="0" applyFont="0" applyFill="0" applyBorder="0" applyAlignment="0" applyProtection="0"/>
    <xf numFmtId="0" fontId="7" fillId="64" borderId="27" applyNumberFormat="0" applyProtection="0">
      <alignment horizontal="left" vertical="center" indent="1"/>
    </xf>
    <xf numFmtId="0" fontId="7" fillId="0" borderId="0"/>
    <xf numFmtId="0" fontId="266" fillId="0" borderId="0"/>
    <xf numFmtId="43" fontId="7" fillId="0" borderId="0" applyFont="0" applyFill="0" applyBorder="0" applyAlignment="0" applyProtection="0"/>
    <xf numFmtId="0" fontId="7" fillId="36" borderId="27" applyNumberFormat="0" applyProtection="0">
      <alignment horizontal="left" vertical="center" indent="1"/>
    </xf>
    <xf numFmtId="0" fontId="282" fillId="0" borderId="0"/>
    <xf numFmtId="0" fontId="266" fillId="0" borderId="0"/>
    <xf numFmtId="0" fontId="7" fillId="0" borderId="0"/>
    <xf numFmtId="0" fontId="282" fillId="0" borderId="0"/>
    <xf numFmtId="0" fontId="282" fillId="0" borderId="0"/>
    <xf numFmtId="0" fontId="282" fillId="0" borderId="0"/>
    <xf numFmtId="0" fontId="282" fillId="0" borderId="0"/>
    <xf numFmtId="0" fontId="266" fillId="0" borderId="0"/>
    <xf numFmtId="0" fontId="266" fillId="0" borderId="0"/>
    <xf numFmtId="173" fontId="8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/>
    <xf numFmtId="172" fontId="7" fillId="0" borderId="0" applyFont="0" applyFill="0" applyBorder="0" applyAlignment="0" applyProtection="0"/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172" fontId="7" fillId="0" borderId="0" applyFont="0" applyFill="0" applyBorder="0" applyAlignment="0" applyProtection="0"/>
    <xf numFmtId="173" fontId="7" fillId="0" borderId="0"/>
    <xf numFmtId="172" fontId="2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98" fillId="0" borderId="0" applyBorder="0">
      <protection locked="0"/>
    </xf>
    <xf numFmtId="4" fontId="282" fillId="0" borderId="0">
      <alignment vertical="center"/>
    </xf>
    <xf numFmtId="172" fontId="7" fillId="0" borderId="0" applyFont="0" applyFill="0" applyBorder="0" applyAlignment="0" applyProtection="0"/>
    <xf numFmtId="0" fontId="282" fillId="0" borderId="0"/>
    <xf numFmtId="0" fontId="261" fillId="0" borderId="0"/>
    <xf numFmtId="0" fontId="282" fillId="0" borderId="0"/>
    <xf numFmtId="43" fontId="7" fillId="0" borderId="0" applyFont="0" applyFill="0" applyBorder="0" applyAlignment="0" applyProtection="0"/>
    <xf numFmtId="173" fontId="7" fillId="0" borderId="0"/>
    <xf numFmtId="0" fontId="261" fillId="0" borderId="0"/>
    <xf numFmtId="0" fontId="198" fillId="0" borderId="0" applyBorder="0">
      <protection locked="0"/>
    </xf>
    <xf numFmtId="0" fontId="36" fillId="0" borderId="0" applyNumberFormat="0" applyProtection="0">
      <alignment horizontal="center" vertical="center"/>
    </xf>
    <xf numFmtId="0" fontId="3" fillId="0" borderId="0"/>
    <xf numFmtId="0" fontId="277" fillId="5" borderId="9" applyNumberFormat="0" applyAlignment="0" applyProtection="0"/>
    <xf numFmtId="0" fontId="200" fillId="0" borderId="0" applyNumberFormat="0" applyProtection="0">
      <alignment horizontal="left" vertical="center" indent="1"/>
    </xf>
    <xf numFmtId="0" fontId="261" fillId="0" borderId="0"/>
    <xf numFmtId="0" fontId="265" fillId="17" borderId="0" applyNumberFormat="0" applyBorder="0" applyAlignment="0" applyProtection="0"/>
    <xf numFmtId="43" fontId="7" fillId="0" borderId="0" applyFont="0" applyFill="0" applyBorder="0" applyAlignment="0" applyProtection="0"/>
    <xf numFmtId="0" fontId="282" fillId="0" borderId="0"/>
    <xf numFmtId="0" fontId="7" fillId="70" borderId="27" applyNumberFormat="0" applyProtection="0">
      <alignment horizontal="left" vertical="center" indent="1"/>
    </xf>
    <xf numFmtId="276" fontId="292" fillId="71" borderId="25"/>
    <xf numFmtId="0" fontId="7" fillId="70" borderId="27" applyNumberFormat="0" applyProtection="0">
      <alignment horizontal="left" vertical="center" indent="1"/>
    </xf>
    <xf numFmtId="274" fontId="7" fillId="0" borderId="0"/>
    <xf numFmtId="43" fontId="7" fillId="0" borderId="0" applyFont="0" applyFill="0" applyBorder="0" applyAlignment="0" applyProtection="0"/>
    <xf numFmtId="276" fontId="7" fillId="70" borderId="27" applyNumberFormat="0" applyProtection="0">
      <alignment horizontal="left" vertical="center" indent="1"/>
    </xf>
    <xf numFmtId="173" fontId="7" fillId="0" borderId="0" applyNumberFormat="0" applyFill="0" applyBorder="0" applyAlignment="0" applyProtection="0"/>
    <xf numFmtId="0" fontId="7" fillId="64" borderId="27" applyNumberFormat="0" applyProtection="0">
      <alignment horizontal="left" vertical="center" indent="1"/>
    </xf>
    <xf numFmtId="4" fontId="282" fillId="0" borderId="0">
      <alignment vertical="center"/>
    </xf>
    <xf numFmtId="0" fontId="7" fillId="70" borderId="27" applyNumberFormat="0" applyProtection="0">
      <alignment horizontal="left" vertical="center" indent="1"/>
    </xf>
    <xf numFmtId="0" fontId="291" fillId="0" borderId="0"/>
    <xf numFmtId="9" fontId="122" fillId="0" borderId="0" applyFont="0" applyFill="0" applyBorder="0" applyAlignment="0" applyProtection="0"/>
    <xf numFmtId="0" fontId="265" fillId="29" borderId="0" applyNumberFormat="0" applyBorder="0" applyAlignment="0" applyProtection="0"/>
    <xf numFmtId="0" fontId="7" fillId="36" borderId="27" applyNumberFormat="0" applyProtection="0">
      <alignment horizontal="left" vertical="center" indent="1"/>
    </xf>
    <xf numFmtId="0" fontId="209" fillId="0" borderId="0" applyNumberFormat="0" applyFont="0" applyFill="0" applyBorder="0" applyAlignment="0" applyProtection="0"/>
    <xf numFmtId="4" fontId="199" fillId="102" borderId="27" applyNumberFormat="0" applyProtection="0">
      <alignment horizontal="right" vertical="center"/>
    </xf>
    <xf numFmtId="9" fontId="261" fillId="0" borderId="0" applyFont="0" applyFill="0" applyBorder="0" applyAlignment="0" applyProtection="0"/>
    <xf numFmtId="0" fontId="282" fillId="0" borderId="0"/>
    <xf numFmtId="0" fontId="282" fillId="0" borderId="0"/>
    <xf numFmtId="0" fontId="7" fillId="0" borderId="0"/>
    <xf numFmtId="0" fontId="282" fillId="0" borderId="0"/>
    <xf numFmtId="0" fontId="261" fillId="0" borderId="0"/>
    <xf numFmtId="0" fontId="209" fillId="0" borderId="0" applyNumberFormat="0" applyFont="0" applyFill="0" applyBorder="0" applyAlignment="0" applyProtection="0"/>
    <xf numFmtId="180" fontId="3" fillId="0" borderId="0" applyFont="0" applyFill="0" applyBorder="0" applyAlignment="0" applyProtection="0"/>
    <xf numFmtId="0" fontId="7" fillId="0" borderId="0"/>
    <xf numFmtId="4" fontId="282" fillId="0" borderId="0">
      <alignment vertical="center"/>
    </xf>
    <xf numFmtId="276" fontId="282" fillId="0" borderId="0"/>
    <xf numFmtId="172" fontId="7" fillId="0" borderId="0" applyFont="0" applyFill="0" applyBorder="0" applyAlignment="0" applyProtection="0"/>
    <xf numFmtId="9" fontId="2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70" fillId="0" borderId="0"/>
    <xf numFmtId="44" fontId="261" fillId="0" borderId="0" applyFont="0" applyFill="0" applyBorder="0" applyAlignment="0" applyProtection="0"/>
    <xf numFmtId="0" fontId="264" fillId="0" borderId="0"/>
    <xf numFmtId="0" fontId="282" fillId="0" borderId="0"/>
    <xf numFmtId="0" fontId="7" fillId="36" borderId="27" applyNumberFormat="0" applyProtection="0">
      <alignment horizontal="left" vertical="center" indent="1"/>
    </xf>
    <xf numFmtId="0" fontId="282" fillId="0" borderId="0"/>
    <xf numFmtId="0" fontId="282" fillId="0" borderId="0"/>
    <xf numFmtId="0" fontId="266" fillId="0" borderId="0"/>
    <xf numFmtId="270" fontId="7" fillId="0" borderId="0" applyFont="0" applyFill="0" applyBorder="0" applyAlignment="0" applyProtection="0"/>
    <xf numFmtId="172" fontId="282" fillId="0" borderId="0" applyFont="0" applyFill="0" applyBorder="0" applyAlignment="0" applyProtection="0"/>
    <xf numFmtId="0" fontId="282" fillId="0" borderId="0"/>
    <xf numFmtId="0" fontId="289" fillId="0" borderId="0" applyNumberFormat="0" applyProtection="0">
      <alignment horizontal="left" vertical="center" indent="1"/>
    </xf>
    <xf numFmtId="173" fontId="7" fillId="0" borderId="0"/>
    <xf numFmtId="43" fontId="7" fillId="0" borderId="0" applyFont="0" applyFill="0" applyBorder="0" applyAlignment="0" applyProtection="0"/>
    <xf numFmtId="9" fontId="105" fillId="0" borderId="0" applyFont="0" applyFill="0" applyBorder="0" applyAlignment="0" applyProtection="0"/>
    <xf numFmtId="0" fontId="294" fillId="0" borderId="0"/>
    <xf numFmtId="0" fontId="282" fillId="0" borderId="0"/>
    <xf numFmtId="0" fontId="7" fillId="0" borderId="0"/>
    <xf numFmtId="172" fontId="7" fillId="0" borderId="0" applyFont="0" applyFill="0" applyBorder="0" applyAlignment="0" applyProtection="0"/>
    <xf numFmtId="172" fontId="282" fillId="0" borderId="0" applyFont="0" applyFill="0" applyBorder="0" applyAlignment="0" applyProtection="0"/>
    <xf numFmtId="9" fontId="27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6" fillId="0" borderId="0" applyNumberFormat="0" applyProtection="0">
      <alignment horizontal="center" vertical="center"/>
    </xf>
    <xf numFmtId="0" fontId="7" fillId="64" borderId="27" applyNumberFormat="0" applyProtection="0">
      <alignment horizontal="left" vertical="center" indent="1"/>
    </xf>
    <xf numFmtId="0" fontId="282" fillId="0" borderId="0"/>
    <xf numFmtId="0" fontId="266" fillId="0" borderId="0"/>
    <xf numFmtId="0" fontId="291" fillId="0" borderId="0"/>
    <xf numFmtId="0" fontId="270" fillId="60" borderId="0" applyNumberFormat="0" applyBorder="0" applyAlignment="0" applyProtection="0"/>
    <xf numFmtId="0" fontId="7" fillId="51" borderId="0" applyNumberFormat="0" applyProtection="0">
      <alignment horizontal="left" vertical="center" indent="1"/>
    </xf>
    <xf numFmtId="0" fontId="282" fillId="0" borderId="0"/>
    <xf numFmtId="0" fontId="282" fillId="0" borderId="0"/>
    <xf numFmtId="43" fontId="7" fillId="0" borderId="0" applyFont="0" applyFill="0" applyBorder="0" applyAlignment="0" applyProtection="0"/>
    <xf numFmtId="0" fontId="7" fillId="70" borderId="27" applyNumberFormat="0" applyProtection="0">
      <alignment horizontal="left" vertical="center" indent="1"/>
    </xf>
    <xf numFmtId="0" fontId="270" fillId="43" borderId="0" applyNumberFormat="0" applyBorder="0" applyAlignment="0" applyProtection="0"/>
    <xf numFmtId="0" fontId="7" fillId="0" borderId="0"/>
    <xf numFmtId="0" fontId="282" fillId="0" borderId="0"/>
    <xf numFmtId="0" fontId="146" fillId="0" borderId="48" applyNumberFormat="0" applyFont="0" applyFill="0" applyAlignment="0" applyProtection="0"/>
    <xf numFmtId="0" fontId="7" fillId="0" borderId="0"/>
    <xf numFmtId="0" fontId="273" fillId="0" borderId="0"/>
    <xf numFmtId="0" fontId="282" fillId="0" borderId="0"/>
    <xf numFmtId="0" fontId="200" fillId="0" borderId="0" applyNumberFormat="0" applyProtection="0">
      <alignment horizontal="left" vertical="center" indent="1"/>
    </xf>
    <xf numFmtId="0" fontId="198" fillId="0" borderId="0" applyBorder="0">
      <protection locked="0"/>
    </xf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9" fontId="62" fillId="0" borderId="0" applyFont="0" applyFill="0" applyBorder="0" applyAlignment="0" applyProtection="0"/>
    <xf numFmtId="0" fontId="282" fillId="0" borderId="0"/>
    <xf numFmtId="0" fontId="282" fillId="0" borderId="0"/>
    <xf numFmtId="173" fontId="7" fillId="0" borderId="0" applyNumberFormat="0" applyFill="0" applyBorder="0" applyAlignment="0" applyProtection="0"/>
    <xf numFmtId="0" fontId="282" fillId="0" borderId="0"/>
    <xf numFmtId="0" fontId="7" fillId="0" borderId="0"/>
    <xf numFmtId="0" fontId="7" fillId="70" borderId="27" applyNumberFormat="0" applyProtection="0">
      <alignment horizontal="left" vertical="center" indent="1"/>
    </xf>
    <xf numFmtId="0" fontId="282" fillId="0" borderId="0"/>
    <xf numFmtId="172" fontId="3" fillId="0" borderId="0" applyFont="0" applyFill="0" applyBorder="0" applyAlignment="0" applyProtection="0"/>
    <xf numFmtId="0" fontId="261" fillId="0" borderId="0"/>
    <xf numFmtId="173" fontId="7" fillId="0" borderId="0" applyFont="0" applyFill="0" applyBorder="0" applyAlignment="0" applyProtection="0"/>
    <xf numFmtId="0" fontId="7" fillId="0" borderId="0"/>
    <xf numFmtId="0" fontId="3" fillId="0" borderId="0"/>
    <xf numFmtId="0" fontId="238" fillId="0" borderId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227" fillId="0" borderId="0" applyNumberFormat="0" applyFill="0" applyBorder="0" applyAlignment="0" applyProtection="0"/>
    <xf numFmtId="0" fontId="7" fillId="0" borderId="0">
      <alignment horizontal="left"/>
    </xf>
    <xf numFmtId="0" fontId="7" fillId="0" borderId="44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149" fillId="0" borderId="44">
      <alignment horizontal="center"/>
    </xf>
    <xf numFmtId="0" fontId="198" fillId="0" borderId="0" applyBorder="0">
      <protection locked="0"/>
    </xf>
    <xf numFmtId="0" fontId="7" fillId="0" borderId="0" applyNumberFormat="0" applyFill="0" applyBorder="0" applyAlignment="0" applyProtection="0"/>
    <xf numFmtId="2" fontId="152" fillId="77" borderId="0" applyNumberFormat="0" applyFill="0" applyBorder="0"/>
    <xf numFmtId="0" fontId="7" fillId="0" borderId="44"/>
    <xf numFmtId="39" fontId="7" fillId="0" borderId="0"/>
    <xf numFmtId="0" fontId="3" fillId="0" borderId="0"/>
    <xf numFmtId="172" fontId="3" fillId="0" borderId="0" applyFont="0" applyFill="0" applyBorder="0" applyAlignment="0" applyProtection="0"/>
    <xf numFmtId="1" fontId="207" fillId="0" borderId="49">
      <alignment vertical="top"/>
    </xf>
    <xf numFmtId="1" fontId="207" fillId="0" borderId="49">
      <alignment vertical="top"/>
    </xf>
    <xf numFmtId="0" fontId="209" fillId="0" borderId="0" applyNumberFormat="0" applyFont="0" applyFill="0" applyBorder="0" applyAlignment="0" applyProtection="0"/>
    <xf numFmtId="0" fontId="198" fillId="0" borderId="0" applyBorder="0">
      <protection locked="0"/>
    </xf>
    <xf numFmtId="0" fontId="198" fillId="0" borderId="0" applyBorder="0">
      <protection locked="0"/>
    </xf>
    <xf numFmtId="3" fontId="7" fillId="0" borderId="0" applyFont="0" applyFill="0" applyBorder="0" applyAlignment="0" applyProtection="0"/>
    <xf numFmtId="181" fontId="91" fillId="0" borderId="62" applyBorder="0"/>
    <xf numFmtId="171" fontId="40" fillId="71" borderId="62" applyBorder="0">
      <alignment horizontal="right"/>
    </xf>
    <xf numFmtId="171" fontId="40" fillId="0" borderId="62" applyBorder="0">
      <alignment horizontal="right"/>
    </xf>
    <xf numFmtId="3" fontId="7" fillId="0" borderId="0" applyFont="0" applyFill="0" applyBorder="0" applyAlignment="0" applyProtection="0"/>
    <xf numFmtId="17" fontId="103" fillId="0" borderId="62" applyFont="0" applyFill="0" applyBorder="0" applyAlignment="0" applyProtection="0"/>
    <xf numFmtId="3" fontId="7" fillId="0" borderId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30" fillId="0" borderId="29" applyNumberFormat="0" applyFill="0" applyAlignment="0" applyProtection="0"/>
    <xf numFmtId="3" fontId="7" fillId="0" borderId="0" applyFont="0" applyFill="0" applyBorder="0" applyAlignment="0" applyProtection="0"/>
    <xf numFmtId="0" fontId="230" fillId="0" borderId="29" applyNumberFormat="0" applyFill="0" applyAlignment="0" applyProtection="0"/>
    <xf numFmtId="0" fontId="170" fillId="0" borderId="42">
      <alignment vertical="center"/>
    </xf>
    <xf numFmtId="0" fontId="198" fillId="0" borderId="0" applyBorder="0">
      <protection locked="0"/>
    </xf>
    <xf numFmtId="0" fontId="198" fillId="0" borderId="0" applyBorder="0">
      <protection locked="0"/>
    </xf>
    <xf numFmtId="0" fontId="230" fillId="0" borderId="29" applyNumberFormat="0" applyFill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17" fontId="103" fillId="0" borderId="62" applyFont="0" applyFill="0" applyBorder="0" applyAlignment="0" applyProtection="0"/>
    <xf numFmtId="17" fontId="103" fillId="0" borderId="62" applyFont="0" applyFill="0" applyBorder="0" applyAlignment="0" applyProtection="0"/>
    <xf numFmtId="17" fontId="103" fillId="0" borderId="62" applyFont="0" applyFill="0" applyBorder="0" applyAlignment="0" applyProtection="0"/>
    <xf numFmtId="0" fontId="230" fillId="0" borderId="29" applyNumberFormat="0" applyFill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30" fillId="0" borderId="29" applyNumberFormat="0" applyFill="0" applyAlignment="0" applyProtection="0"/>
    <xf numFmtId="8" fontId="123" fillId="0" borderId="18">
      <alignment horizontal="right"/>
    </xf>
    <xf numFmtId="0" fontId="230" fillId="0" borderId="29" applyNumberFormat="0" applyFill="0" applyAlignment="0" applyProtection="0"/>
    <xf numFmtId="0" fontId="209" fillId="0" borderId="0" applyNumberFormat="0" applyFont="0" applyFill="0" applyBorder="0" applyAlignment="0" applyProtection="0"/>
    <xf numFmtId="3" fontId="7" fillId="0" borderId="0" applyFont="0" applyFill="0" applyBorder="0" applyAlignment="0" applyProtection="0"/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230" fillId="0" borderId="29" applyNumberFormat="0" applyFill="0" applyAlignment="0" applyProtection="0"/>
    <xf numFmtId="0" fontId="95" fillId="0" borderId="0" applyNumberFormat="0" applyFill="0" applyBorder="0" applyProtection="0">
      <protection locked="0"/>
    </xf>
    <xf numFmtId="0" fontId="126" fillId="66" borderId="70">
      <alignment horizontal="center" vertical="center" wrapText="1"/>
      <protection hidden="1"/>
    </xf>
    <xf numFmtId="173" fontId="43" fillId="0" borderId="0"/>
    <xf numFmtId="185" fontId="7" fillId="0" borderId="2"/>
    <xf numFmtId="173" fontId="36" fillId="0" borderId="5" applyProtection="0">
      <alignment horizontal="center"/>
    </xf>
    <xf numFmtId="185" fontId="7" fillId="0" borderId="2"/>
    <xf numFmtId="185" fontId="7" fillId="0" borderId="2"/>
    <xf numFmtId="171" fontId="26" fillId="0" borderId="32" applyBorder="0">
      <alignment horizontal="right"/>
    </xf>
    <xf numFmtId="0" fontId="72" fillId="61" borderId="27" applyNumberFormat="0" applyAlignment="0" applyProtection="0"/>
    <xf numFmtId="0" fontId="198" fillId="0" borderId="0" applyBorder="0">
      <protection locked="0"/>
    </xf>
    <xf numFmtId="173" fontId="7" fillId="0" borderId="0" applyNumberFormat="0" applyFill="0" applyBorder="0" applyAlignment="0" applyProtection="0"/>
    <xf numFmtId="181" fontId="7" fillId="0" borderId="32" applyNumberFormat="0" applyBorder="0" applyAlignment="0" applyProtection="0"/>
    <xf numFmtId="171" fontId="26" fillId="0" borderId="32" applyBorder="0">
      <alignment horizontal="right"/>
    </xf>
    <xf numFmtId="165" fontId="89" fillId="0" borderId="32" applyBorder="0">
      <alignment horizontal="right"/>
    </xf>
    <xf numFmtId="181" fontId="91" fillId="0" borderId="3" applyBorder="0"/>
    <xf numFmtId="171" fontId="40" fillId="0" borderId="3" applyBorder="0">
      <alignment horizontal="right"/>
    </xf>
    <xf numFmtId="181" fontId="91" fillId="0" borderId="3" applyBorder="0"/>
    <xf numFmtId="181" fontId="33" fillId="0" borderId="32" applyNumberFormat="0" applyBorder="0" applyAlignment="0" applyProtection="0"/>
    <xf numFmtId="181" fontId="33" fillId="0" borderId="32" applyNumberFormat="0" applyBorder="0" applyAlignment="0" applyProtection="0"/>
    <xf numFmtId="181" fontId="33" fillId="0" borderId="32" applyNumberFormat="0" applyBorder="0" applyAlignment="0" applyProtection="0"/>
    <xf numFmtId="181" fontId="132" fillId="0" borderId="2" applyBorder="0"/>
    <xf numFmtId="0" fontId="7" fillId="0" borderId="0"/>
    <xf numFmtId="0" fontId="95" fillId="0" borderId="0" applyNumberFormat="0" applyFill="0" applyBorder="0" applyProtection="0">
      <protection locked="0"/>
    </xf>
    <xf numFmtId="181" fontId="33" fillId="0" borderId="32" applyNumberFormat="0" applyBorder="0" applyAlignment="0" applyProtection="0"/>
    <xf numFmtId="0" fontId="95" fillId="0" borderId="0" applyNumberFormat="0" applyFill="0" applyBorder="0" applyProtection="0">
      <protection locked="0"/>
    </xf>
    <xf numFmtId="0" fontId="95" fillId="0" borderId="0" applyNumberFormat="0" applyFill="0" applyBorder="0" applyProtection="0">
      <protection locked="0"/>
    </xf>
    <xf numFmtId="0" fontId="95" fillId="0" borderId="0" applyNumberFormat="0" applyFill="0" applyBorder="0" applyProtection="0">
      <protection locked="0"/>
    </xf>
    <xf numFmtId="0" fontId="95" fillId="0" borderId="0" applyNumberFormat="0" applyFill="0" applyBorder="0" applyProtection="0">
      <protection locked="0"/>
    </xf>
    <xf numFmtId="0" fontId="95" fillId="0" borderId="0" applyNumberFormat="0" applyFill="0" applyBorder="0" applyProtection="0">
      <protection locked="0"/>
    </xf>
    <xf numFmtId="0" fontId="95" fillId="0" borderId="0" applyNumberFormat="0" applyFill="0" applyBorder="0" applyProtection="0">
      <protection locked="0"/>
    </xf>
    <xf numFmtId="0" fontId="95" fillId="0" borderId="0" applyNumberFormat="0" applyFill="0" applyBorder="0" applyProtection="0">
      <protection locked="0"/>
    </xf>
    <xf numFmtId="0" fontId="95" fillId="0" borderId="0" applyNumberFormat="0" applyFill="0" applyBorder="0" applyProtection="0">
      <protection locked="0"/>
    </xf>
    <xf numFmtId="0" fontId="95" fillId="0" borderId="0" applyNumberFormat="0" applyFill="0" applyBorder="0" applyProtection="0">
      <protection locked="0"/>
    </xf>
    <xf numFmtId="0" fontId="95" fillId="0" borderId="0" applyNumberFormat="0" applyFill="0" applyBorder="0" applyProtection="0">
      <protection locked="0"/>
    </xf>
    <xf numFmtId="0" fontId="95" fillId="0" borderId="0" applyNumberFormat="0" applyFill="0" applyBorder="0" applyProtection="0">
      <protection locked="0"/>
    </xf>
    <xf numFmtId="0" fontId="95" fillId="0" borderId="0" applyNumberFormat="0" applyFill="0" applyBorder="0" applyProtection="0">
      <protection locked="0"/>
    </xf>
    <xf numFmtId="173" fontId="98" fillId="61" borderId="21" applyNumberFormat="0" applyAlignment="0" applyProtection="0"/>
    <xf numFmtId="0" fontId="51" fillId="0" borderId="0">
      <alignment horizontal="center" wrapText="1"/>
      <protection hidden="1"/>
    </xf>
    <xf numFmtId="207" fontId="100" fillId="0" borderId="0"/>
    <xf numFmtId="207" fontId="100" fillId="0" borderId="0"/>
    <xf numFmtId="207" fontId="100" fillId="0" borderId="0"/>
    <xf numFmtId="207" fontId="100" fillId="0" borderId="0"/>
    <xf numFmtId="207" fontId="100" fillId="0" borderId="0"/>
    <xf numFmtId="191" fontId="38" fillId="0" borderId="0" applyFont="0" applyFill="0" applyBorder="0" applyAlignment="0" applyProtection="0">
      <alignment horizontal="right"/>
    </xf>
    <xf numFmtId="0" fontId="108" fillId="0" borderId="0" applyNumberFormat="0">
      <alignment horizontal="right"/>
    </xf>
    <xf numFmtId="0" fontId="78" fillId="0" borderId="17">
      <alignment horizontal="left" vertical="center"/>
    </xf>
    <xf numFmtId="0" fontId="78" fillId="0" borderId="41" applyNumberFormat="0" applyAlignment="0" applyProtection="0">
      <alignment horizontal="left" vertical="center"/>
    </xf>
    <xf numFmtId="10" fontId="26" fillId="78" borderId="16" applyNumberFormat="0" applyBorder="0" applyAlignment="0" applyProtection="0"/>
    <xf numFmtId="0" fontId="105" fillId="59" borderId="21" applyNumberFormat="0" applyAlignment="0" applyProtection="0"/>
    <xf numFmtId="10" fontId="26" fillId="78" borderId="16" applyNumberFormat="0" applyBorder="0" applyAlignment="0" applyProtection="0"/>
    <xf numFmtId="0" fontId="37" fillId="0" borderId="0"/>
    <xf numFmtId="0" fontId="7" fillId="0" borderId="0">
      <protection locked="0"/>
    </xf>
    <xf numFmtId="173" fontId="7" fillId="0" borderId="0" applyNumberFormat="0" applyFill="0" applyBorder="0" applyAlignment="0" applyProtection="0"/>
    <xf numFmtId="0" fontId="7" fillId="60" borderId="25" applyNumberFormat="0" applyFont="0" applyAlignment="0" applyProtection="0"/>
    <xf numFmtId="173" fontId="59" fillId="0" borderId="0"/>
    <xf numFmtId="195" fontId="38" fillId="0" borderId="0" applyFont="0" applyFill="0" applyBorder="0" applyAlignment="0" applyProtection="0">
      <alignment horizontal="right"/>
    </xf>
    <xf numFmtId="0" fontId="198" fillId="0" borderId="0" applyBorder="0">
      <protection locked="0"/>
    </xf>
    <xf numFmtId="173" fontId="7" fillId="60" borderId="25" applyNumberFormat="0" applyFont="0" applyAlignment="0" applyProtection="0"/>
    <xf numFmtId="185" fontId="162" fillId="0" borderId="0"/>
    <xf numFmtId="0" fontId="7" fillId="60" borderId="25" applyNumberFormat="0" applyFont="0" applyAlignment="0" applyProtection="0"/>
    <xf numFmtId="173" fontId="7" fillId="60" borderId="25" applyNumberFormat="0" applyFont="0" applyAlignment="0" applyProtection="0"/>
    <xf numFmtId="173" fontId="48" fillId="0" borderId="26"/>
    <xf numFmtId="0" fontId="7" fillId="60" borderId="25" applyNumberFormat="0" applyFont="0" applyAlignment="0" applyProtection="0"/>
    <xf numFmtId="173" fontId="72" fillId="61" borderId="27" applyNumberFormat="0" applyAlignment="0" applyProtection="0"/>
    <xf numFmtId="217" fontId="7" fillId="0" borderId="0" applyFill="0" applyBorder="0">
      <alignment horizontal="right"/>
      <protection locked="0"/>
    </xf>
    <xf numFmtId="8" fontId="123" fillId="0" borderId="45">
      <alignment horizontal="right"/>
    </xf>
    <xf numFmtId="8" fontId="123" fillId="0" borderId="45">
      <alignment horizontal="right"/>
    </xf>
    <xf numFmtId="0" fontId="72" fillId="51" borderId="27" applyNumberFormat="0" applyAlignment="0" applyProtection="0"/>
    <xf numFmtId="0" fontId="72" fillId="51" borderId="27" applyNumberFormat="0" applyAlignment="0" applyProtection="0"/>
    <xf numFmtId="173" fontId="72" fillId="51" borderId="27" applyNumberFormat="0" applyAlignment="0" applyProtection="0"/>
    <xf numFmtId="0" fontId="126" fillId="66" borderId="70">
      <alignment horizontal="center" vertical="center" wrapText="1"/>
      <protection hidden="1"/>
    </xf>
    <xf numFmtId="173" fontId="126" fillId="66" borderId="70">
      <alignment horizontal="center" vertical="center" wrapText="1"/>
      <protection hidden="1"/>
    </xf>
    <xf numFmtId="0" fontId="168" fillId="1" borderId="71" applyNumberFormat="0" applyFont="0" applyAlignment="0">
      <alignment horizontal="center"/>
    </xf>
    <xf numFmtId="193" fontId="38" fillId="0" borderId="5" applyBorder="0" applyProtection="0">
      <alignment horizontal="right" vertical="center"/>
    </xf>
    <xf numFmtId="0" fontId="56" fillId="63" borderId="5" applyBorder="0" applyProtection="0">
      <alignment horizontal="centerContinuous" vertical="center"/>
    </xf>
    <xf numFmtId="0" fontId="74" fillId="0" borderId="0" applyNumberFormat="0" applyFill="0" applyBorder="0" applyAlignment="0" applyProtection="0"/>
    <xf numFmtId="185" fontId="7" fillId="0" borderId="2"/>
    <xf numFmtId="185" fontId="7" fillId="0" borderId="2"/>
    <xf numFmtId="173" fontId="77" fillId="0" borderId="29" applyNumberFormat="0" applyFill="0" applyAlignment="0" applyProtection="0"/>
    <xf numFmtId="173" fontId="77" fillId="0" borderId="29" applyNumberFormat="0" applyFill="0" applyAlignment="0" applyProtection="0"/>
    <xf numFmtId="173" fontId="77" fillId="0" borderId="29" applyNumberFormat="0" applyFill="0" applyAlignment="0" applyProtection="0"/>
    <xf numFmtId="185" fontId="7" fillId="0" borderId="2"/>
    <xf numFmtId="0" fontId="77" fillId="0" borderId="29" applyNumberFormat="0" applyFill="0" applyAlignment="0" applyProtection="0"/>
    <xf numFmtId="185" fontId="7" fillId="0" borderId="2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185" fontId="7" fillId="0" borderId="2"/>
    <xf numFmtId="185" fontId="7" fillId="0" borderId="2"/>
    <xf numFmtId="185" fontId="7" fillId="0" borderId="2"/>
    <xf numFmtId="0" fontId="77" fillId="0" borderId="29" applyNumberFormat="0" applyFill="0" applyAlignment="0" applyProtection="0"/>
    <xf numFmtId="185" fontId="7" fillId="0" borderId="2"/>
    <xf numFmtId="185" fontId="7" fillId="0" borderId="2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185" fontId="7" fillId="0" borderId="2"/>
    <xf numFmtId="0" fontId="77" fillId="0" borderId="29" applyNumberFormat="0" applyFill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186" fillId="66" borderId="0">
      <alignment horizontal="center" vertical="center" wrapText="1"/>
    </xf>
    <xf numFmtId="0" fontId="77" fillId="0" borderId="29" applyNumberFormat="0" applyFill="0" applyAlignment="0" applyProtection="0"/>
    <xf numFmtId="3" fontId="7" fillId="0" borderId="0" applyFont="0" applyFill="0" applyBorder="0" applyAlignment="0" applyProtection="0"/>
    <xf numFmtId="0" fontId="209" fillId="0" borderId="0" applyNumberFormat="0" applyFont="0" applyFill="0" applyBorder="0" applyAlignment="0" applyProtection="0"/>
    <xf numFmtId="165" fontId="89" fillId="0" borderId="32" applyBorder="0">
      <alignment horizontal="right"/>
    </xf>
    <xf numFmtId="171" fontId="40" fillId="0" borderId="3" applyBorder="0">
      <alignment horizontal="right"/>
    </xf>
    <xf numFmtId="0" fontId="95" fillId="0" borderId="0" applyNumberFormat="0" applyFill="0" applyBorder="0" applyProtection="0">
      <protection locked="0"/>
    </xf>
    <xf numFmtId="193" fontId="38" fillId="0" borderId="24" applyNumberFormat="0" applyFont="0" applyFill="0" applyAlignment="0" applyProtection="0"/>
    <xf numFmtId="0" fontId="74" fillId="0" borderId="0" applyNumberFormat="0" applyFill="0" applyBorder="0" applyAlignment="0" applyProtection="0"/>
    <xf numFmtId="185" fontId="7" fillId="0" borderId="2"/>
    <xf numFmtId="3" fontId="7" fillId="0" borderId="0" applyFont="0" applyFill="0" applyBorder="0" applyAlignment="0" applyProtection="0"/>
    <xf numFmtId="0" fontId="230" fillId="0" borderId="29" applyNumberFormat="0" applyFill="0" applyAlignment="0" applyProtection="0"/>
    <xf numFmtId="0" fontId="95" fillId="0" borderId="0" applyNumberFormat="0" applyFill="0" applyBorder="0" applyProtection="0">
      <protection locked="0"/>
    </xf>
    <xf numFmtId="0" fontId="7" fillId="60" borderId="25" applyNumberFormat="0" applyFont="0" applyAlignment="0" applyProtection="0"/>
    <xf numFmtId="0" fontId="95" fillId="0" borderId="0" applyNumberFormat="0" applyFill="0" applyBorder="0" applyProtection="0">
      <protection locked="0"/>
    </xf>
    <xf numFmtId="183" fontId="38" fillId="0" borderId="0" applyFont="0" applyFill="0" applyBorder="0" applyAlignment="0" applyProtection="0">
      <alignment horizontal="right"/>
    </xf>
    <xf numFmtId="0" fontId="78" fillId="0" borderId="17">
      <alignment horizontal="left" vertical="center"/>
    </xf>
    <xf numFmtId="0" fontId="77" fillId="0" borderId="29" applyNumberFormat="0" applyFill="0" applyAlignment="0" applyProtection="0"/>
    <xf numFmtId="185" fontId="7" fillId="0" borderId="2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9" fontId="26" fillId="0" borderId="0" applyFont="0" applyFill="0" applyBorder="0" applyAlignment="0" applyProtection="0"/>
    <xf numFmtId="0" fontId="95" fillId="0" borderId="0" applyNumberFormat="0" applyFill="0" applyBorder="0" applyProtection="0">
      <protection locked="0"/>
    </xf>
    <xf numFmtId="10" fontId="26" fillId="78" borderId="16" applyNumberFormat="0" applyBorder="0" applyAlignment="0" applyProtection="0"/>
    <xf numFmtId="185" fontId="7" fillId="0" borderId="2"/>
    <xf numFmtId="0" fontId="56" fillId="63" borderId="5" applyBorder="0" applyProtection="0">
      <alignment horizontal="centerContinuous" vertical="center"/>
    </xf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209" fillId="0" borderId="0" applyNumberFormat="0" applyFont="0" applyFill="0" applyBorder="0" applyAlignment="0" applyProtection="0"/>
    <xf numFmtId="171" fontId="26" fillId="0" borderId="32" applyBorder="0">
      <alignment horizontal="right"/>
    </xf>
    <xf numFmtId="165" fontId="89" fillId="0" borderId="32" applyBorder="0">
      <alignment horizontal="right"/>
    </xf>
    <xf numFmtId="185" fontId="7" fillId="0" borderId="2"/>
    <xf numFmtId="185" fontId="7" fillId="0" borderId="2"/>
    <xf numFmtId="3" fontId="7" fillId="0" borderId="0" applyFont="0" applyFill="0" applyBorder="0" applyAlignment="0" applyProtection="0"/>
    <xf numFmtId="0" fontId="77" fillId="0" borderId="29" applyNumberFormat="0" applyFill="0" applyAlignment="0" applyProtection="0"/>
    <xf numFmtId="165" fontId="89" fillId="0" borderId="32" applyBorder="0">
      <alignment horizontal="right"/>
    </xf>
    <xf numFmtId="0" fontId="77" fillId="0" borderId="29" applyNumberFormat="0" applyFill="0" applyAlignment="0" applyProtection="0"/>
    <xf numFmtId="185" fontId="7" fillId="0" borderId="2"/>
    <xf numFmtId="185" fontId="7" fillId="0" borderId="2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185" fontId="7" fillId="0" borderId="2"/>
    <xf numFmtId="0" fontId="198" fillId="0" borderId="0" applyBorder="0">
      <protection locked="0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111" fillId="0" borderId="5" applyNumberFormat="0" applyFill="0" applyAlignment="0" applyProtection="0"/>
    <xf numFmtId="171" fontId="40" fillId="71" borderId="3" applyBorder="0">
      <alignment horizontal="right"/>
    </xf>
    <xf numFmtId="173" fontId="59" fillId="0" borderId="0"/>
    <xf numFmtId="0" fontId="77" fillId="0" borderId="29" applyNumberFormat="0" applyFill="0" applyAlignment="0" applyProtection="0"/>
    <xf numFmtId="185" fontId="7" fillId="0" borderId="2"/>
    <xf numFmtId="181" fontId="86" fillId="37" borderId="32" applyNumberFormat="0" applyFont="0" applyBorder="0" applyAlignment="0" applyProtection="0"/>
    <xf numFmtId="0" fontId="95" fillId="0" borderId="0" applyNumberFormat="0" applyFill="0" applyBorder="0" applyProtection="0">
      <protection locked="0"/>
    </xf>
    <xf numFmtId="0" fontId="78" fillId="0" borderId="17">
      <alignment horizontal="left" vertical="center"/>
    </xf>
    <xf numFmtId="255" fontId="207" fillId="0" borderId="52" applyAlignment="0">
      <alignment horizontal="right"/>
    </xf>
    <xf numFmtId="0" fontId="36" fillId="0" borderId="5" applyProtection="0">
      <alignment horizontal="center"/>
    </xf>
    <xf numFmtId="202" fontId="7" fillId="0" borderId="0" applyFill="0" applyBorder="0">
      <alignment horizontal="right"/>
      <protection locked="0"/>
    </xf>
    <xf numFmtId="185" fontId="7" fillId="0" borderId="2"/>
    <xf numFmtId="171" fontId="26" fillId="0" borderId="32" applyBorder="0">
      <alignment horizontal="right"/>
    </xf>
    <xf numFmtId="185" fontId="7" fillId="0" borderId="2"/>
    <xf numFmtId="185" fontId="7" fillId="0" borderId="2"/>
    <xf numFmtId="181" fontId="7" fillId="0" borderId="32" applyNumberFormat="0" applyBorder="0" applyAlignment="0" applyProtection="0"/>
    <xf numFmtId="171" fontId="26" fillId="0" borderId="32" applyBorder="0">
      <alignment horizontal="right"/>
    </xf>
    <xf numFmtId="0" fontId="109" fillId="0" borderId="0" applyNumberFormat="0">
      <alignment horizontal="left"/>
    </xf>
    <xf numFmtId="185" fontId="7" fillId="0" borderId="2"/>
    <xf numFmtId="0" fontId="209" fillId="0" borderId="0" applyNumberFormat="0" applyFont="0" applyFill="0" applyBorder="0" applyAlignment="0" applyProtection="0"/>
    <xf numFmtId="0" fontId="198" fillId="0" borderId="0" applyBorder="0">
      <protection locked="0"/>
    </xf>
    <xf numFmtId="0" fontId="230" fillId="0" borderId="29" applyNumberFormat="0" applyFill="0" applyAlignment="0" applyProtection="0"/>
    <xf numFmtId="0" fontId="299" fillId="0" borderId="0"/>
    <xf numFmtId="0" fontId="300" fillId="0" borderId="0" applyNumberFormat="0" applyFill="0" applyBorder="0" applyAlignment="0" applyProtection="0"/>
    <xf numFmtId="0" fontId="299" fillId="0" borderId="0"/>
    <xf numFmtId="0" fontId="108" fillId="0" borderId="0" applyNumberFormat="0">
      <alignment horizontal="left"/>
    </xf>
    <xf numFmtId="0" fontId="77" fillId="0" borderId="29" applyNumberFormat="0" applyFill="0" applyAlignment="0" applyProtection="0"/>
    <xf numFmtId="207" fontId="100" fillId="0" borderId="0"/>
    <xf numFmtId="173" fontId="56" fillId="63" borderId="5" applyBorder="0" applyProtection="0">
      <alignment horizontal="centerContinuous" vertical="center"/>
    </xf>
    <xf numFmtId="185" fontId="7" fillId="0" borderId="2"/>
    <xf numFmtId="253" fontId="207" fillId="0" borderId="52" applyAlignment="0"/>
    <xf numFmtId="0" fontId="47" fillId="0" borderId="0" applyFont="0" applyFill="0" applyBorder="0" applyAlignment="0" applyProtection="0">
      <alignment horizontal="right"/>
    </xf>
    <xf numFmtId="0" fontId="72" fillId="61" borderId="27" applyNumberFormat="0" applyAlignment="0" applyProtection="0"/>
    <xf numFmtId="0" fontId="77" fillId="0" borderId="29" applyNumberFormat="0" applyFill="0" applyAlignment="0" applyProtection="0"/>
    <xf numFmtId="181" fontId="7" fillId="0" borderId="32" applyNumberFormat="0" applyBorder="0" applyAlignment="0" applyProtection="0"/>
    <xf numFmtId="181" fontId="7" fillId="0" borderId="32" applyNumberFormat="0" applyBorder="0" applyAlignment="0" applyProtection="0"/>
    <xf numFmtId="171" fontId="26" fillId="0" borderId="32" applyBorder="0">
      <alignment horizontal="right"/>
    </xf>
    <xf numFmtId="181" fontId="86" fillId="37" borderId="32" applyNumberFormat="0" applyFont="0" applyBorder="0" applyAlignment="0" applyProtection="0"/>
    <xf numFmtId="181" fontId="33" fillId="0" borderId="32" applyNumberFormat="0" applyBorder="0" applyAlignment="0" applyProtection="0"/>
    <xf numFmtId="0" fontId="230" fillId="0" borderId="29" applyNumberFormat="0" applyFill="0" applyAlignment="0" applyProtection="0"/>
    <xf numFmtId="185" fontId="7" fillId="0" borderId="2"/>
    <xf numFmtId="0" fontId="77" fillId="0" borderId="29" applyNumberFormat="0" applyFill="0" applyAlignment="0" applyProtection="0"/>
    <xf numFmtId="185" fontId="7" fillId="0" borderId="2"/>
    <xf numFmtId="185" fontId="7" fillId="0" borderId="2"/>
    <xf numFmtId="185" fontId="7" fillId="0" borderId="2"/>
    <xf numFmtId="185" fontId="137" fillId="0" borderId="0"/>
    <xf numFmtId="181" fontId="7" fillId="0" borderId="32" applyNumberFormat="0" applyBorder="0" applyAlignment="0" applyProtection="0"/>
    <xf numFmtId="173" fontId="135" fillId="58" borderId="15">
      <alignment horizontal="left" vertical="center" wrapText="1"/>
    </xf>
    <xf numFmtId="255" fontId="207" fillId="0" borderId="52" applyAlignment="0">
      <alignment horizontal="right"/>
    </xf>
    <xf numFmtId="185" fontId="7" fillId="0" borderId="2"/>
    <xf numFmtId="181" fontId="86" fillId="37" borderId="32" applyNumberFormat="0" applyFont="0" applyBorder="0" applyAlignment="0" applyProtection="0"/>
    <xf numFmtId="181" fontId="7" fillId="0" borderId="32" applyNumberFormat="0" applyBorder="0" applyAlignment="0" applyProtection="0"/>
    <xf numFmtId="181" fontId="7" fillId="0" borderId="32" applyNumberFormat="0" applyBorder="0" applyAlignment="0" applyProtection="0"/>
    <xf numFmtId="0" fontId="95" fillId="0" borderId="0" applyNumberFormat="0" applyFill="0" applyBorder="0" applyProtection="0">
      <protection locked="0"/>
    </xf>
    <xf numFmtId="0" fontId="95" fillId="0" borderId="0" applyNumberFormat="0" applyFill="0" applyBorder="0" applyProtection="0">
      <protection locked="0"/>
    </xf>
    <xf numFmtId="0" fontId="95" fillId="0" borderId="0" applyNumberFormat="0" applyFill="0" applyBorder="0" applyProtection="0">
      <protection locked="0"/>
    </xf>
    <xf numFmtId="0" fontId="95" fillId="0" borderId="0" applyNumberFormat="0" applyFill="0" applyBorder="0" applyProtection="0">
      <protection locked="0"/>
    </xf>
    <xf numFmtId="0" fontId="95" fillId="0" borderId="0" applyNumberFormat="0" applyFill="0" applyBorder="0" applyProtection="0">
      <protection locked="0"/>
    </xf>
    <xf numFmtId="173" fontId="105" fillId="59" borderId="21" applyNumberFormat="0" applyAlignment="0" applyProtection="0"/>
    <xf numFmtId="0" fontId="95" fillId="0" borderId="0" applyNumberFormat="0" applyFill="0" applyBorder="0" applyProtection="0">
      <protection locked="0"/>
    </xf>
    <xf numFmtId="0" fontId="78" fillId="0" borderId="17">
      <alignment horizontal="left" vertical="center"/>
    </xf>
    <xf numFmtId="10" fontId="26" fillId="78" borderId="16" applyNumberFormat="0" applyBorder="0" applyAlignment="0" applyProtection="0"/>
    <xf numFmtId="10" fontId="26" fillId="78" borderId="16" applyNumberFormat="0" applyBorder="0" applyAlignment="0" applyProtection="0"/>
    <xf numFmtId="173" fontId="59" fillId="0" borderId="0"/>
    <xf numFmtId="173" fontId="7" fillId="60" borderId="25" applyNumberFormat="0" applyFont="0" applyAlignment="0" applyProtection="0"/>
    <xf numFmtId="0" fontId="230" fillId="0" borderId="29" applyNumberFormat="0" applyFill="0" applyAlignment="0" applyProtection="0"/>
    <xf numFmtId="0" fontId="7" fillId="60" borderId="25" applyNumberFormat="0" applyFont="0" applyAlignment="0" applyProtection="0"/>
    <xf numFmtId="185" fontId="7" fillId="0" borderId="2"/>
    <xf numFmtId="185" fontId="7" fillId="0" borderId="2"/>
    <xf numFmtId="185" fontId="7" fillId="0" borderId="2"/>
    <xf numFmtId="254" fontId="207" fillId="0" borderId="52" applyAlignment="0"/>
    <xf numFmtId="0" fontId="209" fillId="0" borderId="0" applyNumberFormat="0" applyFont="0" applyFill="0" applyBorder="0" applyAlignment="0" applyProtection="0"/>
    <xf numFmtId="185" fontId="7" fillId="0" borderId="2"/>
    <xf numFmtId="0" fontId="36" fillId="0" borderId="5" applyProtection="0">
      <alignment horizontal="center"/>
    </xf>
    <xf numFmtId="171" fontId="40" fillId="71" borderId="3" applyBorder="0">
      <alignment horizontal="right"/>
    </xf>
    <xf numFmtId="0" fontId="163" fillId="51" borderId="21" applyNumberFormat="0" applyAlignment="0" applyProtection="0"/>
    <xf numFmtId="0" fontId="77" fillId="0" borderId="29" applyNumberFormat="0" applyFill="0" applyAlignment="0" applyProtection="0"/>
    <xf numFmtId="255" fontId="207" fillId="0" borderId="52" applyAlignment="0">
      <alignment horizontal="right"/>
    </xf>
    <xf numFmtId="185" fontId="7" fillId="0" borderId="2"/>
    <xf numFmtId="185" fontId="7" fillId="0" borderId="2"/>
    <xf numFmtId="0" fontId="230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0" fontId="77" fillId="0" borderId="29" applyNumberFormat="0" applyFill="0" applyAlignment="0" applyProtection="0"/>
    <xf numFmtId="185" fontId="7" fillId="0" borderId="2"/>
    <xf numFmtId="185" fontId="7" fillId="0" borderId="2"/>
    <xf numFmtId="0" fontId="77" fillId="0" borderId="29" applyNumberFormat="0" applyFill="0" applyAlignment="0" applyProtection="0"/>
    <xf numFmtId="185" fontId="7" fillId="0" borderId="2"/>
    <xf numFmtId="255" fontId="207" fillId="0" borderId="52" applyAlignment="0">
      <alignment horizontal="right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73" fontId="7" fillId="0" borderId="31">
      <protection locked="0"/>
    </xf>
    <xf numFmtId="255" fontId="207" fillId="0" borderId="52" applyAlignment="0">
      <alignment horizontal="right"/>
    </xf>
    <xf numFmtId="0" fontId="77" fillId="0" borderId="29" applyNumberFormat="0" applyFill="0" applyAlignment="0" applyProtection="0"/>
    <xf numFmtId="3" fontId="7" fillId="0" borderId="0" applyFont="0" applyFill="0" applyBorder="0" applyAlignment="0" applyProtection="0"/>
    <xf numFmtId="185" fontId="7" fillId="0" borderId="2"/>
    <xf numFmtId="165" fontId="89" fillId="0" borderId="32" applyBorder="0">
      <alignment horizontal="right"/>
    </xf>
    <xf numFmtId="185" fontId="141" fillId="0" borderId="0"/>
    <xf numFmtId="173" fontId="59" fillId="0" borderId="0"/>
    <xf numFmtId="245" fontId="55" fillId="0" borderId="5" applyBorder="0" applyProtection="0">
      <alignment horizontal="right" vertical="center"/>
    </xf>
    <xf numFmtId="185" fontId="7" fillId="0" borderId="2"/>
    <xf numFmtId="185" fontId="7" fillId="0" borderId="2"/>
    <xf numFmtId="173" fontId="7" fillId="0" borderId="31">
      <protection locked="0"/>
    </xf>
    <xf numFmtId="0" fontId="95" fillId="0" borderId="0" applyNumberFormat="0" applyFill="0" applyBorder="0" applyProtection="0">
      <protection locked="0"/>
    </xf>
    <xf numFmtId="173" fontId="59" fillId="0" borderId="0"/>
    <xf numFmtId="185" fontId="7" fillId="0" borderId="2"/>
    <xf numFmtId="185" fontId="7" fillId="0" borderId="2"/>
    <xf numFmtId="0" fontId="142" fillId="43" borderId="21" applyNumberFormat="0" applyAlignment="0" applyProtection="0"/>
    <xf numFmtId="0" fontId="95" fillId="0" borderId="0" applyNumberFormat="0" applyFill="0" applyBorder="0" applyProtection="0">
      <protection locked="0"/>
    </xf>
    <xf numFmtId="0" fontId="98" fillId="61" borderId="21" applyNumberFormat="0" applyAlignment="0" applyProtection="0"/>
    <xf numFmtId="185" fontId="7" fillId="0" borderId="2"/>
    <xf numFmtId="0" fontId="77" fillId="0" borderId="29" applyNumberFormat="0" applyFill="0" applyAlignment="0" applyProtection="0"/>
    <xf numFmtId="207" fontId="100" fillId="0" borderId="0"/>
    <xf numFmtId="181" fontId="91" fillId="0" borderId="3" applyBorder="0"/>
    <xf numFmtId="181" fontId="86" fillId="37" borderId="32" applyNumberFormat="0" applyFont="0" applyBorder="0" applyAlignment="0" applyProtection="0"/>
    <xf numFmtId="181" fontId="33" fillId="0" borderId="32" applyNumberFormat="0" applyBorder="0" applyAlignment="0" applyProtection="0"/>
    <xf numFmtId="173" fontId="59" fillId="0" borderId="0"/>
    <xf numFmtId="181" fontId="7" fillId="0" borderId="32" applyNumberFormat="0" applyBorder="0" applyAlignment="0" applyProtection="0"/>
    <xf numFmtId="181" fontId="7" fillId="0" borderId="32" applyNumberFormat="0" applyBorder="0" applyAlignment="0" applyProtection="0"/>
    <xf numFmtId="181" fontId="132" fillId="0" borderId="2" applyBorder="0"/>
    <xf numFmtId="181" fontId="86" fillId="37" borderId="32" applyNumberFormat="0" applyFont="0" applyBorder="0" applyAlignment="0" applyProtection="0"/>
    <xf numFmtId="171" fontId="40" fillId="71" borderId="3" applyBorder="0">
      <alignment horizontal="right"/>
    </xf>
    <xf numFmtId="171" fontId="40" fillId="0" borderId="3" applyBorder="0">
      <alignment horizontal="right"/>
    </xf>
    <xf numFmtId="181" fontId="132" fillId="0" borderId="2" applyBorder="0"/>
    <xf numFmtId="0" fontId="95" fillId="0" borderId="0" applyNumberFormat="0" applyFill="0" applyBorder="0" applyProtection="0">
      <protection locked="0"/>
    </xf>
    <xf numFmtId="190" fontId="38" fillId="0" borderId="0" applyFont="0" applyFill="0" applyBorder="0" applyAlignment="0" applyProtection="0">
      <alignment horizontal="right"/>
    </xf>
    <xf numFmtId="192" fontId="38" fillId="0" borderId="0" applyFont="0" applyFill="0" applyBorder="0" applyAlignment="0" applyProtection="0"/>
    <xf numFmtId="0" fontId="105" fillId="59" borderId="21" applyNumberFormat="0" applyAlignment="0" applyProtection="0"/>
    <xf numFmtId="172" fontId="3" fillId="0" borderId="0" applyFont="0" applyFill="0" applyBorder="0" applyAlignment="0" applyProtection="0"/>
    <xf numFmtId="0" fontId="168" fillId="1" borderId="71" applyNumberFormat="0" applyFont="0" applyAlignment="0">
      <alignment horizontal="center"/>
    </xf>
    <xf numFmtId="185" fontId="7" fillId="0" borderId="2"/>
    <xf numFmtId="185" fontId="7" fillId="0" borderId="2"/>
    <xf numFmtId="185" fontId="7" fillId="0" borderId="2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0" fontId="198" fillId="0" borderId="0" applyBorder="0">
      <protection locked="0"/>
    </xf>
    <xf numFmtId="185" fontId="7" fillId="0" borderId="2"/>
    <xf numFmtId="185" fontId="7" fillId="0" borderId="2"/>
    <xf numFmtId="181" fontId="7" fillId="0" borderId="32" applyNumberFormat="0" applyBorder="0" applyAlignment="0" applyProtection="0"/>
    <xf numFmtId="0" fontId="143" fillId="51" borderId="27" applyNumberFormat="0" applyAlignment="0" applyProtection="0"/>
    <xf numFmtId="185" fontId="7" fillId="0" borderId="2"/>
    <xf numFmtId="0" fontId="77" fillId="0" borderId="29" applyNumberFormat="0" applyFill="0" applyAlignment="0" applyProtection="0"/>
    <xf numFmtId="185" fontId="7" fillId="0" borderId="2"/>
    <xf numFmtId="0" fontId="198" fillId="0" borderId="0" applyBorder="0">
      <protection locked="0"/>
    </xf>
    <xf numFmtId="0" fontId="110" fillId="0" borderId="0" applyNumberFormat="0">
      <alignment horizontal="left" vertical="top"/>
    </xf>
    <xf numFmtId="17" fontId="103" fillId="0" borderId="62" applyFont="0" applyFill="0" applyBorder="0" applyAlignment="0" applyProtection="0"/>
    <xf numFmtId="185" fontId="7" fillId="0" borderId="2"/>
    <xf numFmtId="185" fontId="7" fillId="0" borderId="2"/>
    <xf numFmtId="0" fontId="95" fillId="0" borderId="0" applyNumberFormat="0" applyFill="0" applyBorder="0" applyProtection="0">
      <protection locked="0"/>
    </xf>
    <xf numFmtId="0" fontId="299" fillId="0" borderId="0"/>
    <xf numFmtId="0" fontId="95" fillId="0" borderId="0" applyNumberFormat="0" applyFill="0" applyBorder="0" applyProtection="0">
      <protection locked="0"/>
    </xf>
    <xf numFmtId="173" fontId="126" fillId="66" borderId="70">
      <alignment horizontal="center" vertical="center" wrapText="1"/>
      <protection hidden="1"/>
    </xf>
    <xf numFmtId="185" fontId="7" fillId="0" borderId="2"/>
    <xf numFmtId="173" fontId="43" fillId="0" borderId="0"/>
    <xf numFmtId="0" fontId="98" fillId="61" borderId="21" applyNumberFormat="0" applyAlignment="0" applyProtection="0"/>
    <xf numFmtId="188" fontId="38" fillId="0" borderId="0" applyFont="0" applyFill="0" applyBorder="0" applyAlignment="0" applyProtection="0"/>
    <xf numFmtId="10" fontId="26" fillId="78" borderId="16" applyNumberFormat="0" applyBorder="0" applyAlignment="0" applyProtection="0"/>
    <xf numFmtId="0" fontId="109" fillId="0" borderId="0" applyNumberFormat="0">
      <alignment horizontal="right"/>
    </xf>
    <xf numFmtId="0" fontId="168" fillId="1" borderId="71" applyNumberFormat="0" applyFont="0" applyAlignment="0">
      <alignment horizontal="center"/>
    </xf>
    <xf numFmtId="0" fontId="74" fillId="0" borderId="0" applyNumberFormat="0" applyFill="0" applyBorder="0" applyAlignment="0" applyProtection="0"/>
    <xf numFmtId="185" fontId="7" fillId="0" borderId="2"/>
    <xf numFmtId="0" fontId="77" fillId="0" borderId="29" applyNumberFormat="0" applyFill="0" applyAlignment="0" applyProtection="0"/>
    <xf numFmtId="185" fontId="7" fillId="0" borderId="2"/>
    <xf numFmtId="0" fontId="77" fillId="0" borderId="29" applyNumberFormat="0" applyFill="0" applyAlignment="0" applyProtection="0"/>
    <xf numFmtId="185" fontId="7" fillId="0" borderId="2"/>
    <xf numFmtId="185" fontId="7" fillId="0" borderId="2"/>
    <xf numFmtId="0" fontId="77" fillId="0" borderId="29" applyNumberFormat="0" applyFill="0" applyAlignment="0" applyProtection="0"/>
    <xf numFmtId="185" fontId="7" fillId="0" borderId="2"/>
    <xf numFmtId="185" fontId="7" fillId="0" borderId="2"/>
    <xf numFmtId="181" fontId="7" fillId="0" borderId="32" applyNumberFormat="0" applyBorder="0" applyAlignment="0" applyProtection="0"/>
    <xf numFmtId="185" fontId="7" fillId="0" borderId="2"/>
    <xf numFmtId="185" fontId="7" fillId="0" borderId="2"/>
    <xf numFmtId="0" fontId="95" fillId="0" borderId="0" applyNumberFormat="0" applyFill="0" applyBorder="0" applyProtection="0">
      <protection locked="0"/>
    </xf>
    <xf numFmtId="185" fontId="7" fillId="0" borderId="2"/>
    <xf numFmtId="173" fontId="135" fillId="58" borderId="15">
      <alignment horizontal="left" vertical="center" wrapText="1"/>
    </xf>
    <xf numFmtId="0" fontId="95" fillId="0" borderId="0" applyNumberFormat="0" applyFill="0" applyBorder="0" applyProtection="0">
      <protection locked="0"/>
    </xf>
    <xf numFmtId="181" fontId="7" fillId="0" borderId="32" applyNumberFormat="0" applyBorder="0" applyAlignment="0" applyProtection="0"/>
    <xf numFmtId="173" fontId="59" fillId="0" borderId="0"/>
    <xf numFmtId="0" fontId="230" fillId="0" borderId="29" applyNumberFormat="0" applyFill="0" applyAlignment="0" applyProtection="0"/>
    <xf numFmtId="185" fontId="7" fillId="0" borderId="2"/>
    <xf numFmtId="185" fontId="7" fillId="0" borderId="2"/>
    <xf numFmtId="0" fontId="135" fillId="58" borderId="15">
      <alignment horizontal="left" vertical="center" wrapText="1"/>
    </xf>
    <xf numFmtId="0" fontId="95" fillId="0" borderId="0" applyNumberFormat="0" applyFill="0" applyBorder="0" applyProtection="0">
      <protection locked="0"/>
    </xf>
    <xf numFmtId="165" fontId="89" fillId="0" borderId="32" applyBorder="0">
      <alignment horizontal="right"/>
    </xf>
    <xf numFmtId="0" fontId="30" fillId="34" borderId="0" applyNumberFormat="0" applyBorder="0" applyAlignment="0" applyProtection="0"/>
    <xf numFmtId="185" fontId="7" fillId="0" borderId="2"/>
    <xf numFmtId="207" fontId="100" fillId="0" borderId="0"/>
    <xf numFmtId="181" fontId="86" fillId="37" borderId="32" applyNumberFormat="0" applyFont="0" applyBorder="0" applyAlignment="0" applyProtection="0"/>
    <xf numFmtId="0" fontId="95" fillId="0" borderId="0" applyNumberFormat="0" applyFill="0" applyBorder="0" applyProtection="0">
      <protection locked="0"/>
    </xf>
    <xf numFmtId="185" fontId="7" fillId="0" borderId="2"/>
    <xf numFmtId="181" fontId="132" fillId="0" borderId="2" applyBorder="0"/>
    <xf numFmtId="0" fontId="65" fillId="51" borderId="21" applyNumberFormat="0" applyAlignment="0" applyProtection="0"/>
    <xf numFmtId="173" fontId="98" fillId="61" borderId="21" applyNumberFormat="0" applyAlignment="0" applyProtection="0"/>
    <xf numFmtId="0" fontId="65" fillId="51" borderId="21" applyNumberFormat="0" applyAlignment="0" applyProtection="0"/>
    <xf numFmtId="0" fontId="65" fillId="85" borderId="21" applyNumberFormat="0" applyAlignment="0" applyProtection="0"/>
    <xf numFmtId="0" fontId="202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202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202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173" fontId="65" fillId="51" borderId="21" applyNumberFormat="0" applyAlignment="0" applyProtection="0"/>
    <xf numFmtId="1" fontId="207" fillId="0" borderId="49">
      <alignment vertical="top"/>
    </xf>
    <xf numFmtId="3" fontId="7" fillId="0" borderId="0" applyFont="0" applyFill="0" applyBorder="0" applyAlignment="0" applyProtection="0"/>
    <xf numFmtId="0" fontId="142" fillId="43" borderId="21" applyNumberFormat="0" applyAlignment="0" applyProtection="0"/>
    <xf numFmtId="0" fontId="143" fillId="51" borderId="27" applyNumberFormat="0" applyAlignment="0" applyProtection="0"/>
    <xf numFmtId="0" fontId="197" fillId="43" borderId="21" applyNumberFormat="0" applyAlignment="0" applyProtection="0"/>
    <xf numFmtId="0" fontId="197" fillId="43" borderId="21" applyNumberFormat="0" applyAlignment="0" applyProtection="0"/>
    <xf numFmtId="0" fontId="197" fillId="43" borderId="21" applyNumberFormat="0" applyAlignment="0" applyProtection="0"/>
    <xf numFmtId="0" fontId="105" fillId="43" borderId="21" applyNumberFormat="0" applyAlignment="0" applyProtection="0"/>
    <xf numFmtId="0" fontId="105" fillId="43" borderId="21" applyNumberFormat="0" applyAlignment="0" applyProtection="0"/>
    <xf numFmtId="0" fontId="209" fillId="0" borderId="0" applyNumberFormat="0" applyFont="0" applyFill="0" applyBorder="0" applyAlignment="0" applyProtection="0"/>
    <xf numFmtId="0" fontId="78" fillId="0" borderId="71">
      <alignment horizontal="left" vertical="center"/>
    </xf>
    <xf numFmtId="10" fontId="26" fillId="78" borderId="70" applyNumberFormat="0" applyBorder="0" applyAlignment="0" applyProtection="0"/>
    <xf numFmtId="173" fontId="105" fillId="59" borderId="21" applyNumberFormat="0" applyAlignment="0" applyProtection="0"/>
    <xf numFmtId="0" fontId="163" fillId="51" borderId="21" applyNumberFormat="0" applyAlignment="0" applyProtection="0"/>
    <xf numFmtId="0" fontId="72" fillId="51" borderId="27" applyNumberFormat="0" applyAlignment="0" applyProtection="0"/>
    <xf numFmtId="173" fontId="72" fillId="61" borderId="27" applyNumberFormat="0" applyAlignment="0" applyProtection="0"/>
    <xf numFmtId="0" fontId="72" fillId="85" borderId="27" applyNumberFormat="0" applyAlignment="0" applyProtection="0"/>
    <xf numFmtId="173" fontId="72" fillId="51" borderId="27" applyNumberFormat="0" applyAlignment="0" applyProtection="0"/>
    <xf numFmtId="0" fontId="218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218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218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2" fillId="51" borderId="27" applyNumberFormat="0" applyAlignment="0" applyProtection="0"/>
    <xf numFmtId="173" fontId="72" fillId="51" borderId="27" applyNumberFormat="0" applyAlignment="0" applyProtection="0"/>
    <xf numFmtId="0" fontId="72" fillId="51" borderId="27" applyNumberFormat="0" applyAlignment="0" applyProtection="0"/>
    <xf numFmtId="173" fontId="72" fillId="51" borderId="27" applyNumberFormat="0" applyAlignment="0" applyProtection="0"/>
    <xf numFmtId="193" fontId="38" fillId="0" borderId="5" applyBorder="0" applyProtection="0">
      <alignment horizontal="right" vertical="center"/>
    </xf>
    <xf numFmtId="173" fontId="56" fillId="63" borderId="5" applyBorder="0" applyProtection="0">
      <alignment horizontal="centerContinuous" vertical="center"/>
    </xf>
    <xf numFmtId="185" fontId="7" fillId="0" borderId="2"/>
    <xf numFmtId="0" fontId="230" fillId="0" borderId="29" applyNumberFormat="0" applyFill="0" applyAlignment="0" applyProtection="0"/>
    <xf numFmtId="237" fontId="181" fillId="0" borderId="5" applyBorder="0" applyProtection="0">
      <alignment horizontal="right"/>
    </xf>
    <xf numFmtId="181" fontId="132" fillId="0" borderId="2" applyBorder="0"/>
    <xf numFmtId="181" fontId="132" fillId="0" borderId="2" applyBorder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244" fillId="51" borderId="21" applyNumberFormat="0" applyAlignment="0" applyProtection="0"/>
    <xf numFmtId="0" fontId="244" fillId="51" borderId="21" applyNumberFormat="0" applyAlignment="0" applyProtection="0"/>
    <xf numFmtId="0" fontId="244" fillId="51" borderId="21" applyNumberFormat="0" applyAlignment="0" applyProtection="0"/>
    <xf numFmtId="0" fontId="65" fillId="51" borderId="21" applyNumberFormat="0" applyAlignment="0" applyProtection="0"/>
    <xf numFmtId="0" fontId="65" fillId="51" borderId="21" applyNumberFormat="0" applyAlignment="0" applyProtection="0"/>
    <xf numFmtId="0" fontId="142" fillId="43" borderId="21" applyNumberFormat="0" applyAlignment="0" applyProtection="0"/>
    <xf numFmtId="0" fontId="142" fillId="43" borderId="21" applyNumberFormat="0" applyAlignment="0" applyProtection="0"/>
    <xf numFmtId="0" fontId="143" fillId="51" borderId="27" applyNumberFormat="0" applyAlignment="0" applyProtection="0"/>
    <xf numFmtId="0" fontId="143" fillId="51" borderId="27" applyNumberFormat="0" applyAlignment="0" applyProtection="0"/>
    <xf numFmtId="0" fontId="105" fillId="43" borderId="21" applyNumberFormat="0" applyAlignment="0" applyProtection="0"/>
    <xf numFmtId="0" fontId="105" fillId="43" borderId="21" applyNumberFormat="0" applyAlignment="0" applyProtection="0"/>
    <xf numFmtId="9" fontId="41" fillId="95" borderId="70" applyProtection="0">
      <alignment horizontal="right"/>
      <protection locked="0"/>
    </xf>
    <xf numFmtId="0" fontId="163" fillId="51" borderId="21" applyNumberFormat="0" applyAlignment="0" applyProtection="0"/>
    <xf numFmtId="0" fontId="163" fillId="51" borderId="21" applyNumberFormat="0" applyAlignment="0" applyProtection="0"/>
    <xf numFmtId="0" fontId="259" fillId="51" borderId="27" applyNumberFormat="0" applyAlignment="0" applyProtection="0"/>
    <xf numFmtId="0" fontId="259" fillId="51" borderId="27" applyNumberFormat="0" applyAlignment="0" applyProtection="0"/>
    <xf numFmtId="0" fontId="259" fillId="51" borderId="27" applyNumberFormat="0" applyAlignment="0" applyProtection="0"/>
    <xf numFmtId="0" fontId="198" fillId="0" borderId="0" applyBorder="0">
      <protection locked="0"/>
    </xf>
    <xf numFmtId="0" fontId="299" fillId="0" borderId="0"/>
    <xf numFmtId="43" fontId="299" fillId="0" borderId="0" applyFont="0" applyFill="0" applyBorder="0" applyAlignment="0" applyProtection="0"/>
    <xf numFmtId="0" fontId="299" fillId="0" borderId="0"/>
    <xf numFmtId="0" fontId="7" fillId="60" borderId="25" applyNumberFormat="0" applyFont="0" applyAlignment="0" applyProtection="0"/>
    <xf numFmtId="185" fontId="7" fillId="0" borderId="2"/>
    <xf numFmtId="0" fontId="3" fillId="0" borderId="0"/>
    <xf numFmtId="9" fontId="3" fillId="0" borderId="0" applyFont="0" applyFill="0" applyBorder="0" applyAlignment="0" applyProtection="0"/>
    <xf numFmtId="185" fontId="7" fillId="0" borderId="2"/>
    <xf numFmtId="255" fontId="207" fillId="0" borderId="52" applyAlignment="0">
      <alignment horizontal="right"/>
    </xf>
    <xf numFmtId="37" fontId="31" fillId="0" borderId="0"/>
    <xf numFmtId="0" fontId="126" fillId="66" borderId="70">
      <alignment horizontal="center" vertical="center" wrapText="1"/>
      <protection hidden="1"/>
    </xf>
    <xf numFmtId="173" fontId="65" fillId="51" borderId="21" applyNumberFormat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37" borderId="27" applyNumberFormat="0" applyProtection="0">
      <alignment vertical="center"/>
    </xf>
    <xf numFmtId="0" fontId="7" fillId="70" borderId="27" applyNumberFormat="0" applyProtection="0">
      <alignment horizontal="left" vertical="center" indent="1"/>
    </xf>
    <xf numFmtId="4" fontId="199" fillId="78" borderId="27" applyNumberFormat="0" applyProtection="0">
      <alignment vertical="center"/>
    </xf>
    <xf numFmtId="0" fontId="7" fillId="36" borderId="27" applyNumberFormat="0" applyProtection="0">
      <alignment horizontal="left" vertical="center" indent="1"/>
    </xf>
    <xf numFmtId="275" fontId="7" fillId="0" borderId="3" applyFont="0" applyFill="0" applyBorder="0" applyAlignment="0" applyProtection="0"/>
    <xf numFmtId="173" fontId="8" fillId="0" borderId="0" applyNumberFormat="0" applyFill="0" applyBorder="0" applyAlignment="0" applyProtection="0">
      <alignment vertical="top"/>
      <protection locked="0"/>
    </xf>
    <xf numFmtId="173" fontId="62" fillId="60" borderId="25" applyNumberFormat="0" applyFont="0" applyAlignment="0" applyProtection="0"/>
    <xf numFmtId="0" fontId="135" fillId="58" borderId="15">
      <alignment horizontal="left" vertical="center" wrapText="1"/>
    </xf>
    <xf numFmtId="185" fontId="7" fillId="0" borderId="2"/>
    <xf numFmtId="173" fontId="72" fillId="51" borderId="27" applyNumberFormat="0" applyAlignment="0" applyProtection="0"/>
    <xf numFmtId="173" fontId="7" fillId="60" borderId="25" applyNumberFormat="0" applyFont="0" applyAlignment="0" applyProtection="0"/>
    <xf numFmtId="173" fontId="105" fillId="59" borderId="21" applyNumberFormat="0" applyAlignment="0" applyProtection="0"/>
    <xf numFmtId="171" fontId="40" fillId="71" borderId="3" applyBorder="0">
      <alignment horizontal="right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78" fillId="0" borderId="71">
      <alignment horizontal="left" vertical="center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7" fillId="70" borderId="27" applyNumberFormat="0" applyProtection="0">
      <alignment horizontal="left" vertical="center" indent="1"/>
    </xf>
    <xf numFmtId="0" fontId="7" fillId="60" borderId="25" applyNumberFormat="0" applyFont="0" applyAlignment="0" applyProtection="0"/>
    <xf numFmtId="173" fontId="65" fillId="51" borderId="21" applyNumberFormat="0" applyAlignment="0" applyProtection="0"/>
    <xf numFmtId="237" fontId="181" fillId="0" borderId="5" applyBorder="0" applyProtection="0">
      <alignment horizontal="right"/>
    </xf>
    <xf numFmtId="173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173" fontId="98" fillId="61" borderId="21" applyNumberFormat="0" applyAlignment="0" applyProtection="0"/>
    <xf numFmtId="173" fontId="105" fillId="59" borderId="21" applyNumberFormat="0" applyAlignment="0" applyProtection="0"/>
    <xf numFmtId="173" fontId="72" fillId="61" borderId="27" applyNumberFormat="0" applyAlignment="0" applyProtection="0"/>
    <xf numFmtId="173" fontId="72" fillId="51" borderId="27" applyNumberFormat="0" applyAlignment="0" applyProtection="0"/>
    <xf numFmtId="0" fontId="72" fillId="51" borderId="27" applyNumberFormat="0" applyAlignment="0" applyProtection="0"/>
    <xf numFmtId="0" fontId="7" fillId="60" borderId="25" applyNumberFormat="0" applyFont="0" applyAlignment="0" applyProtection="0"/>
    <xf numFmtId="0" fontId="7" fillId="70" borderId="27" applyNumberFormat="0" applyProtection="0">
      <alignment horizontal="left" vertical="center" indent="1"/>
    </xf>
    <xf numFmtId="0" fontId="131" fillId="0" borderId="43" applyNumberFormat="0" applyFill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245" fontId="55" fillId="0" borderId="5" applyBorder="0" applyProtection="0">
      <alignment horizontal="right" vertical="center"/>
    </xf>
    <xf numFmtId="0" fontId="56" fillId="63" borderId="5" applyBorder="0" applyProtection="0">
      <alignment horizontal="centerContinuous" vertical="center"/>
    </xf>
    <xf numFmtId="0" fontId="7" fillId="60" borderId="25" applyNumberFormat="0" applyFont="0" applyAlignment="0" applyProtection="0"/>
    <xf numFmtId="185" fontId="7" fillId="0" borderId="2"/>
    <xf numFmtId="4" fontId="199" fillId="37" borderId="27" applyNumberFormat="0" applyProtection="0">
      <alignment horizontal="left" vertical="center" indent="1"/>
    </xf>
    <xf numFmtId="0" fontId="72" fillId="51" borderId="27" applyNumberFormat="0" applyAlignment="0" applyProtection="0"/>
    <xf numFmtId="185" fontId="7" fillId="0" borderId="2"/>
    <xf numFmtId="185" fontId="7" fillId="0" borderId="2"/>
    <xf numFmtId="185" fontId="7" fillId="0" borderId="2"/>
    <xf numFmtId="0" fontId="7" fillId="36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98" fillId="61" borderId="21" applyNumberFormat="0" applyAlignment="0" applyProtection="0"/>
    <xf numFmtId="0" fontId="65" fillId="51" borderId="21" applyNumberFormat="0" applyAlignment="0" applyProtection="0"/>
    <xf numFmtId="0" fontId="36" fillId="0" borderId="5" applyProtection="0">
      <alignment horizontal="center"/>
    </xf>
    <xf numFmtId="0" fontId="105" fillId="59" borderId="21" applyNumberFormat="0" applyAlignment="0" applyProtection="0"/>
    <xf numFmtId="0" fontId="72" fillId="61" borderId="27" applyNumberFormat="0" applyAlignment="0" applyProtection="0"/>
    <xf numFmtId="185" fontId="7" fillId="0" borderId="2"/>
    <xf numFmtId="173" fontId="72" fillId="51" borderId="27" applyNumberFormat="0" applyAlignment="0" applyProtection="0"/>
    <xf numFmtId="0" fontId="105" fillId="59" borderId="21" applyNumberFormat="0" applyAlignment="0" applyProtection="0"/>
    <xf numFmtId="0" fontId="7" fillId="70" borderId="27" applyNumberFormat="0" applyProtection="0">
      <alignment horizontal="left" vertical="center" indent="1"/>
    </xf>
    <xf numFmtId="172" fontId="3" fillId="0" borderId="0" applyFont="0" applyFill="0" applyBorder="0" applyAlignment="0" applyProtection="0"/>
    <xf numFmtId="0" fontId="143" fillId="51" borderId="27" applyNumberFormat="0" applyAlignment="0" applyProtection="0"/>
    <xf numFmtId="0" fontId="72" fillId="51" borderId="27" applyNumberFormat="0" applyAlignment="0" applyProtection="0"/>
    <xf numFmtId="173" fontId="65" fillId="51" borderId="21" applyNumberFormat="0" applyAlignment="0" applyProtection="0"/>
    <xf numFmtId="0" fontId="105" fillId="43" borderId="21" applyNumberFormat="0" applyAlignment="0" applyProtection="0"/>
    <xf numFmtId="0" fontId="197" fillId="43" borderId="21" applyNumberFormat="0" applyAlignment="0" applyProtection="0"/>
    <xf numFmtId="17" fontId="222" fillId="93" borderId="51" applyNumberFormat="0" applyBorder="0">
      <alignment horizontal="center" vertical="center" wrapText="1"/>
    </xf>
    <xf numFmtId="4" fontId="199" fillId="99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0" fontId="15" fillId="2" borderId="0" applyNumberFormat="0" applyBorder="0" applyAlignment="0" applyProtection="0"/>
    <xf numFmtId="0" fontId="16" fillId="3" borderId="0" applyNumberFormat="0" applyBorder="0" applyAlignment="0" applyProtection="0"/>
    <xf numFmtId="0" fontId="29" fillId="4" borderId="0" applyNumberFormat="0" applyBorder="0" applyAlignment="0" applyProtection="0"/>
    <xf numFmtId="0" fontId="17" fillId="5" borderId="9" applyNumberFormat="0" applyAlignment="0" applyProtection="0"/>
    <xf numFmtId="0" fontId="18" fillId="6" borderId="10" applyNumberFormat="0" applyAlignment="0" applyProtection="0"/>
    <xf numFmtId="0" fontId="19" fillId="6" borderId="9" applyNumberFormat="0" applyAlignment="0" applyProtection="0"/>
    <xf numFmtId="0" fontId="20" fillId="0" borderId="11" applyNumberFormat="0" applyFill="0" applyAlignment="0" applyProtection="0"/>
    <xf numFmtId="0" fontId="21" fillId="7" borderId="12" applyNumberFormat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14" applyNumberFormat="0" applyFill="0" applyAlignment="0" applyProtection="0"/>
    <xf numFmtId="0" fontId="25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25" fillId="12" borderId="0" applyNumberFormat="0" applyBorder="0" applyAlignment="0" applyProtection="0"/>
    <xf numFmtId="0" fontId="25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25" fillId="24" borderId="0" applyNumberFormat="0" applyBorder="0" applyAlignment="0" applyProtection="0"/>
    <xf numFmtId="0" fontId="25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25" fillId="28" borderId="0" applyNumberFormat="0" applyBorder="0" applyAlignment="0" applyProtection="0"/>
    <xf numFmtId="0" fontId="25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5" fillId="32" borderId="0" applyNumberFormat="0" applyBorder="0" applyAlignment="0" applyProtection="0"/>
    <xf numFmtId="185" fontId="7" fillId="0" borderId="2"/>
    <xf numFmtId="173" fontId="72" fillId="51" borderId="27" applyNumberFormat="0" applyAlignment="0" applyProtection="0"/>
    <xf numFmtId="0" fontId="163" fillId="51" borderId="21" applyNumberFormat="0" applyAlignment="0" applyProtection="0"/>
    <xf numFmtId="171" fontId="40" fillId="71" borderId="3" applyBorder="0">
      <alignment horizontal="right"/>
    </xf>
    <xf numFmtId="254" fontId="207" fillId="0" borderId="52" applyAlignment="0"/>
    <xf numFmtId="185" fontId="7" fillId="0" borderId="2"/>
    <xf numFmtId="185" fontId="7" fillId="0" borderId="2"/>
    <xf numFmtId="0" fontId="7" fillId="60" borderId="25" applyNumberFormat="0" applyFont="0" applyAlignment="0" applyProtection="0"/>
    <xf numFmtId="10" fontId="26" fillId="78" borderId="70" applyNumberFormat="0" applyBorder="0" applyAlignment="0" applyProtection="0"/>
    <xf numFmtId="10" fontId="26" fillId="78" borderId="70" applyNumberFormat="0" applyBorder="0" applyAlignment="0" applyProtection="0"/>
    <xf numFmtId="0" fontId="78" fillId="0" borderId="71">
      <alignment horizontal="left" vertical="center"/>
    </xf>
    <xf numFmtId="185" fontId="7" fillId="0" borderId="2"/>
    <xf numFmtId="185" fontId="7" fillId="0" borderId="2"/>
    <xf numFmtId="0" fontId="7" fillId="60" borderId="25" applyNumberFormat="0" applyFont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0" fontId="105" fillId="43" borderId="21" applyNumberFormat="0" applyAlignment="0" applyProtection="0"/>
    <xf numFmtId="185" fontId="7" fillId="0" borderId="2"/>
    <xf numFmtId="185" fontId="7" fillId="0" borderId="2"/>
    <xf numFmtId="0" fontId="168" fillId="1" borderId="71" applyNumberFormat="0" applyFont="0" applyAlignment="0">
      <alignment horizontal="center"/>
    </xf>
    <xf numFmtId="173" fontId="126" fillId="66" borderId="70">
      <alignment horizontal="center" vertical="center" wrapText="1"/>
      <protection hidden="1"/>
    </xf>
    <xf numFmtId="0" fontId="126" fillId="66" borderId="70">
      <alignment horizontal="center" vertical="center" wrapText="1"/>
      <protection hidden="1"/>
    </xf>
    <xf numFmtId="173" fontId="72" fillId="51" borderId="27" applyNumberFormat="0" applyAlignment="0" applyProtection="0"/>
    <xf numFmtId="0" fontId="72" fillId="51" borderId="27" applyNumberFormat="0" applyAlignment="0" applyProtection="0"/>
    <xf numFmtId="0" fontId="72" fillId="51" borderId="27" applyNumberFormat="0" applyAlignment="0" applyProtection="0"/>
    <xf numFmtId="173" fontId="72" fillId="61" borderId="27" applyNumberFormat="0" applyAlignment="0" applyProtection="0"/>
    <xf numFmtId="0" fontId="7" fillId="60" borderId="25" applyNumberFormat="0" applyFont="0" applyAlignment="0" applyProtection="0"/>
    <xf numFmtId="173" fontId="7" fillId="60" borderId="25" applyNumberFormat="0" applyFont="0" applyAlignment="0" applyProtection="0"/>
    <xf numFmtId="0" fontId="7" fillId="60" borderId="25" applyNumberFormat="0" applyFont="0" applyAlignment="0" applyProtection="0"/>
    <xf numFmtId="173" fontId="7" fillId="60" borderId="25" applyNumberFormat="0" applyFont="0" applyAlignment="0" applyProtection="0"/>
    <xf numFmtId="0" fontId="7" fillId="60" borderId="25" applyNumberFormat="0" applyFont="0" applyAlignment="0" applyProtection="0"/>
    <xf numFmtId="10" fontId="26" fillId="78" borderId="70" applyNumberFormat="0" applyBorder="0" applyAlignment="0" applyProtection="0"/>
    <xf numFmtId="0" fontId="105" fillId="59" borderId="21" applyNumberFormat="0" applyAlignment="0" applyProtection="0"/>
    <xf numFmtId="10" fontId="26" fillId="78" borderId="70" applyNumberFormat="0" applyBorder="0" applyAlignment="0" applyProtection="0"/>
    <xf numFmtId="0" fontId="78" fillId="0" borderId="71">
      <alignment horizontal="left" vertical="center"/>
    </xf>
    <xf numFmtId="181" fontId="132" fillId="0" borderId="2" applyBorder="0"/>
    <xf numFmtId="181" fontId="91" fillId="0" borderId="3" applyBorder="0"/>
    <xf numFmtId="171" fontId="40" fillId="0" borderId="3" applyBorder="0">
      <alignment horizontal="right"/>
    </xf>
    <xf numFmtId="181" fontId="91" fillId="0" borderId="3" applyBorder="0"/>
    <xf numFmtId="0" fontId="72" fillId="61" borderId="27" applyNumberFormat="0" applyAlignment="0" applyProtection="0"/>
    <xf numFmtId="185" fontId="7" fillId="0" borderId="2"/>
    <xf numFmtId="185" fontId="7" fillId="0" borderId="2"/>
    <xf numFmtId="185" fontId="7" fillId="0" borderId="2"/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4" fontId="199" fillId="102" borderId="27" applyNumberFormat="0" applyProtection="0">
      <alignment horizontal="right" vertical="center"/>
    </xf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276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276" fontId="292" fillId="71" borderId="25"/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274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2" fillId="51" borderId="27" applyNumberFormat="0" applyAlignment="0" applyProtection="0"/>
    <xf numFmtId="4" fontId="26" fillId="49" borderId="63" applyNumberFormat="0" applyProtection="0">
      <alignment horizontal="left" vertical="center" indent="1"/>
    </xf>
    <xf numFmtId="4" fontId="199" fillId="104" borderId="27" applyNumberFormat="0" applyProtection="0">
      <alignment horizontal="right" vertical="center"/>
    </xf>
    <xf numFmtId="4" fontId="199" fillId="97" borderId="27" applyNumberFormat="0" applyProtection="0">
      <alignment horizontal="right" vertical="center"/>
    </xf>
    <xf numFmtId="0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65" borderId="27" applyNumberFormat="0" applyProtection="0">
      <alignment horizontal="right" vertical="center"/>
    </xf>
    <xf numFmtId="0" fontId="7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106" borderId="27" applyNumberFormat="0" applyProtection="0">
      <alignment horizontal="right" vertical="center"/>
    </xf>
    <xf numFmtId="0" fontId="7" fillId="90" borderId="27" applyNumberFormat="0" applyProtection="0">
      <alignment horizontal="left" vertical="center" indent="1"/>
    </xf>
    <xf numFmtId="0" fontId="269" fillId="0" borderId="64" applyNumberFormat="0" applyFill="0" applyAlignment="0" applyProtection="0"/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4" fontId="199" fillId="78" borderId="27" applyNumberFormat="0" applyProtection="0">
      <alignment horizontal="left" vertical="center" indent="1"/>
    </xf>
    <xf numFmtId="275" fontId="7" fillId="0" borderId="3" applyFont="0" applyFill="0" applyBorder="0" applyAlignment="0" applyProtection="0"/>
    <xf numFmtId="185" fontId="7" fillId="0" borderId="2"/>
    <xf numFmtId="0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7" fillId="0" borderId="3" applyNumberFormat="0" applyFont="0" applyFill="0" applyAlignment="0" applyProtection="0"/>
    <xf numFmtId="274" fontId="7" fillId="9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232" fillId="107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4" fontId="225" fillId="99" borderId="27" applyNumberFormat="0" applyProtection="0">
      <alignment horizontal="right" vertical="center"/>
    </xf>
    <xf numFmtId="0" fontId="7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4" fontId="199" fillId="68" borderId="27" applyNumberFormat="0" applyProtection="0">
      <alignment horizontal="right" vertical="center"/>
    </xf>
    <xf numFmtId="4" fontId="199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274" fontId="7" fillId="64" borderId="27" applyNumberFormat="0" applyProtection="0">
      <alignment horizontal="left" vertical="center" indent="1"/>
    </xf>
    <xf numFmtId="4" fontId="287" fillId="78" borderId="27" applyNumberFormat="0" applyProtection="0">
      <alignment vertical="center"/>
    </xf>
    <xf numFmtId="4" fontId="199" fillId="64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4" fontId="199" fillId="71" borderId="27" applyNumberFormat="0" applyProtection="0">
      <alignment horizontal="right" vertical="center"/>
    </xf>
    <xf numFmtId="0" fontId="7" fillId="36" borderId="27" applyNumberFormat="0" applyProtection="0">
      <alignment horizontal="left" vertical="center" indent="1"/>
    </xf>
    <xf numFmtId="4" fontId="26" fillId="0" borderId="63" applyNumberFormat="0" applyProtection="0">
      <alignment horizontal="right" vertical="center"/>
    </xf>
    <xf numFmtId="4" fontId="199" fillId="37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185" fontId="7" fillId="0" borderId="2"/>
    <xf numFmtId="0" fontId="7" fillId="9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274" fontId="7" fillId="90" borderId="27" applyNumberFormat="0" applyProtection="0">
      <alignment horizontal="left" vertical="center" indent="1"/>
    </xf>
    <xf numFmtId="4" fontId="26" fillId="49" borderId="63" applyNumberFormat="0" applyProtection="0">
      <alignment horizontal="left" vertical="center" indent="1"/>
    </xf>
    <xf numFmtId="173" fontId="65" fillId="51" borderId="21" applyNumberFormat="0" applyAlignment="0" applyProtection="0"/>
    <xf numFmtId="0" fontId="7" fillId="90" borderId="27" applyNumberFormat="0" applyProtection="0">
      <alignment horizontal="left" vertical="center" indent="1"/>
    </xf>
    <xf numFmtId="274" fontId="7" fillId="36" borderId="27" applyNumberFormat="0" applyProtection="0">
      <alignment horizontal="left" vertical="center" indent="1"/>
    </xf>
    <xf numFmtId="4" fontId="199" fillId="78" borderId="27" applyNumberFormat="0" applyProtection="0">
      <alignment horizontal="left" vertical="center" indent="1"/>
    </xf>
    <xf numFmtId="4" fontId="287" fillId="99" borderId="27" applyNumberFormat="0" applyProtection="0">
      <alignment horizontal="right" vertical="center"/>
    </xf>
    <xf numFmtId="0" fontId="202" fillId="51" borderId="21" applyNumberFormat="0" applyAlignment="0" applyProtection="0"/>
    <xf numFmtId="0" fontId="202" fillId="51" borderId="21" applyNumberFormat="0" applyAlignment="0" applyProtection="0"/>
    <xf numFmtId="0" fontId="202" fillId="51" borderId="21" applyNumberFormat="0" applyAlignment="0" applyProtection="0"/>
    <xf numFmtId="185" fontId="7" fillId="0" borderId="2"/>
    <xf numFmtId="0" fontId="7" fillId="70" borderId="27" applyNumberFormat="0" applyProtection="0">
      <alignment horizontal="left" vertical="center" indent="1"/>
    </xf>
    <xf numFmtId="0" fontId="7" fillId="60" borderId="25" applyNumberFormat="0" applyFont="0" applyAlignment="0" applyProtection="0"/>
    <xf numFmtId="0" fontId="197" fillId="43" borderId="21" applyNumberFormat="0" applyAlignment="0" applyProtection="0"/>
    <xf numFmtId="0" fontId="197" fillId="43" borderId="21" applyNumberForma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4" fontId="199" fillId="99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4" fontId="199" fillId="105" borderId="27" applyNumberFormat="0" applyProtection="0">
      <alignment horizontal="right" vertical="center"/>
    </xf>
    <xf numFmtId="0" fontId="78" fillId="0" borderId="41" applyNumberFormat="0" applyAlignment="0" applyProtection="0">
      <alignment horizontal="left" vertical="center"/>
    </xf>
    <xf numFmtId="4" fontId="7" fillId="0" borderId="3" applyNumberFormat="0" applyFont="0" applyFill="0" applyAlignment="0" applyProtection="0"/>
    <xf numFmtId="0" fontId="7" fillId="70" borderId="27" applyNumberFormat="0" applyProtection="0">
      <alignment horizontal="left" vertical="center" indent="1"/>
    </xf>
    <xf numFmtId="0" fontId="7" fillId="78" borderId="58" applyNumberFormat="0" applyFont="0" applyBorder="0" applyAlignment="0" applyProtection="0"/>
    <xf numFmtId="0" fontId="105" fillId="43" borderId="21" applyNumberFormat="0" applyAlignment="0" applyProtection="0"/>
    <xf numFmtId="17" fontId="103" fillId="0" borderId="3" applyFont="0" applyFill="0" applyBorder="0" applyAlignment="0" applyProtection="0"/>
    <xf numFmtId="0" fontId="143" fillId="51" borderId="27" applyNumberFormat="0" applyAlignment="0" applyProtection="0"/>
    <xf numFmtId="0" fontId="65" fillId="51" borderId="21" applyNumberFormat="0" applyAlignment="0" applyProtection="0"/>
    <xf numFmtId="0" fontId="244" fillId="51" borderId="21" applyNumberFormat="0" applyAlignment="0" applyProtection="0"/>
    <xf numFmtId="173" fontId="131" fillId="0" borderId="40" applyNumberFormat="0" applyFill="0" applyAlignment="0" applyProtection="0"/>
    <xf numFmtId="0" fontId="232" fillId="0" borderId="43" applyNumberFormat="0" applyFill="0" applyAlignment="0" applyProtection="0"/>
    <xf numFmtId="173" fontId="131" fillId="0" borderId="40" applyNumberFormat="0" applyFill="0" applyAlignment="0" applyProtection="0"/>
    <xf numFmtId="173" fontId="131" fillId="0" borderId="40" applyNumberFormat="0" applyFill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62" fillId="60" borderId="25" applyNumberFormat="0" applyFont="0" applyAlignment="0" applyProtection="0"/>
    <xf numFmtId="0" fontId="72" fillId="85" borderId="27" applyNumberFormat="0" applyAlignment="0" applyProtection="0"/>
    <xf numFmtId="0" fontId="7" fillId="36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202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200" fillId="70" borderId="27" applyNumberFormat="0" applyProtection="0">
      <alignment horizontal="left" vertical="center" indent="1"/>
    </xf>
    <xf numFmtId="0" fontId="72" fillId="85" borderId="27" applyNumberFormat="0" applyAlignment="0" applyProtection="0"/>
    <xf numFmtId="0" fontId="218" fillId="51" borderId="27" applyNumberFormat="0" applyAlignment="0" applyProtection="0"/>
    <xf numFmtId="0" fontId="218" fillId="51" borderId="27" applyNumberFormat="0" applyAlignment="0" applyProtection="0"/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193" fontId="38" fillId="0" borderId="5" applyBorder="0" applyProtection="0">
      <alignment horizontal="right" vertical="center"/>
    </xf>
    <xf numFmtId="173" fontId="56" fillId="63" borderId="5" applyBorder="0" applyProtection="0">
      <alignment horizontal="centerContinuous" vertical="center"/>
    </xf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0" fontId="131" fillId="0" borderId="40" applyNumberFormat="0" applyFill="0" applyAlignment="0" applyProtection="0"/>
    <xf numFmtId="0" fontId="7" fillId="60" borderId="25" applyNumberFormat="0" applyFont="0" applyAlignment="0" applyProtection="0"/>
    <xf numFmtId="0" fontId="98" fillId="61" borderId="21" applyNumberFormat="0" applyAlignment="0" applyProtection="0"/>
    <xf numFmtId="0" fontId="136" fillId="60" borderId="25" applyNumberFormat="0" applyFont="0" applyAlignment="0" applyProtection="0"/>
    <xf numFmtId="0" fontId="142" fillId="43" borderId="21" applyNumberFormat="0" applyAlignment="0" applyProtection="0"/>
    <xf numFmtId="173" fontId="131" fillId="0" borderId="40" applyNumberFormat="0" applyFill="0" applyAlignment="0" applyProtection="0"/>
    <xf numFmtId="173" fontId="72" fillId="61" borderId="27" applyNumberFormat="0" applyAlignment="0" applyProtection="0"/>
    <xf numFmtId="173" fontId="105" fillId="59" borderId="21" applyNumberFormat="0" applyAlignment="0" applyProtection="0"/>
    <xf numFmtId="185" fontId="7" fillId="0" borderId="2"/>
    <xf numFmtId="173" fontId="62" fillId="60" borderId="25" applyNumberFormat="0" applyFont="0" applyAlignment="0" applyProtection="0"/>
    <xf numFmtId="185" fontId="7" fillId="0" borderId="2"/>
    <xf numFmtId="185" fontId="7" fillId="0" borderId="2"/>
    <xf numFmtId="171" fontId="40" fillId="0" borderId="3" applyBorder="0">
      <alignment horizontal="right"/>
    </xf>
    <xf numFmtId="185" fontId="7" fillId="0" borderId="2"/>
    <xf numFmtId="185" fontId="7" fillId="0" borderId="2"/>
    <xf numFmtId="185" fontId="7" fillId="0" borderId="2"/>
    <xf numFmtId="185" fontId="7" fillId="0" borderId="2"/>
    <xf numFmtId="173" fontId="98" fillId="61" borderId="21" applyNumberFormat="0" applyAlignment="0" applyProtection="0"/>
    <xf numFmtId="0" fontId="7" fillId="70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4" fontId="199" fillId="99" borderId="27" applyNumberFormat="0" applyProtection="0">
      <alignment horizontal="right" vertical="center"/>
    </xf>
    <xf numFmtId="0" fontId="7" fillId="70" borderId="27" applyNumberFormat="0" applyProtection="0">
      <alignment horizontal="left" vertical="center" indent="1"/>
    </xf>
    <xf numFmtId="0" fontId="244" fillId="51" borderId="21" applyNumberFormat="0" applyAlignment="0" applyProtection="0"/>
    <xf numFmtId="0" fontId="259" fillId="51" borderId="27" applyNumberFormat="0" applyAlignment="0" applyProtection="0"/>
    <xf numFmtId="0" fontId="259" fillId="51" borderId="27" applyNumberFormat="0" applyAlignment="0" applyProtection="0"/>
    <xf numFmtId="0" fontId="259" fillId="51" borderId="27" applyNumberFormat="0" applyAlignment="0" applyProtection="0"/>
    <xf numFmtId="0" fontId="163" fillId="51" borderId="21" applyNumberFormat="0" applyAlignment="0" applyProtection="0"/>
    <xf numFmtId="0" fontId="257" fillId="60" borderId="25" applyNumberFormat="0" applyFont="0" applyAlignment="0" applyProtection="0"/>
    <xf numFmtId="0" fontId="257" fillId="60" borderId="25" applyNumberFormat="0" applyFont="0" applyAlignment="0" applyProtection="0"/>
    <xf numFmtId="0" fontId="25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274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173" fontId="62" fillId="60" borderId="25" applyNumberFormat="0" applyFont="0" applyAlignment="0" applyProtection="0"/>
    <xf numFmtId="173" fontId="72" fillId="51" borderId="27" applyNumberFormat="0" applyAlignment="0" applyProtection="0"/>
    <xf numFmtId="4" fontId="199" fillId="64" borderId="27" applyNumberFormat="0" applyProtection="0">
      <alignment horizontal="left" vertical="center" indent="1"/>
    </xf>
    <xf numFmtId="185" fontId="7" fillId="0" borderId="2"/>
    <xf numFmtId="0" fontId="7" fillId="70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103" borderId="27" applyNumberFormat="0" applyProtection="0">
      <alignment horizontal="right" vertical="center"/>
    </xf>
    <xf numFmtId="4" fontId="199" fillId="99" borderId="27" applyNumberFormat="0" applyProtection="0">
      <alignment horizontal="right" vertical="center"/>
    </xf>
    <xf numFmtId="4" fontId="199" fillId="99" borderId="27" applyNumberFormat="0" applyProtection="0">
      <alignment horizontal="right" vertical="center"/>
    </xf>
    <xf numFmtId="4" fontId="199" fillId="103" borderId="27" applyNumberFormat="0" applyProtection="0">
      <alignment horizontal="right" vertical="center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0" fontId="135" fillId="58" borderId="15">
      <alignment horizontal="left" vertical="center" wrapText="1"/>
    </xf>
    <xf numFmtId="0" fontId="135" fillId="58" borderId="15">
      <alignment horizontal="left" vertical="center" wrapText="1"/>
    </xf>
    <xf numFmtId="0" fontId="7" fillId="78" borderId="58" applyNumberFormat="0" applyFont="0" applyBorder="0" applyAlignment="0" applyProtection="0"/>
    <xf numFmtId="0" fontId="7" fillId="78" borderId="58" applyNumberFormat="0" applyFont="0" applyBorder="0" applyAlignment="0" applyProtection="0"/>
    <xf numFmtId="0" fontId="105" fillId="43" borderId="21" applyNumberFormat="0" applyAlignment="0" applyProtection="0"/>
    <xf numFmtId="17" fontId="103" fillId="0" borderId="3" applyFont="0" applyFill="0" applyBorder="0" applyAlignment="0" applyProtection="0"/>
    <xf numFmtId="0" fontId="143" fillId="51" borderId="27" applyNumberFormat="0" applyAlignment="0" applyProtection="0"/>
    <xf numFmtId="0" fontId="142" fillId="43" borderId="21" applyNumberFormat="0" applyAlignment="0" applyProtection="0"/>
    <xf numFmtId="0" fontId="142" fillId="43" borderId="21" applyNumberFormat="0" applyAlignment="0" applyProtection="0"/>
    <xf numFmtId="0" fontId="65" fillId="51" borderId="21" applyNumberFormat="0" applyAlignment="0" applyProtection="0"/>
    <xf numFmtId="0" fontId="244" fillId="51" borderId="21" applyNumberFormat="0" applyAlignment="0" applyProtection="0"/>
    <xf numFmtId="0" fontId="244" fillId="51" borderId="21" applyNumberFormat="0" applyAlignment="0" applyProtection="0"/>
    <xf numFmtId="0" fontId="131" fillId="0" borderId="43" applyNumberFormat="0" applyFill="0" applyAlignment="0" applyProtection="0"/>
    <xf numFmtId="0" fontId="232" fillId="0" borderId="43" applyNumberFormat="0" applyFill="0" applyAlignment="0" applyProtection="0"/>
    <xf numFmtId="173" fontId="131" fillId="0" borderId="40" applyNumberFormat="0" applyFill="0" applyAlignment="0" applyProtection="0"/>
    <xf numFmtId="0" fontId="232" fillId="0" borderId="43" applyNumberFormat="0" applyFill="0" applyAlignment="0" applyProtection="0"/>
    <xf numFmtId="173" fontId="131" fillId="0" borderId="40" applyNumberFormat="0" applyFill="0" applyAlignment="0" applyProtection="0"/>
    <xf numFmtId="17" fontId="222" fillId="93" borderId="51" applyNumberFormat="0" applyBorder="0">
      <alignment horizontal="center" vertical="center" wrapText="1"/>
    </xf>
    <xf numFmtId="17" fontId="222" fillId="93" borderId="51" applyNumberFormat="0" applyBorder="0">
      <alignment horizontal="center" vertical="center" wrapText="1"/>
    </xf>
    <xf numFmtId="173" fontId="72" fillId="51" borderId="27" applyNumberFormat="0" applyAlignment="0" applyProtection="0"/>
    <xf numFmtId="0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218" fillId="51" borderId="27" applyNumberFormat="0" applyAlignment="0" applyProtection="0"/>
    <xf numFmtId="173" fontId="72" fillId="51" borderId="27" applyNumberFormat="0" applyAlignment="0" applyProtection="0"/>
    <xf numFmtId="0" fontId="218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" fillId="60" borderId="25" applyNumberFormat="0" applyFont="0" applyAlignment="0" applyProtection="0"/>
    <xf numFmtId="0" fontId="26" fillId="60" borderId="25" applyNumberFormat="0" applyFont="0" applyAlignment="0" applyProtection="0"/>
    <xf numFmtId="0" fontId="7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0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0" fontId="7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0" fontId="7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0" fontId="7" fillId="9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73" fontId="65" fillId="51" borderId="21" applyNumberFormat="0" applyAlignment="0" applyProtection="0"/>
    <xf numFmtId="0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202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202" fillId="51" borderId="21" applyNumberFormat="0" applyAlignment="0" applyProtection="0"/>
    <xf numFmtId="0" fontId="65" fillId="85" borderId="21" applyNumberFormat="0" applyAlignment="0" applyProtection="0"/>
    <xf numFmtId="0" fontId="65" fillId="51" borderId="21" applyNumberFormat="0" applyAlignment="0" applyProtection="0"/>
    <xf numFmtId="173" fontId="62" fillId="60" borderId="25" applyNumberFormat="0" applyFont="0" applyAlignment="0" applyProtection="0"/>
    <xf numFmtId="0" fontId="259" fillId="51" borderId="27" applyNumberForma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0" fontId="72" fillId="61" borderId="27" applyNumberFormat="0" applyAlignment="0" applyProtection="0"/>
    <xf numFmtId="0" fontId="136" fillId="60" borderId="25" applyNumberFormat="0" applyFont="0" applyAlignment="0" applyProtection="0"/>
    <xf numFmtId="0" fontId="65" fillId="51" borderId="21" applyNumberFormat="0" applyAlignment="0" applyProtection="0"/>
    <xf numFmtId="0" fontId="72" fillId="51" borderId="27" applyNumberFormat="0" applyAlignment="0" applyProtection="0"/>
    <xf numFmtId="0" fontId="126" fillId="66" borderId="70">
      <alignment horizontal="center" vertical="center" wrapText="1"/>
      <protection hidden="1"/>
    </xf>
    <xf numFmtId="173" fontId="7" fillId="60" borderId="25" applyNumberFormat="0" applyFont="0" applyAlignment="0" applyProtection="0"/>
    <xf numFmtId="173" fontId="135" fillId="58" borderId="15">
      <alignment horizontal="left" vertical="center" wrapText="1"/>
    </xf>
    <xf numFmtId="173" fontId="72" fillId="51" borderId="27" applyNumberFormat="0" applyAlignment="0" applyProtection="0"/>
    <xf numFmtId="173" fontId="62" fillId="60" borderId="25" applyNumberFormat="0" applyFont="0" applyAlignment="0" applyProtection="0"/>
    <xf numFmtId="173" fontId="11" fillId="58" borderId="15">
      <alignment horizontal="left" vertical="center" wrapText="1"/>
    </xf>
    <xf numFmtId="17" fontId="103" fillId="0" borderId="3" applyFont="0" applyFill="0" applyBorder="0" applyAlignment="0" applyProtection="0"/>
    <xf numFmtId="173" fontId="65" fillId="51" borderId="21" applyNumberFormat="0" applyAlignment="0" applyProtection="0"/>
    <xf numFmtId="173" fontId="98" fillId="61" borderId="21" applyNumberFormat="0" applyAlignment="0" applyProtection="0"/>
    <xf numFmtId="171" fontId="40" fillId="0" borderId="3" applyBorder="0">
      <alignment horizontal="right"/>
    </xf>
    <xf numFmtId="171" fontId="40" fillId="71" borderId="3" applyBorder="0">
      <alignment horizontal="right"/>
    </xf>
    <xf numFmtId="181" fontId="91" fillId="0" borderId="3" applyBorder="0"/>
    <xf numFmtId="173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173" fontId="11" fillId="58" borderId="15">
      <alignment horizontal="left" vertical="center" wrapText="1"/>
    </xf>
    <xf numFmtId="4" fontId="199" fillId="105" borderId="27" applyNumberFormat="0" applyProtection="0">
      <alignment horizontal="right" vertical="center"/>
    </xf>
    <xf numFmtId="0" fontId="197" fillId="43" borderId="21" applyNumberFormat="0" applyAlignment="0" applyProtection="0"/>
    <xf numFmtId="0" fontId="7" fillId="70" borderId="27" applyNumberFormat="0" applyProtection="0">
      <alignment horizontal="left" vertical="center" indent="1"/>
    </xf>
    <xf numFmtId="173" fontId="72" fillId="51" borderId="27" applyNumberFormat="0" applyAlignment="0" applyProtection="0"/>
    <xf numFmtId="4" fontId="287" fillId="99" borderId="27" applyNumberFormat="0" applyProtection="0">
      <alignment horizontal="right" vertical="center"/>
    </xf>
    <xf numFmtId="4" fontId="199" fillId="78" borderId="27" applyNumberFormat="0" applyProtection="0">
      <alignment horizontal="left" vertical="center" indent="1"/>
    </xf>
    <xf numFmtId="274" fontId="7" fillId="36" borderId="27" applyNumberFormat="0" applyProtection="0">
      <alignment horizontal="left" vertical="center" indent="1"/>
    </xf>
    <xf numFmtId="0" fontId="72" fillId="61" borderId="27" applyNumberFormat="0" applyAlignment="0" applyProtection="0"/>
    <xf numFmtId="0" fontId="7" fillId="90" borderId="27" applyNumberFormat="0" applyProtection="0">
      <alignment horizontal="left" vertical="center" indent="1"/>
    </xf>
    <xf numFmtId="1" fontId="207" fillId="0" borderId="49">
      <alignment vertical="top"/>
    </xf>
    <xf numFmtId="0" fontId="197" fillId="43" borderId="21" applyNumberFormat="0" applyAlignment="0" applyProtection="0"/>
    <xf numFmtId="173" fontId="62" fillId="60" borderId="25" applyNumberFormat="0" applyFont="0" applyAlignment="0" applyProtection="0"/>
    <xf numFmtId="4" fontId="199" fillId="99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274" fontId="7" fillId="64" borderId="27" applyNumberFormat="0" applyProtection="0">
      <alignment horizontal="left" vertical="center" indent="1"/>
    </xf>
    <xf numFmtId="0" fontId="7" fillId="60" borderId="25" applyNumberFormat="0" applyFont="0" applyAlignment="0" applyProtection="0"/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287" fillId="37" borderId="27" applyNumberFormat="0" applyProtection="0">
      <alignment vertical="center"/>
    </xf>
    <xf numFmtId="253" fontId="207" fillId="0" borderId="52" applyAlignment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99" borderId="27" applyNumberFormat="0" applyProtection="0">
      <alignment horizontal="right" vertical="center"/>
    </xf>
    <xf numFmtId="0" fontId="7" fillId="36" borderId="27" applyNumberFormat="0" applyProtection="0">
      <alignment horizontal="left" vertical="center" indent="1"/>
    </xf>
    <xf numFmtId="173" fontId="65" fillId="51" borderId="21" applyNumberFormat="0" applyAlignment="0" applyProtection="0"/>
    <xf numFmtId="0" fontId="7" fillId="9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60" borderId="25" applyNumberFormat="0" applyFont="0" applyAlignment="0" applyProtection="0"/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255" fontId="207" fillId="0" borderId="52" applyAlignment="0">
      <alignment horizontal="right"/>
    </xf>
    <xf numFmtId="0" fontId="7" fillId="60" borderId="25" applyNumberFormat="0" applyFont="0" applyAlignment="0" applyProtection="0"/>
    <xf numFmtId="0" fontId="7" fillId="90" borderId="27" applyNumberFormat="0" applyProtection="0">
      <alignment horizontal="left" vertical="center" indent="1"/>
    </xf>
    <xf numFmtId="4" fontId="199" fillId="78" borderId="27" applyNumberFormat="0" applyProtection="0">
      <alignment vertical="center"/>
    </xf>
    <xf numFmtId="0" fontId="7" fillId="90" borderId="27" applyNumberFormat="0" applyProtection="0">
      <alignment horizontal="left" vertical="center" indent="1"/>
    </xf>
    <xf numFmtId="274" fontId="7" fillId="9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43" fontId="299" fillId="0" borderId="0" applyFont="0" applyFill="0" applyBorder="0" applyAlignment="0" applyProtection="0"/>
    <xf numFmtId="0" fontId="7" fillId="64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60" borderId="25" applyNumberFormat="0" applyFont="0" applyAlignment="0" applyProtection="0"/>
    <xf numFmtId="0" fontId="7" fillId="0" borderId="5" applyFill="0" applyAlignment="0" applyProtection="0"/>
    <xf numFmtId="0" fontId="7" fillId="60" borderId="25" applyNumberFormat="0" applyFont="0" applyAlignment="0" applyProtection="0"/>
    <xf numFmtId="185" fontId="7" fillId="0" borderId="2"/>
    <xf numFmtId="0" fontId="7" fillId="70" borderId="27" applyNumberFormat="0" applyProtection="0">
      <alignment horizontal="left" vertical="center" indent="1"/>
    </xf>
    <xf numFmtId="185" fontId="7" fillId="0" borderId="2"/>
    <xf numFmtId="185" fontId="7" fillId="0" borderId="2"/>
    <xf numFmtId="0" fontId="7" fillId="70" borderId="27" applyNumberFormat="0" applyProtection="0">
      <alignment horizontal="left" vertical="center" indent="1"/>
    </xf>
    <xf numFmtId="4" fontId="199" fillId="37" borderId="27" applyNumberFormat="0" applyProtection="0">
      <alignment vertical="center"/>
    </xf>
    <xf numFmtId="173" fontId="135" fillId="58" borderId="15">
      <alignment horizontal="left" vertical="center" wrapText="1"/>
    </xf>
    <xf numFmtId="0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173" fontId="72" fillId="51" borderId="27" applyNumberFormat="0" applyAlignment="0" applyProtection="0"/>
    <xf numFmtId="0" fontId="218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4" fontId="199" fillId="37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4" fontId="199" fillId="71" borderId="27" applyNumberFormat="0" applyProtection="0">
      <alignment horizontal="right" vertical="center"/>
    </xf>
    <xf numFmtId="274" fontId="7" fillId="70" borderId="27" applyNumberFormat="0" applyProtection="0">
      <alignment horizontal="left" vertical="center" indent="1"/>
    </xf>
    <xf numFmtId="185" fontId="7" fillId="0" borderId="2"/>
    <xf numFmtId="185" fontId="7" fillId="0" borderId="2"/>
    <xf numFmtId="4" fontId="199" fillId="99" borderId="27" applyNumberFormat="0" applyProtection="0">
      <alignment horizontal="left" vertical="center" indent="1"/>
    </xf>
    <xf numFmtId="185" fontId="7" fillId="0" borderId="2"/>
    <xf numFmtId="0" fontId="7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287" fillId="78" borderId="27" applyNumberFormat="0" applyProtection="0">
      <alignment vertical="center"/>
    </xf>
    <xf numFmtId="274" fontId="7" fillId="64" borderId="27" applyNumberFormat="0" applyProtection="0">
      <alignment horizontal="left" vertical="center" indent="1"/>
    </xf>
    <xf numFmtId="173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173" fontId="62" fillId="60" borderId="25" applyNumberFormat="0" applyFont="0" applyAlignment="0" applyProtection="0"/>
    <xf numFmtId="4" fontId="199" fillId="68" borderId="27" applyNumberFormat="0" applyProtection="0">
      <alignment horizontal="right" vertical="center"/>
    </xf>
    <xf numFmtId="0" fontId="72" fillId="51" borderId="27" applyNumberFormat="0" applyAlignment="0" applyProtection="0"/>
    <xf numFmtId="274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4" fontId="225" fillId="99" borderId="27" applyNumberFormat="0" applyProtection="0">
      <alignment horizontal="right" vertical="center"/>
    </xf>
    <xf numFmtId="0" fontId="7" fillId="60" borderId="25" applyNumberFormat="0" applyFont="0" applyAlignment="0" applyProtection="0"/>
    <xf numFmtId="0" fontId="7" fillId="90" borderId="27" applyNumberFormat="0" applyProtection="0">
      <alignment horizontal="left" vertical="center" indent="1"/>
    </xf>
    <xf numFmtId="4" fontId="232" fillId="107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73" fontId="62" fillId="60" borderId="25" applyNumberFormat="0" applyFont="0" applyAlignment="0" applyProtection="0"/>
    <xf numFmtId="0" fontId="7" fillId="36" borderId="27" applyNumberFormat="0" applyProtection="0">
      <alignment horizontal="left" vertical="center" indent="1"/>
    </xf>
    <xf numFmtId="0" fontId="7" fillId="60" borderId="25" applyNumberFormat="0" applyFont="0" applyAlignment="0" applyProtection="0"/>
    <xf numFmtId="0" fontId="7" fillId="64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274" fontId="7" fillId="9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60" borderId="25" applyNumberFormat="0" applyFont="0" applyAlignment="0" applyProtection="0"/>
    <xf numFmtId="0" fontId="7" fillId="70" borderId="27" applyNumberFormat="0" applyProtection="0">
      <alignment horizontal="left" vertical="center" indent="1"/>
    </xf>
    <xf numFmtId="173" fontId="62" fillId="60" borderId="25" applyNumberFormat="0" applyFont="0" applyAlignment="0" applyProtection="0"/>
    <xf numFmtId="0" fontId="7" fillId="70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78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185" fontId="7" fillId="0" borderId="2"/>
    <xf numFmtId="0" fontId="7" fillId="90" borderId="27" applyNumberFormat="0" applyProtection="0">
      <alignment horizontal="left" vertical="center" indent="1"/>
    </xf>
    <xf numFmtId="0" fontId="7" fillId="60" borderId="25" applyNumberFormat="0" applyFont="0" applyAlignment="0" applyProtection="0"/>
    <xf numFmtId="4" fontId="199" fillId="106" borderId="27" applyNumberFormat="0" applyProtection="0">
      <alignment horizontal="right" vertical="center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65" borderId="27" applyNumberFormat="0" applyProtection="0">
      <alignment horizontal="right" vertical="center"/>
    </xf>
    <xf numFmtId="173" fontId="62" fillId="60" borderId="25" applyNumberFormat="0" applyFont="0" applyAlignment="0" applyProtection="0"/>
    <xf numFmtId="185" fontId="7" fillId="0" borderId="2"/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0" fontId="78" fillId="0" borderId="71">
      <alignment horizontal="left" vertical="center"/>
    </xf>
    <xf numFmtId="274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73" fontId="72" fillId="51" borderId="27" applyNumberFormat="0" applyAlignment="0" applyProtection="0"/>
    <xf numFmtId="0" fontId="7" fillId="0" borderId="5" applyFill="0" applyAlignment="0" applyProtection="0"/>
    <xf numFmtId="4" fontId="199" fillId="97" borderId="27" applyNumberFormat="0" applyProtection="0">
      <alignment horizontal="right" vertical="center"/>
    </xf>
    <xf numFmtId="4" fontId="199" fillId="104" borderId="27" applyNumberFormat="0" applyProtection="0">
      <alignment horizontal="right" vertical="center"/>
    </xf>
    <xf numFmtId="185" fontId="7" fillId="0" borderId="2"/>
    <xf numFmtId="0" fontId="72" fillId="51" borderId="27" applyNumberFormat="0" applyAlignment="0" applyProtection="0"/>
    <xf numFmtId="173" fontId="62" fillId="60" borderId="25" applyNumberFormat="0" applyFont="0" applyAlignment="0" applyProtection="0"/>
    <xf numFmtId="0" fontId="7" fillId="9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185" fontId="7" fillId="0" borderId="2"/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255" fontId="207" fillId="0" borderId="52" applyAlignment="0">
      <alignment horizontal="right"/>
    </xf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60" borderId="25" applyNumberFormat="0" applyFont="0" applyAlignment="0" applyProtection="0"/>
    <xf numFmtId="0" fontId="7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185" fontId="7" fillId="0" borderId="2"/>
    <xf numFmtId="274" fontId="7" fillId="36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185" fontId="7" fillId="0" borderId="2"/>
    <xf numFmtId="0" fontId="7" fillId="36" borderId="27" applyNumberFormat="0" applyProtection="0">
      <alignment horizontal="left" vertical="center" indent="1"/>
    </xf>
    <xf numFmtId="4" fontId="199" fillId="37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173" fontId="62" fillId="60" borderId="25" applyNumberFormat="0" applyFont="0" applyAlignment="0" applyProtection="0"/>
    <xf numFmtId="0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0" fontId="26" fillId="78" borderId="70" applyNumberFormat="0" applyBorder="0" applyAlignment="0" applyProtection="0"/>
    <xf numFmtId="185" fontId="7" fillId="0" borderId="2"/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276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60" borderId="25" applyNumberFormat="0" applyFont="0" applyAlignment="0" applyProtection="0"/>
    <xf numFmtId="4" fontId="199" fillId="102" borderId="27" applyNumberFormat="0" applyProtection="0">
      <alignment horizontal="right" vertical="center"/>
    </xf>
    <xf numFmtId="0" fontId="7" fillId="60" borderId="25" applyNumberFormat="0" applyFont="0" applyAlignment="0" applyProtection="0"/>
    <xf numFmtId="173" fontId="72" fillId="51" borderId="27" applyNumberFormat="0" applyAlignment="0" applyProtection="0"/>
    <xf numFmtId="0" fontId="299" fillId="0" borderId="0"/>
    <xf numFmtId="0" fontId="7" fillId="36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185" fontId="7" fillId="0" borderId="2"/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62" fillId="60" borderId="25" applyNumberFormat="0" applyFont="0" applyAlignment="0" applyProtection="0"/>
    <xf numFmtId="1" fontId="207" fillId="0" borderId="49">
      <alignment vertical="top"/>
    </xf>
    <xf numFmtId="1" fontId="207" fillId="0" borderId="49">
      <alignment vertical="top"/>
    </xf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8" fontId="123" fillId="0" borderId="45">
      <alignment horizontal="right"/>
    </xf>
    <xf numFmtId="0" fontId="136" fillId="60" borderId="25" applyNumberFormat="0" applyFont="0" applyAlignment="0" applyProtection="0"/>
    <xf numFmtId="0" fontId="7" fillId="60" borderId="25" applyNumberFormat="0" applyFont="0" applyAlignment="0" applyProtection="0"/>
    <xf numFmtId="237" fontId="181" fillId="0" borderId="5" applyBorder="0" applyProtection="0">
      <alignment horizontal="right"/>
    </xf>
    <xf numFmtId="0" fontId="72" fillId="61" borderId="27" applyNumberFormat="0" applyAlignment="0" applyProtection="0"/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73" fontId="98" fillId="61" borderId="21" applyNumberFormat="0" applyAlignment="0" applyProtection="0"/>
    <xf numFmtId="0" fontId="105" fillId="59" borderId="21" applyNumberFormat="0" applyAlignment="0" applyProtection="0"/>
    <xf numFmtId="173" fontId="72" fillId="61" borderId="27" applyNumberFormat="0" applyAlignment="0" applyProtection="0"/>
    <xf numFmtId="0" fontId="72" fillId="51" borderId="27" applyNumberFormat="0" applyAlignment="0" applyProtection="0"/>
    <xf numFmtId="0" fontId="72" fillId="51" borderId="27" applyNumberFormat="0" applyAlignment="0" applyProtection="0"/>
    <xf numFmtId="173" fontId="72" fillId="51" borderId="27" applyNumberFormat="0" applyAlignment="0" applyProtection="0"/>
    <xf numFmtId="0" fontId="168" fillId="1" borderId="71" applyNumberFormat="0" applyFont="0" applyAlignment="0">
      <alignment horizontal="center"/>
    </xf>
    <xf numFmtId="173" fontId="72" fillId="61" borderId="27" applyNumberFormat="0" applyAlignment="0" applyProtection="0"/>
    <xf numFmtId="181" fontId="91" fillId="0" borderId="3" applyBorder="0"/>
    <xf numFmtId="171" fontId="40" fillId="71" borderId="3" applyBorder="0">
      <alignment horizontal="right"/>
    </xf>
    <xf numFmtId="173" fontId="62" fillId="60" borderId="25" applyNumberFormat="0" applyFont="0" applyAlignment="0" applyProtection="0"/>
    <xf numFmtId="0" fontId="163" fillId="51" borderId="21" applyNumberFormat="0" applyAlignment="0" applyProtection="0"/>
    <xf numFmtId="0" fontId="65" fillId="51" borderId="21" applyNumberFormat="0" applyAlignment="0" applyProtection="0"/>
    <xf numFmtId="171" fontId="40" fillId="0" borderId="3" applyBorder="0">
      <alignment horizontal="right"/>
    </xf>
    <xf numFmtId="0" fontId="7" fillId="60" borderId="25" applyNumberFormat="0" applyFont="0" applyAlignment="0" applyProtection="0"/>
    <xf numFmtId="4" fontId="199" fillId="64" borderId="27" applyNumberFormat="0" applyProtection="0">
      <alignment horizontal="left" vertical="center" indent="1"/>
    </xf>
    <xf numFmtId="274" fontId="7" fillId="64" borderId="27" applyNumberFormat="0" applyProtection="0">
      <alignment horizontal="left" vertical="center" indent="1"/>
    </xf>
    <xf numFmtId="173" fontId="98" fillId="61" borderId="21" applyNumberForma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2" fillId="51" borderId="27" applyNumberFormat="0" applyAlignment="0" applyProtection="0"/>
    <xf numFmtId="173" fontId="7" fillId="60" borderId="25" applyNumberFormat="0" applyFont="0" applyAlignment="0" applyProtection="0"/>
    <xf numFmtId="255" fontId="207" fillId="0" borderId="52" applyAlignment="0">
      <alignment horizontal="right"/>
    </xf>
    <xf numFmtId="0" fontId="26" fillId="60" borderId="25" applyNumberFormat="0" applyFont="0" applyAlignment="0" applyProtection="0"/>
    <xf numFmtId="0" fontId="7" fillId="60" borderId="25" applyNumberFormat="0" applyFont="0" applyAlignment="0" applyProtection="0"/>
    <xf numFmtId="0" fontId="173" fillId="0" borderId="43" applyNumberFormat="0" applyFill="0" applyAlignment="0" applyProtection="0"/>
    <xf numFmtId="17" fontId="103" fillId="0" borderId="3" applyFont="0" applyFill="0" applyBorder="0" applyAlignment="0" applyProtection="0"/>
    <xf numFmtId="173" fontId="72" fillId="51" borderId="27" applyNumberFormat="0" applyAlignment="0" applyProtection="0"/>
    <xf numFmtId="253" fontId="207" fillId="0" borderId="52" applyAlignment="0"/>
    <xf numFmtId="0" fontId="72" fillId="61" borderId="27" applyNumberFormat="0" applyAlignment="0" applyProtection="0"/>
    <xf numFmtId="0" fontId="7" fillId="90" borderId="27" applyNumberFormat="0" applyProtection="0">
      <alignment horizontal="left" vertical="center" indent="1"/>
    </xf>
    <xf numFmtId="255" fontId="207" fillId="0" borderId="52" applyAlignment="0">
      <alignment horizontal="right"/>
    </xf>
    <xf numFmtId="0" fontId="7" fillId="64" borderId="27" applyNumberFormat="0" applyProtection="0">
      <alignment horizontal="left" vertical="center" indent="1"/>
    </xf>
    <xf numFmtId="173" fontId="105" fillId="59" borderId="21" applyNumberFormat="0" applyAlignment="0" applyProtection="0"/>
    <xf numFmtId="254" fontId="207" fillId="0" borderId="52" applyAlignment="0"/>
    <xf numFmtId="0" fontId="7" fillId="60" borderId="25" applyNumberFormat="0" applyFont="0" applyAlignment="0" applyProtection="0"/>
    <xf numFmtId="0" fontId="163" fillId="51" borderId="21" applyNumberFormat="0" applyAlignment="0" applyProtection="0"/>
    <xf numFmtId="255" fontId="207" fillId="0" borderId="52" applyAlignment="0">
      <alignment horizontal="right"/>
    </xf>
    <xf numFmtId="173" fontId="72" fillId="51" borderId="27" applyNumberFormat="0" applyAlignment="0" applyProtection="0"/>
    <xf numFmtId="185" fontId="7" fillId="0" borderId="2"/>
    <xf numFmtId="255" fontId="207" fillId="0" borderId="52" applyAlignment="0">
      <alignment horizontal="right"/>
    </xf>
    <xf numFmtId="255" fontId="207" fillId="0" borderId="52" applyAlignment="0">
      <alignment horizontal="right"/>
    </xf>
    <xf numFmtId="0" fontId="163" fillId="51" borderId="21" applyNumberFormat="0" applyAlignment="0" applyProtection="0"/>
    <xf numFmtId="173" fontId="65" fillId="51" borderId="21" applyNumberFormat="0" applyAlignment="0" applyProtection="0"/>
    <xf numFmtId="0" fontId="142" fillId="43" borderId="21" applyNumberFormat="0" applyAlignment="0" applyProtection="0"/>
    <xf numFmtId="0" fontId="98" fillId="61" borderId="21" applyNumberFormat="0" applyAlignment="0" applyProtection="0"/>
    <xf numFmtId="0" fontId="105" fillId="59" borderId="21" applyNumberFormat="0" applyAlignment="0" applyProtection="0"/>
    <xf numFmtId="173" fontId="72" fillId="51" borderId="27" applyNumberFormat="0" applyAlignment="0" applyProtection="0"/>
    <xf numFmtId="0" fontId="143" fillId="51" borderId="27" applyNumberFormat="0" applyAlignment="0" applyProtection="0"/>
    <xf numFmtId="0" fontId="98" fillId="61" borderId="21" applyNumberFormat="0" applyAlignment="0" applyProtection="0"/>
    <xf numFmtId="173" fontId="105" fillId="59" borderId="21" applyNumberFormat="0" applyAlignment="0" applyProtection="0"/>
    <xf numFmtId="173" fontId="72" fillId="51" borderId="27" applyNumberFormat="0" applyAlignment="0" applyProtection="0"/>
    <xf numFmtId="4" fontId="287" fillId="37" borderId="27" applyNumberFormat="0" applyProtection="0">
      <alignment vertical="center"/>
    </xf>
    <xf numFmtId="0" fontId="7" fillId="60" borderId="25" applyNumberFormat="0" applyFont="0" applyAlignment="0" applyProtection="0"/>
    <xf numFmtId="0" fontId="7" fillId="70" borderId="27" applyNumberFormat="0" applyProtection="0">
      <alignment horizontal="left" vertical="center" indent="1"/>
    </xf>
    <xf numFmtId="0" fontId="299" fillId="0" borderId="0"/>
    <xf numFmtId="43" fontId="299" fillId="0" borderId="0" applyFont="0" applyFill="0" applyBorder="0" applyAlignment="0" applyProtection="0"/>
    <xf numFmtId="0" fontId="299" fillId="0" borderId="0"/>
    <xf numFmtId="0" fontId="299" fillId="0" borderId="0"/>
    <xf numFmtId="43" fontId="299" fillId="0" borderId="0" applyFont="0" applyFill="0" applyBorder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255" fontId="207" fillId="0" borderId="52" applyAlignment="0">
      <alignment horizontal="right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255" fontId="207" fillId="0" borderId="52" applyAlignment="0">
      <alignment horizontal="right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142" fillId="43" borderId="21" applyNumberFormat="0" applyAlignment="0" applyProtection="0"/>
    <xf numFmtId="0" fontId="98" fillId="61" borderId="21" applyNumberFormat="0" applyAlignment="0" applyProtection="0"/>
    <xf numFmtId="185" fontId="7" fillId="0" borderId="2"/>
    <xf numFmtId="181" fontId="91" fillId="0" borderId="3" applyBorder="0"/>
    <xf numFmtId="181" fontId="132" fillId="0" borderId="2" applyBorder="0"/>
    <xf numFmtId="171" fontId="40" fillId="71" borderId="3" applyBorder="0">
      <alignment horizontal="right"/>
    </xf>
    <xf numFmtId="171" fontId="40" fillId="0" borderId="3" applyBorder="0">
      <alignment horizontal="right"/>
    </xf>
    <xf numFmtId="181" fontId="132" fillId="0" borderId="2" applyBorder="0"/>
    <xf numFmtId="0" fontId="105" fillId="59" borderId="21" applyNumberFormat="0" applyAlignment="0" applyProtection="0"/>
    <xf numFmtId="0" fontId="168" fillId="1" borderId="71" applyNumberFormat="0" applyFont="0" applyAlignment="0">
      <alignment horizontal="center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143" fillId="51" borderId="27" applyNumberFormat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73" fontId="126" fillId="66" borderId="70">
      <alignment horizontal="center" vertical="center" wrapText="1"/>
      <protection hidden="1"/>
    </xf>
    <xf numFmtId="185" fontId="7" fillId="0" borderId="2"/>
    <xf numFmtId="0" fontId="98" fillId="61" borderId="21" applyNumberFormat="0" applyAlignment="0" applyProtection="0"/>
    <xf numFmtId="10" fontId="26" fillId="78" borderId="70" applyNumberFormat="0" applyBorder="0" applyAlignment="0" applyProtection="0"/>
    <xf numFmtId="0" fontId="168" fillId="1" borderId="71" applyNumberFormat="0" applyFont="0" applyAlignment="0">
      <alignment horizontal="center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73" fontId="135" fillId="58" borderId="15">
      <alignment horizontal="left" vertical="center" wrapText="1"/>
    </xf>
    <xf numFmtId="185" fontId="7" fillId="0" borderId="2"/>
    <xf numFmtId="185" fontId="7" fillId="0" borderId="2"/>
    <xf numFmtId="0" fontId="135" fillId="58" borderId="15">
      <alignment horizontal="left" vertical="center" wrapText="1"/>
    </xf>
    <xf numFmtId="185" fontId="7" fillId="0" borderId="2"/>
    <xf numFmtId="185" fontId="7" fillId="0" borderId="2"/>
    <xf numFmtId="181" fontId="132" fillId="0" borderId="2" applyBorder="0"/>
    <xf numFmtId="0" fontId="65" fillId="51" borderId="21" applyNumberFormat="0" applyAlignment="0" applyProtection="0"/>
    <xf numFmtId="173" fontId="98" fillId="61" borderId="21" applyNumberFormat="0" applyAlignment="0" applyProtection="0"/>
    <xf numFmtId="0" fontId="65" fillId="51" borderId="21" applyNumberFormat="0" applyAlignment="0" applyProtection="0"/>
    <xf numFmtId="0" fontId="65" fillId="85" borderId="21" applyNumberFormat="0" applyAlignment="0" applyProtection="0"/>
    <xf numFmtId="0" fontId="202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202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202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173" fontId="65" fillId="51" borderId="21" applyNumberFormat="0" applyAlignment="0" applyProtection="0"/>
    <xf numFmtId="0" fontId="142" fillId="43" borderId="21" applyNumberFormat="0" applyAlignment="0" applyProtection="0"/>
    <xf numFmtId="0" fontId="143" fillId="51" borderId="27" applyNumberFormat="0" applyAlignment="0" applyProtection="0"/>
    <xf numFmtId="0" fontId="197" fillId="43" borderId="21" applyNumberFormat="0" applyAlignment="0" applyProtection="0"/>
    <xf numFmtId="0" fontId="197" fillId="43" borderId="21" applyNumberFormat="0" applyAlignment="0" applyProtection="0"/>
    <xf numFmtId="0" fontId="197" fillId="43" borderId="21" applyNumberFormat="0" applyAlignment="0" applyProtection="0"/>
    <xf numFmtId="0" fontId="105" fillId="43" borderId="21" applyNumberFormat="0" applyAlignment="0" applyProtection="0"/>
    <xf numFmtId="0" fontId="105" fillId="43" borderId="21" applyNumberFormat="0" applyAlignment="0" applyProtection="0"/>
    <xf numFmtId="0" fontId="78" fillId="0" borderId="71">
      <alignment horizontal="left" vertical="center"/>
    </xf>
    <xf numFmtId="10" fontId="26" fillId="78" borderId="70" applyNumberFormat="0" applyBorder="0" applyAlignment="0" applyProtection="0"/>
    <xf numFmtId="173" fontId="105" fillId="59" borderId="21" applyNumberFormat="0" applyAlignment="0" applyProtection="0"/>
    <xf numFmtId="0" fontId="163" fillId="51" borderId="21" applyNumberFormat="0" applyAlignment="0" applyProtection="0"/>
    <xf numFmtId="0" fontId="72" fillId="51" borderId="27" applyNumberFormat="0" applyAlignment="0" applyProtection="0"/>
    <xf numFmtId="173" fontId="72" fillId="61" borderId="27" applyNumberFormat="0" applyAlignment="0" applyProtection="0"/>
    <xf numFmtId="0" fontId="72" fillId="85" borderId="27" applyNumberFormat="0" applyAlignment="0" applyProtection="0"/>
    <xf numFmtId="173" fontId="72" fillId="51" borderId="27" applyNumberFormat="0" applyAlignment="0" applyProtection="0"/>
    <xf numFmtId="0" fontId="218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218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218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2" fillId="51" borderId="27" applyNumberFormat="0" applyAlignment="0" applyProtection="0"/>
    <xf numFmtId="173" fontId="72" fillId="51" borderId="27" applyNumberFormat="0" applyAlignment="0" applyProtection="0"/>
    <xf numFmtId="0" fontId="72" fillId="51" borderId="27" applyNumberFormat="0" applyAlignment="0" applyProtection="0"/>
    <xf numFmtId="173" fontId="72" fillId="51" borderId="27" applyNumberFormat="0" applyAlignment="0" applyProtection="0"/>
    <xf numFmtId="185" fontId="7" fillId="0" borderId="2"/>
    <xf numFmtId="181" fontId="132" fillId="0" borderId="2" applyBorder="0"/>
    <xf numFmtId="181" fontId="132" fillId="0" borderId="2" applyBorder="0"/>
    <xf numFmtId="0" fontId="244" fillId="51" borderId="21" applyNumberFormat="0" applyAlignment="0" applyProtection="0"/>
    <xf numFmtId="0" fontId="244" fillId="51" borderId="21" applyNumberFormat="0" applyAlignment="0" applyProtection="0"/>
    <xf numFmtId="0" fontId="244" fillId="51" borderId="21" applyNumberFormat="0" applyAlignment="0" applyProtection="0"/>
    <xf numFmtId="0" fontId="65" fillId="51" borderId="21" applyNumberFormat="0" applyAlignment="0" applyProtection="0"/>
    <xf numFmtId="0" fontId="65" fillId="51" borderId="21" applyNumberFormat="0" applyAlignment="0" applyProtection="0"/>
    <xf numFmtId="0" fontId="142" fillId="43" borderId="21" applyNumberFormat="0" applyAlignment="0" applyProtection="0"/>
    <xf numFmtId="0" fontId="142" fillId="43" borderId="21" applyNumberFormat="0" applyAlignment="0" applyProtection="0"/>
    <xf numFmtId="0" fontId="143" fillId="51" borderId="27" applyNumberFormat="0" applyAlignment="0" applyProtection="0"/>
    <xf numFmtId="0" fontId="143" fillId="51" borderId="27" applyNumberFormat="0" applyAlignment="0" applyProtection="0"/>
    <xf numFmtId="0" fontId="105" fillId="43" borderId="21" applyNumberFormat="0" applyAlignment="0" applyProtection="0"/>
    <xf numFmtId="0" fontId="105" fillId="43" borderId="21" applyNumberFormat="0" applyAlignment="0" applyProtection="0"/>
    <xf numFmtId="9" fontId="41" fillId="95" borderId="70" applyProtection="0">
      <alignment horizontal="right"/>
      <protection locked="0"/>
    </xf>
    <xf numFmtId="0" fontId="163" fillId="51" borderId="21" applyNumberFormat="0" applyAlignment="0" applyProtection="0"/>
    <xf numFmtId="0" fontId="163" fillId="51" borderId="21" applyNumberFormat="0" applyAlignment="0" applyProtection="0"/>
    <xf numFmtId="0" fontId="259" fillId="51" borderId="27" applyNumberFormat="0" applyAlignment="0" applyProtection="0"/>
    <xf numFmtId="0" fontId="259" fillId="51" borderId="27" applyNumberFormat="0" applyAlignment="0" applyProtection="0"/>
    <xf numFmtId="0" fontId="259" fillId="51" borderId="27" applyNumberFormat="0" applyAlignment="0" applyProtection="0"/>
    <xf numFmtId="0" fontId="299" fillId="0" borderId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110" borderId="0" applyNumberFormat="0" applyBorder="0" applyAlignment="0" applyProtection="0"/>
    <xf numFmtId="0" fontId="3" fillId="110" borderId="0" applyNumberFormat="0" applyBorder="0" applyAlignment="0" applyProtection="0"/>
    <xf numFmtId="0" fontId="270" fillId="43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25" fillId="49" borderId="0" applyNumberFormat="0" applyBorder="0" applyAlignment="0" applyProtection="0"/>
    <xf numFmtId="0" fontId="25" fillId="38" borderId="0" applyNumberFormat="0" applyBorder="0" applyAlignment="0" applyProtection="0"/>
    <xf numFmtId="0" fontId="25" fillId="51" borderId="0" applyNumberFormat="0" applyBorder="0" applyAlignment="0" applyProtection="0"/>
    <xf numFmtId="0" fontId="25" fillId="43" borderId="0" applyNumberFormat="0" applyBorder="0" applyAlignment="0" applyProtection="0"/>
    <xf numFmtId="181" fontId="91" fillId="0" borderId="62" applyBorder="0"/>
    <xf numFmtId="181" fontId="91" fillId="0" borderId="62" applyBorder="0"/>
    <xf numFmtId="181" fontId="91" fillId="0" borderId="62" applyBorder="0"/>
    <xf numFmtId="181" fontId="91" fillId="0" borderId="62" applyBorder="0"/>
    <xf numFmtId="171" fontId="40" fillId="71" borderId="62" applyBorder="0">
      <alignment horizontal="right"/>
    </xf>
    <xf numFmtId="171" fontId="40" fillId="71" borderId="62" applyBorder="0">
      <alignment horizontal="right"/>
    </xf>
    <xf numFmtId="171" fontId="40" fillId="71" borderId="62" applyBorder="0">
      <alignment horizontal="right"/>
    </xf>
    <xf numFmtId="171" fontId="40" fillId="71" borderId="62" applyBorder="0">
      <alignment horizontal="right"/>
    </xf>
    <xf numFmtId="171" fontId="40" fillId="0" borderId="62" applyBorder="0">
      <alignment horizontal="right"/>
    </xf>
    <xf numFmtId="171" fontId="40" fillId="0" borderId="62" applyBorder="0">
      <alignment horizontal="right"/>
    </xf>
    <xf numFmtId="171" fontId="40" fillId="0" borderId="62" applyBorder="0">
      <alignment horizontal="right"/>
    </xf>
    <xf numFmtId="171" fontId="40" fillId="0" borderId="62" applyBorder="0">
      <alignment horizontal="right"/>
    </xf>
    <xf numFmtId="181" fontId="132" fillId="0" borderId="2" applyBorder="0"/>
    <xf numFmtId="181" fontId="132" fillId="0" borderId="2" applyBorder="0"/>
    <xf numFmtId="181" fontId="132" fillId="0" borderId="2" applyBorder="0"/>
    <xf numFmtId="0" fontId="265" fillId="111" borderId="0" applyNumberFormat="0" applyBorder="0" applyAlignment="0" applyProtection="0"/>
    <xf numFmtId="0" fontId="265" fillId="38" borderId="0" applyNumberFormat="0" applyBorder="0" applyAlignment="0" applyProtection="0"/>
    <xf numFmtId="0" fontId="265" fillId="45" borderId="0" applyNumberFormat="0" applyBorder="0" applyAlignment="0" applyProtection="0"/>
    <xf numFmtId="0" fontId="92" fillId="0" borderId="19" applyNumberFormat="0" applyFont="0" applyFill="0" applyAlignment="0" applyProtection="0"/>
    <xf numFmtId="0" fontId="65" fillId="51" borderId="21" applyNumberFormat="0" applyAlignment="0" applyProtection="0"/>
    <xf numFmtId="173" fontId="98" fillId="61" borderId="21" applyNumberFormat="0" applyAlignment="0" applyProtection="0"/>
    <xf numFmtId="173" fontId="98" fillId="61" borderId="21" applyNumberFormat="0" applyAlignment="0" applyProtection="0"/>
    <xf numFmtId="0" fontId="244" fillId="51" borderId="21" applyNumberFormat="0" applyAlignment="0" applyProtection="0"/>
    <xf numFmtId="0" fontId="244" fillId="51" borderId="21" applyNumberFormat="0" applyAlignment="0" applyProtection="0"/>
    <xf numFmtId="0" fontId="98" fillId="61" borderId="21" applyNumberFormat="0" applyAlignment="0" applyProtection="0"/>
    <xf numFmtId="0" fontId="98" fillId="61" borderId="21" applyNumberFormat="0" applyAlignment="0" applyProtection="0"/>
    <xf numFmtId="0" fontId="98" fillId="61" borderId="21" applyNumberFormat="0" applyAlignment="0" applyProtection="0"/>
    <xf numFmtId="173" fontId="98" fillId="61" borderId="21" applyNumberFormat="0" applyAlignment="0" applyProtection="0"/>
    <xf numFmtId="173" fontId="98" fillId="61" borderId="21" applyNumberFormat="0" applyAlignment="0" applyProtection="0"/>
    <xf numFmtId="0" fontId="65" fillId="51" borderId="21" applyNumberFormat="0" applyAlignment="0" applyProtection="0"/>
    <xf numFmtId="0" fontId="244" fillId="51" borderId="21" applyNumberFormat="0" applyAlignment="0" applyProtection="0"/>
    <xf numFmtId="0" fontId="244" fillId="51" borderId="21" applyNumberFormat="0" applyAlignment="0" applyProtection="0"/>
    <xf numFmtId="0" fontId="65" fillId="51" borderId="21" applyNumberFormat="0" applyAlignment="0" applyProtection="0"/>
    <xf numFmtId="0" fontId="65" fillId="85" borderId="21" applyNumberFormat="0" applyAlignment="0" applyProtection="0"/>
    <xf numFmtId="0" fontId="65" fillId="85" borderId="21" applyNumberFormat="0" applyAlignment="0" applyProtection="0"/>
    <xf numFmtId="0" fontId="244" fillId="51" borderId="21" applyNumberFormat="0" applyAlignment="0" applyProtection="0"/>
    <xf numFmtId="0" fontId="244" fillId="51" borderId="21" applyNumberFormat="0" applyAlignment="0" applyProtection="0"/>
    <xf numFmtId="0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0" fontId="65" fillId="51" borderId="21" applyNumberFormat="0" applyAlignment="0" applyProtection="0"/>
    <xf numFmtId="0" fontId="202" fillId="51" borderId="21" applyNumberFormat="0" applyAlignment="0" applyProtection="0"/>
    <xf numFmtId="0" fontId="202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0" fontId="65" fillId="51" borderId="21" applyNumberFormat="0" applyAlignment="0" applyProtection="0"/>
    <xf numFmtId="0" fontId="202" fillId="51" borderId="21" applyNumberFormat="0" applyAlignment="0" applyProtection="0"/>
    <xf numFmtId="0" fontId="202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202" fillId="51" borderId="21" applyNumberFormat="0" applyAlignment="0" applyProtection="0"/>
    <xf numFmtId="0" fontId="202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0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0" fontId="19" fillId="61" borderId="9" applyNumberFormat="0" applyAlignment="0" applyProtection="0"/>
    <xf numFmtId="0" fontId="142" fillId="43" borderId="21" applyNumberFormat="0" applyAlignment="0" applyProtection="0"/>
    <xf numFmtId="0" fontId="142" fillId="43" borderId="21" applyNumberFormat="0" applyAlignment="0" applyProtection="0"/>
    <xf numFmtId="0" fontId="142" fillId="43" borderId="21" applyNumberFormat="0" applyAlignment="0" applyProtection="0"/>
    <xf numFmtId="0" fontId="142" fillId="43" borderId="21" applyNumberFormat="0" applyAlignment="0" applyProtection="0"/>
    <xf numFmtId="0" fontId="142" fillId="43" borderId="21" applyNumberFormat="0" applyAlignment="0" applyProtection="0"/>
    <xf numFmtId="0" fontId="142" fillId="43" borderId="21" applyNumberFormat="0" applyAlignment="0" applyProtection="0"/>
    <xf numFmtId="0" fontId="142" fillId="43" borderId="21" applyNumberFormat="0" applyAlignment="0" applyProtection="0"/>
    <xf numFmtId="0" fontId="143" fillId="51" borderId="27" applyNumberFormat="0" applyAlignment="0" applyProtection="0"/>
    <xf numFmtId="0" fontId="143" fillId="51" borderId="27" applyNumberFormat="0" applyAlignment="0" applyProtection="0"/>
    <xf numFmtId="0" fontId="143" fillId="51" borderId="27" applyNumberFormat="0" applyAlignment="0" applyProtection="0"/>
    <xf numFmtId="0" fontId="143" fillId="51" borderId="27" applyNumberFormat="0" applyAlignment="0" applyProtection="0"/>
    <xf numFmtId="0" fontId="143" fillId="51" borderId="27" applyNumberFormat="0" applyAlignment="0" applyProtection="0"/>
    <xf numFmtId="0" fontId="143" fillId="51" borderId="27" applyNumberFormat="0" applyAlignment="0" applyProtection="0"/>
    <xf numFmtId="0" fontId="143" fillId="51" borderId="27" applyNumberFormat="0" applyAlignment="0" applyProtection="0"/>
    <xf numFmtId="3" fontId="233" fillId="35" borderId="72" applyFont="0" applyAlignment="0">
      <alignment vertical="center"/>
    </xf>
    <xf numFmtId="3" fontId="233" fillId="35" borderId="72" applyFont="0" applyAlignment="0">
      <alignment vertical="center"/>
    </xf>
    <xf numFmtId="3" fontId="233" fillId="35" borderId="72" applyFont="0" applyAlignment="0">
      <alignment vertical="center"/>
    </xf>
    <xf numFmtId="3" fontId="233" fillId="35" borderId="72" applyFont="0" applyAlignment="0">
      <alignment vertical="center"/>
    </xf>
    <xf numFmtId="3" fontId="233" fillId="35" borderId="72" applyFont="0" applyAlignment="0">
      <alignment vertical="center"/>
    </xf>
    <xf numFmtId="3" fontId="233" fillId="35" borderId="72" applyFont="0" applyAlignment="0">
      <alignment vertical="center"/>
    </xf>
    <xf numFmtId="3" fontId="233" fillId="35" borderId="72" applyFont="0" applyAlignment="0">
      <alignment vertical="center"/>
    </xf>
    <xf numFmtId="43" fontId="303" fillId="0" borderId="0" applyFont="0" applyFill="0" applyBorder="0" applyAlignment="0" applyProtection="0"/>
    <xf numFmtId="43" fontId="303" fillId="0" borderId="0" applyFont="0" applyFill="0" applyBorder="0" applyAlignment="0" applyProtection="0"/>
    <xf numFmtId="172" fontId="272" fillId="0" borderId="0" applyFont="0" applyFill="0" applyBorder="0" applyAlignment="0" applyProtection="0"/>
    <xf numFmtId="0" fontId="117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5" fillId="111" borderId="0" applyNumberFormat="0" applyBorder="0" applyAlignment="0" applyProtection="0"/>
    <xf numFmtId="0" fontId="25" fillId="38" borderId="0" applyNumberFormat="0" applyBorder="0" applyAlignment="0" applyProtection="0"/>
    <xf numFmtId="0" fontId="25" fillId="73" borderId="0" applyNumberFormat="0" applyBorder="0" applyAlignment="0" applyProtection="0"/>
    <xf numFmtId="0" fontId="25" fillId="45" borderId="0" applyNumberFormat="0" applyBorder="0" applyAlignment="0" applyProtection="0"/>
    <xf numFmtId="0" fontId="197" fillId="43" borderId="21" applyNumberFormat="0" applyAlignment="0" applyProtection="0"/>
    <xf numFmtId="0" fontId="197" fillId="43" borderId="21" applyNumberFormat="0" applyAlignment="0" applyProtection="0"/>
    <xf numFmtId="0" fontId="105" fillId="43" borderId="21" applyNumberFormat="0" applyAlignment="0" applyProtection="0"/>
    <xf numFmtId="0" fontId="105" fillId="43" borderId="21" applyNumberFormat="0" applyAlignment="0" applyProtection="0"/>
    <xf numFmtId="0" fontId="197" fillId="43" borderId="21" applyNumberFormat="0" applyAlignment="0" applyProtection="0"/>
    <xf numFmtId="0" fontId="197" fillId="43" borderId="21" applyNumberFormat="0" applyAlignment="0" applyProtection="0"/>
    <xf numFmtId="0" fontId="197" fillId="43" borderId="21" applyNumberFormat="0" applyAlignment="0" applyProtection="0"/>
    <xf numFmtId="0" fontId="105" fillId="43" borderId="21" applyNumberFormat="0" applyAlignment="0" applyProtection="0"/>
    <xf numFmtId="0" fontId="105" fillId="43" borderId="21" applyNumberFormat="0" applyAlignment="0" applyProtection="0"/>
    <xf numFmtId="0" fontId="197" fillId="43" borderId="21" applyNumberFormat="0" applyAlignment="0" applyProtection="0"/>
    <xf numFmtId="0" fontId="105" fillId="43" borderId="21" applyNumberFormat="0" applyAlignment="0" applyProtection="0"/>
    <xf numFmtId="0" fontId="105" fillId="43" borderId="21" applyNumberFormat="0" applyAlignment="0" applyProtection="0"/>
    <xf numFmtId="0" fontId="105" fillId="43" borderId="21" applyNumberFormat="0" applyAlignment="0" applyProtection="0"/>
    <xf numFmtId="0" fontId="105" fillId="43" borderId="21" applyNumberFormat="0" applyAlignment="0" applyProtection="0"/>
    <xf numFmtId="177" fontId="302" fillId="87" borderId="0" applyNumberFormat="0"/>
    <xf numFmtId="0" fontId="78" fillId="0" borderId="17">
      <alignment horizontal="left" vertical="center"/>
    </xf>
    <xf numFmtId="0" fontId="149" fillId="0" borderId="19">
      <alignment horizontal="center"/>
    </xf>
    <xf numFmtId="0" fontId="149" fillId="0" borderId="19">
      <alignment horizontal="center"/>
    </xf>
    <xf numFmtId="0" fontId="304" fillId="3" borderId="0" applyNumberFormat="0" applyBorder="0" applyAlignment="0" applyProtection="0"/>
    <xf numFmtId="10" fontId="26" fillId="78" borderId="16" applyNumberFormat="0" applyBorder="0" applyAlignment="0" applyProtection="0"/>
    <xf numFmtId="173" fontId="105" fillId="59" borderId="21" applyNumberFormat="0" applyAlignment="0" applyProtection="0"/>
    <xf numFmtId="173" fontId="105" fillId="59" borderId="21" applyNumberFormat="0" applyAlignment="0" applyProtection="0"/>
    <xf numFmtId="0" fontId="105" fillId="59" borderId="21" applyNumberFormat="0" applyAlignment="0" applyProtection="0"/>
    <xf numFmtId="0" fontId="105" fillId="59" borderId="21" applyNumberFormat="0" applyAlignment="0" applyProtection="0"/>
    <xf numFmtId="0" fontId="105" fillId="59" borderId="21" applyNumberFormat="0" applyAlignment="0" applyProtection="0"/>
    <xf numFmtId="173" fontId="105" fillId="59" borderId="21" applyNumberFormat="0" applyAlignment="0" applyProtection="0"/>
    <xf numFmtId="173" fontId="105" fillId="59" borderId="21" applyNumberFormat="0" applyAlignment="0" applyProtection="0"/>
    <xf numFmtId="9" fontId="41" fillId="95" borderId="16" applyProtection="0">
      <alignment horizontal="right"/>
      <protection locked="0"/>
    </xf>
    <xf numFmtId="172" fontId="303" fillId="0" borderId="0" applyFont="0" applyFill="0" applyBorder="0" applyAlignment="0" applyProtection="0"/>
    <xf numFmtId="275" fontId="7" fillId="0" borderId="62" applyFont="0" applyFill="0" applyBorder="0" applyAlignment="0" applyProtection="0"/>
    <xf numFmtId="275" fontId="7" fillId="0" borderId="62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185" fontId="7" fillId="0" borderId="2"/>
    <xf numFmtId="185" fontId="7" fillId="0" borderId="2"/>
    <xf numFmtId="185" fontId="7" fillId="0" borderId="2"/>
    <xf numFmtId="185" fontId="7" fillId="0" borderId="2"/>
    <xf numFmtId="0" fontId="7" fillId="0" borderId="0">
      <protection locked="0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68" fillId="0" borderId="0" applyNumberFormat="0" applyFill="0" applyBorder="0" applyAlignment="0" applyProtection="0"/>
    <xf numFmtId="173" fontId="68" fillId="0" borderId="30" applyNumberFormat="0" applyFill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95" fillId="0" borderId="0" applyNumberFormat="0" applyFill="0" applyBorder="0" applyProtection="0">
      <protection locked="0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95" fillId="0" borderId="0" applyNumberFormat="0" applyFill="0" applyBorder="0" applyProtection="0">
      <protection locked="0"/>
    </xf>
    <xf numFmtId="185" fontId="7" fillId="0" borderId="2"/>
    <xf numFmtId="185" fontId="7" fillId="0" borderId="2"/>
    <xf numFmtId="0" fontId="7" fillId="0" borderId="0">
      <protection locked="0"/>
    </xf>
    <xf numFmtId="0" fontId="95" fillId="0" borderId="0" applyNumberFormat="0" applyFill="0" applyBorder="0" applyProtection="0">
      <protection locked="0"/>
    </xf>
    <xf numFmtId="185" fontId="7" fillId="0" borderId="2"/>
    <xf numFmtId="185" fontId="7" fillId="0" borderId="2"/>
    <xf numFmtId="185" fontId="7" fillId="0" borderId="2"/>
    <xf numFmtId="185" fontId="7" fillId="0" borderId="2"/>
    <xf numFmtId="0" fontId="7" fillId="0" borderId="0">
      <protection locked="0"/>
    </xf>
    <xf numFmtId="185" fontId="7" fillId="0" borderId="2"/>
    <xf numFmtId="0" fontId="7" fillId="0" borderId="0">
      <protection locked="0"/>
    </xf>
    <xf numFmtId="0" fontId="7" fillId="0" borderId="0">
      <protection locked="0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7" fillId="0" borderId="0">
      <protection locked="0"/>
    </xf>
    <xf numFmtId="185" fontId="7" fillId="0" borderId="2"/>
    <xf numFmtId="185" fontId="7" fillId="0" borderId="2"/>
    <xf numFmtId="0" fontId="95" fillId="0" borderId="0" applyNumberFormat="0" applyFill="0" applyBorder="0" applyProtection="0">
      <protection locked="0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7" fillId="0" borderId="0">
      <protection locked="0"/>
    </xf>
    <xf numFmtId="185" fontId="7" fillId="0" borderId="2"/>
    <xf numFmtId="185" fontId="7" fillId="0" borderId="2"/>
    <xf numFmtId="185" fontId="7" fillId="0" borderId="2"/>
    <xf numFmtId="185" fontId="7" fillId="0" borderId="2"/>
    <xf numFmtId="0" fontId="7" fillId="0" borderId="0">
      <protection locked="0"/>
    </xf>
    <xf numFmtId="185" fontId="7" fillId="0" borderId="2"/>
    <xf numFmtId="185" fontId="7" fillId="0" borderId="2"/>
    <xf numFmtId="185" fontId="7" fillId="0" borderId="2"/>
    <xf numFmtId="0" fontId="7" fillId="0" borderId="0">
      <protection locked="0"/>
    </xf>
    <xf numFmtId="185" fontId="7" fillId="0" borderId="2"/>
    <xf numFmtId="185" fontId="7" fillId="0" borderId="2"/>
    <xf numFmtId="185" fontId="7" fillId="0" borderId="2"/>
    <xf numFmtId="0" fontId="7" fillId="0" borderId="0">
      <protection locked="0"/>
    </xf>
    <xf numFmtId="0" fontId="7" fillId="0" borderId="0">
      <protection locked="0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7" fillId="0" borderId="0">
      <protection locked="0"/>
    </xf>
    <xf numFmtId="0" fontId="7" fillId="0" borderId="0">
      <protection locked="0"/>
    </xf>
    <xf numFmtId="185" fontId="7" fillId="0" borderId="2"/>
    <xf numFmtId="185" fontId="7" fillId="0" borderId="2"/>
    <xf numFmtId="185" fontId="7" fillId="0" borderId="2"/>
    <xf numFmtId="185" fontId="7" fillId="0" borderId="2"/>
    <xf numFmtId="0" fontId="7" fillId="0" borderId="0">
      <protection locked="0"/>
    </xf>
    <xf numFmtId="185" fontId="7" fillId="0" borderId="2"/>
    <xf numFmtId="185" fontId="7" fillId="0" borderId="2"/>
    <xf numFmtId="185" fontId="7" fillId="0" borderId="2"/>
    <xf numFmtId="0" fontId="7" fillId="0" borderId="0">
      <protection locked="0"/>
    </xf>
    <xf numFmtId="185" fontId="7" fillId="0" borderId="2"/>
    <xf numFmtId="0" fontId="7" fillId="0" borderId="0">
      <protection locked="0"/>
    </xf>
    <xf numFmtId="185" fontId="7" fillId="0" borderId="2"/>
    <xf numFmtId="0" fontId="7" fillId="0" borderId="0">
      <protection locked="0"/>
    </xf>
    <xf numFmtId="185" fontId="7" fillId="0" borderId="2"/>
    <xf numFmtId="0" fontId="7" fillId="0" borderId="0">
      <protection locked="0"/>
    </xf>
    <xf numFmtId="185" fontId="7" fillId="0" borderId="2"/>
    <xf numFmtId="185" fontId="7" fillId="0" borderId="2"/>
    <xf numFmtId="185" fontId="7" fillId="0" borderId="2"/>
    <xf numFmtId="0" fontId="7" fillId="0" borderId="0">
      <protection locked="0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7" fillId="0" borderId="0">
      <protection locked="0"/>
    </xf>
    <xf numFmtId="185" fontId="7" fillId="0" borderId="2"/>
    <xf numFmtId="0" fontId="7" fillId="0" borderId="0">
      <protection locked="0"/>
    </xf>
    <xf numFmtId="185" fontId="7" fillId="0" borderId="2"/>
    <xf numFmtId="185" fontId="7" fillId="0" borderId="2"/>
    <xf numFmtId="185" fontId="7" fillId="0" borderId="2"/>
    <xf numFmtId="0" fontId="7" fillId="0" borderId="0">
      <protection locked="0"/>
    </xf>
    <xf numFmtId="0" fontId="7" fillId="0" borderId="0">
      <protection locked="0"/>
    </xf>
    <xf numFmtId="185" fontId="7" fillId="0" borderId="2"/>
    <xf numFmtId="0" fontId="7" fillId="0" borderId="0">
      <protection locked="0"/>
    </xf>
    <xf numFmtId="185" fontId="7" fillId="0" borderId="2"/>
    <xf numFmtId="185" fontId="7" fillId="0" borderId="2"/>
    <xf numFmtId="185" fontId="7" fillId="0" borderId="2"/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95" fillId="0" borderId="0" applyNumberFormat="0" applyFill="0" applyBorder="0" applyProtection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185" fontId="7" fillId="0" borderId="2"/>
    <xf numFmtId="185" fontId="7" fillId="0" borderId="2"/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185" fontId="7" fillId="0" borderId="2"/>
    <xf numFmtId="185" fontId="7" fillId="0" borderId="2"/>
    <xf numFmtId="185" fontId="7" fillId="0" borderId="2"/>
    <xf numFmtId="185" fontId="7" fillId="0" borderId="2"/>
    <xf numFmtId="0" fontId="7" fillId="0" borderId="0">
      <protection locked="0"/>
    </xf>
    <xf numFmtId="0" fontId="95" fillId="0" borderId="0" applyNumberFormat="0" applyFill="0" applyBorder="0" applyProtection="0">
      <protection locked="0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95" fillId="0" borderId="0" applyNumberFormat="0" applyFill="0" applyBorder="0" applyProtection="0">
      <protection locked="0"/>
    </xf>
    <xf numFmtId="185" fontId="7" fillId="0" borderId="2"/>
    <xf numFmtId="185" fontId="7" fillId="0" borderId="2"/>
    <xf numFmtId="185" fontId="7" fillId="0" borderId="2"/>
    <xf numFmtId="0" fontId="95" fillId="0" borderId="0" applyNumberFormat="0" applyFill="0" applyBorder="0" applyProtection="0">
      <protection locked="0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68" fillId="0" borderId="0" applyNumberFormat="0" applyFill="0" applyBorder="0" applyAlignment="0" applyProtection="0"/>
    <xf numFmtId="0" fontId="3" fillId="0" borderId="0"/>
    <xf numFmtId="0" fontId="3" fillId="0" borderId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163" fillId="51" borderId="21" applyNumberFormat="0" applyAlignment="0" applyProtection="0"/>
    <xf numFmtId="0" fontId="72" fillId="51" borderId="27" applyNumberFormat="0" applyAlignment="0" applyProtection="0"/>
    <xf numFmtId="0" fontId="72" fillId="61" borderId="27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72" fillId="51" borderId="27" applyNumberFormat="0" applyAlignment="0" applyProtection="0"/>
    <xf numFmtId="173" fontId="72" fillId="51" borderId="27" applyNumberFormat="0" applyAlignment="0" applyProtection="0"/>
    <xf numFmtId="0" fontId="68" fillId="0" borderId="0" applyNumberFormat="0" applyFill="0" applyBorder="0" applyAlignment="0" applyProtection="0"/>
    <xf numFmtId="173" fontId="68" fillId="0" borderId="30" applyNumberFormat="0" applyFill="0" applyAlignment="0" applyProtection="0"/>
    <xf numFmtId="0" fontId="68" fillId="0" borderId="0" applyNumberFormat="0" applyFill="0" applyBorder="0" applyAlignment="0" applyProtection="0"/>
    <xf numFmtId="185" fontId="7" fillId="0" borderId="2"/>
    <xf numFmtId="0" fontId="7" fillId="0" borderId="0">
      <protection locked="0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73" fontId="68" fillId="0" borderId="30" applyNumberFormat="0" applyFill="0" applyAlignment="0" applyProtection="0"/>
    <xf numFmtId="0" fontId="68" fillId="0" borderId="0" applyNumberFormat="0" applyFill="0" applyBorder="0" applyAlignment="0" applyProtection="0"/>
    <xf numFmtId="185" fontId="7" fillId="0" borderId="2"/>
    <xf numFmtId="185" fontId="7" fillId="0" borderId="2"/>
    <xf numFmtId="185" fontId="7" fillId="0" borderId="2"/>
    <xf numFmtId="237" fontId="181" fillId="0" borderId="5" applyBorder="0" applyProtection="0">
      <alignment horizontal="right"/>
    </xf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73" fontId="68" fillId="0" borderId="30" applyNumberFormat="0" applyFill="0" applyAlignment="0" applyProtection="0"/>
    <xf numFmtId="0" fontId="68" fillId="0" borderId="0" applyNumberFormat="0" applyFill="0" applyBorder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7" fillId="0" borderId="0">
      <protection locked="0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7" fillId="0" borderId="0">
      <protection locked="0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1" fontId="91" fillId="0" borderId="3" applyBorder="0"/>
    <xf numFmtId="181" fontId="91" fillId="0" borderId="3" applyBorder="0"/>
    <xf numFmtId="181" fontId="91" fillId="0" borderId="3" applyBorder="0"/>
    <xf numFmtId="181" fontId="91" fillId="0" borderId="3" applyBorder="0"/>
    <xf numFmtId="181" fontId="91" fillId="0" borderId="3" applyBorder="0"/>
    <xf numFmtId="171" fontId="40" fillId="71" borderId="3" applyBorder="0">
      <alignment horizontal="right"/>
    </xf>
    <xf numFmtId="171" fontId="40" fillId="71" borderId="3" applyBorder="0">
      <alignment horizontal="right"/>
    </xf>
    <xf numFmtId="171" fontId="40" fillId="71" borderId="3" applyBorder="0">
      <alignment horizontal="right"/>
    </xf>
    <xf numFmtId="171" fontId="40" fillId="71" borderId="3" applyBorder="0">
      <alignment horizontal="right"/>
    </xf>
    <xf numFmtId="171" fontId="40" fillId="71" borderId="3" applyBorder="0">
      <alignment horizontal="right"/>
    </xf>
    <xf numFmtId="171" fontId="40" fillId="0" borderId="3" applyBorder="0">
      <alignment horizontal="right"/>
    </xf>
    <xf numFmtId="171" fontId="40" fillId="0" borderId="3" applyBorder="0">
      <alignment horizontal="right"/>
    </xf>
    <xf numFmtId="171" fontId="40" fillId="0" borderId="3" applyBorder="0">
      <alignment horizontal="right"/>
    </xf>
    <xf numFmtId="171" fontId="40" fillId="0" borderId="3" applyBorder="0">
      <alignment horizontal="right"/>
    </xf>
    <xf numFmtId="171" fontId="40" fillId="0" borderId="3" applyBorder="0">
      <alignment horizontal="right"/>
    </xf>
    <xf numFmtId="181" fontId="132" fillId="0" borderId="2" applyBorder="0"/>
    <xf numFmtId="181" fontId="132" fillId="0" borderId="2" applyBorder="0"/>
    <xf numFmtId="181" fontId="132" fillId="0" borderId="2" applyBorder="0"/>
    <xf numFmtId="181" fontId="132" fillId="0" borderId="2" applyBorder="0"/>
    <xf numFmtId="181" fontId="132" fillId="0" borderId="2" applyBorder="0"/>
    <xf numFmtId="181" fontId="132" fillId="0" borderId="2" applyBorder="0"/>
    <xf numFmtId="181" fontId="132" fillId="0" borderId="2" applyBorder="0"/>
    <xf numFmtId="181" fontId="132" fillId="0" borderId="2" applyBorder="0"/>
    <xf numFmtId="181" fontId="132" fillId="0" borderId="2" applyBorder="0"/>
    <xf numFmtId="181" fontId="132" fillId="0" borderId="2" applyBorder="0"/>
    <xf numFmtId="181" fontId="132" fillId="0" borderId="2" applyBorder="0"/>
    <xf numFmtId="181" fontId="132" fillId="0" borderId="2" applyBorder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244" fillId="51" borderId="21" applyNumberFormat="0" applyAlignment="0" applyProtection="0"/>
    <xf numFmtId="0" fontId="244" fillId="51" borderId="21" applyNumberFormat="0" applyAlignment="0" applyProtection="0"/>
    <xf numFmtId="0" fontId="244" fillId="51" borderId="21" applyNumberFormat="0" applyAlignment="0" applyProtection="0"/>
    <xf numFmtId="173" fontId="98" fillId="61" borderId="21" applyNumberFormat="0" applyAlignment="0" applyProtection="0"/>
    <xf numFmtId="173" fontId="98" fillId="61" borderId="21" applyNumberFormat="0" applyAlignment="0" applyProtection="0"/>
    <xf numFmtId="0" fontId="98" fillId="61" borderId="21" applyNumberFormat="0" applyAlignment="0" applyProtection="0"/>
    <xf numFmtId="0" fontId="98" fillId="61" borderId="21" applyNumberFormat="0" applyAlignment="0" applyProtection="0"/>
    <xf numFmtId="0" fontId="98" fillId="61" borderId="21" applyNumberFormat="0" applyAlignment="0" applyProtection="0"/>
    <xf numFmtId="0" fontId="98" fillId="61" borderId="21" applyNumberFormat="0" applyAlignment="0" applyProtection="0"/>
    <xf numFmtId="0" fontId="98" fillId="61" borderId="21" applyNumberFormat="0" applyAlignment="0" applyProtection="0"/>
    <xf numFmtId="0" fontId="98" fillId="61" borderId="21" applyNumberFormat="0" applyAlignment="0" applyProtection="0"/>
    <xf numFmtId="173" fontId="98" fillId="61" borderId="21" applyNumberFormat="0" applyAlignment="0" applyProtection="0"/>
    <xf numFmtId="173" fontId="98" fillId="61" borderId="21" applyNumberFormat="0" applyAlignment="0" applyProtection="0"/>
    <xf numFmtId="173" fontId="98" fillId="61" borderId="21" applyNumberFormat="0" applyAlignment="0" applyProtection="0"/>
    <xf numFmtId="173" fontId="98" fillId="61" borderId="21" applyNumberFormat="0" applyAlignment="0" applyProtection="0"/>
    <xf numFmtId="0" fontId="244" fillId="51" borderId="21" applyNumberFormat="0" applyAlignment="0" applyProtection="0"/>
    <xf numFmtId="0" fontId="244" fillId="51" borderId="21" applyNumberFormat="0" applyAlignment="0" applyProtection="0"/>
    <xf numFmtId="0" fontId="65" fillId="51" borderId="21" applyNumberFormat="0" applyAlignment="0" applyProtection="0"/>
    <xf numFmtId="0" fontId="65" fillId="51" borderId="21" applyNumberFormat="0" applyAlignment="0" applyProtection="0"/>
    <xf numFmtId="0" fontId="65" fillId="85" borderId="21" applyNumberFormat="0" applyAlignment="0" applyProtection="0"/>
    <xf numFmtId="0" fontId="65" fillId="85" borderId="21" applyNumberFormat="0" applyAlignment="0" applyProtection="0"/>
    <xf numFmtId="0" fontId="244" fillId="51" borderId="21" applyNumberFormat="0" applyAlignment="0" applyProtection="0"/>
    <xf numFmtId="0" fontId="244" fillId="51" borderId="21" applyNumberFormat="0" applyAlignment="0" applyProtection="0"/>
    <xf numFmtId="0" fontId="65" fillId="51" borderId="21" applyNumberFormat="0" applyAlignment="0" applyProtection="0"/>
    <xf numFmtId="0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0" fontId="65" fillId="51" borderId="21" applyNumberFormat="0" applyAlignment="0" applyProtection="0"/>
    <xf numFmtId="0" fontId="202" fillId="51" borderId="21" applyNumberFormat="0" applyAlignment="0" applyProtection="0"/>
    <xf numFmtId="0" fontId="202" fillId="51" borderId="21" applyNumberFormat="0" applyAlignment="0" applyProtection="0"/>
    <xf numFmtId="0" fontId="202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0" fontId="65" fillId="51" borderId="21" applyNumberFormat="0" applyAlignment="0" applyProtection="0"/>
    <xf numFmtId="0" fontId="202" fillId="51" borderId="21" applyNumberFormat="0" applyAlignment="0" applyProtection="0"/>
    <xf numFmtId="0" fontId="202" fillId="51" borderId="21" applyNumberFormat="0" applyAlignment="0" applyProtection="0"/>
    <xf numFmtId="0" fontId="202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202" fillId="51" borderId="21" applyNumberFormat="0" applyAlignment="0" applyProtection="0"/>
    <xf numFmtId="0" fontId="202" fillId="51" borderId="21" applyNumberFormat="0" applyAlignment="0" applyProtection="0"/>
    <xf numFmtId="0" fontId="202" fillId="51" borderId="21" applyNumberFormat="0" applyAlignment="0" applyProtection="0"/>
    <xf numFmtId="0" fontId="65" fillId="51" borderId="21" applyNumberFormat="0" applyAlignment="0" applyProtection="0"/>
    <xf numFmtId="0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0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0" fontId="65" fillId="51" borderId="21" applyNumberFormat="0" applyAlignment="0" applyProtection="0"/>
    <xf numFmtId="1" fontId="207" fillId="0" borderId="49">
      <alignment vertical="top"/>
    </xf>
    <xf numFmtId="1" fontId="207" fillId="0" borderId="49">
      <alignment vertical="top"/>
    </xf>
    <xf numFmtId="1" fontId="207" fillId="0" borderId="49">
      <alignment vertical="top"/>
    </xf>
    <xf numFmtId="1" fontId="207" fillId="0" borderId="49">
      <alignment vertical="top"/>
    </xf>
    <xf numFmtId="1" fontId="207" fillId="0" borderId="49">
      <alignment vertical="top"/>
    </xf>
    <xf numFmtId="1" fontId="207" fillId="0" borderId="49">
      <alignment vertical="top"/>
    </xf>
    <xf numFmtId="1" fontId="207" fillId="0" borderId="49">
      <alignment vertical="top"/>
    </xf>
    <xf numFmtId="1" fontId="207" fillId="0" borderId="49">
      <alignment vertical="top"/>
    </xf>
    <xf numFmtId="0" fontId="142" fillId="43" borderId="21" applyNumberFormat="0" applyAlignment="0" applyProtection="0"/>
    <xf numFmtId="0" fontId="142" fillId="43" borderId="21" applyNumberFormat="0" applyAlignment="0" applyProtection="0"/>
    <xf numFmtId="0" fontId="142" fillId="43" borderId="21" applyNumberFormat="0" applyAlignment="0" applyProtection="0"/>
    <xf numFmtId="0" fontId="142" fillId="43" borderId="21" applyNumberFormat="0" applyAlignment="0" applyProtection="0"/>
    <xf numFmtId="0" fontId="142" fillId="43" borderId="21" applyNumberFormat="0" applyAlignment="0" applyProtection="0"/>
    <xf numFmtId="0" fontId="142" fillId="43" borderId="21" applyNumberFormat="0" applyAlignment="0" applyProtection="0"/>
    <xf numFmtId="0" fontId="142" fillId="43" borderId="21" applyNumberFormat="0" applyAlignment="0" applyProtection="0"/>
    <xf numFmtId="0" fontId="142" fillId="43" borderId="21" applyNumberFormat="0" applyAlignment="0" applyProtection="0"/>
    <xf numFmtId="0" fontId="143" fillId="51" borderId="27" applyNumberFormat="0" applyAlignment="0" applyProtection="0"/>
    <xf numFmtId="0" fontId="143" fillId="51" borderId="27" applyNumberFormat="0" applyAlignment="0" applyProtection="0"/>
    <xf numFmtId="0" fontId="143" fillId="51" borderId="27" applyNumberFormat="0" applyAlignment="0" applyProtection="0"/>
    <xf numFmtId="0" fontId="143" fillId="51" borderId="27" applyNumberFormat="0" applyAlignment="0" applyProtection="0"/>
    <xf numFmtId="0" fontId="143" fillId="51" borderId="27" applyNumberFormat="0" applyAlignment="0" applyProtection="0"/>
    <xf numFmtId="0" fontId="143" fillId="51" borderId="27" applyNumberFormat="0" applyAlignment="0" applyProtection="0"/>
    <xf numFmtId="0" fontId="143" fillId="51" borderId="27" applyNumberFormat="0" applyAlignment="0" applyProtection="0"/>
    <xf numFmtId="0" fontId="143" fillId="51" borderId="27" applyNumberFormat="0" applyAlignment="0" applyProtection="0"/>
    <xf numFmtId="17" fontId="103" fillId="0" borderId="3" applyFont="0" applyFill="0" applyBorder="0" applyAlignment="0" applyProtection="0"/>
    <xf numFmtId="17" fontId="103" fillId="0" borderId="3" applyFont="0" applyFill="0" applyBorder="0" applyAlignment="0" applyProtection="0"/>
    <xf numFmtId="17" fontId="103" fillId="0" borderId="3" applyFont="0" applyFill="0" applyBorder="0" applyAlignment="0" applyProtection="0"/>
    <xf numFmtId="17" fontId="103" fillId="0" borderId="3" applyFont="0" applyFill="0" applyBorder="0" applyAlignment="0" applyProtection="0"/>
    <xf numFmtId="17" fontId="103" fillId="0" borderId="3" applyFont="0" applyFill="0" applyBorder="0" applyAlignment="0" applyProtection="0"/>
    <xf numFmtId="0" fontId="197" fillId="43" borderId="21" applyNumberFormat="0" applyAlignment="0" applyProtection="0"/>
    <xf numFmtId="0" fontId="197" fillId="43" borderId="21" applyNumberFormat="0" applyAlignment="0" applyProtection="0"/>
    <xf numFmtId="0" fontId="197" fillId="43" borderId="21" applyNumberFormat="0" applyAlignment="0" applyProtection="0"/>
    <xf numFmtId="0" fontId="105" fillId="43" borderId="21" applyNumberFormat="0" applyAlignment="0" applyProtection="0"/>
    <xf numFmtId="0" fontId="105" fillId="43" borderId="21" applyNumberFormat="0" applyAlignment="0" applyProtection="0"/>
    <xf numFmtId="0" fontId="197" fillId="43" borderId="21" applyNumberFormat="0" applyAlignment="0" applyProtection="0"/>
    <xf numFmtId="0" fontId="197" fillId="43" borderId="21" applyNumberFormat="0" applyAlignment="0" applyProtection="0"/>
    <xf numFmtId="0" fontId="197" fillId="43" borderId="21" applyNumberFormat="0" applyAlignment="0" applyProtection="0"/>
    <xf numFmtId="0" fontId="105" fillId="43" borderId="21" applyNumberFormat="0" applyAlignment="0" applyProtection="0"/>
    <xf numFmtId="0" fontId="105" fillId="43" borderId="21" applyNumberFormat="0" applyAlignment="0" applyProtection="0"/>
    <xf numFmtId="0" fontId="197" fillId="43" borderId="21" applyNumberFormat="0" applyAlignment="0" applyProtection="0"/>
    <xf numFmtId="0" fontId="197" fillId="43" borderId="21" applyNumberFormat="0" applyAlignment="0" applyProtection="0"/>
    <xf numFmtId="0" fontId="105" fillId="43" borderId="21" applyNumberFormat="0" applyAlignment="0" applyProtection="0"/>
    <xf numFmtId="0" fontId="105" fillId="43" borderId="21" applyNumberFormat="0" applyAlignment="0" applyProtection="0"/>
    <xf numFmtId="0" fontId="105" fillId="43" borderId="21" applyNumberFormat="0" applyAlignment="0" applyProtection="0"/>
    <xf numFmtId="0" fontId="105" fillId="43" borderId="21" applyNumberFormat="0" applyAlignment="0" applyProtection="0"/>
    <xf numFmtId="0" fontId="36" fillId="0" borderId="5" applyProtection="0">
      <alignment horizontal="center"/>
    </xf>
    <xf numFmtId="0" fontId="36" fillId="0" borderId="5" applyProtection="0">
      <alignment horizontal="center"/>
    </xf>
    <xf numFmtId="0" fontId="36" fillId="0" borderId="5" applyProtection="0">
      <alignment horizontal="center"/>
    </xf>
    <xf numFmtId="173" fontId="36" fillId="0" borderId="5" applyProtection="0">
      <alignment horizontal="center"/>
    </xf>
    <xf numFmtId="0" fontId="78" fillId="0" borderId="41" applyNumberFormat="0" applyAlignment="0" applyProtection="0">
      <alignment horizontal="left" vertical="center"/>
    </xf>
    <xf numFmtId="0" fontId="78" fillId="0" borderId="41" applyNumberFormat="0" applyAlignment="0" applyProtection="0">
      <alignment horizontal="left" vertical="center"/>
    </xf>
    <xf numFmtId="0" fontId="78" fillId="0" borderId="41" applyNumberFormat="0" applyAlignment="0" applyProtection="0">
      <alignment horizontal="left" vertical="center"/>
    </xf>
    <xf numFmtId="0" fontId="78" fillId="0" borderId="17">
      <alignment horizontal="left" vertical="center"/>
    </xf>
    <xf numFmtId="0" fontId="78" fillId="0" borderId="17">
      <alignment horizontal="left" vertical="center"/>
    </xf>
    <xf numFmtId="0" fontId="78" fillId="0" borderId="17">
      <alignment horizontal="left" vertical="center"/>
    </xf>
    <xf numFmtId="0" fontId="78" fillId="0" borderId="17">
      <alignment horizontal="left" vertical="center"/>
    </xf>
    <xf numFmtId="0" fontId="78" fillId="0" borderId="17">
      <alignment horizontal="left" vertical="center"/>
    </xf>
    <xf numFmtId="10" fontId="26" fillId="78" borderId="16" applyNumberFormat="0" applyBorder="0" applyAlignment="0" applyProtection="0"/>
    <xf numFmtId="10" fontId="26" fillId="78" borderId="16" applyNumberFormat="0" applyBorder="0" applyAlignment="0" applyProtection="0"/>
    <xf numFmtId="10" fontId="26" fillId="78" borderId="16" applyNumberFormat="0" applyBorder="0" applyAlignment="0" applyProtection="0"/>
    <xf numFmtId="10" fontId="26" fillId="78" borderId="16" applyNumberFormat="0" applyBorder="0" applyAlignment="0" applyProtection="0"/>
    <xf numFmtId="10" fontId="26" fillId="78" borderId="16" applyNumberFormat="0" applyBorder="0" applyAlignment="0" applyProtection="0"/>
    <xf numFmtId="10" fontId="26" fillId="78" borderId="16" applyNumberFormat="0" applyBorder="0" applyAlignment="0" applyProtection="0"/>
    <xf numFmtId="10" fontId="26" fillId="78" borderId="16" applyNumberFormat="0" applyBorder="0" applyAlignment="0" applyProtection="0"/>
    <xf numFmtId="173" fontId="105" fillId="59" borderId="21" applyNumberFormat="0" applyAlignment="0" applyProtection="0"/>
    <xf numFmtId="173" fontId="105" fillId="59" borderId="21" applyNumberFormat="0" applyAlignment="0" applyProtection="0"/>
    <xf numFmtId="0" fontId="105" fillId="59" borderId="21" applyNumberFormat="0" applyAlignment="0" applyProtection="0"/>
    <xf numFmtId="0" fontId="105" fillId="59" borderId="21" applyNumberFormat="0" applyAlignment="0" applyProtection="0"/>
    <xf numFmtId="0" fontId="105" fillId="59" borderId="21" applyNumberFormat="0" applyAlignment="0" applyProtection="0"/>
    <xf numFmtId="0" fontId="105" fillId="59" borderId="21" applyNumberFormat="0" applyAlignment="0" applyProtection="0"/>
    <xf numFmtId="0" fontId="105" fillId="59" borderId="21" applyNumberFormat="0" applyAlignment="0" applyProtection="0"/>
    <xf numFmtId="0" fontId="105" fillId="59" borderId="21" applyNumberFormat="0" applyAlignment="0" applyProtection="0"/>
    <xf numFmtId="173" fontId="105" fillId="59" borderId="21" applyNumberFormat="0" applyAlignment="0" applyProtection="0"/>
    <xf numFmtId="173" fontId="105" fillId="59" borderId="21" applyNumberFormat="0" applyAlignment="0" applyProtection="0"/>
    <xf numFmtId="173" fontId="105" fillId="59" borderId="21" applyNumberFormat="0" applyAlignment="0" applyProtection="0"/>
    <xf numFmtId="173" fontId="105" fillId="59" borderId="21" applyNumberFormat="0" applyAlignment="0" applyProtection="0"/>
    <xf numFmtId="9" fontId="41" fillId="95" borderId="16" applyProtection="0">
      <alignment horizontal="right"/>
      <protection locked="0"/>
    </xf>
    <xf numFmtId="275" fontId="7" fillId="0" borderId="62" applyFont="0" applyFill="0" applyBorder="0" applyAlignment="0" applyProtection="0"/>
    <xf numFmtId="275" fontId="7" fillId="0" borderId="62" applyFont="0" applyFill="0" applyBorder="0" applyAlignment="0" applyProtection="0"/>
    <xf numFmtId="0" fontId="7" fillId="0" borderId="19"/>
    <xf numFmtId="0" fontId="7" fillId="0" borderId="19"/>
    <xf numFmtId="4" fontId="7" fillId="0" borderId="62" applyNumberFormat="0" applyFont="0" applyFill="0" applyAlignment="0" applyProtection="0"/>
    <xf numFmtId="4" fontId="7" fillId="0" borderId="62" applyNumberFormat="0" applyFont="0" applyFill="0" applyAlignment="0" applyProtection="0"/>
    <xf numFmtId="4" fontId="7" fillId="0" borderId="62" applyNumberFormat="0" applyFont="0" applyFill="0" applyAlignment="0" applyProtection="0"/>
    <xf numFmtId="4" fontId="7" fillId="0" borderId="62" applyNumberFormat="0" applyFont="0" applyFill="0" applyAlignment="0" applyProtection="0"/>
    <xf numFmtId="0" fontId="163" fillId="51" borderId="21" applyNumberFormat="0" applyAlignment="0" applyProtection="0"/>
    <xf numFmtId="0" fontId="163" fillId="51" borderId="21" applyNumberFormat="0" applyAlignment="0" applyProtection="0"/>
    <xf numFmtId="0" fontId="163" fillId="51" borderId="21" applyNumberFormat="0" applyAlignment="0" applyProtection="0"/>
    <xf numFmtId="0" fontId="163" fillId="51" borderId="21" applyNumberFormat="0" applyAlignment="0" applyProtection="0"/>
    <xf numFmtId="0" fontId="163" fillId="51" borderId="21" applyNumberFormat="0" applyAlignment="0" applyProtection="0"/>
    <xf numFmtId="0" fontId="163" fillId="51" borderId="21" applyNumberFormat="0" applyAlignment="0" applyProtection="0"/>
    <xf numFmtId="0" fontId="163" fillId="51" borderId="21" applyNumberFormat="0" applyAlignment="0" applyProtection="0"/>
    <xf numFmtId="0" fontId="163" fillId="51" borderId="21" applyNumberFormat="0" applyAlignment="0" applyProtection="0"/>
    <xf numFmtId="0" fontId="163" fillId="51" borderId="21" applyNumberFormat="0" applyAlignment="0" applyProtection="0"/>
    <xf numFmtId="0" fontId="163" fillId="51" borderId="21" applyNumberFormat="0" applyAlignment="0" applyProtection="0"/>
    <xf numFmtId="0" fontId="163" fillId="51" borderId="21" applyNumberFormat="0" applyAlignment="0" applyProtection="0"/>
    <xf numFmtId="0" fontId="163" fillId="51" borderId="21" applyNumberFormat="0" applyAlignment="0" applyProtection="0"/>
    <xf numFmtId="0" fontId="163" fillId="51" borderId="21" applyNumberFormat="0" applyAlignment="0" applyProtection="0"/>
    <xf numFmtId="0" fontId="163" fillId="51" borderId="21" applyNumberFormat="0" applyAlignment="0" applyProtection="0"/>
    <xf numFmtId="173" fontId="72" fillId="61" borderId="27" applyNumberFormat="0" applyAlignment="0" applyProtection="0"/>
    <xf numFmtId="173" fontId="72" fillId="61" borderId="27" applyNumberFormat="0" applyAlignment="0" applyProtection="0"/>
    <xf numFmtId="0" fontId="259" fillId="51" borderId="27" applyNumberFormat="0" applyAlignment="0" applyProtection="0"/>
    <xf numFmtId="0" fontId="259" fillId="51" borderId="27" applyNumberFormat="0" applyAlignment="0" applyProtection="0"/>
    <xf numFmtId="0" fontId="259" fillId="51" borderId="27" applyNumberFormat="0" applyAlignment="0" applyProtection="0"/>
    <xf numFmtId="0" fontId="259" fillId="51" borderId="27" applyNumberFormat="0" applyAlignment="0" applyProtection="0"/>
    <xf numFmtId="0" fontId="259" fillId="51" borderId="27" applyNumberFormat="0" applyAlignment="0" applyProtection="0"/>
    <xf numFmtId="173" fontId="72" fillId="61" borderId="27" applyNumberFormat="0" applyAlignment="0" applyProtection="0"/>
    <xf numFmtId="173" fontId="72" fillId="61" borderId="27" applyNumberFormat="0" applyAlignment="0" applyProtection="0"/>
    <xf numFmtId="0" fontId="72" fillId="61" borderId="27" applyNumberFormat="0" applyAlignment="0" applyProtection="0"/>
    <xf numFmtId="0" fontId="72" fillId="61" borderId="27" applyNumberFormat="0" applyAlignment="0" applyProtection="0"/>
    <xf numFmtId="0" fontId="72" fillId="61" borderId="27" applyNumberFormat="0" applyAlignment="0" applyProtection="0"/>
    <xf numFmtId="0" fontId="72" fillId="61" borderId="27" applyNumberFormat="0" applyAlignment="0" applyProtection="0"/>
    <xf numFmtId="0" fontId="72" fillId="61" borderId="27" applyNumberFormat="0" applyAlignment="0" applyProtection="0"/>
    <xf numFmtId="0" fontId="72" fillId="61" borderId="27" applyNumberFormat="0" applyAlignment="0" applyProtection="0"/>
    <xf numFmtId="0" fontId="72" fillId="61" borderId="27" applyNumberFormat="0" applyAlignment="0" applyProtection="0"/>
    <xf numFmtId="0" fontId="72" fillId="61" borderId="27" applyNumberFormat="0" applyAlignment="0" applyProtection="0"/>
    <xf numFmtId="0" fontId="72" fillId="61" borderId="27" applyNumberFormat="0" applyAlignment="0" applyProtection="0"/>
    <xf numFmtId="173" fontId="72" fillId="61" borderId="27" applyNumberFormat="0" applyAlignment="0" applyProtection="0"/>
    <xf numFmtId="173" fontId="72" fillId="61" borderId="27" applyNumberFormat="0" applyAlignment="0" applyProtection="0"/>
    <xf numFmtId="173" fontId="72" fillId="61" borderId="27" applyNumberFormat="0" applyAlignment="0" applyProtection="0"/>
    <xf numFmtId="173" fontId="72" fillId="61" borderId="27" applyNumberFormat="0" applyAlignment="0" applyProtection="0"/>
    <xf numFmtId="173" fontId="72" fillId="61" borderId="27" applyNumberFormat="0" applyAlignment="0" applyProtection="0"/>
    <xf numFmtId="173" fontId="72" fillId="61" borderId="27" applyNumberFormat="0" applyAlignment="0" applyProtection="0"/>
    <xf numFmtId="0" fontId="72" fillId="51" borderId="27" applyNumberFormat="0" applyAlignment="0" applyProtection="0"/>
    <xf numFmtId="0" fontId="259" fillId="51" borderId="27" applyNumberFormat="0" applyAlignment="0" applyProtection="0"/>
    <xf numFmtId="0" fontId="259" fillId="51" borderId="27" applyNumberFormat="0" applyAlignment="0" applyProtection="0"/>
    <xf numFmtId="0" fontId="259" fillId="51" borderId="27" applyNumberFormat="0" applyAlignment="0" applyProtection="0"/>
    <xf numFmtId="0" fontId="259" fillId="51" borderId="27" applyNumberFormat="0" applyAlignment="0" applyProtection="0"/>
    <xf numFmtId="0" fontId="72" fillId="85" borderId="27" applyNumberFormat="0" applyAlignment="0" applyProtection="0"/>
    <xf numFmtId="0" fontId="72" fillId="85" borderId="27" applyNumberFormat="0" applyAlignment="0" applyProtection="0"/>
    <xf numFmtId="0" fontId="72" fillId="85" borderId="27" applyNumberFormat="0" applyAlignment="0" applyProtection="0"/>
    <xf numFmtId="0" fontId="72" fillId="85" borderId="27" applyNumberFormat="0" applyAlignment="0" applyProtection="0"/>
    <xf numFmtId="0" fontId="72" fillId="85" borderId="27" applyNumberFormat="0" applyAlignment="0" applyProtection="0"/>
    <xf numFmtId="0" fontId="72" fillId="51" borderId="27" applyNumberFormat="0" applyAlignment="0" applyProtection="0"/>
    <xf numFmtId="0" fontId="72" fillId="51" borderId="27" applyNumberFormat="0" applyAlignment="0" applyProtection="0"/>
    <xf numFmtId="0" fontId="259" fillId="51" borderId="27" applyNumberFormat="0" applyAlignment="0" applyProtection="0"/>
    <xf numFmtId="0" fontId="259" fillId="51" borderId="27" applyNumberFormat="0" applyAlignment="0" applyProtection="0"/>
    <xf numFmtId="0" fontId="259" fillId="51" borderId="27" applyNumberFormat="0" applyAlignment="0" applyProtection="0"/>
    <xf numFmtId="0" fontId="259" fillId="51" borderId="27" applyNumberFormat="0" applyAlignment="0" applyProtection="0"/>
    <xf numFmtId="0" fontId="72" fillId="51" borderId="27" applyNumberFormat="0" applyAlignment="0" applyProtection="0"/>
    <xf numFmtId="0" fontId="72" fillId="51" borderId="27" applyNumberFormat="0" applyAlignment="0" applyProtection="0"/>
    <xf numFmtId="0" fontId="72" fillId="51" borderId="27" applyNumberFormat="0" applyAlignment="0" applyProtection="0"/>
    <xf numFmtId="0" fontId="72" fillId="51" borderId="27" applyNumberFormat="0" applyAlignment="0" applyProtection="0"/>
    <xf numFmtId="0" fontId="72" fillId="51" borderId="27" applyNumberFormat="0" applyAlignment="0" applyProtection="0"/>
    <xf numFmtId="0" fontId="72" fillId="51" borderId="27" applyNumberFormat="0" applyAlignment="0" applyProtection="0"/>
    <xf numFmtId="8" fontId="123" fillId="0" borderId="18">
      <alignment horizontal="right"/>
    </xf>
    <xf numFmtId="8" fontId="123" fillId="0" borderId="18">
      <alignment horizontal="right"/>
    </xf>
    <xf numFmtId="8" fontId="123" fillId="0" borderId="18">
      <alignment horizontal="right"/>
    </xf>
    <xf numFmtId="8" fontId="123" fillId="0" borderId="18">
      <alignment horizontal="right"/>
    </xf>
    <xf numFmtId="8" fontId="123" fillId="0" borderId="18">
      <alignment horizontal="right"/>
    </xf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2" fillId="51" borderId="27" applyNumberFormat="0" applyAlignment="0" applyProtection="0"/>
    <xf numFmtId="0" fontId="72" fillId="51" borderId="27" applyNumberFormat="0" applyAlignment="0" applyProtection="0"/>
    <xf numFmtId="0" fontId="72" fillId="51" borderId="27" applyNumberFormat="0" applyAlignment="0" applyProtection="0"/>
    <xf numFmtId="0" fontId="72" fillId="51" borderId="27" applyNumberFormat="0" applyAlignment="0" applyProtection="0"/>
    <xf numFmtId="0" fontId="72" fillId="51" borderId="27" applyNumberFormat="0" applyAlignment="0" applyProtection="0"/>
    <xf numFmtId="0" fontId="72" fillId="51" borderId="27" applyNumberFormat="0" applyAlignment="0" applyProtection="0"/>
    <xf numFmtId="0" fontId="72" fillId="51" borderId="27" applyNumberFormat="0" applyAlignment="0" applyProtection="0"/>
    <xf numFmtId="0" fontId="72" fillId="51" borderId="27" applyNumberFormat="0" applyAlignment="0" applyProtection="0"/>
    <xf numFmtId="0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218" fillId="51" borderId="27" applyNumberFormat="0" applyAlignment="0" applyProtection="0"/>
    <xf numFmtId="0" fontId="218" fillId="51" borderId="27" applyNumberFormat="0" applyAlignment="0" applyProtection="0"/>
    <xf numFmtId="0" fontId="218" fillId="51" borderId="27" applyNumberFormat="0" applyAlignment="0" applyProtection="0"/>
    <xf numFmtId="0" fontId="218" fillId="51" borderId="27" applyNumberFormat="0" applyAlignment="0" applyProtection="0"/>
    <xf numFmtId="0" fontId="218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218" fillId="51" borderId="27" applyNumberFormat="0" applyAlignment="0" applyProtection="0"/>
    <xf numFmtId="0" fontId="218" fillId="51" borderId="27" applyNumberFormat="0" applyAlignment="0" applyProtection="0"/>
    <xf numFmtId="0" fontId="218" fillId="51" borderId="27" applyNumberFormat="0" applyAlignment="0" applyProtection="0"/>
    <xf numFmtId="0" fontId="218" fillId="51" borderId="27" applyNumberFormat="0" applyAlignment="0" applyProtection="0"/>
    <xf numFmtId="0" fontId="218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218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218" fillId="51" borderId="27" applyNumberFormat="0" applyAlignment="0" applyProtection="0"/>
    <xf numFmtId="0" fontId="218" fillId="51" borderId="27" applyNumberFormat="0" applyAlignment="0" applyProtection="0"/>
    <xf numFmtId="0" fontId="218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2" fillId="51" borderId="27" applyNumberFormat="0" applyAlignment="0" applyProtection="0"/>
    <xf numFmtId="0" fontId="72" fillId="51" borderId="27" applyNumberFormat="0" applyAlignment="0" applyProtection="0"/>
    <xf numFmtId="0" fontId="72" fillId="51" borderId="27" applyNumberFormat="0" applyAlignment="0" applyProtection="0"/>
    <xf numFmtId="0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2" fillId="51" borderId="27" applyNumberFormat="0" applyAlignment="0" applyProtection="0"/>
    <xf numFmtId="0" fontId="72" fillId="51" borderId="27" applyNumberFormat="0" applyAlignment="0" applyProtection="0"/>
    <xf numFmtId="0" fontId="72" fillId="51" borderId="27" applyNumberFormat="0" applyAlignment="0" applyProtection="0"/>
    <xf numFmtId="4" fontId="199" fillId="37" borderId="27" applyNumberFormat="0" applyProtection="0">
      <alignment vertical="center"/>
    </xf>
    <xf numFmtId="4" fontId="199" fillId="37" borderId="27" applyNumberFormat="0" applyProtection="0">
      <alignment vertical="center"/>
    </xf>
    <xf numFmtId="4" fontId="199" fillId="37" borderId="27" applyNumberFormat="0" applyProtection="0">
      <alignment vertical="center"/>
    </xf>
    <xf numFmtId="4" fontId="287" fillId="37" borderId="27" applyNumberFormat="0" applyProtection="0">
      <alignment vertical="center"/>
    </xf>
    <xf numFmtId="4" fontId="287" fillId="37" borderId="27" applyNumberFormat="0" applyProtection="0">
      <alignment vertical="center"/>
    </xf>
    <xf numFmtId="4" fontId="287" fillId="37" borderId="27" applyNumberFormat="0" applyProtection="0">
      <alignment vertical="center"/>
    </xf>
    <xf numFmtId="4" fontId="199" fillId="37" borderId="27" applyNumberFormat="0" applyProtection="0">
      <alignment horizontal="left" vertical="center" indent="1"/>
    </xf>
    <xf numFmtId="4" fontId="199" fillId="37" borderId="27" applyNumberFormat="0" applyProtection="0">
      <alignment horizontal="left" vertical="center" indent="1"/>
    </xf>
    <xf numFmtId="4" fontId="199" fillId="37" borderId="27" applyNumberFormat="0" applyProtection="0">
      <alignment horizontal="left" vertical="center" indent="1"/>
    </xf>
    <xf numFmtId="4" fontId="199" fillId="37" borderId="27" applyNumberFormat="0" applyProtection="0">
      <alignment horizontal="left" vertical="center" indent="1"/>
    </xf>
    <xf numFmtId="4" fontId="199" fillId="37" borderId="27" applyNumberFormat="0" applyProtection="0">
      <alignment horizontal="left" vertical="center" indent="1"/>
    </xf>
    <xf numFmtId="4" fontId="199" fillId="37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4" fontId="199" fillId="102" borderId="27" applyNumberFormat="0" applyProtection="0">
      <alignment horizontal="right" vertical="center"/>
    </xf>
    <xf numFmtId="4" fontId="199" fillId="102" borderId="27" applyNumberFormat="0" applyProtection="0">
      <alignment horizontal="right" vertical="center"/>
    </xf>
    <xf numFmtId="4" fontId="199" fillId="102" borderId="27" applyNumberFormat="0" applyProtection="0">
      <alignment horizontal="right" vertical="center"/>
    </xf>
    <xf numFmtId="4" fontId="199" fillId="68" borderId="27" applyNumberFormat="0" applyProtection="0">
      <alignment horizontal="right" vertical="center"/>
    </xf>
    <xf numFmtId="4" fontId="199" fillId="68" borderId="27" applyNumberFormat="0" applyProtection="0">
      <alignment horizontal="right" vertical="center"/>
    </xf>
    <xf numFmtId="4" fontId="199" fillId="68" borderId="27" applyNumberFormat="0" applyProtection="0">
      <alignment horizontal="right" vertical="center"/>
    </xf>
    <xf numFmtId="4" fontId="199" fillId="65" borderId="27" applyNumberFormat="0" applyProtection="0">
      <alignment horizontal="right" vertical="center"/>
    </xf>
    <xf numFmtId="4" fontId="199" fillId="65" borderId="27" applyNumberFormat="0" applyProtection="0">
      <alignment horizontal="right" vertical="center"/>
    </xf>
    <xf numFmtId="4" fontId="199" fillId="65" borderId="27" applyNumberFormat="0" applyProtection="0">
      <alignment horizontal="right" vertical="center"/>
    </xf>
    <xf numFmtId="4" fontId="199" fillId="71" borderId="27" applyNumberFormat="0" applyProtection="0">
      <alignment horizontal="right" vertical="center"/>
    </xf>
    <xf numFmtId="4" fontId="199" fillId="71" borderId="27" applyNumberFormat="0" applyProtection="0">
      <alignment horizontal="right" vertical="center"/>
    </xf>
    <xf numFmtId="4" fontId="199" fillId="71" borderId="27" applyNumberFormat="0" applyProtection="0">
      <alignment horizontal="right" vertical="center"/>
    </xf>
    <xf numFmtId="4" fontId="199" fillId="103" borderId="27" applyNumberFormat="0" applyProtection="0">
      <alignment horizontal="right" vertical="center"/>
    </xf>
    <xf numFmtId="4" fontId="199" fillId="103" borderId="27" applyNumberFormat="0" applyProtection="0">
      <alignment horizontal="right" vertical="center"/>
    </xf>
    <xf numFmtId="4" fontId="199" fillId="103" borderId="27" applyNumberFormat="0" applyProtection="0">
      <alignment horizontal="right" vertical="center"/>
    </xf>
    <xf numFmtId="4" fontId="199" fillId="97" borderId="27" applyNumberFormat="0" applyProtection="0">
      <alignment horizontal="right" vertical="center"/>
    </xf>
    <xf numFmtId="4" fontId="199" fillId="97" borderId="27" applyNumberFormat="0" applyProtection="0">
      <alignment horizontal="right" vertical="center"/>
    </xf>
    <xf numFmtId="4" fontId="199" fillId="97" borderId="27" applyNumberFormat="0" applyProtection="0">
      <alignment horizontal="right" vertical="center"/>
    </xf>
    <xf numFmtId="4" fontId="199" fillId="104" borderId="27" applyNumberFormat="0" applyProtection="0">
      <alignment horizontal="right" vertical="center"/>
    </xf>
    <xf numFmtId="4" fontId="199" fillId="104" borderId="27" applyNumberFormat="0" applyProtection="0">
      <alignment horizontal="right" vertical="center"/>
    </xf>
    <xf numFmtId="4" fontId="199" fillId="104" borderId="27" applyNumberFormat="0" applyProtection="0">
      <alignment horizontal="right" vertical="center"/>
    </xf>
    <xf numFmtId="4" fontId="199" fillId="105" borderId="27" applyNumberFormat="0" applyProtection="0">
      <alignment horizontal="right" vertical="center"/>
    </xf>
    <xf numFmtId="4" fontId="199" fillId="105" borderId="27" applyNumberFormat="0" applyProtection="0">
      <alignment horizontal="right" vertical="center"/>
    </xf>
    <xf numFmtId="4" fontId="199" fillId="105" borderId="27" applyNumberFormat="0" applyProtection="0">
      <alignment horizontal="right" vertical="center"/>
    </xf>
    <xf numFmtId="4" fontId="199" fillId="106" borderId="27" applyNumberFormat="0" applyProtection="0">
      <alignment horizontal="right" vertical="center"/>
    </xf>
    <xf numFmtId="4" fontId="199" fillId="106" borderId="27" applyNumberFormat="0" applyProtection="0">
      <alignment horizontal="right" vertical="center"/>
    </xf>
    <xf numFmtId="4" fontId="199" fillId="106" borderId="27" applyNumberFormat="0" applyProtection="0">
      <alignment horizontal="right" vertical="center"/>
    </xf>
    <xf numFmtId="4" fontId="232" fillId="107" borderId="27" applyNumberFormat="0" applyProtection="0">
      <alignment horizontal="left" vertical="center" indent="1"/>
    </xf>
    <xf numFmtId="4" fontId="232" fillId="107" borderId="27" applyNumberFormat="0" applyProtection="0">
      <alignment horizontal="left" vertical="center" indent="1"/>
    </xf>
    <xf numFmtId="4" fontId="232" fillId="107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274" fontId="7" fillId="64" borderId="27" applyNumberFormat="0" applyProtection="0">
      <alignment horizontal="left" vertical="center" indent="1"/>
    </xf>
    <xf numFmtId="274" fontId="7" fillId="64" borderId="27" applyNumberFormat="0" applyProtection="0">
      <alignment horizontal="left" vertical="center" indent="1"/>
    </xf>
    <xf numFmtId="274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274" fontId="7" fillId="64" borderId="27" applyNumberFormat="0" applyProtection="0">
      <alignment horizontal="left" vertical="center" indent="1"/>
    </xf>
    <xf numFmtId="274" fontId="7" fillId="64" borderId="27" applyNumberFormat="0" applyProtection="0">
      <alignment horizontal="left" vertical="center" indent="1"/>
    </xf>
    <xf numFmtId="274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274" fontId="7" fillId="90" borderId="27" applyNumberFormat="0" applyProtection="0">
      <alignment horizontal="left" vertical="center" indent="1"/>
    </xf>
    <xf numFmtId="274" fontId="7" fillId="90" borderId="27" applyNumberFormat="0" applyProtection="0">
      <alignment horizontal="left" vertical="center" indent="1"/>
    </xf>
    <xf numFmtId="274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274" fontId="7" fillId="90" borderId="27" applyNumberFormat="0" applyProtection="0">
      <alignment horizontal="left" vertical="center" indent="1"/>
    </xf>
    <xf numFmtId="274" fontId="7" fillId="90" borderId="27" applyNumberFormat="0" applyProtection="0">
      <alignment horizontal="left" vertical="center" indent="1"/>
    </xf>
    <xf numFmtId="274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274" fontId="7" fillId="36" borderId="27" applyNumberFormat="0" applyProtection="0">
      <alignment horizontal="left" vertical="center" indent="1"/>
    </xf>
    <xf numFmtId="274" fontId="7" fillId="36" borderId="27" applyNumberFormat="0" applyProtection="0">
      <alignment horizontal="left" vertical="center" indent="1"/>
    </xf>
    <xf numFmtId="274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274" fontId="7" fillId="36" borderId="27" applyNumberFormat="0" applyProtection="0">
      <alignment horizontal="left" vertical="center" indent="1"/>
    </xf>
    <xf numFmtId="274" fontId="7" fillId="36" borderId="27" applyNumberFormat="0" applyProtection="0">
      <alignment horizontal="left" vertical="center" indent="1"/>
    </xf>
    <xf numFmtId="274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78" borderId="27" applyNumberFormat="0" applyProtection="0">
      <alignment vertical="center"/>
    </xf>
    <xf numFmtId="4" fontId="199" fillId="78" borderId="27" applyNumberFormat="0" applyProtection="0">
      <alignment vertical="center"/>
    </xf>
    <xf numFmtId="4" fontId="199" fillId="78" borderId="27" applyNumberFormat="0" applyProtection="0">
      <alignment vertical="center"/>
    </xf>
    <xf numFmtId="4" fontId="287" fillId="78" borderId="27" applyNumberFormat="0" applyProtection="0">
      <alignment vertical="center"/>
    </xf>
    <xf numFmtId="4" fontId="287" fillId="78" borderId="27" applyNumberFormat="0" applyProtection="0">
      <alignment vertical="center"/>
    </xf>
    <xf numFmtId="4" fontId="287" fillId="78" borderId="27" applyNumberFormat="0" applyProtection="0">
      <alignment vertical="center"/>
    </xf>
    <xf numFmtId="4" fontId="199" fillId="78" borderId="27" applyNumberFormat="0" applyProtection="0">
      <alignment horizontal="left" vertical="center" indent="1"/>
    </xf>
    <xf numFmtId="4" fontId="199" fillId="78" borderId="27" applyNumberFormat="0" applyProtection="0">
      <alignment horizontal="left" vertical="center" indent="1"/>
    </xf>
    <xf numFmtId="4" fontId="199" fillId="78" borderId="27" applyNumberFormat="0" applyProtection="0">
      <alignment horizontal="left" vertical="center" indent="1"/>
    </xf>
    <xf numFmtId="4" fontId="199" fillId="78" borderId="27" applyNumberFormat="0" applyProtection="0">
      <alignment horizontal="left" vertical="center" indent="1"/>
    </xf>
    <xf numFmtId="4" fontId="199" fillId="78" borderId="27" applyNumberFormat="0" applyProtection="0">
      <alignment horizontal="left" vertical="center" indent="1"/>
    </xf>
    <xf numFmtId="4" fontId="199" fillId="78" borderId="27" applyNumberFormat="0" applyProtection="0">
      <alignment horizontal="left" vertical="center" indent="1"/>
    </xf>
    <xf numFmtId="4" fontId="199" fillId="99" borderId="27" applyNumberFormat="0" applyProtection="0">
      <alignment horizontal="right" vertical="center"/>
    </xf>
    <xf numFmtId="4" fontId="199" fillId="99" borderId="27" applyNumberFormat="0" applyProtection="0">
      <alignment horizontal="right" vertical="center"/>
    </xf>
    <xf numFmtId="4" fontId="199" fillId="99" borderId="27" applyNumberFormat="0" applyProtection="0">
      <alignment horizontal="right" vertical="center"/>
    </xf>
    <xf numFmtId="4" fontId="199" fillId="99" borderId="27" applyNumberFormat="0" applyProtection="0">
      <alignment horizontal="right" vertical="center"/>
    </xf>
    <xf numFmtId="4" fontId="199" fillId="99" borderId="27" applyNumberFormat="0" applyProtection="0">
      <alignment horizontal="right" vertical="center"/>
    </xf>
    <xf numFmtId="4" fontId="199" fillId="99" borderId="27" applyNumberFormat="0" applyProtection="0">
      <alignment horizontal="right" vertical="center"/>
    </xf>
    <xf numFmtId="4" fontId="287" fillId="99" borderId="27" applyNumberFormat="0" applyProtection="0">
      <alignment horizontal="right" vertical="center"/>
    </xf>
    <xf numFmtId="4" fontId="287" fillId="99" borderId="27" applyNumberFormat="0" applyProtection="0">
      <alignment horizontal="right" vertical="center"/>
    </xf>
    <xf numFmtId="4" fontId="287" fillId="99" borderId="27" applyNumberFormat="0" applyProtection="0">
      <alignment horizontal="right" vertical="center"/>
    </xf>
    <xf numFmtId="276" fontId="7" fillId="70" borderId="27" applyNumberFormat="0" applyProtection="0">
      <alignment horizontal="left" vertical="center" indent="1"/>
    </xf>
    <xf numFmtId="276" fontId="7" fillId="70" borderId="27" applyNumberFormat="0" applyProtection="0">
      <alignment horizontal="left" vertical="center" indent="1"/>
    </xf>
    <xf numFmtId="276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225" fillId="99" borderId="27" applyNumberFormat="0" applyProtection="0">
      <alignment horizontal="right" vertical="center"/>
    </xf>
    <xf numFmtId="4" fontId="225" fillId="99" borderId="27" applyNumberFormat="0" applyProtection="0">
      <alignment horizontal="right" vertical="center"/>
    </xf>
    <xf numFmtId="4" fontId="225" fillId="99" borderId="27" applyNumberFormat="0" applyProtection="0">
      <alignment horizontal="right" vertical="center"/>
    </xf>
    <xf numFmtId="0" fontId="126" fillId="66" borderId="70">
      <alignment horizontal="center" vertical="center" wrapText="1"/>
      <protection hidden="1"/>
    </xf>
    <xf numFmtId="0" fontId="168" fillId="1" borderId="17" applyNumberFormat="0" applyFont="0" applyAlignment="0">
      <alignment horizontal="center"/>
    </xf>
    <xf numFmtId="0" fontId="168" fillId="1" borderId="17" applyNumberFormat="0" applyFont="0" applyAlignment="0">
      <alignment horizontal="center"/>
    </xf>
    <xf numFmtId="0" fontId="168" fillId="1" borderId="17" applyNumberFormat="0" applyFont="0" applyAlignment="0">
      <alignment horizontal="center"/>
    </xf>
    <xf numFmtId="0" fontId="168" fillId="1" borderId="17" applyNumberFormat="0" applyFont="0" applyAlignment="0">
      <alignment horizontal="center"/>
    </xf>
    <xf numFmtId="0" fontId="168" fillId="1" borderId="17" applyNumberFormat="0" applyFont="0" applyAlignment="0">
      <alignment horizontal="center"/>
    </xf>
    <xf numFmtId="0" fontId="168" fillId="1" borderId="17" applyNumberFormat="0" applyFont="0" applyAlignment="0">
      <alignment horizontal="center"/>
    </xf>
    <xf numFmtId="0" fontId="168" fillId="1" borderId="17" applyNumberFormat="0" applyFont="0" applyAlignment="0">
      <alignment horizontal="center"/>
    </xf>
    <xf numFmtId="193" fontId="38" fillId="0" borderId="5" applyBorder="0" applyProtection="0">
      <alignment horizontal="right" vertical="center"/>
    </xf>
    <xf numFmtId="193" fontId="38" fillId="0" borderId="5" applyBorder="0" applyProtection="0">
      <alignment horizontal="right" vertical="center"/>
    </xf>
    <xf numFmtId="245" fontId="55" fillId="0" borderId="5" applyBorder="0" applyProtection="0">
      <alignment horizontal="right" vertical="center"/>
    </xf>
    <xf numFmtId="193" fontId="38" fillId="0" borderId="5" applyBorder="0" applyProtection="0">
      <alignment horizontal="right" vertical="center"/>
    </xf>
    <xf numFmtId="245" fontId="55" fillId="0" borderId="5" applyBorder="0" applyProtection="0">
      <alignment horizontal="right" vertical="center"/>
    </xf>
    <xf numFmtId="173" fontId="56" fillId="63" borderId="5" applyBorder="0" applyProtection="0">
      <alignment horizontal="centerContinuous" vertical="center"/>
    </xf>
    <xf numFmtId="173" fontId="56" fillId="63" borderId="5" applyBorder="0" applyProtection="0">
      <alignment horizontal="centerContinuous" vertical="center"/>
    </xf>
    <xf numFmtId="0" fontId="56" fillId="63" borderId="5" applyBorder="0" applyProtection="0">
      <alignment horizontal="centerContinuous" vertical="center"/>
    </xf>
    <xf numFmtId="173" fontId="56" fillId="63" borderId="5" applyBorder="0" applyProtection="0">
      <alignment horizontal="centerContinuous" vertical="center"/>
    </xf>
    <xf numFmtId="0" fontId="56" fillId="63" borderId="5" applyBorder="0" applyProtection="0">
      <alignment horizontal="centerContinuous" vertical="center"/>
    </xf>
    <xf numFmtId="0" fontId="56" fillId="63" borderId="5" applyBorder="0" applyProtection="0">
      <alignment horizontal="centerContinuous" vertical="center"/>
    </xf>
    <xf numFmtId="0" fontId="7" fillId="0" borderId="5" applyFill="0" applyAlignment="0" applyProtection="0"/>
    <xf numFmtId="0" fontId="7" fillId="0" borderId="5" applyFill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253" fontId="207" fillId="0" borderId="52" applyAlignment="0"/>
    <xf numFmtId="185" fontId="7" fillId="0" borderId="2"/>
    <xf numFmtId="185" fontId="7" fillId="0" borderId="2"/>
    <xf numFmtId="185" fontId="7" fillId="0" borderId="2"/>
    <xf numFmtId="185" fontId="7" fillId="0" borderId="2"/>
    <xf numFmtId="254" fontId="207" fillId="0" borderId="52" applyAlignment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255" fontId="207" fillId="0" borderId="52" applyAlignment="0">
      <alignment horizontal="right"/>
    </xf>
    <xf numFmtId="185" fontId="7" fillId="0" borderId="2"/>
    <xf numFmtId="185" fontId="7" fillId="0" borderId="2"/>
    <xf numFmtId="255" fontId="207" fillId="0" borderId="52" applyAlignment="0">
      <alignment horizontal="right"/>
    </xf>
    <xf numFmtId="185" fontId="7" fillId="0" borderId="2"/>
    <xf numFmtId="255" fontId="207" fillId="0" borderId="52" applyAlignment="0">
      <alignment horizontal="right"/>
    </xf>
    <xf numFmtId="185" fontId="7" fillId="0" borderId="2"/>
    <xf numFmtId="185" fontId="7" fillId="0" borderId="2"/>
    <xf numFmtId="255" fontId="207" fillId="0" borderId="52" applyAlignment="0">
      <alignment horizontal="right"/>
    </xf>
    <xf numFmtId="185" fontId="7" fillId="0" borderId="2"/>
    <xf numFmtId="185" fontId="7" fillId="0" borderId="2"/>
    <xf numFmtId="255" fontId="207" fillId="0" borderId="52" applyAlignment="0">
      <alignment horizontal="right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237" fontId="181" fillId="0" borderId="5" applyBorder="0" applyProtection="0">
      <alignment horizontal="right"/>
    </xf>
    <xf numFmtId="237" fontId="181" fillId="0" borderId="5" applyBorder="0" applyProtection="0">
      <alignment horizontal="right"/>
    </xf>
    <xf numFmtId="185" fontId="7" fillId="0" borderId="2"/>
    <xf numFmtId="185" fontId="7" fillId="0" borderId="2"/>
    <xf numFmtId="237" fontId="181" fillId="0" borderId="5" applyBorder="0" applyProtection="0">
      <alignment horizontal="right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0" fontId="67" fillId="0" borderId="23" applyNumberFormat="0" applyFill="0" applyAlignment="0" applyProtection="0"/>
    <xf numFmtId="0" fontId="204" fillId="0" borderId="23" applyNumberFormat="0" applyFill="0" applyAlignment="0" applyProtection="0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0" fontId="154" fillId="0" borderId="23" applyNumberFormat="0" applyFill="0" applyAlignment="0" applyProtection="0"/>
    <xf numFmtId="173" fontId="67" fillId="0" borderId="23" applyNumberFormat="0" applyFill="0" applyAlignment="0" applyProtection="0"/>
    <xf numFmtId="0" fontId="204" fillId="0" borderId="23" applyNumberFormat="0" applyFill="0" applyAlignment="0" applyProtection="0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0" fontId="204" fillId="0" borderId="23" applyNumberFormat="0" applyFill="0" applyAlignment="0" applyProtection="0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0" fontId="67" fillId="0" borderId="23" applyNumberFormat="0" applyFill="0" applyAlignment="0" applyProtection="0"/>
    <xf numFmtId="173" fontId="67" fillId="0" borderId="23" applyNumberFormat="0" applyFill="0" applyAlignment="0" applyProtection="0"/>
    <xf numFmtId="0" fontId="67" fillId="0" borderId="23" applyNumberFormat="0" applyFill="0" applyAlignment="0" applyProtection="0"/>
    <xf numFmtId="173" fontId="67" fillId="0" borderId="23" applyNumberFormat="0" applyFill="0" applyAlignment="0" applyProtection="0"/>
    <xf numFmtId="173" fontId="67" fillId="0" borderId="23" applyNumberFormat="0" applyFill="0" applyAlignment="0" applyProtection="0"/>
    <xf numFmtId="0" fontId="67" fillId="0" borderId="23" applyNumberFormat="0" applyFill="0" applyAlignment="0" applyProtection="0"/>
    <xf numFmtId="0" fontId="78" fillId="0" borderId="46" applyNumberFormat="0" applyAlignment="0" applyProtection="0">
      <alignment horizontal="left" vertical="center"/>
    </xf>
    <xf numFmtId="0" fontId="78" fillId="0" borderId="46" applyNumberFormat="0" applyAlignment="0" applyProtection="0">
      <alignment horizontal="left" vertical="center"/>
    </xf>
    <xf numFmtId="0" fontId="154" fillId="0" borderId="23" applyNumberFormat="0" applyFill="0" applyAlignment="0" applyProtection="0"/>
    <xf numFmtId="0" fontId="67" fillId="0" borderId="23" applyNumberFormat="0" applyFill="0" applyAlignment="0" applyProtection="0"/>
    <xf numFmtId="173" fontId="73" fillId="0" borderId="38" applyNumberFormat="0" applyFill="0" applyAlignment="0" applyProtection="0"/>
    <xf numFmtId="0" fontId="73" fillId="0" borderId="38" applyNumberFormat="0" applyFill="0" applyAlignment="0" applyProtection="0"/>
    <xf numFmtId="0" fontId="255" fillId="0" borderId="23" applyNumberFormat="0" applyFill="0" applyAlignment="0" applyProtection="0"/>
    <xf numFmtId="8" fontId="123" fillId="0" borderId="45">
      <alignment horizontal="right"/>
    </xf>
    <xf numFmtId="8" fontId="123" fillId="0" borderId="45">
      <alignment horizontal="right"/>
    </xf>
    <xf numFmtId="8" fontId="123" fillId="0" borderId="45">
      <alignment horizontal="right"/>
    </xf>
    <xf numFmtId="8" fontId="123" fillId="0" borderId="45">
      <alignment horizontal="right"/>
    </xf>
    <xf numFmtId="8" fontId="123" fillId="0" borderId="45">
      <alignment horizontal="right"/>
    </xf>
    <xf numFmtId="8" fontId="123" fillId="0" borderId="45">
      <alignment horizontal="right"/>
    </xf>
    <xf numFmtId="0" fontId="170" fillId="0" borderId="42">
      <alignment vertical="center"/>
    </xf>
    <xf numFmtId="0" fontId="170" fillId="0" borderId="42">
      <alignment vertical="center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79" fillId="0" borderId="0"/>
    <xf numFmtId="185" fontId="7" fillId="0" borderId="2"/>
    <xf numFmtId="185" fontId="7" fillId="0" borderId="2"/>
    <xf numFmtId="185" fontId="7" fillId="0" borderId="2"/>
    <xf numFmtId="0" fontId="259" fillId="51" borderId="27" applyNumberFormat="0" applyAlignment="0" applyProtection="0"/>
    <xf numFmtId="0" fontId="65" fillId="51" borderId="21" applyNumberFormat="0" applyAlignment="0" applyProtection="0"/>
    <xf numFmtId="185" fontId="7" fillId="0" borderId="2"/>
    <xf numFmtId="0" fontId="7" fillId="90" borderId="27" applyNumberFormat="0" applyProtection="0">
      <alignment horizontal="left" vertical="center" indent="1"/>
    </xf>
    <xf numFmtId="185" fontId="7" fillId="0" borderId="2"/>
    <xf numFmtId="185" fontId="7" fillId="0" borderId="2"/>
    <xf numFmtId="185" fontId="7" fillId="0" borderId="2"/>
    <xf numFmtId="0" fontId="45" fillId="0" borderId="77" applyFill="0" applyBorder="0" applyProtection="0">
      <alignment horizontal="left" vertical="top"/>
    </xf>
    <xf numFmtId="185" fontId="7" fillId="0" borderId="2"/>
    <xf numFmtId="0" fontId="198" fillId="0" borderId="0" applyBorder="0">
      <protection locked="0"/>
    </xf>
    <xf numFmtId="0" fontId="299" fillId="0" borderId="0"/>
    <xf numFmtId="185" fontId="7" fillId="0" borderId="2"/>
    <xf numFmtId="0" fontId="299" fillId="0" borderId="0"/>
    <xf numFmtId="172" fontId="3" fillId="0" borderId="0" applyFont="0" applyFill="0" applyBorder="0" applyAlignment="0" applyProtection="0"/>
    <xf numFmtId="173" fontId="65" fillId="51" borderId="21" applyNumberFormat="0" applyAlignment="0" applyProtection="0"/>
    <xf numFmtId="0" fontId="142" fillId="43" borderId="21" applyNumberFormat="0" applyAlignment="0" applyProtection="0"/>
    <xf numFmtId="0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185" fontId="7" fillId="0" borderId="2"/>
    <xf numFmtId="185" fontId="7" fillId="0" borderId="2"/>
    <xf numFmtId="185" fontId="7" fillId="0" borderId="2"/>
    <xf numFmtId="185" fontId="7" fillId="0" borderId="2"/>
    <xf numFmtId="0" fontId="105" fillId="59" borderId="21" applyNumberFormat="0" applyAlignment="0" applyProtection="0"/>
    <xf numFmtId="171" fontId="40" fillId="0" borderId="3" applyBorder="0">
      <alignment horizontal="right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7" fillId="70" borderId="27" applyNumberFormat="0" applyProtection="0">
      <alignment horizontal="left" vertical="center" indent="1"/>
    </xf>
    <xf numFmtId="0" fontId="218" fillId="51" borderId="27" applyNumberFormat="0" applyAlignment="0" applyProtection="0"/>
    <xf numFmtId="185" fontId="7" fillId="0" borderId="2"/>
    <xf numFmtId="0" fontId="7" fillId="70" borderId="27" applyNumberFormat="0" applyProtection="0">
      <alignment horizontal="left" vertical="center" indent="1"/>
    </xf>
    <xf numFmtId="0" fontId="259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185" fontId="7" fillId="0" borderId="2"/>
    <xf numFmtId="0" fontId="200" fillId="70" borderId="27" applyNumberFormat="0" applyProtection="0">
      <alignment horizontal="left" vertical="center" indent="1"/>
    </xf>
    <xf numFmtId="185" fontId="7" fillId="0" borderId="2"/>
    <xf numFmtId="185" fontId="7" fillId="0" borderId="2"/>
    <xf numFmtId="4" fontId="199" fillId="99" borderId="27" applyNumberFormat="0" applyProtection="0">
      <alignment horizontal="left" vertical="center" indent="1"/>
    </xf>
    <xf numFmtId="0" fontId="299" fillId="0" borderId="0"/>
    <xf numFmtId="0" fontId="299" fillId="0" borderId="0"/>
    <xf numFmtId="0" fontId="299" fillId="0" borderId="0"/>
    <xf numFmtId="0" fontId="7" fillId="70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0" fontId="259" fillId="51" borderId="27" applyNumberFormat="0" applyAlignment="0" applyProtection="0"/>
    <xf numFmtId="185" fontId="7" fillId="0" borderId="2"/>
    <xf numFmtId="185" fontId="7" fillId="0" borderId="2"/>
    <xf numFmtId="0" fontId="7" fillId="64" borderId="27" applyNumberFormat="0" applyProtection="0">
      <alignment horizontal="left" vertical="center" indent="1"/>
    </xf>
    <xf numFmtId="185" fontId="7" fillId="0" borderId="2"/>
    <xf numFmtId="0" fontId="7" fillId="90" borderId="27" applyNumberFormat="0" applyProtection="0">
      <alignment horizontal="left" vertical="center" indent="1"/>
    </xf>
    <xf numFmtId="0" fontId="299" fillId="0" borderId="0"/>
    <xf numFmtId="0" fontId="198" fillId="0" borderId="0" applyBorder="0">
      <protection locked="0"/>
    </xf>
    <xf numFmtId="173" fontId="72" fillId="51" borderId="27" applyNumberFormat="0" applyAlignment="0" applyProtection="0"/>
    <xf numFmtId="173" fontId="72" fillId="51" borderId="27" applyNumberFormat="0" applyAlignment="0" applyProtection="0"/>
    <xf numFmtId="185" fontId="7" fillId="0" borderId="2"/>
    <xf numFmtId="255" fontId="207" fillId="0" borderId="52" applyAlignment="0">
      <alignment horizontal="right"/>
    </xf>
    <xf numFmtId="173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65" fillId="51" borderId="21" applyNumberFormat="0" applyAlignment="0" applyProtection="0"/>
    <xf numFmtId="0" fontId="299" fillId="0" borderId="0"/>
    <xf numFmtId="0" fontId="299" fillId="0" borderId="0"/>
    <xf numFmtId="0" fontId="299" fillId="0" borderId="0"/>
    <xf numFmtId="0" fontId="230" fillId="0" borderId="29" applyNumberFormat="0" applyFill="0" applyAlignment="0" applyProtection="0"/>
    <xf numFmtId="0" fontId="299" fillId="0" borderId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48" fillId="0" borderId="76"/>
    <xf numFmtId="0" fontId="105" fillId="43" borderId="21" applyNumberFormat="0" applyAlignment="0" applyProtection="0"/>
    <xf numFmtId="0" fontId="244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4" fontId="199" fillId="37" borderId="27" applyNumberFormat="0" applyProtection="0">
      <alignment horizontal="left" vertical="center" indent="1"/>
    </xf>
    <xf numFmtId="185" fontId="7" fillId="0" borderId="2"/>
    <xf numFmtId="0" fontId="299" fillId="0" borderId="0"/>
    <xf numFmtId="199" fontId="71" fillId="0" borderId="77" applyFont="0" applyFill="0" applyBorder="0" applyAlignment="0" applyProtection="0"/>
    <xf numFmtId="4" fontId="199" fillId="37" borderId="27" applyNumberFormat="0" applyProtection="0">
      <alignment horizontal="left" vertical="center" indent="1"/>
    </xf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81" fontId="91" fillId="0" borderId="3" applyBorder="0"/>
    <xf numFmtId="0" fontId="218" fillId="51" borderId="27" applyNumberFormat="0" applyAlignment="0" applyProtection="0"/>
    <xf numFmtId="181" fontId="132" fillId="0" borderId="2" applyBorder="0"/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287" fillId="37" borderId="27" applyNumberFormat="0" applyProtection="0">
      <alignment vertical="center"/>
    </xf>
    <xf numFmtId="0" fontId="299" fillId="0" borderId="0"/>
    <xf numFmtId="0" fontId="299" fillId="0" borderId="0"/>
    <xf numFmtId="185" fontId="7" fillId="0" borderId="2"/>
    <xf numFmtId="185" fontId="7" fillId="0" borderId="2"/>
    <xf numFmtId="171" fontId="40" fillId="71" borderId="62" applyBorder="0">
      <alignment horizontal="right"/>
    </xf>
    <xf numFmtId="0" fontId="105" fillId="43" borderId="21" applyNumberFormat="0" applyAlignment="0" applyProtection="0"/>
    <xf numFmtId="173" fontId="45" fillId="0" borderId="77" applyFill="0" applyBorder="0" applyProtection="0">
      <alignment horizontal="left" vertical="top"/>
    </xf>
    <xf numFmtId="255" fontId="207" fillId="0" borderId="52" applyAlignment="0">
      <alignment horizontal="right"/>
    </xf>
    <xf numFmtId="173" fontId="65" fillId="51" borderId="21" applyNumberFormat="0" applyAlignment="0" applyProtection="0"/>
    <xf numFmtId="0" fontId="163" fillId="51" borderId="21" applyNumberFormat="0" applyAlignment="0" applyProtection="0"/>
    <xf numFmtId="173" fontId="65" fillId="51" borderId="21" applyNumberFormat="0" applyAlignment="0" applyProtection="0"/>
    <xf numFmtId="0" fontId="244" fillId="51" borderId="21" applyNumberFormat="0" applyAlignment="0" applyProtection="0"/>
    <xf numFmtId="0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85" fontId="7" fillId="0" borderId="2"/>
    <xf numFmtId="0" fontId="77" fillId="0" borderId="29" applyNumberFormat="0" applyFill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75" fillId="0" borderId="0" applyNumberFormat="0" applyFill="0" applyBorder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299" fillId="0" borderId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73" fontId="72" fillId="51" borderId="27" applyNumberFormat="0" applyAlignment="0" applyProtection="0"/>
    <xf numFmtId="0" fontId="200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299" fillId="0" borderId="0"/>
    <xf numFmtId="185" fontId="7" fillId="0" borderId="2"/>
    <xf numFmtId="0" fontId="299" fillId="0" borderId="0"/>
    <xf numFmtId="0" fontId="299" fillId="0" borderId="0"/>
    <xf numFmtId="0" fontId="7" fillId="70" borderId="27" applyNumberFormat="0" applyProtection="0">
      <alignment horizontal="left" vertical="center" indent="1"/>
    </xf>
    <xf numFmtId="173" fontId="65" fillId="51" borderId="21" applyNumberFormat="0" applyAlignment="0" applyProtection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4" fontId="199" fillId="99" borderId="27" applyNumberFormat="0" applyProtection="0">
      <alignment horizontal="left" vertical="center" indent="1"/>
    </xf>
    <xf numFmtId="173" fontId="45" fillId="0" borderId="89" applyFill="0" applyBorder="0" applyProtection="0">
      <alignment horizontal="left" vertical="top"/>
    </xf>
    <xf numFmtId="8" fontId="123" fillId="0" borderId="45">
      <alignment horizontal="right"/>
    </xf>
    <xf numFmtId="0" fontId="299" fillId="0" borderId="0"/>
    <xf numFmtId="181" fontId="91" fillId="0" borderId="3" applyBorder="0"/>
    <xf numFmtId="0" fontId="72" fillId="51" borderId="27" applyNumberFormat="0" applyAlignment="0" applyProtection="0"/>
    <xf numFmtId="0" fontId="78" fillId="0" borderId="46" applyNumberFormat="0" applyAlignment="0" applyProtection="0">
      <alignment horizontal="left" vertical="center"/>
    </xf>
    <xf numFmtId="185" fontId="7" fillId="0" borderId="2"/>
    <xf numFmtId="185" fontId="7" fillId="0" borderId="2"/>
    <xf numFmtId="0" fontId="143" fillId="51" borderId="27" applyNumberFormat="0" applyAlignment="0" applyProtection="0"/>
    <xf numFmtId="185" fontId="7" fillId="0" borderId="2"/>
    <xf numFmtId="0" fontId="111" fillId="0" borderId="5" applyNumberFormat="0" applyFill="0" applyAlignment="0" applyProtection="0"/>
    <xf numFmtId="0" fontId="56" fillId="63" borderId="5" applyBorder="0" applyProtection="0">
      <alignment horizontal="centerContinuous" vertical="center"/>
    </xf>
    <xf numFmtId="0" fontId="7" fillId="70" borderId="27" applyNumberFormat="0" applyProtection="0">
      <alignment horizontal="left" vertical="center" indent="1"/>
    </xf>
    <xf numFmtId="171" fontId="40" fillId="71" borderId="62" applyBorder="0">
      <alignment horizontal="right"/>
    </xf>
    <xf numFmtId="0" fontId="197" fillId="43" borderId="21" applyNumberFormat="0" applyAlignment="0" applyProtection="0"/>
    <xf numFmtId="0" fontId="163" fillId="51" borderId="21" applyNumberFormat="0" applyAlignment="0" applyProtection="0"/>
    <xf numFmtId="0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299" fillId="0" borderId="0"/>
    <xf numFmtId="0" fontId="299" fillId="0" borderId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142" fillId="43" borderId="21" applyNumberFormat="0" applyAlignment="0" applyProtection="0"/>
    <xf numFmtId="0" fontId="105" fillId="43" borderId="21" applyNumberFormat="0" applyAlignment="0" applyProtection="0"/>
    <xf numFmtId="0" fontId="7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171" fontId="40" fillId="0" borderId="62" applyBorder="0">
      <alignment horizontal="right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163" fillId="51" borderId="21" applyNumberFormat="0" applyAlignment="0" applyProtection="0"/>
    <xf numFmtId="185" fontId="7" fillId="0" borderId="2"/>
    <xf numFmtId="185" fontId="7" fillId="0" borderId="2"/>
    <xf numFmtId="181" fontId="132" fillId="0" borderId="2" applyBorder="0"/>
    <xf numFmtId="173" fontId="65" fillId="51" borderId="21" applyNumberFormat="0" applyAlignment="0" applyProtection="0"/>
    <xf numFmtId="0" fontId="244" fillId="51" borderId="21" applyNumberFormat="0" applyAlignment="0" applyProtection="0"/>
    <xf numFmtId="171" fontId="40" fillId="0" borderId="62" applyBorder="0">
      <alignment horizontal="right"/>
    </xf>
    <xf numFmtId="173" fontId="105" fillId="59" borderId="21" applyNumberFormat="0" applyAlignment="0" applyProtection="0"/>
    <xf numFmtId="185" fontId="7" fillId="0" borderId="2"/>
    <xf numFmtId="0" fontId="163" fillId="51" borderId="21" applyNumberFormat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65" fillId="51" borderId="21" applyNumberFormat="0" applyAlignment="0" applyProtection="0"/>
    <xf numFmtId="185" fontId="7" fillId="0" borderId="2"/>
    <xf numFmtId="185" fontId="7" fillId="0" borderId="2"/>
    <xf numFmtId="0" fontId="7" fillId="36" borderId="27" applyNumberFormat="0" applyProtection="0">
      <alignment horizontal="left" vertical="center" indent="1"/>
    </xf>
    <xf numFmtId="185" fontId="7" fillId="0" borderId="2"/>
    <xf numFmtId="3" fontId="7" fillId="0" borderId="0" applyFont="0" applyFill="0" applyBorder="0" applyAlignment="0" applyProtection="0"/>
    <xf numFmtId="185" fontId="7" fillId="0" borderId="2"/>
    <xf numFmtId="0" fontId="7" fillId="64" borderId="27" applyNumberFormat="0" applyProtection="0">
      <alignment horizontal="left" vertical="center" indent="1"/>
    </xf>
    <xf numFmtId="4" fontId="199" fillId="103" borderId="27" applyNumberFormat="0" applyProtection="0">
      <alignment horizontal="right" vertical="center"/>
    </xf>
    <xf numFmtId="173" fontId="72" fillId="51" borderId="27" applyNumberFormat="0" applyAlignment="0" applyProtection="0"/>
    <xf numFmtId="185" fontId="7" fillId="0" borderId="2"/>
    <xf numFmtId="0" fontId="299" fillId="0" borderId="0"/>
    <xf numFmtId="173" fontId="65" fillId="51" borderId="21" applyNumberFormat="0" applyAlignment="0" applyProtection="0"/>
    <xf numFmtId="0" fontId="163" fillId="51" borderId="21" applyNumberFormat="0" applyAlignment="0" applyProtection="0"/>
    <xf numFmtId="0" fontId="98" fillId="61" borderId="21" applyNumberFormat="0" applyAlignment="0" applyProtection="0"/>
    <xf numFmtId="181" fontId="91" fillId="0" borderId="62" applyBorder="0"/>
    <xf numFmtId="185" fontId="7" fillId="0" borderId="2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85" fontId="7" fillId="0" borderId="2"/>
    <xf numFmtId="0" fontId="299" fillId="0" borderId="0"/>
    <xf numFmtId="0" fontId="299" fillId="0" borderId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0" fontId="105" fillId="43" borderId="21" applyNumberFormat="0" applyAlignment="0" applyProtection="0"/>
    <xf numFmtId="0" fontId="105" fillId="43" borderId="21" applyNumberFormat="0" applyAlignment="0" applyProtection="0"/>
    <xf numFmtId="0" fontId="197" fillId="43" borderId="21" applyNumberFormat="0" applyAlignment="0" applyProtection="0"/>
    <xf numFmtId="185" fontId="7" fillId="0" borderId="2"/>
    <xf numFmtId="185" fontId="7" fillId="0" borderId="2"/>
    <xf numFmtId="1" fontId="207" fillId="0" borderId="49">
      <alignment vertical="top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7" fillId="9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10" fontId="26" fillId="78" borderId="70" applyNumberFormat="0" applyBorder="0" applyAlignment="0" applyProtection="0"/>
    <xf numFmtId="0" fontId="75" fillId="0" borderId="0" applyNumberFormat="0" applyFill="0" applyBorder="0" applyAlignment="0" applyProtection="0"/>
    <xf numFmtId="0" fontId="77" fillId="0" borderId="29" applyNumberFormat="0" applyFill="0" applyAlignment="0" applyProtection="0"/>
    <xf numFmtId="173" fontId="72" fillId="51" borderId="27" applyNumberFormat="0" applyAlignment="0" applyProtection="0"/>
    <xf numFmtId="4" fontId="287" fillId="78" borderId="27" applyNumberFormat="0" applyProtection="0">
      <alignment vertical="center"/>
    </xf>
    <xf numFmtId="0" fontId="7" fillId="70" borderId="27" applyNumberFormat="0" applyProtection="0">
      <alignment horizontal="left" vertical="center" indent="1"/>
    </xf>
    <xf numFmtId="0" fontId="218" fillId="51" borderId="27" applyNumberFormat="0" applyAlignment="0" applyProtection="0"/>
    <xf numFmtId="173" fontId="72" fillId="51" borderId="27" applyNumberFormat="0" applyAlignment="0" applyProtection="0"/>
    <xf numFmtId="274" fontId="7" fillId="90" borderId="27" applyNumberFormat="0" applyProtection="0">
      <alignment horizontal="left" vertical="center" indent="1"/>
    </xf>
    <xf numFmtId="173" fontId="65" fillId="51" borderId="21" applyNumberFormat="0" applyAlignment="0" applyProtection="0"/>
    <xf numFmtId="0" fontId="299" fillId="0" borderId="0"/>
    <xf numFmtId="171" fontId="40" fillId="0" borderId="3" applyBorder="0">
      <alignment horizontal="right"/>
    </xf>
    <xf numFmtId="173" fontId="65" fillId="51" borderId="21" applyNumberFormat="0" applyAlignment="0" applyProtection="0"/>
    <xf numFmtId="0" fontId="197" fillId="43" borderId="21" applyNumberFormat="0" applyAlignment="0" applyProtection="0"/>
    <xf numFmtId="0" fontId="65" fillId="51" borderId="21" applyNumberFormat="0" applyAlignment="0" applyProtection="0"/>
    <xf numFmtId="185" fontId="7" fillId="0" borderId="2"/>
    <xf numFmtId="173" fontId="65" fillId="51" borderId="21" applyNumberFormat="0" applyAlignment="0" applyProtection="0"/>
    <xf numFmtId="185" fontId="7" fillId="0" borderId="2"/>
    <xf numFmtId="173" fontId="65" fillId="51" borderId="21" applyNumberFormat="0" applyAlignment="0" applyProtection="0"/>
    <xf numFmtId="0" fontId="197" fillId="43" borderId="21" applyNumberFormat="0" applyAlignment="0" applyProtection="0"/>
    <xf numFmtId="173" fontId="72" fillId="51" borderId="27" applyNumberFormat="0" applyAlignment="0" applyProtection="0"/>
    <xf numFmtId="185" fontId="7" fillId="0" borderId="2"/>
    <xf numFmtId="0" fontId="65" fillId="85" borderId="21" applyNumberFormat="0" applyAlignment="0" applyProtection="0"/>
    <xf numFmtId="0" fontId="105" fillId="43" borderId="21" applyNumberFormat="0" applyAlignment="0" applyProtection="0"/>
    <xf numFmtId="173" fontId="65" fillId="51" borderId="21" applyNumberFormat="0" applyAlignment="0" applyProtection="0"/>
    <xf numFmtId="0" fontId="105" fillId="59" borderId="21" applyNumberFormat="0" applyAlignment="0" applyProtection="0"/>
    <xf numFmtId="185" fontId="7" fillId="0" borderId="2"/>
    <xf numFmtId="0" fontId="198" fillId="0" borderId="0" applyBorder="0">
      <protection locked="0"/>
    </xf>
    <xf numFmtId="0" fontId="209" fillId="0" borderId="0" applyNumberFormat="0" applyFont="0" applyFill="0" applyBorder="0" applyAlignment="0" applyProtection="0"/>
    <xf numFmtId="0" fontId="198" fillId="0" borderId="0" applyBorder="0">
      <protection locked="0"/>
    </xf>
    <xf numFmtId="0" fontId="198" fillId="0" borderId="0" applyBorder="0">
      <protection locked="0"/>
    </xf>
    <xf numFmtId="185" fontId="7" fillId="0" borderId="2"/>
    <xf numFmtId="0" fontId="198" fillId="0" borderId="0" applyBorder="0">
      <protection locked="0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198" fillId="0" borderId="0" applyBorder="0">
      <protection locked="0"/>
    </xf>
    <xf numFmtId="185" fontId="7" fillId="0" borderId="2"/>
    <xf numFmtId="185" fontId="7" fillId="0" borderId="2"/>
    <xf numFmtId="0" fontId="105" fillId="43" borderId="21" applyNumberFormat="0" applyAlignment="0" applyProtection="0"/>
    <xf numFmtId="181" fontId="132" fillId="0" borderId="2" applyBorder="0"/>
    <xf numFmtId="173" fontId="105" fillId="59" borderId="21" applyNumberFormat="0" applyAlignment="0" applyProtection="0"/>
    <xf numFmtId="0" fontId="163" fillId="51" borderId="21" applyNumberFormat="0" applyAlignment="0" applyProtection="0"/>
    <xf numFmtId="0" fontId="163" fillId="51" borderId="21" applyNumberFormat="0" applyAlignment="0" applyProtection="0"/>
    <xf numFmtId="0" fontId="105" fillId="59" borderId="21" applyNumberFormat="0" applyAlignment="0" applyProtection="0"/>
    <xf numFmtId="0" fontId="198" fillId="0" borderId="7">
      <protection locked="0"/>
    </xf>
    <xf numFmtId="0" fontId="198" fillId="0" borderId="0" applyBorder="0">
      <protection locked="0"/>
    </xf>
    <xf numFmtId="185" fontId="7" fillId="0" borderId="2"/>
    <xf numFmtId="185" fontId="7" fillId="0" borderId="2"/>
    <xf numFmtId="185" fontId="7" fillId="0" borderId="2"/>
    <xf numFmtId="0" fontId="198" fillId="0" borderId="0" applyBorder="0">
      <protection locked="0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299" fillId="0" borderId="0"/>
    <xf numFmtId="185" fontId="7" fillId="0" borderId="2"/>
    <xf numFmtId="4" fontId="199" fillId="102" borderId="27" applyNumberFormat="0" applyProtection="0">
      <alignment horizontal="right" vertical="center"/>
    </xf>
    <xf numFmtId="0" fontId="299" fillId="0" borderId="0"/>
    <xf numFmtId="173" fontId="72" fillId="51" borderId="27" applyNumberFormat="0" applyAlignment="0" applyProtection="0"/>
    <xf numFmtId="0" fontId="299" fillId="0" borderId="0"/>
    <xf numFmtId="0" fontId="299" fillId="0" borderId="0"/>
    <xf numFmtId="0" fontId="7" fillId="90" borderId="27" applyNumberFormat="0" applyProtection="0">
      <alignment horizontal="left" vertical="center" indent="1"/>
    </xf>
    <xf numFmtId="0" fontId="198" fillId="0" borderId="7">
      <protection locked="0"/>
    </xf>
    <xf numFmtId="0" fontId="209" fillId="0" borderId="0" applyNumberFormat="0" applyFont="0" applyFill="0" applyBorder="0" applyAlignment="0" applyProtection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198" fillId="0" borderId="0" applyBorder="0">
      <protection locked="0"/>
    </xf>
    <xf numFmtId="9" fontId="41" fillId="95" borderId="70" applyProtection="0">
      <alignment horizontal="right"/>
      <protection locked="0"/>
    </xf>
    <xf numFmtId="185" fontId="7" fillId="0" borderId="2"/>
    <xf numFmtId="185" fontId="7" fillId="0" borderId="2"/>
    <xf numFmtId="0" fontId="98" fillId="61" borderId="21" applyNumberFormat="0" applyAlignment="0" applyProtection="0"/>
    <xf numFmtId="0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72" fillId="51" borderId="27" applyNumberFormat="0" applyAlignment="0" applyProtection="0"/>
    <xf numFmtId="185" fontId="7" fillId="0" borderId="2"/>
    <xf numFmtId="0" fontId="7" fillId="70" borderId="27" applyNumberFormat="0" applyProtection="0">
      <alignment horizontal="left" vertical="center" indent="1"/>
    </xf>
    <xf numFmtId="4" fontId="232" fillId="107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73" fontId="72" fillId="51" borderId="27" applyNumberFormat="0" applyAlignment="0" applyProtection="0"/>
    <xf numFmtId="185" fontId="7" fillId="0" borderId="2"/>
    <xf numFmtId="173" fontId="72" fillId="51" borderId="27" applyNumberFormat="0" applyAlignment="0" applyProtection="0"/>
    <xf numFmtId="274" fontId="7" fillId="90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173" fontId="72" fillId="51" borderId="27" applyNumberFormat="0" applyAlignment="0" applyProtection="0"/>
    <xf numFmtId="3" fontId="233" fillId="35" borderId="78" applyFont="0" applyAlignment="0">
      <alignment vertical="center"/>
    </xf>
    <xf numFmtId="0" fontId="299" fillId="0" borderId="0"/>
    <xf numFmtId="0" fontId="218" fillId="51" borderId="27" applyNumberFormat="0" applyAlignment="0" applyProtection="0"/>
    <xf numFmtId="185" fontId="7" fillId="0" borderId="2"/>
    <xf numFmtId="0" fontId="210" fillId="0" borderId="30" applyNumberFormat="0" applyFill="0" applyAlignment="0" applyProtection="0"/>
    <xf numFmtId="4" fontId="199" fillId="99" borderId="27" applyNumberFormat="0" applyProtection="0">
      <alignment horizontal="right" vertical="center"/>
    </xf>
    <xf numFmtId="185" fontId="7" fillId="0" borderId="2"/>
    <xf numFmtId="185" fontId="7" fillId="0" borderId="2"/>
    <xf numFmtId="185" fontId="7" fillId="0" borderId="2"/>
    <xf numFmtId="0" fontId="72" fillId="51" borderId="27" applyNumberFormat="0" applyAlignment="0" applyProtection="0"/>
    <xf numFmtId="0" fontId="259" fillId="51" borderId="27" applyNumberFormat="0" applyAlignment="0" applyProtection="0"/>
    <xf numFmtId="4" fontId="287" fillId="99" borderId="27" applyNumberFormat="0" applyProtection="0">
      <alignment horizontal="right" vertical="center"/>
    </xf>
    <xf numFmtId="0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73" fontId="65" fillId="51" borderId="21" applyNumberFormat="0" applyAlignment="0" applyProtection="0"/>
    <xf numFmtId="185" fontId="7" fillId="0" borderId="2"/>
    <xf numFmtId="0" fontId="7" fillId="9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287" fillId="37" borderId="27" applyNumberFormat="0" applyProtection="0">
      <alignment vertical="center"/>
    </xf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2" fillId="51" borderId="27" applyNumberFormat="0" applyAlignment="0" applyProtection="0"/>
    <xf numFmtId="17" fontId="103" fillId="0" borderId="3" applyFont="0" applyFill="0" applyBorder="0" applyAlignment="0" applyProtection="0"/>
    <xf numFmtId="185" fontId="7" fillId="0" borderId="2"/>
    <xf numFmtId="4" fontId="199" fillId="99" borderId="27" applyNumberFormat="0" applyProtection="0">
      <alignment horizontal="left" vertical="center" indent="1"/>
    </xf>
    <xf numFmtId="185" fontId="7" fillId="0" borderId="2"/>
    <xf numFmtId="0" fontId="198" fillId="0" borderId="0" applyBorder="0">
      <protection locked="0"/>
    </xf>
    <xf numFmtId="4" fontId="199" fillId="99" borderId="27" applyNumberFormat="0" applyProtection="0">
      <alignment horizontal="left" vertical="center" indent="1"/>
    </xf>
    <xf numFmtId="0" fontId="230" fillId="0" borderId="29" applyNumberFormat="0" applyFill="0" applyAlignment="0" applyProtection="0"/>
    <xf numFmtId="0" fontId="7" fillId="90" borderId="27" applyNumberFormat="0" applyProtection="0">
      <alignment horizontal="left" vertical="center" indent="1"/>
    </xf>
    <xf numFmtId="4" fontId="199" fillId="37" borderId="27" applyNumberFormat="0" applyProtection="0">
      <alignment vertical="center"/>
    </xf>
    <xf numFmtId="173" fontId="72" fillId="51" borderId="27" applyNumberFormat="0" applyAlignment="0" applyProtection="0"/>
    <xf numFmtId="0" fontId="299" fillId="0" borderId="0"/>
    <xf numFmtId="0" fontId="299" fillId="0" borderId="0"/>
    <xf numFmtId="0" fontId="299" fillId="0" borderId="0"/>
    <xf numFmtId="0" fontId="299" fillId="0" borderId="0"/>
    <xf numFmtId="185" fontId="7" fillId="0" borderId="2"/>
    <xf numFmtId="185" fontId="7" fillId="0" borderId="2"/>
    <xf numFmtId="173" fontId="65" fillId="51" borderId="21" applyNumberFormat="0" applyAlignment="0" applyProtection="0"/>
    <xf numFmtId="171" fontId="40" fillId="71" borderId="62" applyBorder="0">
      <alignment horizontal="right"/>
    </xf>
    <xf numFmtId="173" fontId="65" fillId="51" borderId="21" applyNumberFormat="0" applyAlignment="0" applyProtection="0"/>
    <xf numFmtId="185" fontId="7" fillId="0" borderId="2"/>
    <xf numFmtId="173" fontId="65" fillId="51" borderId="21" applyNumberFormat="0" applyAlignment="0" applyProtection="0"/>
    <xf numFmtId="0" fontId="202" fillId="51" borderId="21" applyNumberFormat="0" applyAlignment="0" applyProtection="0"/>
    <xf numFmtId="0" fontId="259" fillId="51" borderId="27" applyNumberFormat="0" applyAlignment="0" applyProtection="0"/>
    <xf numFmtId="3" fontId="233" fillId="35" borderId="75" applyFont="0" applyAlignment="0">
      <alignment vertical="center"/>
    </xf>
    <xf numFmtId="3" fontId="233" fillId="35" borderId="75" applyFont="0" applyAlignment="0">
      <alignment vertical="center"/>
    </xf>
    <xf numFmtId="3" fontId="233" fillId="35" borderId="75" applyFont="0" applyAlignment="0">
      <alignment vertical="center"/>
    </xf>
    <xf numFmtId="3" fontId="233" fillId="35" borderId="75" applyFont="0" applyAlignment="0">
      <alignment vertical="center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1" fontId="207" fillId="0" borderId="49">
      <alignment vertical="top"/>
    </xf>
    <xf numFmtId="185" fontId="7" fillId="0" borderId="2"/>
    <xf numFmtId="173" fontId="72" fillId="51" borderId="27" applyNumberFormat="0" applyAlignment="0" applyProtection="0"/>
    <xf numFmtId="199" fontId="71" fillId="0" borderId="80" applyFont="0" applyFill="0" applyBorder="0" applyAlignment="0" applyProtection="0"/>
    <xf numFmtId="0" fontId="299" fillId="0" borderId="0"/>
    <xf numFmtId="0" fontId="299" fillId="0" borderId="0"/>
    <xf numFmtId="1" fontId="207" fillId="0" borderId="49">
      <alignment vertical="top"/>
    </xf>
    <xf numFmtId="1" fontId="207" fillId="0" borderId="49">
      <alignment vertical="top"/>
    </xf>
    <xf numFmtId="0" fontId="200" fillId="70" borderId="27" applyNumberFormat="0" applyProtection="0">
      <alignment horizontal="left" vertical="center" indent="1"/>
    </xf>
    <xf numFmtId="185" fontId="7" fillId="0" borderId="2"/>
    <xf numFmtId="171" fontId="40" fillId="0" borderId="62" applyBorder="0">
      <alignment horizontal="right"/>
    </xf>
    <xf numFmtId="0" fontId="299" fillId="0" borderId="0"/>
    <xf numFmtId="0" fontId="299" fillId="0" borderId="0"/>
    <xf numFmtId="0" fontId="299" fillId="0" borderId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7" fillId="36" borderId="27" applyNumberFormat="0" applyProtection="0">
      <alignment horizontal="left" vertical="center" indent="1"/>
    </xf>
    <xf numFmtId="185" fontId="7" fillId="0" borderId="2"/>
    <xf numFmtId="185" fontId="7" fillId="0" borderId="2"/>
    <xf numFmtId="173" fontId="72" fillId="51" borderId="27" applyNumberFormat="0" applyAlignment="0" applyProtection="0"/>
    <xf numFmtId="0" fontId="163" fillId="51" borderId="21" applyNumberFormat="0" applyAlignment="0" applyProtection="0"/>
    <xf numFmtId="0" fontId="299" fillId="0" borderId="0"/>
    <xf numFmtId="0" fontId="299" fillId="0" borderId="0"/>
    <xf numFmtId="185" fontId="7" fillId="0" borderId="2"/>
    <xf numFmtId="185" fontId="7" fillId="0" borderId="2"/>
    <xf numFmtId="185" fontId="7" fillId="0" borderId="2"/>
    <xf numFmtId="185" fontId="7" fillId="0" borderId="2"/>
    <xf numFmtId="0" fontId="7" fillId="36" borderId="27" applyNumberFormat="0" applyProtection="0">
      <alignment horizontal="left" vertical="center" indent="1"/>
    </xf>
    <xf numFmtId="185" fontId="7" fillId="0" borderId="2"/>
    <xf numFmtId="185" fontId="7" fillId="0" borderId="2"/>
    <xf numFmtId="173" fontId="72" fillId="51" borderId="27" applyNumberFormat="0" applyAlignment="0" applyProtection="0"/>
    <xf numFmtId="0" fontId="126" fillId="66" borderId="70">
      <alignment horizontal="center" vertical="center" wrapText="1"/>
      <protection hidden="1"/>
    </xf>
    <xf numFmtId="0" fontId="65" fillId="51" borderId="21" applyNumberFormat="0" applyAlignment="0" applyProtection="0"/>
    <xf numFmtId="0" fontId="198" fillId="0" borderId="0" applyBorder="0">
      <protection locked="0"/>
    </xf>
    <xf numFmtId="185" fontId="7" fillId="0" borderId="2"/>
    <xf numFmtId="185" fontId="7" fillId="0" borderId="2"/>
    <xf numFmtId="0" fontId="198" fillId="0" borderId="7">
      <protection locked="0"/>
    </xf>
    <xf numFmtId="0" fontId="7" fillId="64" borderId="27" applyNumberFormat="0" applyProtection="0">
      <alignment horizontal="left" vertical="center" indent="1"/>
    </xf>
    <xf numFmtId="0" fontId="299" fillId="0" borderId="0"/>
    <xf numFmtId="0" fontId="299" fillId="0" borderId="0"/>
    <xf numFmtId="0" fontId="299" fillId="0" borderId="0"/>
    <xf numFmtId="0" fontId="299" fillId="0" borderId="0"/>
    <xf numFmtId="4" fontId="199" fillId="37" borderId="27" applyNumberFormat="0" applyProtection="0">
      <alignment vertical="center"/>
    </xf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198" fillId="0" borderId="0" applyBorder="0">
      <protection locked="0"/>
    </xf>
    <xf numFmtId="0" fontId="198" fillId="0" borderId="0" applyBorder="0">
      <protection locked="0"/>
    </xf>
    <xf numFmtId="275" fontId="7" fillId="0" borderId="3" applyFont="0" applyFill="0" applyBorder="0" applyAlignment="0" applyProtection="0"/>
    <xf numFmtId="0" fontId="198" fillId="0" borderId="0" applyBorder="0">
      <protection locked="0"/>
    </xf>
    <xf numFmtId="181" fontId="91" fillId="0" borderId="3" applyBorder="0"/>
    <xf numFmtId="185" fontId="7" fillId="0" borderId="2"/>
    <xf numFmtId="0" fontId="7" fillId="64" borderId="27" applyNumberFormat="0" applyProtection="0">
      <alignment horizontal="left" vertical="center" indent="1"/>
    </xf>
    <xf numFmtId="0" fontId="299" fillId="0" borderId="0"/>
    <xf numFmtId="173" fontId="72" fillId="51" borderId="27" applyNumberFormat="0" applyAlignment="0" applyProtection="0"/>
    <xf numFmtId="185" fontId="7" fillId="0" borderId="2"/>
    <xf numFmtId="3" fontId="233" fillId="35" borderId="81" applyFont="0" applyAlignment="0">
      <alignment vertical="center"/>
    </xf>
    <xf numFmtId="185" fontId="7" fillId="0" borderId="2"/>
    <xf numFmtId="0" fontId="299" fillId="0" borderId="0"/>
    <xf numFmtId="173" fontId="72" fillId="51" borderId="27" applyNumberFormat="0" applyAlignment="0" applyProtection="0"/>
    <xf numFmtId="0" fontId="65" fillId="51" borderId="21" applyNumberFormat="0" applyAlignment="0" applyProtection="0"/>
    <xf numFmtId="0" fontId="65" fillId="51" borderId="21" applyNumberFormat="0" applyAlignment="0" applyProtection="0"/>
    <xf numFmtId="0" fontId="77" fillId="0" borderId="29" applyNumberFormat="0" applyFill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299" fillId="0" borderId="0"/>
    <xf numFmtId="0" fontId="299" fillId="0" borderId="0"/>
    <xf numFmtId="0" fontId="202" fillId="51" borderId="21" applyNumberFormat="0" applyAlignment="0" applyProtection="0"/>
    <xf numFmtId="0" fontId="105" fillId="43" borderId="21" applyNumberFormat="0" applyAlignment="0" applyProtection="0"/>
    <xf numFmtId="0" fontId="105" fillId="59" borderId="21" applyNumberFormat="0" applyAlignment="0" applyProtection="0"/>
    <xf numFmtId="0" fontId="163" fillId="51" borderId="21" applyNumberFormat="0" applyAlignment="0" applyProtection="0"/>
    <xf numFmtId="185" fontId="7" fillId="0" borderId="2"/>
    <xf numFmtId="185" fontId="7" fillId="0" borderId="2"/>
    <xf numFmtId="0" fontId="98" fillId="61" borderId="21" applyNumberFormat="0" applyAlignment="0" applyProtection="0"/>
    <xf numFmtId="185" fontId="7" fillId="0" borderId="2"/>
    <xf numFmtId="173" fontId="72" fillId="61" borderId="27" applyNumberFormat="0" applyAlignment="0" applyProtection="0"/>
    <xf numFmtId="173" fontId="98" fillId="61" borderId="21" applyNumberFormat="0" applyAlignment="0" applyProtection="0"/>
    <xf numFmtId="185" fontId="7" fillId="0" borderId="2"/>
    <xf numFmtId="185" fontId="7" fillId="0" borderId="2"/>
    <xf numFmtId="173" fontId="65" fillId="51" borderId="21" applyNumberFormat="0" applyAlignment="0" applyProtection="0"/>
    <xf numFmtId="0" fontId="198" fillId="0" borderId="0" applyBorder="0">
      <protection locked="0"/>
    </xf>
    <xf numFmtId="185" fontId="7" fillId="0" borderId="2"/>
    <xf numFmtId="185" fontId="7" fillId="0" borderId="2"/>
    <xf numFmtId="185" fontId="7" fillId="0" borderId="2"/>
    <xf numFmtId="0" fontId="7" fillId="36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244" fillId="51" borderId="21" applyNumberFormat="0" applyAlignment="0" applyProtection="0"/>
    <xf numFmtId="0" fontId="299" fillId="0" borderId="0"/>
    <xf numFmtId="185" fontId="7" fillId="0" borderId="2"/>
    <xf numFmtId="0" fontId="92" fillId="0" borderId="19" applyNumberFormat="0" applyFont="0" applyFill="0" applyAlignment="0" applyProtection="0"/>
    <xf numFmtId="0" fontId="299" fillId="0" borderId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1" fontId="91" fillId="0" borderId="62" applyBorder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1" fontId="132" fillId="0" borderId="2" applyBorder="0"/>
    <xf numFmtId="173" fontId="65" fillId="51" borderId="21" applyNumberFormat="0" applyAlignment="0" applyProtection="0"/>
    <xf numFmtId="0" fontId="105" fillId="59" borderId="21" applyNumberFormat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4" fontId="199" fillId="104" borderId="27" applyNumberFormat="0" applyProtection="0">
      <alignment horizontal="right" vertical="center"/>
    </xf>
    <xf numFmtId="0" fontId="7" fillId="70" borderId="27" applyNumberFormat="0" applyProtection="0">
      <alignment horizontal="left" vertical="center" indent="1"/>
    </xf>
    <xf numFmtId="0" fontId="48" fillId="0" borderId="26"/>
    <xf numFmtId="173" fontId="48" fillId="0" borderId="26"/>
    <xf numFmtId="185" fontId="7" fillId="0" borderId="2"/>
    <xf numFmtId="0" fontId="299" fillId="0" borderId="0"/>
    <xf numFmtId="0" fontId="65" fillId="51" borderId="21" applyNumberFormat="0" applyAlignment="0" applyProtection="0"/>
    <xf numFmtId="173" fontId="65" fillId="51" borderId="21" applyNumberFormat="0" applyAlignment="0" applyProtection="0"/>
    <xf numFmtId="185" fontId="7" fillId="0" borderId="2"/>
    <xf numFmtId="185" fontId="7" fillId="0" borderId="2"/>
    <xf numFmtId="17" fontId="103" fillId="0" borderId="62" applyFont="0" applyFill="0" applyBorder="0" applyAlignment="0" applyProtection="0"/>
    <xf numFmtId="0" fontId="197" fillId="43" borderId="21" applyNumberFormat="0" applyAlignment="0" applyProtection="0"/>
    <xf numFmtId="0" fontId="197" fillId="43" borderId="21" applyNumberFormat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200" fillId="70" borderId="27" applyNumberFormat="0" applyProtection="0">
      <alignment horizontal="left" vertical="center" indent="1"/>
    </xf>
    <xf numFmtId="0" fontId="218" fillId="51" borderId="27" applyNumberFormat="0" applyAlignment="0" applyProtection="0"/>
    <xf numFmtId="173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0" fontId="45" fillId="0" borderId="80" applyFill="0" applyBorder="0" applyProtection="0">
      <alignment horizontal="left" vertical="top"/>
    </xf>
    <xf numFmtId="173" fontId="65" fillId="51" borderId="21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299" fillId="0" borderId="0"/>
    <xf numFmtId="0" fontId="299" fillId="0" borderId="0"/>
    <xf numFmtId="0" fontId="299" fillId="0" borderId="0"/>
    <xf numFmtId="185" fontId="7" fillId="0" borderId="2"/>
    <xf numFmtId="185" fontId="7" fillId="0" borderId="2"/>
    <xf numFmtId="185" fontId="7" fillId="0" borderId="2"/>
    <xf numFmtId="185" fontId="7" fillId="0" borderId="2"/>
    <xf numFmtId="0" fontId="78" fillId="0" borderId="71">
      <alignment horizontal="left" vertical="center"/>
    </xf>
    <xf numFmtId="199" fontId="71" fillId="0" borderId="4" applyFont="0" applyFill="0" applyBorder="0" applyAlignment="0" applyProtection="0"/>
    <xf numFmtId="0" fontId="299" fillId="0" borderId="0"/>
    <xf numFmtId="0" fontId="7" fillId="70" borderId="27" applyNumberFormat="0" applyProtection="0">
      <alignment horizontal="left" vertical="center" indent="1"/>
    </xf>
    <xf numFmtId="0" fontId="299" fillId="0" borderId="0"/>
    <xf numFmtId="0" fontId="299" fillId="0" borderId="0"/>
    <xf numFmtId="185" fontId="7" fillId="0" borderId="2"/>
    <xf numFmtId="0" fontId="48" fillId="0" borderId="73"/>
    <xf numFmtId="0" fontId="7" fillId="36" borderId="27" applyNumberFormat="0" applyProtection="0">
      <alignment horizontal="left" vertical="center" indent="1"/>
    </xf>
    <xf numFmtId="185" fontId="7" fillId="0" borderId="2"/>
    <xf numFmtId="173" fontId="65" fillId="51" borderId="21" applyNumberFormat="0" applyAlignment="0" applyProtection="0"/>
    <xf numFmtId="173" fontId="72" fillId="51" borderId="27" applyNumberFormat="0" applyAlignment="0" applyProtection="0"/>
    <xf numFmtId="185" fontId="7" fillId="0" borderId="2"/>
    <xf numFmtId="173" fontId="65" fillId="51" borderId="21" applyNumberFormat="0" applyAlignment="0" applyProtection="0"/>
    <xf numFmtId="173" fontId="65" fillId="51" borderId="21" applyNumberFormat="0" applyAlignment="0" applyProtection="0"/>
    <xf numFmtId="185" fontId="7" fillId="0" borderId="2"/>
    <xf numFmtId="4" fontId="232" fillId="107" borderId="27" applyNumberFormat="0" applyProtection="0">
      <alignment horizontal="left" vertical="center" indent="1"/>
    </xf>
    <xf numFmtId="173" fontId="65" fillId="51" borderId="21" applyNumberFormat="0" applyAlignment="0" applyProtection="0"/>
    <xf numFmtId="0" fontId="198" fillId="0" borderId="0" applyBorder="0">
      <protection locked="0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7" fillId="70" borderId="27" applyNumberFormat="0" applyProtection="0">
      <alignment horizontal="left" vertical="center" indent="1"/>
    </xf>
    <xf numFmtId="274" fontId="7" fillId="36" borderId="27" applyNumberFormat="0" applyProtection="0">
      <alignment horizontal="left" vertical="center" indent="1"/>
    </xf>
    <xf numFmtId="0" fontId="299" fillId="0" borderId="0"/>
    <xf numFmtId="173" fontId="72" fillId="51" borderId="27" applyNumberFormat="0" applyAlignment="0" applyProtection="0"/>
    <xf numFmtId="185" fontId="7" fillId="0" borderId="2"/>
    <xf numFmtId="173" fontId="65" fillId="51" borderId="21" applyNumberFormat="0" applyAlignment="0" applyProtection="0"/>
    <xf numFmtId="0" fontId="45" fillId="0" borderId="4" applyFill="0" applyBorder="0" applyProtection="0">
      <alignment horizontal="left" vertical="top"/>
    </xf>
    <xf numFmtId="173" fontId="45" fillId="0" borderId="4" applyFill="0" applyBorder="0" applyProtection="0">
      <alignment horizontal="left" vertical="top"/>
    </xf>
    <xf numFmtId="185" fontId="7" fillId="0" borderId="2"/>
    <xf numFmtId="0" fontId="111" fillId="0" borderId="5" applyNumberFormat="0" applyFill="0" applyAlignment="0" applyProtection="0"/>
    <xf numFmtId="171" fontId="40" fillId="0" borderId="62" applyBorder="0">
      <alignment horizontal="right"/>
    </xf>
    <xf numFmtId="0" fontId="65" fillId="51" borderId="21" applyNumberFormat="0" applyAlignment="0" applyProtection="0"/>
    <xf numFmtId="173" fontId="98" fillId="61" borderId="21" applyNumberFormat="0" applyAlignment="0" applyProtection="0"/>
    <xf numFmtId="0" fontId="163" fillId="51" borderId="21" applyNumberFormat="0" applyAlignment="0" applyProtection="0"/>
    <xf numFmtId="0" fontId="142" fillId="43" borderId="21" applyNumberFormat="0" applyAlignment="0" applyProtection="0"/>
    <xf numFmtId="173" fontId="105" fillId="59" borderId="21" applyNumberFormat="0" applyAlignment="0" applyProtection="0"/>
    <xf numFmtId="173" fontId="98" fillId="61" borderId="21" applyNumberFormat="0" applyAlignment="0" applyProtection="0"/>
    <xf numFmtId="173" fontId="65" fillId="51" borderId="21" applyNumberFormat="0" applyAlignment="0" applyProtection="0"/>
    <xf numFmtId="0" fontId="244" fillId="51" borderId="21" applyNumberFormat="0" applyAlignment="0" applyProtection="0"/>
    <xf numFmtId="173" fontId="72" fillId="51" borderId="27" applyNumberFormat="0" applyAlignment="0" applyProtection="0"/>
    <xf numFmtId="185" fontId="7" fillId="0" borderId="2"/>
    <xf numFmtId="0" fontId="244" fillId="51" borderId="21" applyNumberFormat="0" applyAlignment="0" applyProtection="0"/>
    <xf numFmtId="0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105" fillId="59" borderId="21" applyNumberFormat="0" applyAlignment="0" applyProtection="0"/>
    <xf numFmtId="4" fontId="199" fillId="64" borderId="27" applyNumberFormat="0" applyProtection="0">
      <alignment horizontal="left" vertical="center" indent="1"/>
    </xf>
    <xf numFmtId="185" fontId="7" fillId="0" borderId="2"/>
    <xf numFmtId="171" fontId="40" fillId="71" borderId="3" applyBorder="0">
      <alignment horizontal="right"/>
    </xf>
    <xf numFmtId="181" fontId="91" fillId="0" borderId="3" applyBorder="0"/>
    <xf numFmtId="185" fontId="7" fillId="0" borderId="2"/>
    <xf numFmtId="185" fontId="7" fillId="0" borderId="2"/>
    <xf numFmtId="185" fontId="7" fillId="0" borderId="2"/>
    <xf numFmtId="185" fontId="7" fillId="0" borderId="2"/>
    <xf numFmtId="173" fontId="65" fillId="51" borderId="21" applyNumberFormat="0" applyAlignment="0" applyProtection="0"/>
    <xf numFmtId="0" fontId="65" fillId="51" borderId="21" applyNumberFormat="0" applyAlignment="0" applyProtection="0"/>
    <xf numFmtId="0" fontId="142" fillId="43" borderId="21" applyNumberFormat="0" applyAlignment="0" applyProtection="0"/>
    <xf numFmtId="185" fontId="7" fillId="0" borderId="2"/>
    <xf numFmtId="173" fontId="48" fillId="0" borderId="79"/>
    <xf numFmtId="0" fontId="230" fillId="0" borderId="29" applyNumberFormat="0" applyFill="0" applyAlignment="0" applyProtection="0"/>
    <xf numFmtId="0" fontId="230" fillId="0" borderId="29" applyNumberFormat="0" applyFill="0" applyAlignment="0" applyProtection="0"/>
    <xf numFmtId="0" fontId="230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210" fillId="0" borderId="30" applyNumberFormat="0" applyFill="0" applyAlignment="0" applyProtection="0"/>
    <xf numFmtId="0" fontId="210" fillId="0" borderId="30" applyNumberFormat="0" applyFill="0" applyAlignment="0" applyProtection="0"/>
    <xf numFmtId="0" fontId="299" fillId="0" borderId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185" fontId="7" fillId="0" borderId="2"/>
    <xf numFmtId="185" fontId="7" fillId="0" borderId="2"/>
    <xf numFmtId="185" fontId="7" fillId="0" borderId="2"/>
    <xf numFmtId="185" fontId="7" fillId="0" borderId="2"/>
    <xf numFmtId="0" fontId="299" fillId="0" borderId="0"/>
    <xf numFmtId="0" fontId="299" fillId="0" borderId="0"/>
    <xf numFmtId="0" fontId="299" fillId="0" borderId="0"/>
    <xf numFmtId="0" fontId="299" fillId="0" borderId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299" fillId="0" borderId="0"/>
    <xf numFmtId="185" fontId="7" fillId="0" borderId="2"/>
    <xf numFmtId="0" fontId="299" fillId="0" borderId="0"/>
    <xf numFmtId="185" fontId="7" fillId="0" borderId="2"/>
    <xf numFmtId="185" fontId="7" fillId="0" borderId="2"/>
    <xf numFmtId="185" fontId="7" fillId="0" borderId="2"/>
    <xf numFmtId="0" fontId="299" fillId="0" borderId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299" fillId="0" borderId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2" fontId="79" fillId="0" borderId="4" applyFont="0" applyFill="0" applyBorder="0" applyAlignment="0" applyProtection="0"/>
    <xf numFmtId="0" fontId="299" fillId="0" borderId="0"/>
    <xf numFmtId="0" fontId="202" fillId="51" borderId="21" applyNumberFormat="0" applyAlignment="0" applyProtection="0"/>
    <xf numFmtId="0" fontId="200" fillId="70" borderId="27" applyNumberFormat="0" applyProtection="0">
      <alignment horizontal="left" vertical="center" indent="1"/>
    </xf>
    <xf numFmtId="181" fontId="91" fillId="0" borderId="3" applyBorder="0"/>
    <xf numFmtId="164" fontId="84" fillId="0" borderId="4" applyFont="0" applyFill="0" applyBorder="0" applyAlignment="0" applyProtection="0">
      <alignment horizontal="right"/>
    </xf>
    <xf numFmtId="185" fontId="7" fillId="0" borderId="2"/>
    <xf numFmtId="173" fontId="65" fillId="51" borderId="21" applyNumberFormat="0" applyAlignment="0" applyProtection="0"/>
    <xf numFmtId="185" fontId="7" fillId="0" borderId="2"/>
    <xf numFmtId="185" fontId="7" fillId="0" borderId="2"/>
    <xf numFmtId="185" fontId="7" fillId="0" borderId="2"/>
    <xf numFmtId="9" fontId="41" fillId="95" borderId="70" applyProtection="0">
      <alignment horizontal="right"/>
      <protection locked="0"/>
    </xf>
    <xf numFmtId="0" fontId="198" fillId="0" borderId="0" applyBorder="0">
      <protection locked="0"/>
    </xf>
    <xf numFmtId="4" fontId="199" fillId="71" borderId="27" applyNumberFormat="0" applyProtection="0">
      <alignment horizontal="right" vertical="center"/>
    </xf>
    <xf numFmtId="0" fontId="230" fillId="0" borderId="29" applyNumberFormat="0" applyFill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78" fillId="0" borderId="46" applyNumberFormat="0" applyAlignment="0" applyProtection="0">
      <alignment horizontal="left" vertical="center"/>
    </xf>
    <xf numFmtId="0" fontId="198" fillId="0" borderId="0" applyBorder="0">
      <protection locked="0"/>
    </xf>
    <xf numFmtId="185" fontId="7" fillId="0" borderId="2"/>
    <xf numFmtId="173" fontId="65" fillId="51" borderId="21" applyNumberFormat="0" applyAlignment="0" applyProtection="0"/>
    <xf numFmtId="4" fontId="199" fillId="99" borderId="27" applyNumberFormat="0" applyProtection="0">
      <alignment horizontal="left" vertical="center" indent="1"/>
    </xf>
    <xf numFmtId="0" fontId="299" fillId="0" borderId="0"/>
    <xf numFmtId="0" fontId="299" fillId="0" borderId="0"/>
    <xf numFmtId="185" fontId="7" fillId="0" borderId="2"/>
    <xf numFmtId="185" fontId="7" fillId="0" borderId="2"/>
    <xf numFmtId="0" fontId="299" fillId="0" borderId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2" fillId="51" borderId="27" applyNumberFormat="0" applyAlignment="0" applyProtection="0"/>
    <xf numFmtId="0" fontId="72" fillId="61" borderId="27" applyNumberFormat="0" applyAlignment="0" applyProtection="0"/>
    <xf numFmtId="0" fontId="72" fillId="51" borderId="27" applyNumberFormat="0" applyAlignment="0" applyProtection="0"/>
    <xf numFmtId="0" fontId="143" fillId="51" borderId="27" applyNumberFormat="0" applyAlignment="0" applyProtection="0"/>
    <xf numFmtId="0" fontId="143" fillId="51" borderId="27" applyNumberFormat="0" applyAlignment="0" applyProtection="0"/>
    <xf numFmtId="17" fontId="103" fillId="0" borderId="3" applyFont="0" applyFill="0" applyBorder="0" applyAlignment="0" applyProtection="0"/>
    <xf numFmtId="185" fontId="7" fillId="0" borderId="2"/>
    <xf numFmtId="185" fontId="7" fillId="0" borderId="2"/>
    <xf numFmtId="185" fontId="7" fillId="0" borderId="2"/>
    <xf numFmtId="0" fontId="198" fillId="0" borderId="0" applyBorder="0">
      <protection locked="0"/>
    </xf>
    <xf numFmtId="0" fontId="299" fillId="0" borderId="0"/>
    <xf numFmtId="0" fontId="7" fillId="64" borderId="27" applyNumberFormat="0" applyProtection="0">
      <alignment horizontal="left" vertical="center" indent="1"/>
    </xf>
    <xf numFmtId="0" fontId="198" fillId="0" borderId="0" applyBorder="0">
      <protection locked="0"/>
    </xf>
    <xf numFmtId="17" fontId="103" fillId="0" borderId="3" applyFont="0" applyFill="0" applyBorder="0" applyAlignment="0" applyProtection="0"/>
    <xf numFmtId="0" fontId="198" fillId="0" borderId="7">
      <protection locked="0"/>
    </xf>
    <xf numFmtId="173" fontId="72" fillId="51" borderId="27" applyNumberFormat="0" applyAlignment="0" applyProtection="0"/>
    <xf numFmtId="0" fontId="198" fillId="0" borderId="0" applyBorder="0">
      <protection locked="0"/>
    </xf>
    <xf numFmtId="185" fontId="7" fillId="0" borderId="2"/>
    <xf numFmtId="4" fontId="199" fillId="78" borderId="27" applyNumberFormat="0" applyProtection="0">
      <alignment vertical="center"/>
    </xf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185" fontId="7" fillId="0" borderId="2"/>
    <xf numFmtId="185" fontId="7" fillId="0" borderId="2"/>
    <xf numFmtId="185" fontId="7" fillId="0" borderId="2"/>
    <xf numFmtId="1" fontId="207" fillId="0" borderId="49">
      <alignment vertical="top"/>
    </xf>
    <xf numFmtId="185" fontId="7" fillId="0" borderId="2"/>
    <xf numFmtId="0" fontId="105" fillId="59" borderId="21" applyNumberFormat="0" applyAlignment="0" applyProtection="0"/>
    <xf numFmtId="4" fontId="199" fillId="68" borderId="27" applyNumberFormat="0" applyProtection="0">
      <alignment horizontal="right" vertical="center"/>
    </xf>
    <xf numFmtId="0" fontId="197" fillId="43" borderId="21" applyNumberFormat="0" applyAlignment="0" applyProtection="0"/>
    <xf numFmtId="0" fontId="244" fillId="51" borderId="21" applyNumberFormat="0" applyAlignment="0" applyProtection="0"/>
    <xf numFmtId="17" fontId="103" fillId="0" borderId="62" applyFont="0" applyFill="0" applyBorder="0" applyAlignment="0" applyProtection="0"/>
    <xf numFmtId="1" fontId="207" fillId="0" borderId="49">
      <alignment vertical="top"/>
    </xf>
    <xf numFmtId="171" fontId="40" fillId="0" borderId="62" applyBorder="0">
      <alignment horizontal="right"/>
    </xf>
    <xf numFmtId="181" fontId="91" fillId="0" borderId="3" applyBorder="0"/>
    <xf numFmtId="0" fontId="163" fillId="51" borderId="21" applyNumberFormat="0" applyAlignment="0" applyProtection="0"/>
    <xf numFmtId="0" fontId="105" fillId="59" borderId="21" applyNumberFormat="0" applyAlignment="0" applyProtection="0"/>
    <xf numFmtId="173" fontId="65" fillId="51" borderId="21" applyNumberFormat="0" applyAlignment="0" applyProtection="0"/>
    <xf numFmtId="185" fontId="7" fillId="0" borderId="2"/>
    <xf numFmtId="173" fontId="65" fillId="51" borderId="21" applyNumberFormat="0" applyAlignment="0" applyProtection="0"/>
    <xf numFmtId="17" fontId="103" fillId="0" borderId="62" applyFont="0" applyFill="0" applyBorder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198" fillId="0" borderId="7">
      <protection locked="0"/>
    </xf>
    <xf numFmtId="0" fontId="299" fillId="0" borderId="0"/>
    <xf numFmtId="0" fontId="299" fillId="0" borderId="0"/>
    <xf numFmtId="185" fontId="7" fillId="0" borderId="2"/>
    <xf numFmtId="173" fontId="65" fillId="51" borderId="21" applyNumberFormat="0" applyAlignment="0" applyProtection="0"/>
    <xf numFmtId="0" fontId="202" fillId="51" borderId="21" applyNumberFormat="0" applyAlignment="0" applyProtection="0"/>
    <xf numFmtId="173" fontId="65" fillId="51" borderId="21" applyNumberFormat="0" applyAlignment="0" applyProtection="0"/>
    <xf numFmtId="4" fontId="7" fillId="0" borderId="62" applyNumberFormat="0" applyFont="0" applyFill="0" applyAlignment="0" applyProtection="0"/>
    <xf numFmtId="171" fontId="40" fillId="0" borderId="3" applyBorder="0">
      <alignment horizontal="right"/>
    </xf>
    <xf numFmtId="0" fontId="299" fillId="0" borderId="0"/>
    <xf numFmtId="173" fontId="72" fillId="51" borderId="27" applyNumberFormat="0" applyAlignment="0" applyProtection="0"/>
    <xf numFmtId="4" fontId="199" fillId="37" borderId="27" applyNumberFormat="0" applyProtection="0">
      <alignment horizontal="left" vertical="center" indent="1"/>
    </xf>
    <xf numFmtId="0" fontId="218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218" fillId="51" borderId="27" applyNumberFormat="0" applyAlignment="0" applyProtection="0"/>
    <xf numFmtId="0" fontId="299" fillId="0" borderId="0"/>
    <xf numFmtId="0" fontId="299" fillId="0" borderId="0"/>
    <xf numFmtId="0" fontId="299" fillId="0" borderId="0"/>
    <xf numFmtId="0" fontId="299" fillId="0" borderId="0"/>
    <xf numFmtId="0" fontId="65" fillId="51" borderId="21" applyNumberFormat="0" applyAlignment="0" applyProtection="0"/>
    <xf numFmtId="4" fontId="225" fillId="99" borderId="27" applyNumberFormat="0" applyProtection="0">
      <alignment horizontal="right" vertical="center"/>
    </xf>
    <xf numFmtId="0" fontId="299" fillId="0" borderId="0"/>
    <xf numFmtId="0" fontId="299" fillId="0" borderId="0"/>
    <xf numFmtId="0" fontId="299" fillId="0" borderId="0"/>
    <xf numFmtId="0" fontId="7" fillId="36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0" fontId="299" fillId="0" borderId="0"/>
    <xf numFmtId="185" fontId="7" fillId="0" borderId="2"/>
    <xf numFmtId="185" fontId="7" fillId="0" borderId="2"/>
    <xf numFmtId="0" fontId="218" fillId="51" borderId="27" applyNumberFormat="0" applyAlignment="0" applyProtection="0"/>
    <xf numFmtId="185" fontId="7" fillId="0" borderId="2"/>
    <xf numFmtId="0" fontId="142" fillId="43" borderId="21" applyNumberFormat="0" applyAlignment="0" applyProtection="0"/>
    <xf numFmtId="4" fontId="199" fillId="68" borderId="27" applyNumberFormat="0" applyProtection="0">
      <alignment horizontal="right" vertical="center"/>
    </xf>
    <xf numFmtId="276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274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274" fontId="7" fillId="9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274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4" fontId="199" fillId="97" borderId="27" applyNumberFormat="0" applyProtection="0">
      <alignment horizontal="right" vertical="center"/>
    </xf>
    <xf numFmtId="4" fontId="199" fillId="103" borderId="27" applyNumberFormat="0" applyProtection="0">
      <alignment horizontal="right" vertical="center"/>
    </xf>
    <xf numFmtId="0" fontId="218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2" fillId="51" borderId="27" applyNumberFormat="0" applyAlignment="0" applyProtection="0"/>
    <xf numFmtId="10" fontId="26" fillId="78" borderId="70" applyNumberFormat="0" applyBorder="0" applyAlignment="0" applyProtection="0"/>
    <xf numFmtId="0" fontId="299" fillId="0" borderId="0"/>
    <xf numFmtId="4" fontId="287" fillId="99" borderId="27" applyNumberFormat="0" applyProtection="0">
      <alignment horizontal="right" vertical="center"/>
    </xf>
    <xf numFmtId="185" fontId="7" fillId="0" borderId="2"/>
    <xf numFmtId="185" fontId="7" fillId="0" borderId="2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185" fontId="7" fillId="0" borderId="2"/>
    <xf numFmtId="173" fontId="98" fillId="61" borderId="21" applyNumberFormat="0" applyAlignment="0" applyProtection="0"/>
    <xf numFmtId="173" fontId="65" fillId="51" borderId="21" applyNumberFormat="0" applyAlignment="0" applyProtection="0"/>
    <xf numFmtId="185" fontId="7" fillId="0" borderId="2"/>
    <xf numFmtId="185" fontId="7" fillId="0" borderId="2"/>
    <xf numFmtId="0" fontId="72" fillId="51" borderId="27" applyNumberFormat="0" applyAlignment="0" applyProtection="0"/>
    <xf numFmtId="17" fontId="103" fillId="0" borderId="3" applyFont="0" applyFill="0" applyBorder="0" applyAlignment="0" applyProtection="0"/>
    <xf numFmtId="0" fontId="299" fillId="0" borderId="0"/>
    <xf numFmtId="0" fontId="299" fillId="0" borderId="0"/>
    <xf numFmtId="173" fontId="72" fillId="51" borderId="27" applyNumberFormat="0" applyAlignment="0" applyProtection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4" fontId="199" fillId="99" borderId="27" applyNumberFormat="0" applyProtection="0">
      <alignment horizontal="right" vertical="center"/>
    </xf>
    <xf numFmtId="4" fontId="199" fillId="99" borderId="27" applyNumberFormat="0" applyProtection="0">
      <alignment horizontal="right" vertical="center"/>
    </xf>
    <xf numFmtId="0" fontId="7" fillId="70" borderId="27" applyNumberFormat="0" applyProtection="0">
      <alignment horizontal="left" vertical="center" indent="1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7" fontId="103" fillId="0" borderId="3" applyFont="0" applyFill="0" applyBorder="0" applyAlignment="0" applyProtection="0"/>
    <xf numFmtId="0" fontId="299" fillId="0" borderId="0"/>
    <xf numFmtId="0" fontId="7" fillId="70" borderId="27" applyNumberFormat="0" applyProtection="0">
      <alignment horizontal="left" vertical="center" indent="1"/>
    </xf>
    <xf numFmtId="173" fontId="72" fillId="51" borderId="27" applyNumberFormat="0" applyAlignment="0" applyProtection="0"/>
    <xf numFmtId="185" fontId="7" fillId="0" borderId="2"/>
    <xf numFmtId="173" fontId="65" fillId="51" borderId="21" applyNumberFormat="0" applyAlignment="0" applyProtection="0"/>
    <xf numFmtId="4" fontId="199" fillId="99" borderId="27" applyNumberFormat="0" applyProtection="0">
      <alignment horizontal="left" vertical="center" indent="1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299" fillId="0" borderId="0"/>
    <xf numFmtId="185" fontId="7" fillId="0" borderId="2"/>
    <xf numFmtId="185" fontId="7" fillId="0" borderId="2"/>
    <xf numFmtId="185" fontId="7" fillId="0" borderId="2"/>
    <xf numFmtId="185" fontId="7" fillId="0" borderId="2"/>
    <xf numFmtId="0" fontId="198" fillId="0" borderId="7">
      <protection locked="0"/>
    </xf>
    <xf numFmtId="4" fontId="199" fillId="99" borderId="27" applyNumberFormat="0" applyProtection="0">
      <alignment horizontal="right" vertical="center"/>
    </xf>
    <xf numFmtId="0" fontId="7" fillId="36" borderId="27" applyNumberFormat="0" applyProtection="0">
      <alignment horizontal="left" vertical="center" indent="1"/>
    </xf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61" borderId="27" applyNumberFormat="0" applyAlignment="0" applyProtection="0"/>
    <xf numFmtId="0" fontId="78" fillId="0" borderId="71">
      <alignment horizontal="left" vertical="center"/>
    </xf>
    <xf numFmtId="10" fontId="26" fillId="78" borderId="70" applyNumberFormat="0" applyBorder="0" applyAlignment="0" applyProtection="0"/>
    <xf numFmtId="17" fontId="103" fillId="0" borderId="3" applyFont="0" applyFill="0" applyBorder="0" applyAlignment="0" applyProtection="0"/>
    <xf numFmtId="0" fontId="299" fillId="0" borderId="0"/>
    <xf numFmtId="0" fontId="299" fillId="0" borderId="0"/>
    <xf numFmtId="0" fontId="299" fillId="0" borderId="0"/>
    <xf numFmtId="0" fontId="299" fillId="0" borderId="0"/>
    <xf numFmtId="185" fontId="7" fillId="0" borderId="2"/>
    <xf numFmtId="0" fontId="198" fillId="0" borderId="0" applyBorder="0">
      <protection locked="0"/>
    </xf>
    <xf numFmtId="0" fontId="7" fillId="64" borderId="27" applyNumberFormat="0" applyProtection="0">
      <alignment horizontal="left" vertical="center" indent="1"/>
    </xf>
    <xf numFmtId="0" fontId="198" fillId="0" borderId="0" applyBorder="0">
      <protection locked="0"/>
    </xf>
    <xf numFmtId="0" fontId="299" fillId="0" borderId="0"/>
    <xf numFmtId="0" fontId="7" fillId="90" borderId="27" applyNumberFormat="0" applyProtection="0">
      <alignment horizontal="left" vertical="center" indent="1"/>
    </xf>
    <xf numFmtId="173" fontId="72" fillId="51" borderId="27" applyNumberFormat="0" applyAlignment="0" applyProtection="0"/>
    <xf numFmtId="4" fontId="199" fillId="64" borderId="27" applyNumberFormat="0" applyProtection="0">
      <alignment horizontal="left" vertical="center" indent="1"/>
    </xf>
    <xf numFmtId="173" fontId="72" fillId="51" borderId="27" applyNumberFormat="0" applyAlignment="0" applyProtection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73" fontId="56" fillId="63" borderId="5" applyBorder="0" applyProtection="0">
      <alignment horizontal="centerContinuous" vertical="center"/>
    </xf>
    <xf numFmtId="0" fontId="98" fillId="61" borderId="21" applyNumberFormat="0" applyAlignment="0" applyProtection="0"/>
    <xf numFmtId="185" fontId="7" fillId="0" borderId="2"/>
    <xf numFmtId="173" fontId="65" fillId="51" borderId="21" applyNumberFormat="0" applyAlignment="0" applyProtection="0"/>
    <xf numFmtId="10" fontId="26" fillId="78" borderId="70" applyNumberFormat="0" applyBorder="0" applyAlignment="0" applyProtection="0"/>
    <xf numFmtId="0" fontId="7" fillId="64" borderId="27" applyNumberFormat="0" applyProtection="0">
      <alignment horizontal="left" vertical="center" indent="1"/>
    </xf>
    <xf numFmtId="0" fontId="75" fillId="0" borderId="0" applyNumberFormat="0" applyFill="0" applyBorder="0" applyAlignment="0" applyProtection="0"/>
    <xf numFmtId="0" fontId="299" fillId="0" borderId="0"/>
    <xf numFmtId="3" fontId="233" fillId="35" borderId="75" applyFont="0" applyAlignment="0">
      <alignment vertical="center"/>
    </xf>
    <xf numFmtId="3" fontId="233" fillId="35" borderId="75" applyFont="0" applyAlignment="0">
      <alignment vertical="center"/>
    </xf>
    <xf numFmtId="3" fontId="233" fillId="35" borderId="75" applyFont="0" applyAlignment="0">
      <alignment vertical="center"/>
    </xf>
    <xf numFmtId="181" fontId="132" fillId="0" borderId="2" applyBorder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" fontId="207" fillId="0" borderId="49">
      <alignment vertical="top"/>
    </xf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142" fillId="43" borderId="21" applyNumberFormat="0" applyAlignment="0" applyProtection="0"/>
    <xf numFmtId="0" fontId="7" fillId="64" borderId="27" applyNumberFormat="0" applyProtection="0">
      <alignment horizontal="left" vertical="center" indent="1"/>
    </xf>
    <xf numFmtId="0" fontId="210" fillId="0" borderId="30" applyNumberFormat="0" applyFill="0" applyAlignment="0" applyProtection="0"/>
    <xf numFmtId="0" fontId="72" fillId="85" borderId="27" applyNumberFormat="0" applyAlignment="0" applyProtection="0"/>
    <xf numFmtId="0" fontId="230" fillId="0" borderId="29" applyNumberFormat="0" applyFill="0" applyAlignment="0" applyProtection="0"/>
    <xf numFmtId="173" fontId="72" fillId="51" borderId="27" applyNumberFormat="0" applyAlignment="0" applyProtection="0"/>
    <xf numFmtId="0" fontId="7" fillId="90" borderId="27" applyNumberFormat="0" applyProtection="0">
      <alignment horizontal="left" vertical="center" indent="1"/>
    </xf>
    <xf numFmtId="0" fontId="299" fillId="0" borderId="0"/>
    <xf numFmtId="173" fontId="72" fillId="51" borderId="27" applyNumberFormat="0" applyAlignment="0" applyProtection="0"/>
    <xf numFmtId="0" fontId="48" fillId="0" borderId="88"/>
    <xf numFmtId="185" fontId="7" fillId="0" borderId="2"/>
    <xf numFmtId="0" fontId="143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185" fontId="7" fillId="0" borderId="2"/>
    <xf numFmtId="0" fontId="198" fillId="0" borderId="7">
      <protection locked="0"/>
    </xf>
    <xf numFmtId="185" fontId="7" fillId="0" borderId="2"/>
    <xf numFmtId="0" fontId="7" fillId="36" borderId="27" applyNumberFormat="0" applyProtection="0">
      <alignment horizontal="left" vertical="center" indent="1"/>
    </xf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185" fontId="7" fillId="0" borderId="2"/>
    <xf numFmtId="185" fontId="7" fillId="0" borderId="2"/>
    <xf numFmtId="185" fontId="7" fillId="0" borderId="2"/>
    <xf numFmtId="0" fontId="299" fillId="0" borderId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73" fontId="72" fillId="51" borderId="27" applyNumberFormat="0" applyAlignment="0" applyProtection="0"/>
    <xf numFmtId="4" fontId="199" fillId="64" borderId="27" applyNumberFormat="0" applyProtection="0">
      <alignment horizontal="left" vertical="center" indent="1"/>
    </xf>
    <xf numFmtId="0" fontId="299" fillId="0" borderId="0"/>
    <xf numFmtId="0" fontId="7" fillId="70" borderId="27" applyNumberFormat="0" applyProtection="0">
      <alignment horizontal="left" vertical="center" indent="1"/>
    </xf>
    <xf numFmtId="0" fontId="299" fillId="0" borderId="0"/>
    <xf numFmtId="0" fontId="299" fillId="0" borderId="0"/>
    <xf numFmtId="185" fontId="7" fillId="0" borderId="2"/>
    <xf numFmtId="185" fontId="7" fillId="0" borderId="2"/>
    <xf numFmtId="185" fontId="7" fillId="0" borderId="2"/>
    <xf numFmtId="173" fontId="65" fillId="51" borderId="21" applyNumberFormat="0" applyAlignment="0" applyProtection="0"/>
    <xf numFmtId="0" fontId="7" fillId="70" borderId="27" applyNumberFormat="0" applyProtection="0">
      <alignment horizontal="left" vertical="center" indent="1"/>
    </xf>
    <xf numFmtId="0" fontId="299" fillId="0" borderId="0"/>
    <xf numFmtId="173" fontId="65" fillId="51" borderId="21" applyNumberFormat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299" fillId="0" borderId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299" fillId="0" borderId="0"/>
    <xf numFmtId="0" fontId="244" fillId="51" borderId="21" applyNumberFormat="0" applyAlignment="0" applyProtection="0"/>
    <xf numFmtId="0" fontId="299" fillId="0" borderId="0"/>
    <xf numFmtId="185" fontId="7" fillId="0" borderId="2"/>
    <xf numFmtId="0" fontId="7" fillId="64" borderId="27" applyNumberFormat="0" applyProtection="0">
      <alignment horizontal="left" vertical="center" indent="1"/>
    </xf>
    <xf numFmtId="17" fontId="103" fillId="0" borderId="62" applyFont="0" applyFill="0" applyBorder="0" applyAlignment="0" applyProtection="0"/>
    <xf numFmtId="0" fontId="65" fillId="51" borderId="21" applyNumberFormat="0" applyAlignment="0" applyProtection="0"/>
    <xf numFmtId="0" fontId="142" fillId="43" borderId="21" applyNumberFormat="0" applyAlignment="0" applyProtection="0"/>
    <xf numFmtId="171" fontId="40" fillId="71" borderId="62" applyBorder="0">
      <alignment horizontal="right"/>
    </xf>
    <xf numFmtId="185" fontId="7" fillId="0" borderId="2"/>
    <xf numFmtId="0" fontId="299" fillId="0" borderId="0"/>
    <xf numFmtId="185" fontId="7" fillId="0" borderId="2"/>
    <xf numFmtId="185" fontId="7" fillId="0" borderId="2"/>
    <xf numFmtId="185" fontId="7" fillId="0" borderId="2"/>
    <xf numFmtId="185" fontId="7" fillId="0" borderId="2"/>
    <xf numFmtId="0" fontId="299" fillId="0" borderId="0"/>
    <xf numFmtId="185" fontId="7" fillId="0" borderId="2"/>
    <xf numFmtId="274" fontId="7" fillId="70" borderId="27" applyNumberFormat="0" applyProtection="0">
      <alignment horizontal="left" vertical="center" indent="1"/>
    </xf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61" borderId="27" applyNumberFormat="0" applyAlignment="0" applyProtection="0"/>
    <xf numFmtId="185" fontId="7" fillId="0" borderId="2"/>
    <xf numFmtId="0" fontId="299" fillId="0" borderId="0"/>
    <xf numFmtId="0" fontId="299" fillId="0" borderId="0"/>
    <xf numFmtId="0" fontId="244" fillId="51" borderId="21" applyNumberFormat="0" applyAlignment="0" applyProtection="0"/>
    <xf numFmtId="0" fontId="299" fillId="0" borderId="0"/>
    <xf numFmtId="0" fontId="299" fillId="0" borderId="0"/>
    <xf numFmtId="0" fontId="7" fillId="70" borderId="27" applyNumberFormat="0" applyProtection="0">
      <alignment horizontal="left" vertical="center" indent="1"/>
    </xf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17" fontId="103" fillId="0" borderId="3" applyFont="0" applyFill="0" applyBorder="0" applyAlignment="0" applyProtection="0"/>
    <xf numFmtId="173" fontId="72" fillId="51" borderId="27" applyNumberFormat="0" applyAlignment="0" applyProtection="0"/>
    <xf numFmtId="0" fontId="7" fillId="64" borderId="27" applyNumberFormat="0" applyProtection="0">
      <alignment horizontal="left" vertical="center" indent="1"/>
    </xf>
    <xf numFmtId="4" fontId="287" fillId="99" borderId="27" applyNumberFormat="0" applyProtection="0">
      <alignment horizontal="right" vertical="center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0" fontId="218" fillId="51" borderId="27" applyNumberFormat="0" applyAlignment="0" applyProtection="0"/>
    <xf numFmtId="0" fontId="72" fillId="85" borderId="27" applyNumberFormat="0" applyAlignment="0" applyProtection="0"/>
    <xf numFmtId="185" fontId="7" fillId="0" borderId="2"/>
    <xf numFmtId="274" fontId="7" fillId="70" borderId="27" applyNumberFormat="0" applyProtection="0">
      <alignment horizontal="left" vertical="center" indent="1"/>
    </xf>
    <xf numFmtId="0" fontId="198" fillId="0" borderId="0" applyBorder="0">
      <protection locked="0"/>
    </xf>
    <xf numFmtId="0" fontId="198" fillId="0" borderId="0" applyBorder="0">
      <protection locked="0"/>
    </xf>
    <xf numFmtId="0" fontId="143" fillId="51" borderId="27" applyNumberFormat="0" applyAlignment="0" applyProtection="0"/>
    <xf numFmtId="0" fontId="143" fillId="51" borderId="27" applyNumberFormat="0" applyAlignment="0" applyProtection="0"/>
    <xf numFmtId="0" fontId="299" fillId="0" borderId="0"/>
    <xf numFmtId="0" fontId="299" fillId="0" borderId="0"/>
    <xf numFmtId="0" fontId="7" fillId="64" borderId="27" applyNumberFormat="0" applyProtection="0">
      <alignment horizontal="left" vertical="center" indent="1"/>
    </xf>
    <xf numFmtId="185" fontId="7" fillId="0" borderId="2"/>
    <xf numFmtId="173" fontId="65" fillId="51" borderId="21" applyNumberFormat="0" applyAlignment="0" applyProtection="0"/>
    <xf numFmtId="185" fontId="7" fillId="0" borderId="2"/>
    <xf numFmtId="185" fontId="7" fillId="0" borderId="2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181" fontId="91" fillId="0" borderId="3" applyBorder="0"/>
    <xf numFmtId="173" fontId="65" fillId="51" borderId="21" applyNumberFormat="0" applyAlignment="0" applyProtection="0"/>
    <xf numFmtId="185" fontId="7" fillId="0" borderId="2"/>
    <xf numFmtId="0" fontId="105" fillId="43" borderId="21" applyNumberFormat="0" applyAlignment="0" applyProtection="0"/>
    <xf numFmtId="0" fontId="78" fillId="0" borderId="46" applyNumberFormat="0" applyAlignment="0" applyProtection="0">
      <alignment horizontal="left" vertical="center"/>
    </xf>
    <xf numFmtId="173" fontId="65" fillId="51" borderId="21" applyNumberFormat="0" applyAlignment="0" applyProtection="0"/>
    <xf numFmtId="185" fontId="7" fillId="0" borderId="2"/>
    <xf numFmtId="4" fontId="199" fillId="99" borderId="27" applyNumberFormat="0" applyProtection="0">
      <alignment horizontal="left" vertical="center" indent="1"/>
    </xf>
    <xf numFmtId="0" fontId="299" fillId="0" borderId="0"/>
    <xf numFmtId="0" fontId="299" fillId="0" borderId="0"/>
    <xf numFmtId="0" fontId="142" fillId="43" borderId="21" applyNumberFormat="0" applyAlignment="0" applyProtection="0"/>
    <xf numFmtId="0" fontId="105" fillId="43" borderId="21" applyNumberFormat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98" fillId="61" borderId="21" applyNumberFormat="0" applyAlignment="0" applyProtection="0"/>
    <xf numFmtId="185" fontId="7" fillId="0" borderId="2"/>
    <xf numFmtId="185" fontId="7" fillId="0" borderId="2"/>
    <xf numFmtId="185" fontId="7" fillId="0" borderId="2"/>
    <xf numFmtId="0" fontId="198" fillId="0" borderId="0" applyBorder="0">
      <protection locked="0"/>
    </xf>
    <xf numFmtId="185" fontId="7" fillId="0" borderId="2"/>
    <xf numFmtId="185" fontId="7" fillId="0" borderId="2"/>
    <xf numFmtId="185" fontId="7" fillId="0" borderId="2"/>
    <xf numFmtId="173" fontId="105" fillId="59" borderId="21" applyNumberFormat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0" fontId="7" fillId="64" borderId="27" applyNumberFormat="0" applyProtection="0">
      <alignment horizontal="left" vertical="center" indent="1"/>
    </xf>
    <xf numFmtId="3" fontId="233" fillId="35" borderId="78" applyFont="0" applyAlignment="0">
      <alignment vertical="center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299" fillId="0" borderId="0"/>
    <xf numFmtId="185" fontId="7" fillId="0" borderId="2"/>
    <xf numFmtId="185" fontId="7" fillId="0" borderId="2"/>
    <xf numFmtId="185" fontId="7" fillId="0" borderId="2"/>
    <xf numFmtId="185" fontId="7" fillId="0" borderId="2"/>
    <xf numFmtId="181" fontId="132" fillId="0" borderId="2" applyBorder="0"/>
    <xf numFmtId="173" fontId="65" fillId="51" borderId="21" applyNumberFormat="0" applyAlignment="0" applyProtection="0"/>
    <xf numFmtId="173" fontId="105" fillId="59" borderId="21" applyNumberFormat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7" fillId="70" borderId="27" applyNumberFormat="0" applyProtection="0">
      <alignment horizontal="left" vertical="center" indent="1"/>
    </xf>
    <xf numFmtId="0" fontId="299" fillId="0" borderId="0"/>
    <xf numFmtId="0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61" borderId="27" applyNumberFormat="0" applyAlignment="0" applyProtection="0"/>
    <xf numFmtId="0" fontId="72" fillId="51" borderId="27" applyNumberFormat="0" applyAlignment="0" applyProtection="0"/>
    <xf numFmtId="10" fontId="26" fillId="78" borderId="70" applyNumberFormat="0" applyBorder="0" applyAlignment="0" applyProtection="0"/>
    <xf numFmtId="1" fontId="207" fillId="0" borderId="96">
      <alignment vertical="top"/>
    </xf>
    <xf numFmtId="181" fontId="91" fillId="0" borderId="3" applyBorder="0"/>
    <xf numFmtId="185" fontId="7" fillId="0" borderId="2"/>
    <xf numFmtId="185" fontId="7" fillId="0" borderId="2"/>
    <xf numFmtId="173" fontId="72" fillId="51" borderId="27" applyNumberFormat="0" applyAlignment="0" applyProtection="0"/>
    <xf numFmtId="173" fontId="65" fillId="51" borderId="21" applyNumberFormat="0" applyAlignment="0" applyProtection="0"/>
    <xf numFmtId="185" fontId="7" fillId="0" borderId="2"/>
    <xf numFmtId="0" fontId="198" fillId="0" borderId="0" applyBorder="0">
      <protection locked="0"/>
    </xf>
    <xf numFmtId="0" fontId="198" fillId="0" borderId="0" applyBorder="0">
      <protection locked="0"/>
    </xf>
    <xf numFmtId="0" fontId="77" fillId="0" borderId="29" applyNumberFormat="0" applyFill="0" applyAlignment="0" applyProtection="0"/>
    <xf numFmtId="0" fontId="7" fillId="64" borderId="27" applyNumberFormat="0" applyProtection="0">
      <alignment horizontal="left" vertical="center" indent="1"/>
    </xf>
    <xf numFmtId="0" fontId="198" fillId="0" borderId="7">
      <protection locked="0"/>
    </xf>
    <xf numFmtId="0" fontId="198" fillId="0" borderId="0" applyBorder="0">
      <protection locked="0"/>
    </xf>
    <xf numFmtId="0" fontId="299" fillId="0" borderId="0"/>
    <xf numFmtId="0" fontId="299" fillId="0" borderId="0"/>
    <xf numFmtId="0" fontId="143" fillId="51" borderId="27" applyNumberFormat="0" applyAlignment="0" applyProtection="0"/>
    <xf numFmtId="274" fontId="7" fillId="90" borderId="27" applyNumberFormat="0" applyProtection="0">
      <alignment horizontal="left" vertical="center" indent="1"/>
    </xf>
    <xf numFmtId="275" fontId="7" fillId="0" borderId="3" applyFont="0" applyFill="0" applyBorder="0" applyAlignment="0" applyProtection="0"/>
    <xf numFmtId="185" fontId="7" fillId="0" borderId="2"/>
    <xf numFmtId="185" fontId="7" fillId="0" borderId="2"/>
    <xf numFmtId="0" fontId="105" fillId="43" borderId="21" applyNumberFormat="0" applyAlignment="0" applyProtection="0"/>
    <xf numFmtId="185" fontId="7" fillId="0" borderId="2"/>
    <xf numFmtId="4" fontId="199" fillId="105" borderId="27" applyNumberFormat="0" applyProtection="0">
      <alignment horizontal="right" vertical="center"/>
    </xf>
    <xf numFmtId="185" fontId="7" fillId="0" borderId="2"/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7" fillId="0" borderId="29" applyNumberFormat="0" applyFill="0" applyAlignment="0" applyProtection="0"/>
    <xf numFmtId="0" fontId="7" fillId="7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173" fontId="72" fillId="51" borderId="27" applyNumberFormat="0" applyAlignment="0" applyProtection="0"/>
    <xf numFmtId="185" fontId="7" fillId="0" borderId="2"/>
    <xf numFmtId="173" fontId="65" fillId="51" borderId="21" applyNumberFormat="0" applyAlignment="0" applyProtection="0"/>
    <xf numFmtId="0" fontId="7" fillId="64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185" fontId="7" fillId="0" borderId="2"/>
    <xf numFmtId="0" fontId="56" fillId="63" borderId="5" applyBorder="0" applyProtection="0">
      <alignment horizontal="centerContinuous" vertical="center"/>
    </xf>
    <xf numFmtId="0" fontId="7" fillId="70" borderId="27" applyNumberFormat="0" applyProtection="0">
      <alignment horizontal="left" vertical="center" indent="1"/>
    </xf>
    <xf numFmtId="0" fontId="299" fillId="0" borderId="0"/>
    <xf numFmtId="185" fontId="7" fillId="0" borderId="2"/>
    <xf numFmtId="185" fontId="7" fillId="0" borderId="2"/>
    <xf numFmtId="185" fontId="7" fillId="0" borderId="2"/>
    <xf numFmtId="185" fontId="7" fillId="0" borderId="2"/>
    <xf numFmtId="164" fontId="84" fillId="0" borderId="74" applyFont="0" applyFill="0" applyBorder="0" applyAlignment="0" applyProtection="0">
      <alignment horizontal="right"/>
    </xf>
    <xf numFmtId="4" fontId="199" fillId="37" borderId="27" applyNumberFormat="0" applyProtection="0">
      <alignment horizontal="left" vertical="center" indent="1"/>
    </xf>
    <xf numFmtId="0" fontId="299" fillId="0" borderId="0"/>
    <xf numFmtId="0" fontId="299" fillId="0" borderId="0"/>
    <xf numFmtId="0" fontId="299" fillId="0" borderId="0"/>
    <xf numFmtId="0" fontId="299" fillId="0" borderId="0"/>
    <xf numFmtId="185" fontId="7" fillId="0" borderId="2"/>
    <xf numFmtId="0" fontId="299" fillId="0" borderId="0"/>
    <xf numFmtId="0" fontId="299" fillId="0" borderId="0"/>
    <xf numFmtId="0" fontId="299" fillId="0" borderId="0"/>
    <xf numFmtId="0" fontId="299" fillId="0" borderId="0"/>
    <xf numFmtId="0" fontId="7" fillId="36" borderId="27" applyNumberFormat="0" applyProtection="0">
      <alignment horizontal="left" vertical="center" indent="1"/>
    </xf>
    <xf numFmtId="173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5" fillId="0" borderId="0" applyNumberFormat="0" applyFill="0" applyBorder="0" applyAlignment="0" applyProtection="0"/>
    <xf numFmtId="185" fontId="7" fillId="0" borderId="2"/>
    <xf numFmtId="0" fontId="210" fillId="0" borderId="30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230" fillId="0" borderId="29" applyNumberFormat="0" applyFill="0" applyAlignment="0" applyProtection="0"/>
    <xf numFmtId="0" fontId="230" fillId="0" borderId="29" applyNumberFormat="0" applyFill="0" applyAlignment="0" applyProtection="0"/>
    <xf numFmtId="0" fontId="230" fillId="0" borderId="29" applyNumberFormat="0" applyFill="0" applyAlignment="0" applyProtection="0"/>
    <xf numFmtId="0" fontId="299" fillId="0" borderId="0"/>
    <xf numFmtId="0" fontId="7" fillId="36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185" fontId="7" fillId="0" borderId="2"/>
    <xf numFmtId="185" fontId="7" fillId="0" borderId="2"/>
    <xf numFmtId="185" fontId="7" fillId="0" borderId="2"/>
    <xf numFmtId="185" fontId="7" fillId="0" borderId="2"/>
    <xf numFmtId="173" fontId="65" fillId="51" borderId="21" applyNumberFormat="0" applyAlignment="0" applyProtection="0"/>
    <xf numFmtId="0" fontId="202" fillId="51" borderId="21" applyNumberFormat="0" applyAlignment="0" applyProtection="0"/>
    <xf numFmtId="173" fontId="45" fillId="0" borderId="74" applyFill="0" applyBorder="0" applyProtection="0">
      <alignment horizontal="left" vertical="top"/>
    </xf>
    <xf numFmtId="0" fontId="78" fillId="0" borderId="71">
      <alignment horizontal="left" vertical="center"/>
    </xf>
    <xf numFmtId="0" fontId="299" fillId="0" borderId="0"/>
    <xf numFmtId="0" fontId="299" fillId="0" borderId="0"/>
    <xf numFmtId="0" fontId="197" fillId="43" borderId="21" applyNumberFormat="0" applyAlignment="0" applyProtection="0"/>
    <xf numFmtId="0" fontId="7" fillId="90" borderId="27" applyNumberFormat="0" applyProtection="0">
      <alignment horizontal="left" vertical="center" indent="1"/>
    </xf>
    <xf numFmtId="185" fontId="7" fillId="0" borderId="2"/>
    <xf numFmtId="185" fontId="7" fillId="0" borderId="2"/>
    <xf numFmtId="185" fontId="7" fillId="0" borderId="2"/>
    <xf numFmtId="185" fontId="7" fillId="0" borderId="2"/>
    <xf numFmtId="0" fontId="299" fillId="0" borderId="0"/>
    <xf numFmtId="0" fontId="65" fillId="85" borderId="21" applyNumberFormat="0" applyAlignment="0" applyProtection="0"/>
    <xf numFmtId="173" fontId="65" fillId="51" borderId="21" applyNumberFormat="0" applyAlignment="0" applyProtection="0"/>
    <xf numFmtId="0" fontId="299" fillId="0" borderId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299" fillId="0" borderId="0"/>
    <xf numFmtId="0" fontId="299" fillId="0" borderId="0"/>
    <xf numFmtId="0" fontId="299" fillId="0" borderId="0"/>
    <xf numFmtId="0" fontId="299" fillId="0" borderId="0"/>
    <xf numFmtId="185" fontId="7" fillId="0" borderId="2"/>
    <xf numFmtId="173" fontId="56" fillId="63" borderId="5" applyBorder="0" applyProtection="0">
      <alignment horizontal="centerContinuous" vertical="center"/>
    </xf>
    <xf numFmtId="185" fontId="7" fillId="0" borderId="2"/>
    <xf numFmtId="185" fontId="7" fillId="0" borderId="2"/>
    <xf numFmtId="0" fontId="299" fillId="0" borderId="0"/>
    <xf numFmtId="173" fontId="65" fillId="51" borderId="21" applyNumberFormat="0" applyAlignment="0" applyProtection="0"/>
    <xf numFmtId="173" fontId="65" fillId="51" borderId="21" applyNumberFormat="0" applyAlignment="0" applyProtection="0"/>
    <xf numFmtId="185" fontId="7" fillId="0" borderId="2"/>
    <xf numFmtId="185" fontId="7" fillId="0" borderId="2"/>
    <xf numFmtId="0" fontId="198" fillId="0" borderId="0" applyBorder="0">
      <protection locked="0"/>
    </xf>
    <xf numFmtId="173" fontId="72" fillId="51" borderId="27" applyNumberFormat="0" applyAlignment="0" applyProtection="0"/>
    <xf numFmtId="185" fontId="7" fillId="0" borderId="2"/>
    <xf numFmtId="185" fontId="7" fillId="0" borderId="2"/>
    <xf numFmtId="17" fontId="103" fillId="0" borderId="62" applyFont="0" applyFill="0" applyBorder="0" applyAlignment="0" applyProtection="0"/>
    <xf numFmtId="1" fontId="207" fillId="0" borderId="49">
      <alignment vertical="top"/>
    </xf>
    <xf numFmtId="0" fontId="142" fillId="43" borderId="21" applyNumberFormat="0" applyAlignment="0" applyProtection="0"/>
    <xf numFmtId="0" fontId="78" fillId="0" borderId="71">
      <alignment horizontal="left" vertical="center"/>
    </xf>
    <xf numFmtId="0" fontId="202" fillId="51" borderId="21" applyNumberFormat="0" applyAlignment="0" applyProtection="0"/>
    <xf numFmtId="0" fontId="198" fillId="0" borderId="0" applyBorder="0">
      <protection locked="0"/>
    </xf>
    <xf numFmtId="0" fontId="299" fillId="0" borderId="0"/>
    <xf numFmtId="185" fontId="7" fillId="0" borderId="2"/>
    <xf numFmtId="185" fontId="7" fillId="0" borderId="2"/>
    <xf numFmtId="173" fontId="65" fillId="51" borderId="21" applyNumberFormat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200" fillId="70" borderId="27" applyNumberFormat="0" applyProtection="0">
      <alignment horizontal="left" vertical="center" indent="1"/>
    </xf>
    <xf numFmtId="274" fontId="7" fillId="36" borderId="27" applyNumberFormat="0" applyProtection="0">
      <alignment horizontal="left" vertical="center" indent="1"/>
    </xf>
    <xf numFmtId="4" fontId="199" fillId="99" borderId="27" applyNumberFormat="0" applyProtection="0">
      <alignment horizontal="right" vertical="center"/>
    </xf>
    <xf numFmtId="274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73" fontId="72" fillId="51" borderId="27" applyNumberFormat="0" applyAlignment="0" applyProtection="0"/>
    <xf numFmtId="0" fontId="299" fillId="0" borderId="0"/>
    <xf numFmtId="0" fontId="209" fillId="0" borderId="0" applyNumberFormat="0" applyFont="0" applyFill="0" applyBorder="0" applyAlignment="0" applyProtection="0"/>
    <xf numFmtId="185" fontId="7" fillId="0" borderId="2"/>
    <xf numFmtId="0" fontId="163" fillId="51" borderId="21" applyNumberFormat="0" applyAlignment="0" applyProtection="0"/>
    <xf numFmtId="173" fontId="72" fillId="51" borderId="27" applyNumberFormat="0" applyAlignment="0" applyProtection="0"/>
    <xf numFmtId="173" fontId="65" fillId="51" borderId="21" applyNumberFormat="0" applyAlignment="0" applyProtection="0"/>
    <xf numFmtId="0" fontId="244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181" fontId="91" fillId="0" borderId="62" applyBorder="0"/>
    <xf numFmtId="0" fontId="197" fillId="43" borderId="21" applyNumberFormat="0" applyAlignment="0" applyProtection="0"/>
    <xf numFmtId="185" fontId="7" fillId="0" borderId="2"/>
    <xf numFmtId="0" fontId="105" fillId="59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0" fontId="244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173" fontId="65" fillId="51" borderId="21" applyNumberFormat="0" applyAlignment="0" applyProtection="0"/>
    <xf numFmtId="0" fontId="105" fillId="59" borderId="21" applyNumberFormat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73" fontId="65" fillId="51" borderId="21" applyNumberFormat="0" applyAlignment="0" applyProtection="0"/>
    <xf numFmtId="1" fontId="207" fillId="0" borderId="49">
      <alignment vertical="top"/>
    </xf>
    <xf numFmtId="0" fontId="105" fillId="43" borderId="21" applyNumberFormat="0" applyAlignment="0" applyProtection="0"/>
    <xf numFmtId="4" fontId="232" fillId="107" borderId="27" applyNumberFormat="0" applyProtection="0">
      <alignment horizontal="left" vertical="center" indent="1"/>
    </xf>
    <xf numFmtId="3" fontId="7" fillId="0" borderId="0" applyFont="0" applyFill="0" applyBorder="0" applyAlignment="0" applyProtection="0"/>
    <xf numFmtId="0" fontId="48" fillId="0" borderId="79"/>
    <xf numFmtId="0" fontId="299" fillId="0" borderId="0"/>
    <xf numFmtId="0" fontId="198" fillId="0" borderId="0" applyBorder="0">
      <protection locked="0"/>
    </xf>
    <xf numFmtId="0" fontId="198" fillId="0" borderId="0" applyBorder="0">
      <protection locked="0"/>
    </xf>
    <xf numFmtId="173" fontId="72" fillId="51" borderId="27" applyNumberFormat="0" applyAlignment="0" applyProtection="0"/>
    <xf numFmtId="0" fontId="198" fillId="0" borderId="0" applyBorder="0">
      <protection locked="0"/>
    </xf>
    <xf numFmtId="0" fontId="299" fillId="0" borderId="0"/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185" fontId="7" fillId="0" borderId="2"/>
    <xf numFmtId="0" fontId="198" fillId="0" borderId="0" applyBorder="0">
      <protection locked="0"/>
    </xf>
    <xf numFmtId="0" fontId="198" fillId="0" borderId="0" applyBorder="0">
      <protection locked="0"/>
    </xf>
    <xf numFmtId="181" fontId="91" fillId="0" borderId="62" applyBorder="0"/>
    <xf numFmtId="0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198" fillId="0" borderId="0" applyBorder="0">
      <protection locked="0"/>
    </xf>
    <xf numFmtId="0" fontId="142" fillId="43" borderId="21" applyNumberFormat="0" applyAlignment="0" applyProtection="0"/>
    <xf numFmtId="0" fontId="244" fillId="51" borderId="21" applyNumberFormat="0" applyAlignment="0" applyProtection="0"/>
    <xf numFmtId="0" fontId="198" fillId="0" borderId="0" applyBorder="0">
      <protection locked="0"/>
    </xf>
    <xf numFmtId="173" fontId="65" fillId="51" borderId="21" applyNumberFormat="0" applyAlignment="0" applyProtection="0"/>
    <xf numFmtId="0" fontId="202" fillId="51" borderId="21" applyNumberFormat="0" applyAlignment="0" applyProtection="0"/>
    <xf numFmtId="173" fontId="65" fillId="51" borderId="21" applyNumberFormat="0" applyAlignment="0" applyProtection="0"/>
    <xf numFmtId="0" fontId="202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198" fillId="0" borderId="0" applyBorder="0">
      <protection locked="0"/>
    </xf>
    <xf numFmtId="0" fontId="198" fillId="0" borderId="7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72" fillId="85" borderId="27" applyNumberFormat="0" applyAlignment="0" applyProtection="0"/>
    <xf numFmtId="0" fontId="299" fillId="0" borderId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299" fillId="0" borderId="0"/>
    <xf numFmtId="0" fontId="299" fillId="0" borderId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197" fillId="43" borderId="21" applyNumberFormat="0" applyAlignment="0" applyProtection="0"/>
    <xf numFmtId="3" fontId="7" fillId="0" borderId="0" applyFont="0" applyFill="0" applyBorder="0" applyAlignment="0" applyProtection="0"/>
    <xf numFmtId="185" fontId="7" fillId="0" borderId="2"/>
    <xf numFmtId="173" fontId="105" fillId="59" borderId="21" applyNumberFormat="0" applyAlignment="0" applyProtection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185" fontId="7" fillId="0" borderId="2"/>
    <xf numFmtId="185" fontId="7" fillId="0" borderId="2"/>
    <xf numFmtId="0" fontId="299" fillId="0" borderId="0"/>
    <xf numFmtId="185" fontId="7" fillId="0" borderId="2"/>
    <xf numFmtId="0" fontId="299" fillId="0" borderId="0"/>
    <xf numFmtId="0" fontId="299" fillId="0" borderId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299" fillId="0" borderId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299" fillId="0" borderId="0"/>
    <xf numFmtId="185" fontId="7" fillId="0" borderId="2"/>
    <xf numFmtId="0" fontId="299" fillId="0" borderId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299" fillId="0" borderId="0"/>
    <xf numFmtId="0" fontId="299" fillId="0" borderId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73" fontId="65" fillId="51" borderId="21" applyNumberFormat="0" applyAlignment="0" applyProtection="0"/>
    <xf numFmtId="0" fontId="299" fillId="0" borderId="0"/>
    <xf numFmtId="0" fontId="7" fillId="70" borderId="27" applyNumberFormat="0" applyProtection="0">
      <alignment horizontal="left" vertical="center" indent="1"/>
    </xf>
    <xf numFmtId="185" fontId="7" fillId="0" borderId="2"/>
    <xf numFmtId="173" fontId="98" fillId="61" borderId="21" applyNumberFormat="0" applyAlignment="0" applyProtection="0"/>
    <xf numFmtId="0" fontId="198" fillId="0" borderId="7">
      <protection locked="0"/>
    </xf>
    <xf numFmtId="0" fontId="7" fillId="36" borderId="27" applyNumberFormat="0" applyProtection="0">
      <alignment horizontal="left" vertical="center" indent="1"/>
    </xf>
    <xf numFmtId="173" fontId="72" fillId="51" borderId="27" applyNumberFormat="0" applyAlignment="0" applyProtection="0"/>
    <xf numFmtId="3" fontId="233" fillId="35" borderId="94" applyFont="0" applyAlignment="0">
      <alignment vertical="center"/>
    </xf>
    <xf numFmtId="0" fontId="299" fillId="0" borderId="0"/>
    <xf numFmtId="0" fontId="299" fillId="0" borderId="0"/>
    <xf numFmtId="0" fontId="299" fillId="0" borderId="0"/>
    <xf numFmtId="185" fontId="7" fillId="0" borderId="2"/>
    <xf numFmtId="4" fontId="199" fillId="97" borderId="27" applyNumberFormat="0" applyProtection="0">
      <alignment horizontal="right" vertical="center"/>
    </xf>
    <xf numFmtId="185" fontId="7" fillId="0" borderId="2"/>
    <xf numFmtId="185" fontId="7" fillId="0" borderId="2"/>
    <xf numFmtId="0" fontId="98" fillId="61" borderId="21" applyNumberFormat="0" applyAlignment="0" applyProtection="0"/>
    <xf numFmtId="173" fontId="65" fillId="51" borderId="21" applyNumberFormat="0" applyAlignment="0" applyProtection="0"/>
    <xf numFmtId="185" fontId="7" fillId="0" borderId="2"/>
    <xf numFmtId="4" fontId="199" fillId="106" borderId="27" applyNumberFormat="0" applyProtection="0">
      <alignment horizontal="right" vertical="center"/>
    </xf>
    <xf numFmtId="0" fontId="65" fillId="51" borderId="21" applyNumberFormat="0" applyAlignment="0" applyProtection="0"/>
    <xf numFmtId="173" fontId="72" fillId="51" borderId="27" applyNumberFormat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3" fontId="233" fillId="35" borderId="81" applyFont="0" applyAlignment="0">
      <alignment vertical="center"/>
    </xf>
    <xf numFmtId="185" fontId="7" fillId="0" borderId="2"/>
    <xf numFmtId="185" fontId="7" fillId="0" borderId="2"/>
    <xf numFmtId="185" fontId="7" fillId="0" borderId="2"/>
    <xf numFmtId="185" fontId="7" fillId="0" borderId="2"/>
    <xf numFmtId="173" fontId="98" fillId="61" borderId="21" applyNumberFormat="0" applyAlignment="0" applyProtection="0"/>
    <xf numFmtId="0" fontId="98" fillId="61" borderId="21" applyNumberFormat="0" applyAlignment="0" applyProtection="0"/>
    <xf numFmtId="185" fontId="7" fillId="0" borderId="2"/>
    <xf numFmtId="185" fontId="7" fillId="0" borderId="2"/>
    <xf numFmtId="185" fontId="7" fillId="0" borderId="2"/>
    <xf numFmtId="0" fontId="7" fillId="90" borderId="27" applyNumberFormat="0" applyProtection="0">
      <alignment horizontal="left" vertical="center" indent="1"/>
    </xf>
    <xf numFmtId="185" fontId="7" fillId="0" borderId="2"/>
    <xf numFmtId="0" fontId="7" fillId="64" borderId="27" applyNumberFormat="0" applyProtection="0">
      <alignment horizontal="left" vertical="center" indent="1"/>
    </xf>
    <xf numFmtId="0" fontId="198" fillId="0" borderId="7">
      <protection locked="0"/>
    </xf>
    <xf numFmtId="185" fontId="7" fillId="0" borderId="2"/>
    <xf numFmtId="185" fontId="7" fillId="0" borderId="2"/>
    <xf numFmtId="173" fontId="98" fillId="61" borderId="21" applyNumberFormat="0" applyAlignment="0" applyProtection="0"/>
    <xf numFmtId="185" fontId="7" fillId="0" borderId="2"/>
    <xf numFmtId="185" fontId="7" fillId="0" borderId="2"/>
    <xf numFmtId="173" fontId="65" fillId="51" borderId="21" applyNumberFormat="0" applyAlignment="0" applyProtection="0"/>
    <xf numFmtId="0" fontId="7" fillId="36" borderId="27" applyNumberFormat="0" applyProtection="0">
      <alignment horizontal="left" vertical="center" indent="1"/>
    </xf>
    <xf numFmtId="185" fontId="7" fillId="0" borderId="2"/>
    <xf numFmtId="185" fontId="7" fillId="0" borderId="2"/>
    <xf numFmtId="185" fontId="7" fillId="0" borderId="2"/>
    <xf numFmtId="173" fontId="72" fillId="51" borderId="27" applyNumberFormat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198" fillId="0" borderId="7">
      <protection locked="0"/>
    </xf>
    <xf numFmtId="185" fontId="7" fillId="0" borderId="2"/>
    <xf numFmtId="185" fontId="7" fillId="0" borderId="2"/>
    <xf numFmtId="185" fontId="7" fillId="0" borderId="2"/>
    <xf numFmtId="0" fontId="299" fillId="0" borderId="0"/>
    <xf numFmtId="185" fontId="7" fillId="0" borderId="2"/>
    <xf numFmtId="185" fontId="7" fillId="0" borderId="2"/>
    <xf numFmtId="185" fontId="7" fillId="0" borderId="2"/>
    <xf numFmtId="0" fontId="299" fillId="0" borderId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3" fontId="72" fillId="51" borderId="27" applyNumberFormat="0" applyAlignment="0" applyProtection="0"/>
    <xf numFmtId="185" fontId="7" fillId="0" borderId="2"/>
    <xf numFmtId="181" fontId="132" fillId="0" borderId="2" applyBorder="0"/>
    <xf numFmtId="185" fontId="7" fillId="0" borderId="2"/>
    <xf numFmtId="185" fontId="7" fillId="0" borderId="2"/>
    <xf numFmtId="185" fontId="7" fillId="0" borderId="2"/>
    <xf numFmtId="185" fontId="7" fillId="0" borderId="2"/>
    <xf numFmtId="0" fontId="65" fillId="51" borderId="21" applyNumberFormat="0" applyAlignment="0" applyProtection="0"/>
    <xf numFmtId="185" fontId="7" fillId="0" borderId="2"/>
    <xf numFmtId="185" fontId="7" fillId="0" borderId="2"/>
    <xf numFmtId="0" fontId="7" fillId="36" borderId="27" applyNumberFormat="0" applyProtection="0">
      <alignment horizontal="left" vertical="center" indent="1"/>
    </xf>
    <xf numFmtId="0" fontId="202" fillId="51" borderId="21" applyNumberFormat="0" applyAlignment="0" applyProtection="0"/>
    <xf numFmtId="0" fontId="7" fillId="70" borderId="27" applyNumberFormat="0" applyProtection="0">
      <alignment horizontal="left" vertical="center" indent="1"/>
    </xf>
    <xf numFmtId="0" fontId="98" fillId="6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173" fontId="65" fillId="51" borderId="21" applyNumberFormat="0" applyAlignment="0" applyProtection="0"/>
    <xf numFmtId="185" fontId="7" fillId="0" borderId="2"/>
    <xf numFmtId="185" fontId="7" fillId="0" borderId="2"/>
    <xf numFmtId="0" fontId="75" fillId="0" borderId="0" applyNumberFormat="0" applyFill="0" applyBorder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7" fillId="0" borderId="0" applyNumberFormat="0" applyFill="0" applyBorder="0" applyAlignment="0" applyProtection="0"/>
    <xf numFmtId="185" fontId="7" fillId="0" borderId="2"/>
    <xf numFmtId="3" fontId="101" fillId="0" borderId="0" applyFont="0" applyFill="0" applyBorder="0" applyAlignment="0" applyProtection="0"/>
    <xf numFmtId="0" fontId="7" fillId="0" borderId="0"/>
    <xf numFmtId="0" fontId="7" fillId="0" borderId="0"/>
    <xf numFmtId="0" fontId="142" fillId="43" borderId="21" applyNumberFormat="0" applyAlignment="0" applyProtection="0"/>
    <xf numFmtId="274" fontId="7" fillId="90" borderId="27" applyNumberFormat="0" applyProtection="0">
      <alignment horizontal="left" vertical="center" indent="1"/>
    </xf>
    <xf numFmtId="0" fontId="142" fillId="43" borderId="21" applyNumberFormat="0" applyAlignment="0" applyProtection="0"/>
    <xf numFmtId="185" fontId="7" fillId="0" borderId="2"/>
    <xf numFmtId="0" fontId="7" fillId="0" borderId="0">
      <protection locked="0"/>
    </xf>
    <xf numFmtId="0" fontId="143" fillId="51" borderId="27" applyNumberFormat="0" applyAlignment="0" applyProtection="0"/>
    <xf numFmtId="0" fontId="117" fillId="0" borderId="36" applyNumberFormat="0" applyFill="0" applyAlignment="0" applyProtection="0"/>
    <xf numFmtId="173" fontId="72" fillId="51" borderId="27" applyNumberFormat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0" fontId="105" fillId="59" borderId="21" applyNumberFormat="0" applyAlignment="0" applyProtection="0"/>
    <xf numFmtId="180" fontId="3" fillId="0" borderId="0" applyFont="0" applyFill="0" applyBorder="0" applyAlignment="0" applyProtection="0"/>
    <xf numFmtId="0" fontId="7" fillId="70" borderId="27" applyNumberFormat="0" applyProtection="0">
      <alignment horizontal="left" vertical="center" indent="1"/>
    </xf>
    <xf numFmtId="172" fontId="3" fillId="0" borderId="0" applyFont="0" applyFill="0" applyBorder="0" applyAlignment="0" applyProtection="0"/>
    <xf numFmtId="185" fontId="7" fillId="0" borderId="2"/>
    <xf numFmtId="0" fontId="119" fillId="59" borderId="0" applyNumberFormat="0" applyBorder="0" applyAlignment="0" applyProtection="0"/>
    <xf numFmtId="173" fontId="7" fillId="0" borderId="0" applyNumberFormat="0" applyFill="0" applyBorder="0" applyAlignment="0" applyProtection="0"/>
    <xf numFmtId="0" fontId="3" fillId="0" borderId="0"/>
    <xf numFmtId="0" fontId="3" fillId="0" borderId="0"/>
    <xf numFmtId="0" fontId="26" fillId="0" borderId="0"/>
    <xf numFmtId="173" fontId="7" fillId="0" borderId="0" applyNumberFormat="0" applyFill="0" applyBorder="0" applyAlignment="0" applyProtection="0"/>
    <xf numFmtId="9" fontId="7" fillId="0" borderId="0" applyFont="0" applyFill="0" applyBorder="0" applyAlignment="0" applyProtection="0"/>
    <xf numFmtId="0" fontId="259" fillId="51" borderId="27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24" fillId="0" borderId="0" applyNumberFormat="0" applyFill="0" applyBorder="0" applyProtection="0">
      <protection locked="0"/>
    </xf>
    <xf numFmtId="4" fontId="199" fillId="65" borderId="27" applyNumberFormat="0" applyProtection="0">
      <alignment horizontal="right" vertical="center"/>
    </xf>
    <xf numFmtId="0" fontId="126" fillId="66" borderId="16">
      <alignment horizontal="center" vertical="center" wrapText="1"/>
      <protection hidden="1"/>
    </xf>
    <xf numFmtId="0" fontId="53" fillId="0" borderId="0"/>
    <xf numFmtId="0" fontId="54" fillId="0" borderId="0"/>
    <xf numFmtId="0" fontId="37" fillId="0" borderId="0">
      <alignment vertical="center"/>
    </xf>
    <xf numFmtId="185" fontId="7" fillId="0" borderId="2"/>
    <xf numFmtId="0" fontId="27" fillId="0" borderId="0" applyNumberFormat="0" applyFill="0" applyBorder="0" applyAlignment="0" applyProtection="0"/>
    <xf numFmtId="0" fontId="38" fillId="0" borderId="0" applyNumberFormat="0" applyFill="0" applyBorder="0" applyProtection="0">
      <alignment horizontal="center"/>
    </xf>
    <xf numFmtId="0" fontId="27" fillId="0" borderId="0" applyNumberFormat="0" applyFill="0" applyBorder="0" applyProtection="0">
      <alignment horizontal="center"/>
    </xf>
    <xf numFmtId="185" fontId="7" fillId="0" borderId="2"/>
    <xf numFmtId="4" fontId="199" fillId="99" borderId="27" applyNumberFormat="0" applyProtection="0">
      <alignment horizontal="left" vertical="center" indent="1"/>
    </xf>
    <xf numFmtId="171" fontId="40" fillId="0" borderId="3" applyBorder="0">
      <alignment horizontal="right"/>
    </xf>
    <xf numFmtId="0" fontId="73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1" fillId="0" borderId="0" applyBorder="0"/>
    <xf numFmtId="0" fontId="68" fillId="0" borderId="0" applyNumberFormat="0" applyFill="0" applyBorder="0" applyAlignment="0" applyProtection="0"/>
    <xf numFmtId="0" fontId="131" fillId="0" borderId="40" applyNumberFormat="0" applyFill="0" applyAlignment="0" applyProtection="0"/>
    <xf numFmtId="0" fontId="51" fillId="0" borderId="0"/>
    <xf numFmtId="0" fontId="38" fillId="0" borderId="0"/>
    <xf numFmtId="0" fontId="73" fillId="0" borderId="0" applyNumberFormat="0" applyFill="0" applyBorder="0" applyAlignment="0" applyProtection="0"/>
    <xf numFmtId="0" fontId="61" fillId="36" borderId="0">
      <alignment horizontal="center"/>
    </xf>
    <xf numFmtId="0" fontId="87" fillId="58" borderId="0" applyNumberFormat="0" applyFont="0" applyBorder="0" applyAlignment="0" applyProtection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185" fontId="7" fillId="0" borderId="2"/>
    <xf numFmtId="185" fontId="7" fillId="0" borderId="2"/>
    <xf numFmtId="185" fontId="7" fillId="0" borderId="2"/>
    <xf numFmtId="173" fontId="66" fillId="53" borderId="22" applyNumberFormat="0" applyAlignment="0" applyProtection="0"/>
    <xf numFmtId="0" fontId="66" fillId="53" borderId="22" applyNumberFormat="0" applyAlignment="0" applyProtection="0"/>
    <xf numFmtId="0" fontId="66" fillId="53" borderId="22" applyNumberFormat="0" applyAlignment="0" applyProtection="0"/>
    <xf numFmtId="0" fontId="66" fillId="53" borderId="22" applyNumberFormat="0" applyAlignment="0" applyProtection="0"/>
    <xf numFmtId="0" fontId="7" fillId="0" borderId="0">
      <protection locked="0"/>
    </xf>
    <xf numFmtId="0" fontId="7" fillId="0" borderId="0">
      <protection locked="0"/>
    </xf>
    <xf numFmtId="0" fontId="155" fillId="53" borderId="22" applyNumberFormat="0" applyAlignment="0" applyProtection="0"/>
    <xf numFmtId="3" fontId="101" fillId="0" borderId="0" applyFont="0" applyFill="0" applyBorder="0" applyAlignment="0" applyProtection="0"/>
    <xf numFmtId="185" fontId="7" fillId="0" borderId="2"/>
    <xf numFmtId="3" fontId="101" fillId="0" borderId="0" applyFont="0" applyFill="0" applyBorder="0" applyAlignment="0" applyProtection="0"/>
    <xf numFmtId="3" fontId="101" fillId="0" borderId="0" applyFont="0" applyFill="0" applyBorder="0" applyAlignment="0" applyProtection="0"/>
    <xf numFmtId="0" fontId="7" fillId="0" borderId="0">
      <protection locked="0"/>
    </xf>
    <xf numFmtId="185" fontId="7" fillId="0" borderId="2"/>
    <xf numFmtId="185" fontId="7" fillId="0" borderId="2"/>
    <xf numFmtId="185" fontId="7" fillId="0" borderId="2"/>
    <xf numFmtId="185" fontId="7" fillId="0" borderId="2"/>
    <xf numFmtId="3" fontId="101" fillId="0" borderId="0" applyFont="0" applyFill="0" applyBorder="0" applyAlignment="0" applyProtection="0"/>
    <xf numFmtId="3" fontId="101" fillId="0" borderId="0" applyFont="0" applyFill="0" applyBorder="0" applyAlignment="0" applyProtection="0"/>
    <xf numFmtId="3" fontId="101" fillId="0" borderId="0" applyFont="0" applyFill="0" applyBorder="0" applyAlignment="0" applyProtection="0"/>
    <xf numFmtId="3" fontId="101" fillId="0" borderId="0" applyFont="0" applyFill="0" applyBorder="0" applyAlignment="0" applyProtection="0"/>
    <xf numFmtId="3" fontId="101" fillId="0" borderId="0" applyFont="0" applyFill="0" applyBorder="0" applyAlignment="0" applyProtection="0"/>
    <xf numFmtId="3" fontId="101" fillId="0" borderId="0" applyFont="0" applyFill="0" applyBorder="0" applyAlignment="0" applyProtection="0"/>
    <xf numFmtId="3" fontId="101" fillId="0" borderId="0" applyFont="0" applyFill="0" applyBorder="0" applyAlignment="0" applyProtection="0"/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3" fontId="101" fillId="0" borderId="0" applyFont="0" applyFill="0" applyBorder="0" applyAlignment="0" applyProtection="0"/>
    <xf numFmtId="3" fontId="101" fillId="0" borderId="0" applyFont="0" applyFill="0" applyBorder="0" applyAlignment="0" applyProtection="0"/>
    <xf numFmtId="3" fontId="101" fillId="0" borderId="0" applyFont="0" applyFill="0" applyBorder="0" applyAlignment="0" applyProtection="0"/>
    <xf numFmtId="3" fontId="101" fillId="0" borderId="0" applyFont="0" applyFill="0" applyBorder="0" applyAlignment="0" applyProtection="0"/>
    <xf numFmtId="3" fontId="101" fillId="0" borderId="0" applyFont="0" applyFill="0" applyBorder="0" applyAlignment="0" applyProtection="0"/>
    <xf numFmtId="3" fontId="101" fillId="0" borderId="0" applyFont="0" applyFill="0" applyBorder="0" applyAlignment="0" applyProtection="0"/>
    <xf numFmtId="185" fontId="7" fillId="0" borderId="2"/>
    <xf numFmtId="173" fontId="48" fillId="0" borderId="88"/>
    <xf numFmtId="185" fontId="7" fillId="0" borderId="2"/>
    <xf numFmtId="173" fontId="7" fillId="0" borderId="0" applyNumberFormat="0" applyFill="0" applyBorder="0" applyAlignment="0" applyProtection="0"/>
    <xf numFmtId="274" fontId="7" fillId="70" borderId="27" applyNumberFormat="0" applyProtection="0">
      <alignment horizontal="left" vertical="center" indent="1"/>
    </xf>
    <xf numFmtId="171" fontId="40" fillId="71" borderId="3" applyBorder="0">
      <alignment horizontal="right"/>
    </xf>
    <xf numFmtId="185" fontId="7" fillId="0" borderId="2"/>
    <xf numFmtId="0" fontId="299" fillId="0" borderId="0"/>
    <xf numFmtId="0" fontId="299" fillId="0" borderId="0"/>
    <xf numFmtId="173" fontId="65" fillId="51" borderId="21" applyNumberFormat="0" applyAlignment="0" applyProtection="0"/>
    <xf numFmtId="0" fontId="202" fillId="51" borderId="21" applyNumberFormat="0" applyAlignment="0" applyProtection="0"/>
    <xf numFmtId="173" fontId="65" fillId="51" borderId="21" applyNumberFormat="0" applyAlignment="0" applyProtection="0"/>
    <xf numFmtId="0" fontId="142" fillId="43" borderId="21" applyNumberFormat="0" applyAlignment="0" applyProtection="0"/>
    <xf numFmtId="3" fontId="233" fillId="35" borderId="90" applyFont="0" applyAlignment="0">
      <alignment vertical="center"/>
    </xf>
    <xf numFmtId="3" fontId="233" fillId="35" borderId="90" applyFont="0" applyAlignment="0">
      <alignment vertical="center"/>
    </xf>
    <xf numFmtId="0" fontId="142" fillId="43" borderId="21" applyNumberFormat="0" applyAlignment="0" applyProtection="0"/>
    <xf numFmtId="173" fontId="65" fillId="51" borderId="21" applyNumberFormat="0" applyAlignment="0" applyProtection="0"/>
    <xf numFmtId="173" fontId="105" fillId="59" borderId="21" applyNumberFormat="0" applyAlignment="0" applyProtection="0"/>
    <xf numFmtId="173" fontId="105" fillId="59" borderId="21" applyNumberFormat="0" applyAlignment="0" applyProtection="0"/>
    <xf numFmtId="0" fontId="72" fillId="61" borderId="27" applyNumberFormat="0" applyAlignment="0" applyProtection="0"/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85" fontId="7" fillId="0" borderId="2"/>
    <xf numFmtId="171" fontId="40" fillId="71" borderId="62" applyBorder="0">
      <alignment horizontal="right"/>
    </xf>
    <xf numFmtId="185" fontId="7" fillId="0" borderId="2"/>
    <xf numFmtId="185" fontId="7" fillId="0" borderId="2"/>
    <xf numFmtId="185" fontId="7" fillId="0" borderId="2"/>
    <xf numFmtId="185" fontId="7" fillId="0" borderId="2"/>
    <xf numFmtId="173" fontId="98" fillId="61" borderId="21" applyNumberFormat="0" applyAlignment="0" applyProtection="0"/>
    <xf numFmtId="181" fontId="91" fillId="0" borderId="3" applyBorder="0"/>
    <xf numFmtId="0" fontId="299" fillId="0" borderId="0"/>
    <xf numFmtId="0" fontId="198" fillId="0" borderId="7">
      <protection locked="0"/>
    </xf>
    <xf numFmtId="0" fontId="7" fillId="90" borderId="27" applyNumberFormat="0" applyProtection="0">
      <alignment horizontal="left" vertical="center" indent="1"/>
    </xf>
    <xf numFmtId="185" fontId="7" fillId="0" borderId="2"/>
    <xf numFmtId="0" fontId="149" fillId="0" borderId="19">
      <alignment horizontal="center"/>
    </xf>
    <xf numFmtId="173" fontId="48" fillId="0" borderId="76"/>
    <xf numFmtId="0" fontId="163" fillId="51" borderId="21" applyNumberFormat="0" applyAlignment="0" applyProtection="0"/>
    <xf numFmtId="0" fontId="163" fillId="51" borderId="21" applyNumberFormat="0" applyAlignment="0" applyProtection="0"/>
    <xf numFmtId="0" fontId="7" fillId="90" borderId="27" applyNumberFormat="0" applyProtection="0">
      <alignment horizontal="left" vertical="center" indent="1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0" fontId="72" fillId="61" borderId="27" applyNumberFormat="0" applyAlignment="0" applyProtection="0"/>
    <xf numFmtId="274" fontId="7" fillId="70" borderId="27" applyNumberFormat="0" applyProtection="0">
      <alignment horizontal="left" vertical="center" indent="1"/>
    </xf>
    <xf numFmtId="0" fontId="98" fillId="61" borderId="21" applyNumberFormat="0" applyAlignment="0" applyProtection="0"/>
    <xf numFmtId="0" fontId="230" fillId="0" borderId="29" applyNumberFormat="0" applyFill="0" applyAlignment="0" applyProtection="0"/>
    <xf numFmtId="0" fontId="210" fillId="0" borderId="30" applyNumberFormat="0" applyFill="0" applyAlignment="0" applyProtection="0"/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85" fontId="7" fillId="0" borderId="2"/>
    <xf numFmtId="173" fontId="7" fillId="0" borderId="0">
      <protection locked="0"/>
    </xf>
    <xf numFmtId="173" fontId="7" fillId="0" borderId="0">
      <protection locked="0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73" fontId="7" fillId="0" borderId="0">
      <protection locked="0"/>
    </xf>
    <xf numFmtId="173" fontId="7" fillId="0" borderId="0">
      <protection locked="0"/>
    </xf>
    <xf numFmtId="185" fontId="7" fillId="0" borderId="2"/>
    <xf numFmtId="0" fontId="299" fillId="0" borderId="0"/>
    <xf numFmtId="0" fontId="299" fillId="0" borderId="0"/>
    <xf numFmtId="0" fontId="7" fillId="36" borderId="27" applyNumberFormat="0" applyProtection="0">
      <alignment horizontal="left" vertical="center" indent="1"/>
    </xf>
    <xf numFmtId="173" fontId="48" fillId="0" borderId="88"/>
    <xf numFmtId="0" fontId="143" fillId="51" borderId="27" applyNumberFormat="0" applyAlignment="0" applyProtection="0"/>
    <xf numFmtId="173" fontId="7" fillId="0" borderId="0" applyNumberFormat="0" applyFill="0" applyBorder="0" applyAlignment="0" applyProtection="0"/>
    <xf numFmtId="0" fontId="78" fillId="0" borderId="71">
      <alignment horizontal="left" vertical="center"/>
    </xf>
    <xf numFmtId="185" fontId="7" fillId="0" borderId="2"/>
    <xf numFmtId="0" fontId="163" fillId="51" borderId="21" applyNumberFormat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0" fontId="111" fillId="0" borderId="5" applyNumberFormat="0" applyFill="0" applyAlignment="0" applyProtection="0"/>
    <xf numFmtId="0" fontId="299" fillId="0" borderId="0"/>
    <xf numFmtId="0" fontId="299" fillId="0" borderId="0"/>
    <xf numFmtId="0" fontId="299" fillId="0" borderId="0"/>
    <xf numFmtId="0" fontId="299" fillId="0" borderId="0"/>
    <xf numFmtId="0" fontId="92" fillId="0" borderId="44" applyNumberFormat="0" applyFont="0" applyFill="0" applyAlignment="0" applyProtection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144" fillId="40" borderId="0" applyNumberFormat="0" applyBorder="0" applyAlignment="0" applyProtection="0"/>
    <xf numFmtId="0" fontId="299" fillId="0" borderId="0"/>
    <xf numFmtId="173" fontId="65" fillId="51" borderId="21" applyNumberFormat="0" applyAlignment="0" applyProtection="0"/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0" fontId="105" fillId="43" borderId="21" applyNumberFormat="0" applyAlignment="0" applyProtection="0"/>
    <xf numFmtId="0" fontId="244" fillId="51" borderId="21" applyNumberFormat="0" applyAlignment="0" applyProtection="0"/>
    <xf numFmtId="173" fontId="7" fillId="0" borderId="0">
      <protection locked="0"/>
    </xf>
    <xf numFmtId="173" fontId="7" fillId="0" borderId="0">
      <protection locked="0"/>
    </xf>
    <xf numFmtId="0" fontId="143" fillId="51" borderId="27" applyNumberFormat="0" applyAlignment="0" applyProtection="0"/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0" fontId="299" fillId="0" borderId="0"/>
    <xf numFmtId="173" fontId="7" fillId="0" borderId="0">
      <protection locked="0"/>
    </xf>
    <xf numFmtId="0" fontId="299" fillId="0" borderId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7" fillId="0" borderId="0">
      <protection locked="0"/>
    </xf>
    <xf numFmtId="173" fontId="65" fillId="51" borderId="21" applyNumberFormat="0" applyAlignment="0" applyProtection="0"/>
    <xf numFmtId="173" fontId="7" fillId="0" borderId="0">
      <protection locked="0"/>
    </xf>
    <xf numFmtId="0" fontId="65" fillId="51" borderId="21" applyNumberFormat="0" applyAlignment="0" applyProtection="0"/>
    <xf numFmtId="3" fontId="233" fillId="35" borderId="90" applyFont="0" applyAlignment="0">
      <alignment vertical="center"/>
    </xf>
    <xf numFmtId="185" fontId="7" fillId="0" borderId="2"/>
    <xf numFmtId="0" fontId="105" fillId="43" borderId="21" applyNumberFormat="0" applyAlignment="0" applyProtection="0"/>
    <xf numFmtId="173" fontId="105" fillId="59" borderId="21" applyNumberFormat="0" applyAlignment="0" applyProtection="0"/>
    <xf numFmtId="173" fontId="7" fillId="0" borderId="0">
      <protection locked="0"/>
    </xf>
    <xf numFmtId="0" fontId="7" fillId="64" borderId="27" applyNumberFormat="0" applyProtection="0">
      <alignment horizontal="left" vertical="center" indent="1"/>
    </xf>
    <xf numFmtId="173" fontId="7" fillId="0" borderId="0">
      <protection locked="0"/>
    </xf>
    <xf numFmtId="0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0" fontId="7" fillId="70" borderId="27" applyNumberFormat="0" applyProtection="0">
      <alignment horizontal="left" vertical="center" indent="1"/>
    </xf>
    <xf numFmtId="173" fontId="7" fillId="0" borderId="0">
      <protection locked="0"/>
    </xf>
    <xf numFmtId="8" fontId="123" fillId="0" borderId="45">
      <alignment horizontal="right"/>
    </xf>
    <xf numFmtId="173" fontId="7" fillId="0" borderId="0">
      <protection locked="0"/>
    </xf>
    <xf numFmtId="173" fontId="7" fillId="0" borderId="0">
      <protection locked="0"/>
    </xf>
    <xf numFmtId="173" fontId="66" fillId="53" borderId="22" applyNumberFormat="0" applyAlignment="0" applyProtection="0"/>
    <xf numFmtId="173" fontId="66" fillId="53" borderId="22" applyNumberFormat="0" applyAlignment="0" applyProtection="0"/>
    <xf numFmtId="173" fontId="66" fillId="53" borderId="22" applyNumberFormat="0" applyAlignment="0" applyProtection="0"/>
    <xf numFmtId="0" fontId="66" fillId="53" borderId="22" applyNumberFormat="0" applyAlignment="0" applyProtection="0"/>
    <xf numFmtId="0" fontId="203" fillId="53" borderId="22" applyNumberFormat="0" applyAlignment="0" applyProtection="0"/>
    <xf numFmtId="173" fontId="66" fillId="53" borderId="22" applyNumberFormat="0" applyAlignment="0" applyProtection="0"/>
    <xf numFmtId="173" fontId="66" fillId="53" borderId="22" applyNumberFormat="0" applyAlignment="0" applyProtection="0"/>
    <xf numFmtId="173" fontId="66" fillId="53" borderId="22" applyNumberFormat="0" applyAlignment="0" applyProtection="0"/>
    <xf numFmtId="173" fontId="66" fillId="53" borderId="22" applyNumberFormat="0" applyAlignment="0" applyProtection="0"/>
    <xf numFmtId="173" fontId="66" fillId="53" borderId="22" applyNumberFormat="0" applyAlignment="0" applyProtection="0"/>
    <xf numFmtId="173" fontId="66" fillId="53" borderId="22" applyNumberFormat="0" applyAlignment="0" applyProtection="0"/>
    <xf numFmtId="173" fontId="66" fillId="53" borderId="22" applyNumberFormat="0" applyAlignment="0" applyProtection="0"/>
    <xf numFmtId="173" fontId="66" fillId="53" borderId="22" applyNumberFormat="0" applyAlignment="0" applyProtection="0"/>
    <xf numFmtId="0" fontId="155" fillId="53" borderId="22" applyNumberFormat="0" applyAlignment="0" applyProtection="0"/>
    <xf numFmtId="173" fontId="66" fillId="53" borderId="22" applyNumberFormat="0" applyAlignment="0" applyProtection="0"/>
    <xf numFmtId="173" fontId="66" fillId="53" borderId="22" applyNumberFormat="0" applyAlignment="0" applyProtection="0"/>
    <xf numFmtId="173" fontId="66" fillId="53" borderId="22" applyNumberFormat="0" applyAlignment="0" applyProtection="0"/>
    <xf numFmtId="173" fontId="66" fillId="53" borderId="22" applyNumberFormat="0" applyAlignment="0" applyProtection="0"/>
    <xf numFmtId="173" fontId="66" fillId="53" borderId="22" applyNumberFormat="0" applyAlignment="0" applyProtection="0"/>
    <xf numFmtId="173" fontId="66" fillId="53" borderId="22" applyNumberFormat="0" applyAlignment="0" applyProtection="0"/>
    <xf numFmtId="173" fontId="66" fillId="53" borderId="22" applyNumberFormat="0" applyAlignment="0" applyProtection="0"/>
    <xf numFmtId="173" fontId="66" fillId="53" borderId="22" applyNumberFormat="0" applyAlignment="0" applyProtection="0"/>
    <xf numFmtId="173" fontId="66" fillId="53" borderId="22" applyNumberFormat="0" applyAlignment="0" applyProtection="0"/>
    <xf numFmtId="0" fontId="203" fillId="53" borderId="22" applyNumberFormat="0" applyAlignment="0" applyProtection="0"/>
    <xf numFmtId="173" fontId="66" fillId="53" borderId="22" applyNumberFormat="0" applyAlignment="0" applyProtection="0"/>
    <xf numFmtId="173" fontId="66" fillId="53" borderId="22" applyNumberFormat="0" applyAlignment="0" applyProtection="0"/>
    <xf numFmtId="173" fontId="66" fillId="53" borderId="22" applyNumberFormat="0" applyAlignment="0" applyProtection="0"/>
    <xf numFmtId="173" fontId="66" fillId="53" borderId="22" applyNumberFormat="0" applyAlignment="0" applyProtection="0"/>
    <xf numFmtId="173" fontId="66" fillId="53" borderId="22" applyNumberFormat="0" applyAlignment="0" applyProtection="0"/>
    <xf numFmtId="173" fontId="66" fillId="53" borderId="22" applyNumberFormat="0" applyAlignment="0" applyProtection="0"/>
    <xf numFmtId="173" fontId="66" fillId="53" borderId="22" applyNumberFormat="0" applyAlignment="0" applyProtection="0"/>
    <xf numFmtId="173" fontId="66" fillId="53" borderId="22" applyNumberFormat="0" applyAlignment="0" applyProtection="0"/>
    <xf numFmtId="173" fontId="66" fillId="53" borderId="22" applyNumberFormat="0" applyAlignment="0" applyProtection="0"/>
    <xf numFmtId="0" fontId="66" fillId="53" borderId="22" applyNumberFormat="0" applyAlignment="0" applyProtection="0"/>
    <xf numFmtId="173" fontId="66" fillId="53" borderId="22" applyNumberFormat="0" applyAlignment="0" applyProtection="0"/>
    <xf numFmtId="0" fontId="66" fillId="53" borderId="22" applyNumberFormat="0" applyAlignment="0" applyProtection="0"/>
    <xf numFmtId="173" fontId="66" fillId="53" borderId="22" applyNumberFormat="0" applyAlignment="0" applyProtection="0"/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3" fontId="233" fillId="35" borderId="81" applyFont="0" applyAlignment="0">
      <alignment vertical="center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66" fillId="53" borderId="22" applyNumberFormat="0" applyAlignment="0" applyProtection="0"/>
    <xf numFmtId="0" fontId="66" fillId="53" borderId="22" applyNumberFormat="0" applyAlignment="0" applyProtection="0"/>
    <xf numFmtId="173" fontId="7" fillId="0" borderId="0">
      <protection locked="0"/>
    </xf>
    <xf numFmtId="173" fontId="66" fillId="53" borderId="22" applyNumberFormat="0" applyAlignment="0" applyProtection="0"/>
    <xf numFmtId="0" fontId="66" fillId="53" borderId="22" applyNumberFormat="0" applyAlignment="0" applyProtection="0"/>
    <xf numFmtId="0" fontId="245" fillId="53" borderId="22" applyNumberFormat="0" applyAlignment="0" applyProtection="0"/>
    <xf numFmtId="173" fontId="7" fillId="0" borderId="0">
      <protection locked="0"/>
    </xf>
    <xf numFmtId="173" fontId="51" fillId="0" borderId="0">
      <alignment horizontal="center" wrapText="1"/>
      <protection hidden="1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238" fontId="41" fillId="0" borderId="0"/>
    <xf numFmtId="185" fontId="7" fillId="0" borderId="2"/>
    <xf numFmtId="185" fontId="7" fillId="0" borderId="2"/>
    <xf numFmtId="173" fontId="7" fillId="0" borderId="0">
      <protection locked="0"/>
    </xf>
    <xf numFmtId="238" fontId="41" fillId="0" borderId="0"/>
    <xf numFmtId="185" fontId="7" fillId="0" borderId="2"/>
    <xf numFmtId="185" fontId="7" fillId="0" borderId="2"/>
    <xf numFmtId="238" fontId="41" fillId="0" borderId="0"/>
    <xf numFmtId="185" fontId="7" fillId="0" borderId="2"/>
    <xf numFmtId="185" fontId="7" fillId="0" borderId="2"/>
    <xf numFmtId="238" fontId="41" fillId="0" borderId="0"/>
    <xf numFmtId="185" fontId="7" fillId="0" borderId="2"/>
    <xf numFmtId="185" fontId="7" fillId="0" borderId="2"/>
    <xf numFmtId="238" fontId="41" fillId="0" borderId="0"/>
    <xf numFmtId="185" fontId="7" fillId="0" borderId="2"/>
    <xf numFmtId="238" fontId="41" fillId="0" borderId="0"/>
    <xf numFmtId="173" fontId="98" fillId="61" borderId="21" applyNumberFormat="0" applyAlignment="0" applyProtection="0"/>
    <xf numFmtId="238" fontId="41" fillId="0" borderId="0"/>
    <xf numFmtId="185" fontId="7" fillId="0" borderId="2"/>
    <xf numFmtId="173" fontId="7" fillId="0" borderId="0">
      <protection locked="0"/>
    </xf>
    <xf numFmtId="238" fontId="41" fillId="0" borderId="0"/>
    <xf numFmtId="0" fontId="259" fillId="51" borderId="27" applyNumberFormat="0" applyAlignment="0" applyProtection="0"/>
    <xf numFmtId="239" fontId="47" fillId="0" borderId="0" applyFont="0" applyFill="0" applyBorder="0" applyAlignment="0" applyProtection="0">
      <alignment horizontal="right"/>
    </xf>
    <xf numFmtId="240" fontId="47" fillId="0" borderId="0" applyFont="0" applyFill="0" applyBorder="0" applyAlignment="0" applyProtection="0"/>
    <xf numFmtId="185" fontId="7" fillId="0" borderId="2"/>
    <xf numFmtId="185" fontId="7" fillId="0" borderId="2"/>
    <xf numFmtId="185" fontId="7" fillId="0" borderId="2"/>
    <xf numFmtId="3" fontId="101" fillId="0" borderId="0" applyFont="0" applyFill="0" applyBorder="0" applyAlignment="0" applyProtection="0"/>
    <xf numFmtId="0" fontId="185" fillId="0" borderId="0"/>
    <xf numFmtId="0" fontId="7" fillId="90" borderId="27" applyNumberFormat="0" applyProtection="0">
      <alignment horizontal="left" vertical="center" indent="1"/>
    </xf>
    <xf numFmtId="0" fontId="43" fillId="0" borderId="0"/>
    <xf numFmtId="0" fontId="7" fillId="90" borderId="27" applyNumberFormat="0" applyProtection="0">
      <alignment horizontal="left" vertical="center" indent="1"/>
    </xf>
    <xf numFmtId="173" fontId="72" fillId="51" borderId="27" applyNumberFormat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0" fontId="7" fillId="70" borderId="27" applyNumberFormat="0" applyProtection="0">
      <alignment horizontal="left" vertical="center" indent="1"/>
    </xf>
    <xf numFmtId="185" fontId="7" fillId="0" borderId="2"/>
    <xf numFmtId="185" fontId="7" fillId="0" borderId="2"/>
    <xf numFmtId="0" fontId="185" fillId="0" borderId="0"/>
    <xf numFmtId="0" fontId="43" fillId="0" borderId="0"/>
    <xf numFmtId="173" fontId="186" fillId="66" borderId="0">
      <alignment horizontal="center" vertical="center" wrapText="1"/>
    </xf>
    <xf numFmtId="0" fontId="65" fillId="85" borderId="21" applyNumberFormat="0" applyAlignment="0" applyProtection="0"/>
    <xf numFmtId="0" fontId="202" fillId="51" borderId="21" applyNumberFormat="0" applyAlignment="0" applyProtection="0"/>
    <xf numFmtId="185" fontId="187" fillId="0" borderId="0"/>
    <xf numFmtId="4" fontId="199" fillId="65" borderId="27" applyNumberFormat="0" applyProtection="0">
      <alignment horizontal="right" vertical="center"/>
    </xf>
    <xf numFmtId="0" fontId="65" fillId="51" borderId="21" applyNumberFormat="0" applyAlignment="0" applyProtection="0"/>
    <xf numFmtId="185" fontId="188" fillId="0" borderId="0"/>
    <xf numFmtId="185" fontId="7" fillId="0" borderId="2"/>
    <xf numFmtId="242" fontId="47" fillId="0" borderId="0" applyFont="0" applyFill="0" applyBorder="0" applyAlignment="0" applyProtection="0">
      <alignment horizontal="right"/>
    </xf>
    <xf numFmtId="243" fontId="47" fillId="0" borderId="0" applyFont="0" applyFill="0" applyBorder="0" applyAlignment="0" applyProtection="0">
      <alignment horizontal="right"/>
    </xf>
    <xf numFmtId="244" fontId="47" fillId="0" borderId="0" applyFont="0" applyFill="0" applyBorder="0" applyAlignment="0" applyProtection="0"/>
    <xf numFmtId="3" fontId="233" fillId="35" borderId="72" applyFont="0" applyAlignment="0">
      <alignment vertical="center"/>
    </xf>
    <xf numFmtId="3" fontId="233" fillId="35" borderId="72" applyFont="0" applyAlignment="0">
      <alignment vertical="center"/>
    </xf>
    <xf numFmtId="3" fontId="233" fillId="35" borderId="72" applyFont="0" applyAlignment="0">
      <alignment vertical="center"/>
    </xf>
    <xf numFmtId="3" fontId="233" fillId="35" borderId="72" applyFont="0" applyAlignment="0">
      <alignment vertical="center"/>
    </xf>
    <xf numFmtId="3" fontId="233" fillId="35" borderId="72" applyFont="0" applyAlignment="0">
      <alignment vertical="center"/>
    </xf>
    <xf numFmtId="3" fontId="233" fillId="35" borderId="72" applyFont="0" applyAlignment="0">
      <alignment vertical="center"/>
    </xf>
    <xf numFmtId="3" fontId="233" fillId="35" borderId="72" applyFont="0" applyAlignment="0">
      <alignment vertical="center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73" fontId="98" fillId="61" borderId="21" applyNumberFormat="0" applyAlignment="0" applyProtection="0"/>
    <xf numFmtId="185" fontId="7" fillId="0" borderId="2"/>
    <xf numFmtId="0" fontId="65" fillId="51" borderId="21" applyNumberFormat="0" applyAlignment="0" applyProtection="0"/>
    <xf numFmtId="0" fontId="202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0" fontId="189" fillId="0" borderId="0">
      <protection locked="0"/>
    </xf>
    <xf numFmtId="173" fontId="65" fillId="51" borderId="21" applyNumberFormat="0" applyAlignment="0" applyProtection="0"/>
    <xf numFmtId="0" fontId="142" fillId="43" borderId="21" applyNumberFormat="0" applyAlignment="0" applyProtection="0"/>
    <xf numFmtId="0" fontId="142" fillId="43" borderId="21" applyNumberFormat="0" applyAlignment="0" applyProtection="0"/>
    <xf numFmtId="0" fontId="197" fillId="43" borderId="21" applyNumberFormat="0" applyAlignment="0" applyProtection="0"/>
    <xf numFmtId="245" fontId="47" fillId="0" borderId="24" applyNumberFormat="0" applyFont="0" applyFill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0" fontId="7" fillId="90" borderId="27" applyNumberFormat="0" applyProtection="0">
      <alignment horizontal="left" vertical="center" indent="1"/>
    </xf>
    <xf numFmtId="0" fontId="121" fillId="0" borderId="0">
      <protection locked="0"/>
    </xf>
    <xf numFmtId="0" fontId="7" fillId="70" borderId="27" applyNumberFormat="0" applyProtection="0">
      <alignment horizontal="left" vertical="center" indent="1"/>
    </xf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259" fillId="51" borderId="27" applyNumberFormat="0" applyAlignment="0" applyProtection="0"/>
    <xf numFmtId="173" fontId="72" fillId="51" borderId="27" applyNumberFormat="0" applyAlignment="0" applyProtection="0"/>
    <xf numFmtId="185" fontId="7" fillId="0" borderId="2"/>
    <xf numFmtId="0" fontId="121" fillId="0" borderId="0">
      <protection locked="0"/>
    </xf>
    <xf numFmtId="0" fontId="230" fillId="0" borderId="29" applyNumberFormat="0" applyFill="0" applyAlignment="0" applyProtection="0"/>
    <xf numFmtId="0" fontId="159" fillId="0" borderId="0" applyNumberFormat="0" applyFill="0" applyBorder="0" applyAlignment="0" applyProtection="0"/>
    <xf numFmtId="3" fontId="101" fillId="0" borderId="0" applyFont="0" applyFill="0" applyBorder="0" applyAlignment="0" applyProtection="0"/>
    <xf numFmtId="3" fontId="101" fillId="0" borderId="0" applyFont="0" applyFill="0" applyBorder="0" applyAlignment="0" applyProtection="0"/>
    <xf numFmtId="3" fontId="101" fillId="0" borderId="0" applyFont="0" applyFill="0" applyBorder="0" applyAlignment="0" applyProtection="0"/>
    <xf numFmtId="3" fontId="101" fillId="0" borderId="0" applyFont="0" applyFill="0" applyBorder="0" applyAlignment="0" applyProtection="0"/>
    <xf numFmtId="3" fontId="101" fillId="0" borderId="0" applyFont="0" applyFill="0" applyBorder="0" applyAlignment="0" applyProtection="0"/>
    <xf numFmtId="3" fontId="101" fillId="0" borderId="0" applyFont="0" applyFill="0" applyBorder="0" applyAlignment="0" applyProtection="0"/>
    <xf numFmtId="3" fontId="101" fillId="0" borderId="0" applyFont="0" applyFill="0" applyBorder="0" applyAlignment="0" applyProtection="0"/>
    <xf numFmtId="3" fontId="101" fillId="0" borderId="0" applyFont="0" applyFill="0" applyBorder="0" applyAlignment="0" applyProtection="0"/>
    <xf numFmtId="3" fontId="101" fillId="0" borderId="0" applyFont="0" applyFill="0" applyBorder="0" applyAlignment="0" applyProtection="0"/>
    <xf numFmtId="3" fontId="101" fillId="0" borderId="0" applyFont="0" applyFill="0" applyBorder="0" applyAlignment="0" applyProtection="0"/>
    <xf numFmtId="3" fontId="101" fillId="0" borderId="0" applyFont="0" applyFill="0" applyBorder="0" applyAlignment="0" applyProtection="0"/>
    <xf numFmtId="3" fontId="101" fillId="0" borderId="0" applyFont="0" applyFill="0" applyBorder="0" applyAlignment="0" applyProtection="0"/>
    <xf numFmtId="185" fontId="7" fillId="0" borderId="2"/>
    <xf numFmtId="1" fontId="207" fillId="0" borderId="49">
      <alignment vertical="top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41" fillId="58" borderId="0" applyNumberFormat="0" applyFont="0" applyBorder="0" applyAlignment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299" fillId="0" borderId="0"/>
    <xf numFmtId="0" fontId="299" fillId="0" borderId="0"/>
    <xf numFmtId="0" fontId="299" fillId="0" borderId="0"/>
    <xf numFmtId="247" fontId="7" fillId="0" borderId="0" applyFont="0" applyFill="0" applyBorder="0" applyAlignment="0" applyProtection="0"/>
    <xf numFmtId="4" fontId="232" fillId="107" borderId="27" applyNumberFormat="0" applyProtection="0">
      <alignment horizontal="left" vertical="center" indent="1"/>
    </xf>
    <xf numFmtId="173" fontId="72" fillId="51" borderId="27" applyNumberFormat="0" applyAlignment="0" applyProtection="0"/>
    <xf numFmtId="274" fontId="7" fillId="64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246" fontId="7" fillId="0" borderId="0" applyFont="0" applyFill="0" applyBorder="0" applyAlignment="0" applyProtection="0"/>
    <xf numFmtId="0" fontId="189" fillId="0" borderId="0">
      <protection locked="0"/>
    </xf>
    <xf numFmtId="0" fontId="189" fillId="0" borderId="0">
      <protection locked="0"/>
    </xf>
    <xf numFmtId="0" fontId="299" fillId="0" borderId="0"/>
    <xf numFmtId="0" fontId="189" fillId="0" borderId="0">
      <protection locked="0"/>
    </xf>
    <xf numFmtId="0" fontId="299" fillId="0" borderId="0"/>
    <xf numFmtId="0" fontId="189" fillId="0" borderId="0">
      <protection locked="0"/>
    </xf>
    <xf numFmtId="0" fontId="189" fillId="0" borderId="0">
      <protection locked="0"/>
    </xf>
    <xf numFmtId="0" fontId="189" fillId="0" borderId="0">
      <protection locked="0"/>
    </xf>
    <xf numFmtId="0" fontId="202" fillId="51" borderId="21" applyNumberFormat="0" applyAlignment="0" applyProtection="0"/>
    <xf numFmtId="173" fontId="7" fillId="0" borderId="0">
      <protection locked="0"/>
    </xf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59" fillId="51" borderId="27" applyNumberFormat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209" fillId="0" borderId="0" applyNumberFormat="0" applyFont="0" applyFill="0" applyBorder="0" applyAlignment="0" applyProtection="0"/>
    <xf numFmtId="185" fontId="7" fillId="0" borderId="2"/>
    <xf numFmtId="185" fontId="7" fillId="0" borderId="2"/>
    <xf numFmtId="185" fontId="7" fillId="0" borderId="2"/>
    <xf numFmtId="0" fontId="189" fillId="0" borderId="0">
      <protection locked="0"/>
    </xf>
    <xf numFmtId="0" fontId="7" fillId="0" borderId="0">
      <protection locked="0"/>
    </xf>
    <xf numFmtId="0" fontId="299" fillId="0" borderId="0"/>
    <xf numFmtId="0" fontId="189" fillId="0" borderId="0">
      <protection locked="0"/>
    </xf>
    <xf numFmtId="0" fontId="189" fillId="0" borderId="0">
      <protection locked="0"/>
    </xf>
    <xf numFmtId="0" fontId="45" fillId="0" borderId="0" applyFill="0" applyBorder="0" applyProtection="0">
      <alignment horizontal="left"/>
    </xf>
    <xf numFmtId="274" fontId="7" fillId="70" borderId="27" applyNumberFormat="0" applyProtection="0">
      <alignment horizontal="left" vertical="center" indent="1"/>
    </xf>
    <xf numFmtId="185" fontId="7" fillId="0" borderId="2"/>
    <xf numFmtId="185" fontId="7" fillId="0" borderId="2"/>
    <xf numFmtId="173" fontId="108" fillId="0" borderId="0" applyNumberFormat="0">
      <alignment horizontal="right"/>
    </xf>
    <xf numFmtId="173" fontId="109" fillId="0" borderId="0" applyNumberFormat="0">
      <alignment horizontal="right"/>
    </xf>
    <xf numFmtId="0" fontId="98" fillId="61" borderId="21" applyNumberFormat="0" applyAlignment="0" applyProtection="0"/>
    <xf numFmtId="173" fontId="109" fillId="0" borderId="0" applyNumberFormat="0">
      <alignment horizontal="left"/>
    </xf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108" fillId="0" borderId="0" applyNumberFormat="0">
      <alignment horizontal="left"/>
    </xf>
    <xf numFmtId="173" fontId="110" fillId="0" borderId="0" applyNumberFormat="0">
      <alignment horizontal="left" vertical="top"/>
    </xf>
    <xf numFmtId="248" fontId="47" fillId="0" borderId="0" applyFont="0" applyFill="0" applyBorder="0" applyAlignment="0" applyProtection="0">
      <alignment horizontal="right"/>
    </xf>
    <xf numFmtId="0" fontId="46" fillId="0" borderId="0" applyProtection="0">
      <alignment horizontal="right"/>
    </xf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202" fillId="51" borderId="21" applyNumberFormat="0" applyAlignment="0" applyProtection="0"/>
    <xf numFmtId="173" fontId="65" fillId="51" borderId="21" applyNumberFormat="0" applyAlignment="0" applyProtection="0"/>
    <xf numFmtId="0" fontId="105" fillId="43" borderId="21" applyNumberFormat="0" applyAlignment="0" applyProtection="0"/>
    <xf numFmtId="0" fontId="77" fillId="0" borderId="29" applyNumberFormat="0" applyFill="0" applyAlignment="0" applyProtection="0"/>
    <xf numFmtId="173" fontId="117" fillId="0" borderId="36" applyNumberFormat="0" applyFill="0" applyAlignment="0" applyProtection="0"/>
    <xf numFmtId="0" fontId="190" fillId="0" borderId="0" applyProtection="0">
      <alignment horizontal="left"/>
    </xf>
    <xf numFmtId="173" fontId="68" fillId="0" borderId="30" applyNumberFormat="0" applyFill="0" applyAlignment="0" applyProtection="0"/>
    <xf numFmtId="0" fontId="105" fillId="59" borderId="21" applyNumberFormat="0" applyAlignment="0" applyProtection="0"/>
    <xf numFmtId="4" fontId="225" fillId="99" borderId="27" applyNumberFormat="0" applyProtection="0">
      <alignment horizontal="right" vertical="center"/>
    </xf>
    <xf numFmtId="4" fontId="199" fillId="71" borderId="27" applyNumberFormat="0" applyProtection="0">
      <alignment horizontal="right" vertical="center"/>
    </xf>
    <xf numFmtId="4" fontId="199" fillId="78" borderId="27" applyNumberFormat="0" applyProtection="0">
      <alignment horizontal="left" vertical="center" indent="1"/>
    </xf>
    <xf numFmtId="0" fontId="7" fillId="0" borderId="0" applyNumberFormat="0" applyFill="0" applyBorder="0" applyAlignment="0" applyProtection="0">
      <alignment vertical="top"/>
      <protection locked="0"/>
    </xf>
    <xf numFmtId="0" fontId="299" fillId="0" borderId="0"/>
    <xf numFmtId="0" fontId="299" fillId="0" borderId="0"/>
    <xf numFmtId="0" fontId="299" fillId="0" borderId="0"/>
    <xf numFmtId="202" fontId="51" fillId="0" borderId="0" applyFill="0" applyBorder="0">
      <alignment horizontal="right"/>
      <protection locked="0"/>
    </xf>
    <xf numFmtId="0" fontId="299" fillId="0" borderId="0"/>
    <xf numFmtId="0" fontId="299" fillId="0" borderId="0"/>
    <xf numFmtId="3" fontId="233" fillId="35" borderId="78" applyFont="0" applyAlignment="0">
      <alignment vertical="center"/>
    </xf>
    <xf numFmtId="3" fontId="233" fillId="35" borderId="78" applyFont="0" applyAlignment="0">
      <alignment vertical="center"/>
    </xf>
    <xf numFmtId="3" fontId="233" fillId="35" borderId="78" applyFont="0" applyAlignment="0">
      <alignment vertical="center"/>
    </xf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43" fontId="7" fillId="0" borderId="0" applyFont="0" applyFill="0" applyBorder="0" applyAlignment="0" applyProtection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43" fontId="7" fillId="0" borderId="0" applyFont="0" applyFill="0" applyBorder="0" applyAlignment="0" applyProtection="0"/>
    <xf numFmtId="0" fontId="299" fillId="0" borderId="0"/>
    <xf numFmtId="0" fontId="299" fillId="0" borderId="0"/>
    <xf numFmtId="0" fontId="299" fillId="0" borderId="0"/>
    <xf numFmtId="0" fontId="299" fillId="0" borderId="0"/>
    <xf numFmtId="43" fontId="7" fillId="0" borderId="0" applyFont="0" applyFill="0" applyBorder="0" applyAlignment="0" applyProtection="0"/>
    <xf numFmtId="0" fontId="299" fillId="0" borderId="0"/>
    <xf numFmtId="173" fontId="72" fillId="61" borderId="27" applyNumberFormat="0" applyAlignment="0" applyProtection="0"/>
    <xf numFmtId="43" fontId="7" fillId="0" borderId="0" applyFont="0" applyFill="0" applyBorder="0" applyAlignment="0" applyProtection="0"/>
    <xf numFmtId="0" fontId="299" fillId="0" borderId="0"/>
    <xf numFmtId="0" fontId="299" fillId="0" borderId="0"/>
    <xf numFmtId="43" fontId="7" fillId="0" borderId="0" applyFont="0" applyFill="0" applyBorder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172" fontId="62" fillId="0" borderId="0" applyFont="0" applyFill="0" applyBorder="0" applyAlignment="0" applyProtection="0"/>
    <xf numFmtId="0" fontId="299" fillId="0" borderId="0"/>
    <xf numFmtId="0" fontId="299" fillId="0" borderId="0"/>
    <xf numFmtId="0" fontId="299" fillId="0" borderId="0"/>
    <xf numFmtId="0" fontId="299" fillId="0" borderId="0"/>
    <xf numFmtId="0" fontId="143" fillId="51" borderId="27" applyNumberFormat="0" applyAlignment="0" applyProtection="0"/>
    <xf numFmtId="0" fontId="143" fillId="51" borderId="27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85" fontId="7" fillId="0" borderId="2"/>
    <xf numFmtId="171" fontId="40" fillId="71" borderId="3" applyBorder="0">
      <alignment horizontal="right"/>
    </xf>
    <xf numFmtId="0" fontId="105" fillId="59" borderId="21" applyNumberFormat="0" applyAlignment="0" applyProtection="0"/>
    <xf numFmtId="185" fontId="7" fillId="0" borderId="2"/>
    <xf numFmtId="43" fontId="7" fillId="0" borderId="0" applyFont="0" applyFill="0" applyBorder="0" applyAlignment="0" applyProtection="0"/>
    <xf numFmtId="0" fontId="7" fillId="9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85" fontId="7" fillId="0" borderId="2"/>
    <xf numFmtId="0" fontId="198" fillId="0" borderId="0" applyBorder="0">
      <protection locked="0"/>
    </xf>
    <xf numFmtId="185" fontId="7" fillId="0" borderId="2"/>
    <xf numFmtId="43" fontId="7" fillId="0" borderId="0" applyFont="0" applyFill="0" applyBorder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43" fontId="7" fillId="0" borderId="0" applyFont="0" applyFill="0" applyBorder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43" fontId="7" fillId="0" borderId="0" applyFont="0" applyFill="0" applyBorder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43" fontId="7" fillId="0" borderId="0" applyFont="0" applyFill="0" applyBorder="0" applyAlignment="0" applyProtection="0"/>
    <xf numFmtId="185" fontId="7" fillId="0" borderId="2"/>
    <xf numFmtId="185" fontId="7" fillId="0" borderId="2"/>
    <xf numFmtId="185" fontId="7" fillId="0" borderId="2"/>
    <xf numFmtId="173" fontId="65" fillId="51" borderId="21" applyNumberFormat="0" applyAlignment="0" applyProtection="0"/>
    <xf numFmtId="0" fontId="98" fillId="61" borderId="21" applyNumberFormat="0" applyAlignment="0" applyProtection="0"/>
    <xf numFmtId="0" fontId="65" fillId="51" borderId="21" applyNumberFormat="0" applyAlignment="0" applyProtection="0"/>
    <xf numFmtId="43" fontId="7" fillId="0" borderId="0" applyFont="0" applyFill="0" applyBorder="0" applyAlignment="0" applyProtection="0"/>
    <xf numFmtId="185" fontId="7" fillId="0" borderId="2"/>
    <xf numFmtId="0" fontId="7" fillId="90" borderId="27" applyNumberFormat="0" applyProtection="0">
      <alignment horizontal="left" vertical="center" indent="1"/>
    </xf>
    <xf numFmtId="185" fontId="7" fillId="0" borderId="2"/>
    <xf numFmtId="185" fontId="7" fillId="0" borderId="2"/>
    <xf numFmtId="274" fontId="7" fillId="9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0" fontId="299" fillId="0" borderId="0"/>
    <xf numFmtId="185" fontId="7" fillId="0" borderId="2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7" fillId="9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172" fontId="26" fillId="0" borderId="0" applyFont="0" applyFill="0" applyBorder="0" applyAlignment="0" applyProtection="0"/>
    <xf numFmtId="0" fontId="7" fillId="70" borderId="27" applyNumberFormat="0" applyProtection="0">
      <alignment horizontal="left" vertical="center" indent="1"/>
    </xf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185" fontId="7" fillId="0" borderId="2"/>
    <xf numFmtId="185" fontId="7" fillId="0" borderId="2"/>
    <xf numFmtId="0" fontId="105" fillId="59" borderId="21" applyNumberFormat="0" applyAlignment="0" applyProtection="0"/>
    <xf numFmtId="173" fontId="105" fillId="59" borderId="21" applyNumberFormat="0" applyAlignment="0" applyProtection="0"/>
    <xf numFmtId="245" fontId="55" fillId="0" borderId="5" applyBorder="0" applyProtection="0">
      <alignment horizontal="right" vertical="center"/>
    </xf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198" fillId="0" borderId="0" applyBorder="0">
      <protection locked="0"/>
    </xf>
    <xf numFmtId="1" fontId="207" fillId="0" borderId="49">
      <alignment vertical="top"/>
    </xf>
    <xf numFmtId="171" fontId="40" fillId="0" borderId="62" applyBorder="0">
      <alignment horizontal="right"/>
    </xf>
    <xf numFmtId="0" fontId="105" fillId="59" borderId="21" applyNumberFormat="0" applyAlignment="0" applyProtection="0"/>
    <xf numFmtId="173" fontId="98" fillId="61" borderId="21" applyNumberFormat="0" applyAlignment="0" applyProtection="0"/>
    <xf numFmtId="0" fontId="98" fillId="61" borderId="21" applyNumberFormat="0" applyAlignment="0" applyProtection="0"/>
    <xf numFmtId="0" fontId="197" fillId="43" borderId="21" applyNumberFormat="0" applyAlignment="0" applyProtection="0"/>
    <xf numFmtId="0" fontId="259" fillId="51" borderId="27" applyNumberFormat="0" applyAlignment="0" applyProtection="0"/>
    <xf numFmtId="0" fontId="202" fillId="51" borderId="21" applyNumberFormat="0" applyAlignment="0" applyProtection="0"/>
    <xf numFmtId="185" fontId="7" fillId="0" borderId="2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185" fontId="7" fillId="0" borderId="2"/>
    <xf numFmtId="185" fontId="7" fillId="0" borderId="2"/>
    <xf numFmtId="185" fontId="7" fillId="0" borderId="2"/>
    <xf numFmtId="0" fontId="299" fillId="0" borderId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4" fontId="199" fillId="105" borderId="27" applyNumberFormat="0" applyProtection="0">
      <alignment horizontal="right" vertical="center"/>
    </xf>
    <xf numFmtId="185" fontId="7" fillId="0" borderId="2"/>
    <xf numFmtId="185" fontId="7" fillId="0" borderId="2"/>
    <xf numFmtId="0" fontId="299" fillId="0" borderId="0"/>
    <xf numFmtId="0" fontId="299" fillId="0" borderId="0"/>
    <xf numFmtId="0" fontId="299" fillId="0" borderId="0"/>
    <xf numFmtId="0" fontId="299" fillId="0" borderId="0"/>
    <xf numFmtId="0" fontId="48" fillId="0" borderId="88"/>
    <xf numFmtId="0" fontId="7" fillId="90" borderId="27" applyNumberFormat="0" applyProtection="0">
      <alignment horizontal="left" vertical="center" indent="1"/>
    </xf>
    <xf numFmtId="0" fontId="98" fillId="61" borderId="21" applyNumberFormat="0" applyAlignment="0" applyProtection="0"/>
    <xf numFmtId="0" fontId="218" fillId="51" borderId="27" applyNumberFormat="0" applyAlignment="0" applyProtection="0"/>
    <xf numFmtId="274" fontId="7" fillId="70" borderId="27" applyNumberFormat="0" applyProtection="0">
      <alignment horizontal="left" vertical="center" indent="1"/>
    </xf>
    <xf numFmtId="173" fontId="72" fillId="51" borderId="27" applyNumberFormat="0" applyAlignment="0" applyProtection="0"/>
    <xf numFmtId="173" fontId="72" fillId="51" borderId="27" applyNumberFormat="0" applyAlignment="0" applyProtection="0"/>
    <xf numFmtId="0" fontId="299" fillId="0" borderId="0"/>
    <xf numFmtId="185" fontId="7" fillId="0" borderId="2"/>
    <xf numFmtId="0" fontId="299" fillId="0" borderId="0"/>
    <xf numFmtId="185" fontId="7" fillId="0" borderId="2"/>
    <xf numFmtId="185" fontId="7" fillId="0" borderId="2"/>
    <xf numFmtId="185" fontId="7" fillId="0" borderId="2"/>
    <xf numFmtId="0" fontId="198" fillId="0" borderId="0" applyBorder="0">
      <protection locked="0"/>
    </xf>
    <xf numFmtId="185" fontId="7" fillId="0" borderId="2"/>
    <xf numFmtId="0" fontId="7" fillId="90" borderId="27" applyNumberFormat="0" applyProtection="0">
      <alignment horizontal="left" vertical="center" indent="1"/>
    </xf>
    <xf numFmtId="0" fontId="198" fillId="0" borderId="0" applyBorder="0">
      <protection locked="0"/>
    </xf>
    <xf numFmtId="185" fontId="7" fillId="0" borderId="2"/>
    <xf numFmtId="0" fontId="142" fillId="43" borderId="21" applyNumberFormat="0" applyAlignment="0" applyProtection="0"/>
    <xf numFmtId="0" fontId="299" fillId="0" borderId="0"/>
    <xf numFmtId="0" fontId="65" fillId="51" borderId="21" applyNumberFormat="0" applyAlignment="0" applyProtection="0"/>
    <xf numFmtId="185" fontId="7" fillId="0" borderId="2"/>
    <xf numFmtId="0" fontId="299" fillId="0" borderId="0"/>
    <xf numFmtId="185" fontId="7" fillId="0" borderId="2"/>
    <xf numFmtId="0" fontId="299" fillId="0" borderId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198" fillId="0" borderId="0" applyBorder="0">
      <protection locked="0"/>
    </xf>
    <xf numFmtId="185" fontId="7" fillId="0" borderId="2"/>
    <xf numFmtId="185" fontId="7" fillId="0" borderId="2"/>
    <xf numFmtId="0" fontId="7" fillId="70" borderId="27" applyNumberFormat="0" applyProtection="0">
      <alignment horizontal="left" vertical="center" indent="1"/>
    </xf>
    <xf numFmtId="185" fontId="7" fillId="0" borderId="2"/>
    <xf numFmtId="185" fontId="7" fillId="0" borderId="2"/>
    <xf numFmtId="0" fontId="78" fillId="0" borderId="71">
      <alignment horizontal="left" vertical="center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7" fillId="64" borderId="27" applyNumberFormat="0" applyProtection="0">
      <alignment horizontal="left" vertical="center" indent="1"/>
    </xf>
    <xf numFmtId="0" fontId="65" fillId="85" borderId="21" applyNumberFormat="0" applyAlignment="0" applyProtection="0"/>
    <xf numFmtId="185" fontId="7" fillId="0" borderId="2"/>
    <xf numFmtId="0" fontId="299" fillId="0" borderId="0"/>
    <xf numFmtId="185" fontId="7" fillId="0" borderId="2"/>
    <xf numFmtId="185" fontId="7" fillId="0" borderId="2"/>
    <xf numFmtId="0" fontId="198" fillId="0" borderId="0" applyBorder="0">
      <protection locked="0"/>
    </xf>
    <xf numFmtId="185" fontId="7" fillId="0" borderId="2"/>
    <xf numFmtId="4" fontId="199" fillId="37" borderId="27" applyNumberFormat="0" applyProtection="0">
      <alignment vertical="center"/>
    </xf>
    <xf numFmtId="0" fontId="7" fillId="64" borderId="27" applyNumberFormat="0" applyProtection="0">
      <alignment horizontal="left" vertical="center" indent="1"/>
    </xf>
    <xf numFmtId="173" fontId="65" fillId="51" borderId="21" applyNumberFormat="0" applyAlignment="0" applyProtection="0"/>
    <xf numFmtId="0" fontId="198" fillId="0" borderId="7">
      <protection locked="0"/>
    </xf>
    <xf numFmtId="185" fontId="7" fillId="0" borderId="2"/>
    <xf numFmtId="185" fontId="7" fillId="0" borderId="2"/>
    <xf numFmtId="173" fontId="72" fillId="61" borderId="27" applyNumberFormat="0" applyAlignment="0" applyProtection="0"/>
    <xf numFmtId="0" fontId="202" fillId="51" borderId="21" applyNumberFormat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7" fillId="64" borderId="27" applyNumberFormat="0" applyProtection="0">
      <alignment horizontal="left" vertical="center" indent="1"/>
    </xf>
    <xf numFmtId="0" fontId="299" fillId="0" borderId="0"/>
    <xf numFmtId="0" fontId="259" fillId="51" borderId="27" applyNumberFormat="0" applyAlignment="0" applyProtection="0"/>
    <xf numFmtId="185" fontId="7" fillId="0" borderId="2"/>
    <xf numFmtId="0" fontId="299" fillId="0" borderId="0"/>
    <xf numFmtId="185" fontId="7" fillId="0" borderId="2"/>
    <xf numFmtId="173" fontId="65" fillId="51" borderId="21" applyNumberFormat="0" applyAlignment="0" applyProtection="0"/>
    <xf numFmtId="17" fontId="103" fillId="0" borderId="62" applyFont="0" applyFill="0" applyBorder="0" applyAlignment="0" applyProtection="0"/>
    <xf numFmtId="237" fontId="181" fillId="0" borderId="5" applyBorder="0" applyProtection="0">
      <alignment horizontal="right"/>
    </xf>
    <xf numFmtId="0" fontId="197" fillId="43" borderId="21" applyNumberFormat="0" applyAlignment="0" applyProtection="0"/>
    <xf numFmtId="0" fontId="65" fillId="51" borderId="21" applyNumberFormat="0" applyAlignment="0" applyProtection="0"/>
    <xf numFmtId="185" fontId="7" fillId="0" borderId="2"/>
    <xf numFmtId="185" fontId="7" fillId="0" borderId="2"/>
    <xf numFmtId="185" fontId="7" fillId="0" borderId="2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197" fillId="43" borderId="21" applyNumberFormat="0" applyAlignment="0" applyProtection="0"/>
    <xf numFmtId="185" fontId="7" fillId="0" borderId="2"/>
    <xf numFmtId="173" fontId="72" fillId="51" borderId="27" applyNumberFormat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299" fillId="0" borderId="0"/>
    <xf numFmtId="4" fontId="199" fillId="37" borderId="27" applyNumberFormat="0" applyProtection="0">
      <alignment horizontal="left" vertical="center" indent="1"/>
    </xf>
    <xf numFmtId="0" fontId="299" fillId="0" borderId="0"/>
    <xf numFmtId="0" fontId="299" fillId="0" borderId="0"/>
    <xf numFmtId="0" fontId="299" fillId="0" borderId="0"/>
    <xf numFmtId="0" fontId="299" fillId="0" borderId="0"/>
    <xf numFmtId="173" fontId="72" fillId="51" borderId="27" applyNumberFormat="0" applyAlignment="0" applyProtection="0"/>
    <xf numFmtId="0" fontId="7" fillId="64" borderId="27" applyNumberFormat="0" applyProtection="0">
      <alignment horizontal="left" vertical="center" indent="1"/>
    </xf>
    <xf numFmtId="185" fontId="7" fillId="0" borderId="2"/>
    <xf numFmtId="185" fontId="7" fillId="0" borderId="2"/>
    <xf numFmtId="0" fontId="218" fillId="51" borderId="27" applyNumberFormat="0" applyAlignment="0" applyProtection="0"/>
    <xf numFmtId="274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37" borderId="27" applyNumberFormat="0" applyProtection="0">
      <alignment horizontal="left" vertical="center" indent="1"/>
    </xf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299" fillId="0" borderId="0"/>
    <xf numFmtId="185" fontId="7" fillId="0" borderId="2"/>
    <xf numFmtId="0" fontId="299" fillId="0" borderId="0"/>
    <xf numFmtId="185" fontId="7" fillId="0" borderId="2"/>
    <xf numFmtId="0" fontId="7" fillId="70" borderId="27" applyNumberFormat="0" applyProtection="0">
      <alignment horizontal="left" vertical="center" indent="1"/>
    </xf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173" fontId="72" fillId="51" borderId="27" applyNumberFormat="0" applyAlignment="0" applyProtection="0"/>
    <xf numFmtId="0" fontId="299" fillId="0" borderId="0"/>
    <xf numFmtId="0" fontId="7" fillId="9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4" fontId="199" fillId="78" borderId="27" applyNumberFormat="0" applyProtection="0">
      <alignment vertical="center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85" fontId="7" fillId="0" borderId="2"/>
    <xf numFmtId="173" fontId="65" fillId="51" borderId="21" applyNumberFormat="0" applyAlignment="0" applyProtection="0"/>
    <xf numFmtId="0" fontId="198" fillId="0" borderId="0" applyBorder="0">
      <protection locked="0"/>
    </xf>
    <xf numFmtId="0" fontId="197" fillId="43" borderId="21" applyNumberFormat="0" applyAlignment="0" applyProtection="0"/>
    <xf numFmtId="0" fontId="198" fillId="0" borderId="0" applyBorder="0">
      <protection locked="0"/>
    </xf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198" fillId="0" borderId="7">
      <protection locked="0"/>
    </xf>
    <xf numFmtId="0" fontId="7" fillId="90" borderId="27" applyNumberFormat="0" applyProtection="0">
      <alignment horizontal="left" vertical="center" indent="1"/>
    </xf>
    <xf numFmtId="0" fontId="198" fillId="0" borderId="0" applyBorder="0">
      <protection locked="0"/>
    </xf>
    <xf numFmtId="185" fontId="7" fillId="0" borderId="2"/>
    <xf numFmtId="0" fontId="299" fillId="0" borderId="0"/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299" fillId="0" borderId="0"/>
    <xf numFmtId="0" fontId="299" fillId="0" borderId="0"/>
    <xf numFmtId="0" fontId="7" fillId="64" borderId="27" applyNumberFormat="0" applyProtection="0">
      <alignment horizontal="left" vertical="center" indent="1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71" fontId="40" fillId="0" borderId="3" applyBorder="0">
      <alignment horizontal="right"/>
    </xf>
    <xf numFmtId="4" fontId="199" fillId="99" borderId="27" applyNumberFormat="0" applyProtection="0">
      <alignment horizontal="left" vertical="center" indent="1"/>
    </xf>
    <xf numFmtId="0" fontId="299" fillId="0" borderId="0"/>
    <xf numFmtId="0" fontId="197" fillId="43" borderId="21" applyNumberFormat="0" applyAlignment="0" applyProtection="0"/>
    <xf numFmtId="3" fontId="233" fillId="35" borderId="90" applyFont="0" applyAlignment="0">
      <alignment vertical="center"/>
    </xf>
    <xf numFmtId="173" fontId="65" fillId="51" borderId="21" applyNumberFormat="0" applyAlignment="0" applyProtection="0"/>
    <xf numFmtId="0" fontId="7" fillId="64" borderId="27" applyNumberFormat="0" applyProtection="0">
      <alignment horizontal="left" vertical="center" indent="1"/>
    </xf>
    <xf numFmtId="185" fontId="7" fillId="0" borderId="2"/>
    <xf numFmtId="171" fontId="40" fillId="0" borderId="62" applyBorder="0">
      <alignment horizontal="right"/>
    </xf>
    <xf numFmtId="0" fontId="163" fillId="51" borderId="21" applyNumberFormat="0" applyAlignment="0" applyProtection="0"/>
    <xf numFmtId="0" fontId="105" fillId="43" borderId="21" applyNumberFormat="0" applyAlignment="0" applyProtection="0"/>
    <xf numFmtId="185" fontId="7" fillId="0" borderId="2"/>
    <xf numFmtId="185" fontId="7" fillId="0" borderId="2"/>
    <xf numFmtId="0" fontId="299" fillId="0" borderId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7" fillId="64" borderId="27" applyNumberFormat="0" applyProtection="0">
      <alignment horizontal="left" vertical="center" indent="1"/>
    </xf>
    <xf numFmtId="185" fontId="7" fillId="0" borderId="2"/>
    <xf numFmtId="0" fontId="230" fillId="0" borderId="29" applyNumberFormat="0" applyFill="0" applyAlignment="0" applyProtection="0"/>
    <xf numFmtId="185" fontId="7" fillId="0" borderId="2"/>
    <xf numFmtId="0" fontId="75" fillId="0" borderId="0" applyNumberFormat="0" applyFill="0" applyBorder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2" fontId="79" fillId="0" borderId="77" applyFont="0" applyFill="0" applyBorder="0" applyAlignment="0" applyProtection="0"/>
    <xf numFmtId="185" fontId="7" fillId="0" borderId="2"/>
    <xf numFmtId="185" fontId="7" fillId="0" borderId="2"/>
    <xf numFmtId="0" fontId="200" fillId="70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164" fontId="84" fillId="0" borderId="77" applyFont="0" applyFill="0" applyBorder="0" applyAlignment="0" applyProtection="0">
      <alignment horizontal="right"/>
    </xf>
    <xf numFmtId="0" fontId="72" fillId="51" borderId="27" applyNumberFormat="0" applyAlignment="0" applyProtection="0"/>
    <xf numFmtId="0" fontId="299" fillId="0" borderId="0"/>
    <xf numFmtId="0" fontId="299" fillId="0" borderId="0"/>
    <xf numFmtId="173" fontId="65" fillId="51" borderId="21" applyNumberFormat="0" applyAlignment="0" applyProtection="0"/>
    <xf numFmtId="173" fontId="72" fillId="61" borderId="27" applyNumberFormat="0" applyAlignment="0" applyProtection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173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185" fontId="7" fillId="0" borderId="2"/>
    <xf numFmtId="185" fontId="7" fillId="0" borderId="2"/>
    <xf numFmtId="237" fontId="181" fillId="0" borderId="5" applyBorder="0" applyProtection="0">
      <alignment horizontal="right"/>
    </xf>
    <xf numFmtId="171" fontId="40" fillId="0" borderId="62" applyBorder="0">
      <alignment horizontal="right"/>
    </xf>
    <xf numFmtId="0" fontId="65" fillId="51" borderId="21" applyNumberFormat="0" applyAlignment="0" applyProtection="0"/>
    <xf numFmtId="0" fontId="142" fillId="43" borderId="21" applyNumberFormat="0" applyAlignment="0" applyProtection="0"/>
    <xf numFmtId="4" fontId="199" fillId="104" borderId="27" applyNumberFormat="0" applyProtection="0">
      <alignment horizontal="right" vertical="center"/>
    </xf>
    <xf numFmtId="0" fontId="72" fillId="61" borderId="27" applyNumberFormat="0" applyAlignment="0" applyProtection="0"/>
    <xf numFmtId="173" fontId="65" fillId="51" borderId="21" applyNumberFormat="0" applyAlignment="0" applyProtection="0"/>
    <xf numFmtId="3" fontId="233" fillId="35" borderId="90" applyFont="0" applyAlignment="0">
      <alignment vertical="center"/>
    </xf>
    <xf numFmtId="0" fontId="197" fillId="43" borderId="21" applyNumberFormat="0" applyAlignment="0" applyProtection="0"/>
    <xf numFmtId="185" fontId="7" fillId="0" borderId="2"/>
    <xf numFmtId="0" fontId="7" fillId="70" borderId="27" applyNumberFormat="0" applyProtection="0">
      <alignment horizontal="left" vertical="center" indent="1"/>
    </xf>
    <xf numFmtId="181" fontId="132" fillId="0" borderId="2" applyBorder="0"/>
    <xf numFmtId="17" fontId="103" fillId="0" borderId="3" applyFont="0" applyFill="0" applyBorder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3" fontId="233" fillId="35" borderId="81" applyFont="0" applyAlignment="0">
      <alignment vertical="center"/>
    </xf>
    <xf numFmtId="185" fontId="7" fillId="0" borderId="2"/>
    <xf numFmtId="185" fontId="7" fillId="0" borderId="2"/>
    <xf numFmtId="181" fontId="132" fillId="0" borderId="2" applyBorder="0"/>
    <xf numFmtId="0" fontId="65" fillId="51" borderId="21" applyNumberFormat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7" fillId="36" borderId="27" applyNumberFormat="0" applyProtection="0">
      <alignment horizontal="left" vertical="center" indent="1"/>
    </xf>
    <xf numFmtId="173" fontId="72" fillId="51" borderId="27" applyNumberFormat="0" applyAlignment="0" applyProtection="0"/>
    <xf numFmtId="193" fontId="38" fillId="0" borderId="5" applyBorder="0" applyProtection="0">
      <alignment horizontal="right" vertical="center"/>
    </xf>
    <xf numFmtId="173" fontId="65" fillId="51" borderId="21" applyNumberFormat="0" applyAlignment="0" applyProtection="0"/>
    <xf numFmtId="0" fontId="202" fillId="51" borderId="21" applyNumberFormat="0" applyAlignment="0" applyProtection="0"/>
    <xf numFmtId="185" fontId="7" fillId="0" borderId="2"/>
    <xf numFmtId="185" fontId="7" fillId="0" borderId="2"/>
    <xf numFmtId="173" fontId="65" fillId="51" borderId="21" applyNumberFormat="0" applyAlignment="0" applyProtection="0"/>
    <xf numFmtId="1" fontId="207" fillId="0" borderId="49">
      <alignment vertical="top"/>
    </xf>
    <xf numFmtId="185" fontId="7" fillId="0" borderId="2"/>
    <xf numFmtId="173" fontId="65" fillId="51" borderId="21" applyNumberFormat="0" applyAlignment="0" applyProtection="0"/>
    <xf numFmtId="0" fontId="244" fillId="51" borderId="21" applyNumberFormat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0" fontId="198" fillId="0" borderId="0" applyBorder="0">
      <protection locked="0"/>
    </xf>
    <xf numFmtId="0" fontId="198" fillId="0" borderId="0" applyBorder="0">
      <protection locked="0"/>
    </xf>
    <xf numFmtId="171" fontId="40" fillId="71" borderId="3" applyBorder="0">
      <alignment horizontal="right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299" fillId="0" borderId="0"/>
    <xf numFmtId="274" fontId="7" fillId="36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0" fontId="299" fillId="0" borderId="0"/>
    <xf numFmtId="0" fontId="198" fillId="0" borderId="0" applyBorder="0">
      <protection locked="0"/>
    </xf>
    <xf numFmtId="185" fontId="7" fillId="0" borderId="2"/>
    <xf numFmtId="185" fontId="7" fillId="0" borderId="2"/>
    <xf numFmtId="185" fontId="7" fillId="0" borderId="2"/>
    <xf numFmtId="173" fontId="72" fillId="51" borderId="27" applyNumberFormat="0" applyAlignment="0" applyProtection="0"/>
    <xf numFmtId="173" fontId="65" fillId="51" borderId="21" applyNumberFormat="0" applyAlignment="0" applyProtection="0"/>
    <xf numFmtId="0" fontId="7" fillId="36" borderId="27" applyNumberFormat="0" applyProtection="0">
      <alignment horizontal="left" vertical="center" indent="1"/>
    </xf>
    <xf numFmtId="4" fontId="287" fillId="99" borderId="27" applyNumberFormat="0" applyProtection="0">
      <alignment horizontal="right" vertical="center"/>
    </xf>
    <xf numFmtId="0" fontId="7" fillId="9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274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104" borderId="27" applyNumberFormat="0" applyProtection="0">
      <alignment horizontal="right" vertical="center"/>
    </xf>
    <xf numFmtId="0" fontId="299" fillId="0" borderId="0"/>
    <xf numFmtId="0" fontId="7" fillId="70" borderId="27" applyNumberFormat="0" applyProtection="0">
      <alignment horizontal="left" vertical="center" indent="1"/>
    </xf>
    <xf numFmtId="0" fontId="299" fillId="0" borderId="0"/>
    <xf numFmtId="0" fontId="7" fillId="70" borderId="27" applyNumberFormat="0" applyProtection="0">
      <alignment horizontal="left" vertical="center" indent="1"/>
    </xf>
    <xf numFmtId="173" fontId="98" fillId="6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202" fillId="51" borderId="21" applyNumberFormat="0" applyAlignment="0" applyProtection="0"/>
    <xf numFmtId="0" fontId="143" fillId="51" borderId="27" applyNumberFormat="0" applyAlignment="0" applyProtection="0"/>
    <xf numFmtId="185" fontId="7" fillId="0" borderId="2"/>
    <xf numFmtId="3" fontId="233" fillId="35" borderId="94" applyFont="0" applyAlignment="0">
      <alignment vertical="center"/>
    </xf>
    <xf numFmtId="173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85" fontId="7" fillId="0" borderId="2"/>
    <xf numFmtId="3" fontId="233" fillId="35" borderId="78" applyFont="0" applyAlignment="0">
      <alignment vertical="center"/>
    </xf>
    <xf numFmtId="0" fontId="299" fillId="0" borderId="0"/>
    <xf numFmtId="0" fontId="299" fillId="0" borderId="0"/>
    <xf numFmtId="0" fontId="299" fillId="0" borderId="0"/>
    <xf numFmtId="0" fontId="299" fillId="0" borderId="0"/>
    <xf numFmtId="4" fontId="199" fillId="99" borderId="27" applyNumberFormat="0" applyProtection="0">
      <alignment horizontal="left" vertical="center" indent="1"/>
    </xf>
    <xf numFmtId="185" fontId="7" fillId="0" borderId="2"/>
    <xf numFmtId="185" fontId="7" fillId="0" borderId="2"/>
    <xf numFmtId="185" fontId="7" fillId="0" borderId="2"/>
    <xf numFmtId="1" fontId="207" fillId="0" borderId="49">
      <alignment vertical="top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7" fillId="70" borderId="27" applyNumberFormat="0" applyProtection="0">
      <alignment horizontal="left" vertical="center" indent="1"/>
    </xf>
    <xf numFmtId="185" fontId="7" fillId="0" borderId="2"/>
    <xf numFmtId="0" fontId="299" fillId="0" borderId="0"/>
    <xf numFmtId="0" fontId="299" fillId="0" borderId="0"/>
    <xf numFmtId="0" fontId="299" fillId="0" borderId="0"/>
    <xf numFmtId="185" fontId="7" fillId="0" borderId="2"/>
    <xf numFmtId="0" fontId="198" fillId="0" borderId="0" applyBorder="0">
      <protection locked="0"/>
    </xf>
    <xf numFmtId="185" fontId="7" fillId="0" borderId="2"/>
    <xf numFmtId="185" fontId="7" fillId="0" borderId="2"/>
    <xf numFmtId="181" fontId="91" fillId="0" borderId="62" applyBorder="0"/>
    <xf numFmtId="3" fontId="233" fillId="35" borderId="81" applyFont="0" applyAlignment="0">
      <alignment vertical="center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3" fontId="233" fillId="35" borderId="81" applyFont="0" applyAlignment="0">
      <alignment vertical="center"/>
    </xf>
    <xf numFmtId="185" fontId="7" fillId="0" borderId="2"/>
    <xf numFmtId="185" fontId="7" fillId="0" borderId="2"/>
    <xf numFmtId="185" fontId="7" fillId="0" borderId="2"/>
    <xf numFmtId="181" fontId="132" fillId="0" borderId="2" applyBorder="0"/>
    <xf numFmtId="181" fontId="132" fillId="0" borderId="2" applyBorder="0"/>
    <xf numFmtId="185" fontId="7" fillId="0" borderId="2"/>
    <xf numFmtId="181" fontId="132" fillId="0" borderId="2" applyBorder="0"/>
    <xf numFmtId="171" fontId="40" fillId="0" borderId="62" applyBorder="0">
      <alignment horizontal="right"/>
    </xf>
    <xf numFmtId="0" fontId="244" fillId="51" borderId="21" applyNumberFormat="0" applyAlignment="0" applyProtection="0"/>
    <xf numFmtId="0" fontId="65" fillId="85" borderId="21" applyNumberFormat="0" applyAlignment="0" applyProtection="0"/>
    <xf numFmtId="0" fontId="105" fillId="43" borderId="21" applyNumberFormat="0" applyAlignment="0" applyProtection="0"/>
    <xf numFmtId="173" fontId="65" fillId="51" borderId="21" applyNumberFormat="0" applyAlignment="0" applyProtection="0"/>
    <xf numFmtId="0" fontId="163" fillId="51" borderId="21" applyNumberFormat="0" applyAlignment="0" applyProtection="0"/>
    <xf numFmtId="0" fontId="163" fillId="51" borderId="21" applyNumberFormat="0" applyAlignment="0" applyProtection="0"/>
    <xf numFmtId="0" fontId="163" fillId="51" borderId="21" applyNumberFormat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7" fillId="90" borderId="27" applyNumberFormat="0" applyProtection="0">
      <alignment horizontal="left" vertical="center" indent="1"/>
    </xf>
    <xf numFmtId="185" fontId="7" fillId="0" borderId="2"/>
    <xf numFmtId="185" fontId="7" fillId="0" borderId="2"/>
    <xf numFmtId="185" fontId="7" fillId="0" borderId="2"/>
    <xf numFmtId="0" fontId="198" fillId="0" borderId="7">
      <protection locked="0"/>
    </xf>
    <xf numFmtId="0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287" fillId="37" borderId="27" applyNumberFormat="0" applyProtection="0">
      <alignment vertical="center"/>
    </xf>
    <xf numFmtId="173" fontId="72" fillId="51" borderId="27" applyNumberFormat="0" applyAlignment="0" applyProtection="0"/>
    <xf numFmtId="0" fontId="299" fillId="0" borderId="0"/>
    <xf numFmtId="0" fontId="299" fillId="0" borderId="0"/>
    <xf numFmtId="185" fontId="7" fillId="0" borderId="2"/>
    <xf numFmtId="0" fontId="299" fillId="0" borderId="0"/>
    <xf numFmtId="185" fontId="7" fillId="0" borderId="2"/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173" fontId="72" fillId="51" borderId="27" applyNumberFormat="0" applyAlignment="0" applyProtection="0"/>
    <xf numFmtId="4" fontId="199" fillId="106" borderId="27" applyNumberFormat="0" applyProtection="0">
      <alignment horizontal="right" vertical="center"/>
    </xf>
    <xf numFmtId="4" fontId="199" fillId="99" borderId="27" applyNumberFormat="0" applyProtection="0">
      <alignment horizontal="left" vertical="center" indent="1"/>
    </xf>
    <xf numFmtId="274" fontId="7" fillId="64" borderId="27" applyNumberFormat="0" applyProtection="0">
      <alignment horizontal="left" vertical="center" indent="1"/>
    </xf>
    <xf numFmtId="0" fontId="299" fillId="0" borderId="0"/>
    <xf numFmtId="173" fontId="72" fillId="51" borderId="27" applyNumberFormat="0" applyAlignment="0" applyProtection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143" fillId="51" borderId="27" applyNumberFormat="0" applyAlignment="0" applyProtection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185" fontId="7" fillId="0" borderId="2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30" fillId="0" borderId="29" applyNumberFormat="0" applyFill="0" applyAlignment="0" applyProtection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185" fontId="7" fillId="0" borderId="2"/>
    <xf numFmtId="185" fontId="7" fillId="0" borderId="2"/>
    <xf numFmtId="185" fontId="7" fillId="0" borderId="2"/>
    <xf numFmtId="173" fontId="65" fillId="51" borderId="21" applyNumberFormat="0" applyAlignment="0" applyProtection="0"/>
    <xf numFmtId="185" fontId="7" fillId="0" borderId="2"/>
    <xf numFmtId="185" fontId="7" fillId="0" borderId="2"/>
    <xf numFmtId="173" fontId="65" fillId="51" borderId="21" applyNumberFormat="0" applyAlignment="0" applyProtection="0"/>
    <xf numFmtId="17" fontId="103" fillId="0" borderId="62" applyFont="0" applyFill="0" applyBorder="0" applyAlignment="0" applyProtection="0"/>
    <xf numFmtId="17" fontId="103" fillId="0" borderId="62" applyFont="0" applyFill="0" applyBorder="0" applyAlignment="0" applyProtection="0"/>
    <xf numFmtId="185" fontId="7" fillId="0" borderId="2"/>
    <xf numFmtId="0" fontId="105" fillId="43" borderId="21" applyNumberFormat="0" applyAlignment="0" applyProtection="0"/>
    <xf numFmtId="0" fontId="197" fillId="43" borderId="21" applyNumberFormat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4" fontId="199" fillId="103" borderId="27" applyNumberFormat="0" applyProtection="0">
      <alignment horizontal="right" vertical="center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2" fillId="51" borderId="27" applyNumberFormat="0" applyAlignment="0" applyProtection="0"/>
    <xf numFmtId="173" fontId="72" fillId="51" borderId="27" applyNumberFormat="0" applyAlignment="0" applyProtection="0"/>
    <xf numFmtId="0" fontId="218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6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0" fontId="299" fillId="0" borderId="0"/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73" fontId="45" fillId="0" borderId="80" applyFill="0" applyBorder="0" applyProtection="0">
      <alignment horizontal="left" vertical="top"/>
    </xf>
    <xf numFmtId="173" fontId="65" fillId="51" borderId="21" applyNumberFormat="0" applyAlignment="0" applyProtection="0"/>
    <xf numFmtId="0" fontId="299" fillId="0" borderId="0"/>
    <xf numFmtId="185" fontId="7" fillId="0" borderId="2"/>
    <xf numFmtId="0" fontId="299" fillId="0" borderId="0"/>
    <xf numFmtId="0" fontId="299" fillId="0" borderId="0"/>
    <xf numFmtId="0" fontId="299" fillId="0" borderId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4" fontId="199" fillId="102" borderId="27" applyNumberFormat="0" applyProtection="0">
      <alignment horizontal="right" vertical="center"/>
    </xf>
    <xf numFmtId="182" fontId="79" fillId="0" borderId="74" applyFont="0" applyFill="0" applyBorder="0" applyAlignment="0" applyProtection="0"/>
    <xf numFmtId="0" fontId="7" fillId="90" borderId="27" applyNumberFormat="0" applyProtection="0">
      <alignment horizontal="left" vertical="center" indent="1"/>
    </xf>
    <xf numFmtId="274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2" fillId="51" borderId="27" applyNumberFormat="0" applyAlignment="0" applyProtection="0"/>
    <xf numFmtId="0" fontId="72" fillId="61" borderId="27" applyNumberFormat="0" applyAlignment="0" applyProtection="0"/>
    <xf numFmtId="181" fontId="91" fillId="0" borderId="3" applyBorder="0"/>
    <xf numFmtId="185" fontId="7" fillId="0" borderId="2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185" fontId="7" fillId="0" borderId="2"/>
    <xf numFmtId="0" fontId="299" fillId="0" borderId="0"/>
    <xf numFmtId="4" fontId="199" fillId="78" borderId="27" applyNumberFormat="0" applyProtection="0">
      <alignment horizontal="left" vertical="center" indent="1"/>
    </xf>
    <xf numFmtId="0" fontId="299" fillId="0" borderId="0"/>
    <xf numFmtId="4" fontId="199" fillId="78" borderId="27" applyNumberFormat="0" applyProtection="0">
      <alignment horizontal="left" vertical="center" indent="1"/>
    </xf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65" fillId="85" borderId="21" applyNumberFormat="0" applyAlignment="0" applyProtection="0"/>
    <xf numFmtId="1" fontId="207" fillId="0" borderId="96">
      <alignment vertical="top"/>
    </xf>
    <xf numFmtId="0" fontId="299" fillId="0" borderId="0"/>
    <xf numFmtId="0" fontId="299" fillId="0" borderId="0"/>
    <xf numFmtId="0" fontId="7" fillId="90" borderId="27" applyNumberFormat="0" applyProtection="0">
      <alignment horizontal="left" vertical="center" indent="1"/>
    </xf>
    <xf numFmtId="4" fontId="287" fillId="37" borderId="27" applyNumberFormat="0" applyProtection="0">
      <alignment vertical="center"/>
    </xf>
    <xf numFmtId="185" fontId="7" fillId="0" borderId="2"/>
    <xf numFmtId="185" fontId="7" fillId="0" borderId="2"/>
    <xf numFmtId="0" fontId="259" fillId="51" borderId="27" applyNumberFormat="0" applyAlignment="0" applyProtection="0"/>
    <xf numFmtId="181" fontId="91" fillId="0" borderId="62" applyBorder="0"/>
    <xf numFmtId="0" fontId="45" fillId="0" borderId="74" applyFill="0" applyBorder="0" applyProtection="0">
      <alignment horizontal="left" vertical="top"/>
    </xf>
    <xf numFmtId="0" fontId="7" fillId="36" borderId="27" applyNumberFormat="0" applyProtection="0">
      <alignment horizontal="left" vertical="center" indent="1"/>
    </xf>
    <xf numFmtId="0" fontId="299" fillId="0" borderId="0"/>
    <xf numFmtId="0" fontId="299" fillId="0" borderId="0"/>
    <xf numFmtId="185" fontId="7" fillId="0" borderId="2"/>
    <xf numFmtId="0" fontId="7" fillId="70" borderId="27" applyNumberFormat="0" applyProtection="0">
      <alignment horizontal="left" vertical="center" indent="1"/>
    </xf>
    <xf numFmtId="185" fontId="7" fillId="0" borderId="2"/>
    <xf numFmtId="185" fontId="7" fillId="0" borderId="2"/>
    <xf numFmtId="185" fontId="7" fillId="0" borderId="2"/>
    <xf numFmtId="185" fontId="7" fillId="0" borderId="2"/>
    <xf numFmtId="0" fontId="299" fillId="0" borderId="0"/>
    <xf numFmtId="173" fontId="65" fillId="51" borderId="21" applyNumberFormat="0" applyAlignment="0" applyProtection="0"/>
    <xf numFmtId="173" fontId="65" fillId="51" borderId="21" applyNumberFormat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99" fontId="71" fillId="0" borderId="74" applyFont="0" applyFill="0" applyBorder="0" applyAlignment="0" applyProtection="0"/>
    <xf numFmtId="185" fontId="7" fillId="0" borderId="2"/>
    <xf numFmtId="0" fontId="78" fillId="0" borderId="46" applyNumberFormat="0" applyAlignment="0" applyProtection="0">
      <alignment horizontal="left" vertical="center"/>
    </xf>
    <xf numFmtId="185" fontId="7" fillId="0" borderId="2"/>
    <xf numFmtId="185" fontId="7" fillId="0" borderId="2"/>
    <xf numFmtId="0" fontId="299" fillId="0" borderId="0"/>
    <xf numFmtId="185" fontId="7" fillId="0" borderId="2"/>
    <xf numFmtId="185" fontId="7" fillId="0" borderId="2"/>
    <xf numFmtId="185" fontId="7" fillId="0" borderId="2"/>
    <xf numFmtId="173" fontId="48" fillId="0" borderId="73"/>
    <xf numFmtId="193" fontId="38" fillId="0" borderId="5" applyBorder="0" applyProtection="0">
      <alignment horizontal="right" vertical="center"/>
    </xf>
    <xf numFmtId="173" fontId="65" fillId="51" borderId="21" applyNumberFormat="0" applyAlignment="0" applyProtection="0"/>
    <xf numFmtId="3" fontId="233" fillId="35" borderId="94" applyFont="0" applyAlignment="0">
      <alignment vertical="center"/>
    </xf>
    <xf numFmtId="0" fontId="299" fillId="0" borderId="0"/>
    <xf numFmtId="0" fontId="299" fillId="0" borderId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171" fontId="40" fillId="71" borderId="3" applyBorder="0">
      <alignment horizontal="right"/>
    </xf>
    <xf numFmtId="0" fontId="299" fillId="0" borderId="0"/>
    <xf numFmtId="0" fontId="299" fillId="0" borderId="0"/>
    <xf numFmtId="0" fontId="7" fillId="36" borderId="27" applyNumberFormat="0" applyProtection="0">
      <alignment horizontal="left" vertical="center" indent="1"/>
    </xf>
    <xf numFmtId="0" fontId="299" fillId="0" borderId="0"/>
    <xf numFmtId="0" fontId="7" fillId="70" borderId="27" applyNumberFormat="0" applyProtection="0">
      <alignment horizontal="left" vertical="center" indent="1"/>
    </xf>
    <xf numFmtId="0" fontId="299" fillId="0" borderId="0"/>
    <xf numFmtId="0" fontId="299" fillId="0" borderId="0"/>
    <xf numFmtId="185" fontId="7" fillId="0" borderId="2"/>
    <xf numFmtId="0" fontId="299" fillId="0" borderId="0"/>
    <xf numFmtId="185" fontId="7" fillId="0" borderId="2"/>
    <xf numFmtId="0" fontId="198" fillId="0" borderId="0" applyBorder="0">
      <protection locked="0"/>
    </xf>
    <xf numFmtId="0" fontId="299" fillId="0" borderId="0"/>
    <xf numFmtId="185" fontId="7" fillId="0" borderId="2"/>
    <xf numFmtId="185" fontId="7" fillId="0" borderId="2"/>
    <xf numFmtId="0" fontId="7" fillId="36" borderId="27" applyNumberFormat="0" applyProtection="0">
      <alignment horizontal="left" vertical="center" indent="1"/>
    </xf>
    <xf numFmtId="173" fontId="72" fillId="51" borderId="27" applyNumberFormat="0" applyAlignment="0" applyProtection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65" fillId="51" borderId="21" applyNumberFormat="0" applyAlignment="0" applyProtection="0"/>
    <xf numFmtId="0" fontId="299" fillId="0" borderId="0"/>
    <xf numFmtId="0" fontId="299" fillId="0" borderId="0"/>
    <xf numFmtId="0" fontId="299" fillId="0" borderId="0"/>
    <xf numFmtId="173" fontId="65" fillId="51" borderId="21" applyNumberFormat="0" applyAlignment="0" applyProtection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185" fontId="7" fillId="0" borderId="2"/>
    <xf numFmtId="0" fontId="299" fillId="0" borderId="0"/>
    <xf numFmtId="185" fontId="7" fillId="0" borderId="2"/>
    <xf numFmtId="185" fontId="7" fillId="0" borderId="2"/>
    <xf numFmtId="0" fontId="299" fillId="0" borderId="0"/>
    <xf numFmtId="0" fontId="299" fillId="0" borderId="0"/>
    <xf numFmtId="0" fontId="197" fillId="43" borderId="21" applyNumberFormat="0" applyAlignment="0" applyProtection="0"/>
    <xf numFmtId="0" fontId="299" fillId="0" borderId="0"/>
    <xf numFmtId="185" fontId="7" fillId="0" borderId="2"/>
    <xf numFmtId="185" fontId="7" fillId="0" borderId="2"/>
    <xf numFmtId="0" fontId="299" fillId="0" borderId="0"/>
    <xf numFmtId="185" fontId="7" fillId="0" borderId="2"/>
    <xf numFmtId="185" fontId="7" fillId="0" borderId="2"/>
    <xf numFmtId="0" fontId="299" fillId="0" borderId="0"/>
    <xf numFmtId="0" fontId="299" fillId="0" borderId="0"/>
    <xf numFmtId="0" fontId="299" fillId="0" borderId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77" fillId="0" borderId="29" applyNumberFormat="0" applyFill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299" fillId="0" borderId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65" fillId="51" borderId="21" applyNumberFormat="0" applyAlignment="0" applyProtection="0"/>
    <xf numFmtId="0" fontId="299" fillId="0" borderId="0"/>
    <xf numFmtId="185" fontId="7" fillId="0" borderId="2"/>
    <xf numFmtId="185" fontId="7" fillId="0" borderId="2"/>
    <xf numFmtId="4" fontId="199" fillId="97" borderId="27" applyNumberFormat="0" applyProtection="0">
      <alignment horizontal="right" vertical="center"/>
    </xf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299" fillId="0" borderId="0"/>
    <xf numFmtId="0" fontId="299" fillId="0" borderId="0"/>
    <xf numFmtId="4" fontId="199" fillId="71" borderId="27" applyNumberFormat="0" applyProtection="0">
      <alignment horizontal="right" vertical="center"/>
    </xf>
    <xf numFmtId="0" fontId="202" fillId="51" borderId="21" applyNumberFormat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0" fontId="7" fillId="70" borderId="27" applyNumberFormat="0" applyProtection="0">
      <alignment horizontal="left" vertical="center" indent="1"/>
    </xf>
    <xf numFmtId="4" fontId="287" fillId="37" borderId="27" applyNumberFormat="0" applyProtection="0">
      <alignment vertical="center"/>
    </xf>
    <xf numFmtId="0" fontId="142" fillId="43" borderId="21" applyNumberFormat="0" applyAlignment="0" applyProtection="0"/>
    <xf numFmtId="0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105" borderId="27" applyNumberFormat="0" applyProtection="0">
      <alignment horizontal="right" vertical="center"/>
    </xf>
    <xf numFmtId="4" fontId="199" fillId="102" borderId="27" applyNumberFormat="0" applyProtection="0">
      <alignment horizontal="right" vertical="center"/>
    </xf>
    <xf numFmtId="0" fontId="218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" fillId="64" borderId="27" applyNumberFormat="0" applyProtection="0">
      <alignment horizontal="left" vertical="center" indent="1"/>
    </xf>
    <xf numFmtId="0" fontId="299" fillId="0" borderId="0"/>
    <xf numFmtId="0" fontId="299" fillId="0" borderId="0"/>
    <xf numFmtId="173" fontId="72" fillId="51" borderId="27" applyNumberFormat="0" applyAlignment="0" applyProtection="0"/>
    <xf numFmtId="0" fontId="299" fillId="0" borderId="0"/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3" fontId="233" fillId="35" borderId="78" applyFont="0" applyAlignment="0">
      <alignment vertical="center"/>
    </xf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185" fontId="7" fillId="0" borderId="2"/>
    <xf numFmtId="173" fontId="36" fillId="0" borderId="5" applyProtection="0">
      <alignment horizontal="center"/>
    </xf>
    <xf numFmtId="0" fontId="56" fillId="63" borderId="5" applyBorder="0" applyProtection="0">
      <alignment horizontal="centerContinuous" vertical="center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299" fillId="0" borderId="0"/>
    <xf numFmtId="0" fontId="299" fillId="0" borderId="0"/>
    <xf numFmtId="0" fontId="299" fillId="0" borderId="0"/>
    <xf numFmtId="171" fontId="40" fillId="71" borderId="62" applyBorder="0">
      <alignment horizontal="right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3" fontId="233" fillId="35" borderId="81" applyFont="0" applyAlignment="0">
      <alignment vertical="center"/>
    </xf>
    <xf numFmtId="185" fontId="7" fillId="0" borderId="2"/>
    <xf numFmtId="185" fontId="7" fillId="0" borderId="2"/>
    <xf numFmtId="0" fontId="299" fillId="0" borderId="0"/>
    <xf numFmtId="185" fontId="7" fillId="0" borderId="2"/>
    <xf numFmtId="185" fontId="7" fillId="0" borderId="2"/>
    <xf numFmtId="185" fontId="7" fillId="0" borderId="2"/>
    <xf numFmtId="185" fontId="7" fillId="0" borderId="2"/>
    <xf numFmtId="181" fontId="132" fillId="0" borderId="2" applyBorder="0"/>
    <xf numFmtId="181" fontId="132" fillId="0" borderId="2" applyBorder="0"/>
    <xf numFmtId="173" fontId="65" fillId="51" borderId="21" applyNumberFormat="0" applyAlignment="0" applyProtection="0"/>
    <xf numFmtId="0" fontId="244" fillId="51" borderId="21" applyNumberFormat="0" applyAlignment="0" applyProtection="0"/>
    <xf numFmtId="0" fontId="202" fillId="51" borderId="21" applyNumberFormat="0" applyAlignment="0" applyProtection="0"/>
    <xf numFmtId="173" fontId="105" fillId="59" borderId="21" applyNumberFormat="0" applyAlignment="0" applyProtection="0"/>
    <xf numFmtId="0" fontId="105" fillId="59" borderId="21" applyNumberFormat="0" applyAlignment="0" applyProtection="0"/>
    <xf numFmtId="185" fontId="7" fillId="0" borderId="2"/>
    <xf numFmtId="185" fontId="7" fillId="0" borderId="2"/>
    <xf numFmtId="0" fontId="163" fillId="51" borderId="21" applyNumberFormat="0" applyAlignment="0" applyProtection="0"/>
    <xf numFmtId="0" fontId="163" fillId="51" borderId="21" applyNumberFormat="0" applyAlignment="0" applyProtection="0"/>
    <xf numFmtId="0" fontId="163" fillId="51" borderId="21" applyNumberFormat="0" applyAlignment="0" applyProtection="0"/>
    <xf numFmtId="185" fontId="7" fillId="0" borderId="2"/>
    <xf numFmtId="185" fontId="7" fillId="0" borderId="2"/>
    <xf numFmtId="185" fontId="7" fillId="0" borderId="2"/>
    <xf numFmtId="181" fontId="91" fillId="0" borderId="3" applyBorder="0"/>
    <xf numFmtId="0" fontId="299" fillId="0" borderId="0"/>
    <xf numFmtId="0" fontId="299" fillId="0" borderId="0"/>
    <xf numFmtId="0" fontId="299" fillId="0" borderId="0"/>
    <xf numFmtId="185" fontId="7" fillId="0" borderId="2"/>
    <xf numFmtId="185" fontId="7" fillId="0" borderId="2"/>
    <xf numFmtId="185" fontId="7" fillId="0" borderId="2"/>
    <xf numFmtId="185" fontId="7" fillId="0" borderId="2"/>
    <xf numFmtId="0" fontId="299" fillId="0" borderId="0"/>
    <xf numFmtId="185" fontId="7" fillId="0" borderId="2"/>
    <xf numFmtId="185" fontId="7" fillId="0" borderId="2"/>
    <xf numFmtId="0" fontId="299" fillId="0" borderId="0"/>
    <xf numFmtId="185" fontId="7" fillId="0" borderId="2"/>
    <xf numFmtId="185" fontId="7" fillId="0" borderId="2"/>
    <xf numFmtId="0" fontId="299" fillId="0" borderId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275" fontId="7" fillId="0" borderId="3" applyFont="0" applyFill="0" applyBorder="0" applyAlignment="0" applyProtection="0"/>
    <xf numFmtId="185" fontId="7" fillId="0" borderId="2"/>
    <xf numFmtId="173" fontId="72" fillId="51" borderId="27" applyNumberFormat="0" applyAlignment="0" applyProtection="0"/>
    <xf numFmtId="185" fontId="7" fillId="0" borderId="2"/>
    <xf numFmtId="0" fontId="299" fillId="0" borderId="0"/>
    <xf numFmtId="0" fontId="299" fillId="0" borderId="0"/>
    <xf numFmtId="0" fontId="299" fillId="0" borderId="0"/>
    <xf numFmtId="0" fontId="7" fillId="70" borderId="27" applyNumberFormat="0" applyProtection="0">
      <alignment horizontal="left" vertical="center" indent="1"/>
    </xf>
    <xf numFmtId="0" fontId="299" fillId="0" borderId="0"/>
    <xf numFmtId="0" fontId="299" fillId="0" borderId="0"/>
    <xf numFmtId="0" fontId="299" fillId="0" borderId="0"/>
    <xf numFmtId="0" fontId="230" fillId="0" borderId="29" applyNumberFormat="0" applyFill="0" applyAlignment="0" applyProtection="0"/>
    <xf numFmtId="0" fontId="299" fillId="0" borderId="0"/>
    <xf numFmtId="4" fontId="287" fillId="37" borderId="27" applyNumberFormat="0" applyProtection="0">
      <alignment vertical="center"/>
    </xf>
    <xf numFmtId="0" fontId="7" fillId="36" borderId="27" applyNumberFormat="0" applyProtection="0">
      <alignment horizontal="left" vertical="center" indent="1"/>
    </xf>
    <xf numFmtId="0" fontId="143" fillId="51" borderId="27" applyNumberFormat="0" applyAlignment="0" applyProtection="0"/>
    <xf numFmtId="0" fontId="299" fillId="0" borderId="0"/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73" fontId="72" fillId="51" borderId="27" applyNumberFormat="0" applyAlignment="0" applyProtection="0"/>
    <xf numFmtId="0" fontId="7" fillId="64" borderId="27" applyNumberFormat="0" applyProtection="0">
      <alignment horizontal="left" vertical="center" indent="1"/>
    </xf>
    <xf numFmtId="4" fontId="199" fillId="65" borderId="27" applyNumberFormat="0" applyProtection="0">
      <alignment horizontal="right" vertical="center"/>
    </xf>
    <xf numFmtId="173" fontId="65" fillId="51" borderId="21" applyNumberFormat="0" applyAlignment="0" applyProtection="0"/>
    <xf numFmtId="0" fontId="299" fillId="0" borderId="0"/>
    <xf numFmtId="185" fontId="7" fillId="0" borderId="2"/>
    <xf numFmtId="173" fontId="65" fillId="51" borderId="21" applyNumberFormat="0" applyAlignment="0" applyProtection="0"/>
    <xf numFmtId="0" fontId="72" fillId="85" borderId="27" applyNumberFormat="0" applyAlignment="0" applyProtection="0"/>
    <xf numFmtId="0" fontId="7" fillId="70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185" fontId="7" fillId="0" borderId="2"/>
    <xf numFmtId="0" fontId="244" fillId="51" borderId="21" applyNumberFormat="0" applyAlignment="0" applyProtection="0"/>
    <xf numFmtId="173" fontId="65" fillId="51" borderId="21" applyNumberFormat="0" applyAlignment="0" applyProtection="0"/>
    <xf numFmtId="185" fontId="7" fillId="0" borderId="2"/>
    <xf numFmtId="0" fontId="202" fillId="51" borderId="21" applyNumberFormat="0" applyAlignment="0" applyProtection="0"/>
    <xf numFmtId="173" fontId="65" fillId="51" borderId="21" applyNumberFormat="0" applyAlignment="0" applyProtection="0"/>
    <xf numFmtId="0" fontId="202" fillId="51" borderId="21" applyNumberFormat="0" applyAlignment="0" applyProtection="0"/>
    <xf numFmtId="0" fontId="197" fillId="43" borderId="21" applyNumberFormat="0" applyAlignment="0" applyProtection="0"/>
    <xf numFmtId="0" fontId="299" fillId="0" borderId="0"/>
    <xf numFmtId="1" fontId="207" fillId="0" borderId="49">
      <alignment vertical="top"/>
    </xf>
    <xf numFmtId="173" fontId="105" fillId="59" borderId="21" applyNumberFormat="0" applyAlignment="0" applyProtection="0"/>
    <xf numFmtId="171" fontId="40" fillId="71" borderId="62" applyBorder="0">
      <alignment horizontal="right"/>
    </xf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142" fillId="43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105" fillId="43" borderId="21" applyNumberFormat="0" applyAlignment="0" applyProtection="0"/>
    <xf numFmtId="173" fontId="105" fillId="59" borderId="21" applyNumberFormat="0" applyAlignment="0" applyProtection="0"/>
    <xf numFmtId="0" fontId="142" fillId="43" borderId="21" applyNumberFormat="0" applyAlignment="0" applyProtection="0"/>
    <xf numFmtId="0" fontId="65" fillId="51" borderId="21" applyNumberFormat="0" applyAlignment="0" applyProtection="0"/>
    <xf numFmtId="4" fontId="199" fillId="37" borderId="27" applyNumberFormat="0" applyProtection="0">
      <alignment vertical="center"/>
    </xf>
    <xf numFmtId="185" fontId="7" fillId="0" borderId="2"/>
    <xf numFmtId="173" fontId="98" fillId="61" borderId="21" applyNumberFormat="0" applyAlignment="0" applyProtection="0"/>
    <xf numFmtId="4" fontId="199" fillId="64" borderId="27" applyNumberFormat="0" applyProtection="0">
      <alignment horizontal="left" vertical="center" indent="1"/>
    </xf>
    <xf numFmtId="173" fontId="98" fillId="61" borderId="21" applyNumberFormat="0" applyAlignment="0" applyProtection="0"/>
    <xf numFmtId="0" fontId="244" fillId="51" borderId="21" applyNumberFormat="0" applyAlignment="0" applyProtection="0"/>
    <xf numFmtId="173" fontId="98" fillId="6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65" fillId="85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85" fontId="7" fillId="0" borderId="2"/>
    <xf numFmtId="4" fontId="225" fillId="99" borderId="27" applyNumberFormat="0" applyProtection="0">
      <alignment horizontal="right" vertical="center"/>
    </xf>
    <xf numFmtId="185" fontId="7" fillId="0" borderId="2"/>
    <xf numFmtId="0" fontId="299" fillId="0" borderId="0"/>
    <xf numFmtId="0" fontId="299" fillId="0" borderId="0"/>
    <xf numFmtId="0" fontId="299" fillId="0" borderId="0"/>
    <xf numFmtId="0" fontId="299" fillId="0" borderId="0"/>
    <xf numFmtId="237" fontId="181" fillId="0" borderId="5" applyBorder="0" applyProtection="0">
      <alignment horizontal="right"/>
    </xf>
    <xf numFmtId="185" fontId="7" fillId="0" borderId="2"/>
    <xf numFmtId="0" fontId="202" fillId="51" borderId="21" applyNumberFormat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73" fontId="65" fillId="51" borderId="21" applyNumberFormat="0" applyAlignment="0" applyProtection="0"/>
    <xf numFmtId="0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142" fillId="43" borderId="21" applyNumberFormat="0" applyAlignment="0" applyProtection="0"/>
    <xf numFmtId="1" fontId="207" fillId="0" borderId="49">
      <alignment vertical="top"/>
    </xf>
    <xf numFmtId="185" fontId="7" fillId="0" borderId="2"/>
    <xf numFmtId="185" fontId="7" fillId="0" borderId="2"/>
    <xf numFmtId="0" fontId="259" fillId="51" borderId="27" applyNumberFormat="0" applyAlignment="0" applyProtection="0"/>
    <xf numFmtId="173" fontId="72" fillId="51" borderId="27" applyNumberFormat="0" applyAlignment="0" applyProtection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185" fontId="7" fillId="0" borderId="2"/>
    <xf numFmtId="0" fontId="299" fillId="0" borderId="0"/>
    <xf numFmtId="0" fontId="299" fillId="0" borderId="0"/>
    <xf numFmtId="185" fontId="7" fillId="0" borderId="2"/>
    <xf numFmtId="0" fontId="299" fillId="0" borderId="0"/>
    <xf numFmtId="0" fontId="299" fillId="0" borderId="0"/>
    <xf numFmtId="185" fontId="7" fillId="0" borderId="2"/>
    <xf numFmtId="4" fontId="199" fillId="99" borderId="27" applyNumberFormat="0" applyProtection="0">
      <alignment horizontal="right" vertical="center"/>
    </xf>
    <xf numFmtId="0" fontId="299" fillId="0" borderId="0"/>
    <xf numFmtId="0" fontId="299" fillId="0" borderId="0"/>
    <xf numFmtId="0" fontId="299" fillId="0" borderId="0"/>
    <xf numFmtId="0" fontId="299" fillId="0" borderId="0"/>
    <xf numFmtId="185" fontId="7" fillId="0" borderId="2"/>
    <xf numFmtId="0" fontId="299" fillId="0" borderId="0"/>
    <xf numFmtId="0" fontId="299" fillId="0" borderId="0"/>
    <xf numFmtId="0" fontId="105" fillId="43" borderId="21" applyNumberFormat="0" applyAlignment="0" applyProtection="0"/>
    <xf numFmtId="171" fontId="40" fillId="71" borderId="62" applyBorder="0">
      <alignment horizontal="right"/>
    </xf>
    <xf numFmtId="0" fontId="299" fillId="0" borderId="0"/>
    <xf numFmtId="0" fontId="299" fillId="0" borderId="0"/>
    <xf numFmtId="0" fontId="98" fillId="6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299" fillId="0" borderId="0"/>
    <xf numFmtId="0" fontId="105" fillId="43" borderId="21" applyNumberFormat="0" applyAlignment="0" applyProtection="0"/>
    <xf numFmtId="0" fontId="299" fillId="0" borderId="0"/>
    <xf numFmtId="0" fontId="244" fillId="51" borderId="21" applyNumberFormat="0" applyAlignment="0" applyProtection="0"/>
    <xf numFmtId="0" fontId="72" fillId="85" borderId="27" applyNumberFormat="0" applyAlignment="0" applyProtection="0"/>
    <xf numFmtId="185" fontId="7" fillId="0" borderId="2"/>
    <xf numFmtId="0" fontId="98" fillId="61" borderId="21" applyNumberFormat="0" applyAlignment="0" applyProtection="0"/>
    <xf numFmtId="0" fontId="299" fillId="0" borderId="0"/>
    <xf numFmtId="173" fontId="65" fillId="51" borderId="21" applyNumberFormat="0" applyAlignment="0" applyProtection="0"/>
    <xf numFmtId="0" fontId="299" fillId="0" borderId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09" fillId="0" borderId="0" applyNumberFormat="0" applyFont="0" applyFill="0" applyBorder="0" applyAlignment="0" applyProtection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173" fontId="72" fillId="51" borderId="27" applyNumberFormat="0" applyAlignment="0" applyProtection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185" fontId="7" fillId="0" borderId="2"/>
    <xf numFmtId="185" fontId="7" fillId="0" borderId="2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185" fontId="7" fillId="0" borderId="2"/>
    <xf numFmtId="0" fontId="299" fillId="0" borderId="0"/>
    <xf numFmtId="185" fontId="7" fillId="0" borderId="2"/>
    <xf numFmtId="0" fontId="299" fillId="0" borderId="0"/>
    <xf numFmtId="185" fontId="7" fillId="0" borderId="2"/>
    <xf numFmtId="0" fontId="299" fillId="0" borderId="0"/>
    <xf numFmtId="185" fontId="7" fillId="0" borderId="2"/>
    <xf numFmtId="0" fontId="299" fillId="0" borderId="0"/>
    <xf numFmtId="185" fontId="7" fillId="0" borderId="2"/>
    <xf numFmtId="0" fontId="299" fillId="0" borderId="0"/>
    <xf numFmtId="185" fontId="7" fillId="0" borderId="2"/>
    <xf numFmtId="0" fontId="299" fillId="0" borderId="0"/>
    <xf numFmtId="0" fontId="299" fillId="0" borderId="0"/>
    <xf numFmtId="185" fontId="7" fillId="0" borderId="2"/>
    <xf numFmtId="185" fontId="7" fillId="0" borderId="2"/>
    <xf numFmtId="185" fontId="7" fillId="0" borderId="2"/>
    <xf numFmtId="0" fontId="299" fillId="0" borderId="0"/>
    <xf numFmtId="185" fontId="7" fillId="0" borderId="2"/>
    <xf numFmtId="185" fontId="7" fillId="0" borderId="2"/>
    <xf numFmtId="185" fontId="7" fillId="0" borderId="2"/>
    <xf numFmtId="0" fontId="299" fillId="0" borderId="0"/>
    <xf numFmtId="173" fontId="98" fillId="61" borderId="21" applyNumberFormat="0" applyAlignment="0" applyProtection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105" fillId="59" borderId="21" applyNumberFormat="0" applyAlignment="0" applyProtection="0"/>
    <xf numFmtId="0" fontId="299" fillId="0" borderId="0"/>
    <xf numFmtId="0" fontId="7" fillId="70" borderId="27" applyNumberFormat="0" applyProtection="0">
      <alignment horizontal="left" vertical="center" indent="1"/>
    </xf>
    <xf numFmtId="0" fontId="299" fillId="0" borderId="0"/>
    <xf numFmtId="0" fontId="163" fillId="51" borderId="21" applyNumberFormat="0" applyAlignment="0" applyProtection="0"/>
    <xf numFmtId="0" fontId="299" fillId="0" borderId="0"/>
    <xf numFmtId="0" fontId="163" fillId="51" borderId="21" applyNumberFormat="0" applyAlignment="0" applyProtection="0"/>
    <xf numFmtId="0" fontId="299" fillId="0" borderId="0"/>
    <xf numFmtId="0" fontId="163" fillId="51" borderId="21" applyNumberFormat="0" applyAlignment="0" applyProtection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299" fillId="0" borderId="0"/>
    <xf numFmtId="185" fontId="7" fillId="0" borderId="2"/>
    <xf numFmtId="0" fontId="299" fillId="0" borderId="0"/>
    <xf numFmtId="185" fontId="7" fillId="0" borderId="2"/>
    <xf numFmtId="0" fontId="299" fillId="0" borderId="0"/>
    <xf numFmtId="185" fontId="7" fillId="0" borderId="2"/>
    <xf numFmtId="0" fontId="299" fillId="0" borderId="0"/>
    <xf numFmtId="185" fontId="7" fillId="0" borderId="2"/>
    <xf numFmtId="0" fontId="299" fillId="0" borderId="0"/>
    <xf numFmtId="185" fontId="7" fillId="0" borderId="2"/>
    <xf numFmtId="185" fontId="7" fillId="0" borderId="2"/>
    <xf numFmtId="185" fontId="7" fillId="0" borderId="2"/>
    <xf numFmtId="185" fontId="7" fillId="0" borderId="2"/>
    <xf numFmtId="0" fontId="299" fillId="0" borderId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299" fillId="0" borderId="0"/>
    <xf numFmtId="185" fontId="7" fillId="0" borderId="2"/>
    <xf numFmtId="0" fontId="299" fillId="0" borderId="0"/>
    <xf numFmtId="185" fontId="7" fillId="0" borderId="2"/>
    <xf numFmtId="185" fontId="7" fillId="0" borderId="2"/>
    <xf numFmtId="0" fontId="299" fillId="0" borderId="0"/>
    <xf numFmtId="185" fontId="7" fillId="0" borderId="2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185" fontId="7" fillId="0" borderId="2"/>
    <xf numFmtId="0" fontId="299" fillId="0" borderId="0"/>
    <xf numFmtId="0" fontId="299" fillId="0" borderId="0"/>
    <xf numFmtId="0" fontId="299" fillId="0" borderId="0"/>
    <xf numFmtId="0" fontId="299" fillId="0" borderId="0"/>
    <xf numFmtId="185" fontId="7" fillId="0" borderId="2"/>
    <xf numFmtId="0" fontId="299" fillId="0" borderId="0"/>
    <xf numFmtId="0" fontId="299" fillId="0" borderId="0"/>
    <xf numFmtId="185" fontId="7" fillId="0" borderId="2"/>
    <xf numFmtId="0" fontId="299" fillId="0" borderId="0"/>
    <xf numFmtId="185" fontId="7" fillId="0" borderId="2"/>
    <xf numFmtId="0" fontId="299" fillId="0" borderId="0"/>
    <xf numFmtId="0" fontId="299" fillId="0" borderId="0"/>
    <xf numFmtId="185" fontId="7" fillId="0" borderId="2"/>
    <xf numFmtId="0" fontId="299" fillId="0" borderId="0"/>
    <xf numFmtId="185" fontId="7" fillId="0" borderId="2"/>
    <xf numFmtId="0" fontId="299" fillId="0" borderId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299" fillId="0" borderId="0"/>
    <xf numFmtId="185" fontId="7" fillId="0" borderId="2"/>
    <xf numFmtId="0" fontId="299" fillId="0" borderId="0"/>
    <xf numFmtId="185" fontId="7" fillId="0" borderId="2"/>
    <xf numFmtId="0" fontId="299" fillId="0" borderId="0"/>
    <xf numFmtId="185" fontId="7" fillId="0" borderId="2"/>
    <xf numFmtId="0" fontId="299" fillId="0" borderId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299" fillId="0" borderId="0"/>
    <xf numFmtId="185" fontId="7" fillId="0" borderId="2"/>
    <xf numFmtId="185" fontId="7" fillId="0" borderId="2"/>
    <xf numFmtId="0" fontId="299" fillId="0" borderId="0"/>
    <xf numFmtId="185" fontId="7" fillId="0" borderId="2"/>
    <xf numFmtId="185" fontId="7" fillId="0" borderId="2"/>
    <xf numFmtId="185" fontId="7" fillId="0" borderId="2"/>
    <xf numFmtId="185" fontId="7" fillId="0" borderId="2"/>
    <xf numFmtId="0" fontId="299" fillId="0" borderId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299" fillId="0" borderId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299" fillId="0" borderId="0"/>
    <xf numFmtId="185" fontId="7" fillId="0" borderId="2"/>
    <xf numFmtId="185" fontId="7" fillId="0" borderId="2"/>
    <xf numFmtId="185" fontId="7" fillId="0" borderId="2"/>
    <xf numFmtId="0" fontId="299" fillId="0" borderId="0"/>
    <xf numFmtId="185" fontId="7" fillId="0" borderId="2"/>
    <xf numFmtId="185" fontId="7" fillId="0" borderId="2"/>
    <xf numFmtId="185" fontId="7" fillId="0" borderId="2"/>
    <xf numFmtId="0" fontId="299" fillId="0" borderId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299" fillId="0" borderId="0"/>
    <xf numFmtId="0" fontId="299" fillId="0" borderId="0"/>
    <xf numFmtId="0" fontId="299" fillId="0" borderId="0"/>
    <xf numFmtId="0" fontId="299" fillId="0" borderId="0"/>
    <xf numFmtId="0" fontId="65" fillId="51" borderId="21" applyNumberFormat="0" applyAlignment="0" applyProtection="0"/>
    <xf numFmtId="0" fontId="299" fillId="0" borderId="0"/>
    <xf numFmtId="0" fontId="299" fillId="0" borderId="0"/>
    <xf numFmtId="0" fontId="299" fillId="0" borderId="0"/>
    <xf numFmtId="0" fontId="65" fillId="51" borderId="21" applyNumberFormat="0" applyAlignment="0" applyProtection="0"/>
    <xf numFmtId="185" fontId="7" fillId="0" borderId="2"/>
    <xf numFmtId="185" fontId="7" fillId="0" borderId="2"/>
    <xf numFmtId="185" fontId="7" fillId="0" borderId="2"/>
    <xf numFmtId="0" fontId="299" fillId="0" borderId="0"/>
    <xf numFmtId="0" fontId="299" fillId="0" borderId="0"/>
    <xf numFmtId="173" fontId="65" fillId="51" borderId="21" applyNumberFormat="0" applyAlignment="0" applyProtection="0"/>
    <xf numFmtId="185" fontId="7" fillId="0" borderId="2"/>
    <xf numFmtId="185" fontId="7" fillId="0" borderId="2"/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3" fontId="101" fillId="0" borderId="0" applyFont="0" applyFill="0" applyBorder="0" applyAlignment="0" applyProtection="0"/>
    <xf numFmtId="3" fontId="101" fillId="0" borderId="0" applyFont="0" applyFill="0" applyBorder="0" applyAlignment="0" applyProtection="0"/>
    <xf numFmtId="3" fontId="101" fillId="0" borderId="0" applyFont="0" applyFill="0" applyBorder="0" applyAlignment="0" applyProtection="0"/>
    <xf numFmtId="3" fontId="101" fillId="0" borderId="0" applyFont="0" applyFill="0" applyBorder="0" applyAlignment="0" applyProtection="0"/>
    <xf numFmtId="3" fontId="101" fillId="0" borderId="0" applyFont="0" applyFill="0" applyBorder="0" applyAlignment="0" applyProtection="0"/>
    <xf numFmtId="3" fontId="101" fillId="0" borderId="0" applyFont="0" applyFill="0" applyBorder="0" applyAlignment="0" applyProtection="0"/>
    <xf numFmtId="3" fontId="101" fillId="0" borderId="0" applyFont="0" applyFill="0" applyBorder="0" applyAlignment="0" applyProtection="0"/>
    <xf numFmtId="3" fontId="101" fillId="0" borderId="0" applyFont="0" applyFill="0" applyBorder="0" applyAlignment="0" applyProtection="0"/>
    <xf numFmtId="3" fontId="101" fillId="0" borderId="0" applyFont="0" applyFill="0" applyBorder="0" applyAlignment="0" applyProtection="0"/>
    <xf numFmtId="3" fontId="101" fillId="0" borderId="0" applyFont="0" applyFill="0" applyBorder="0" applyAlignment="0" applyProtection="0"/>
    <xf numFmtId="3" fontId="101" fillId="0" borderId="0" applyFont="0" applyFill="0" applyBorder="0" applyAlignment="0" applyProtection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173" fontId="65" fillId="51" borderId="21" applyNumberFormat="0" applyAlignment="0" applyProtection="0"/>
    <xf numFmtId="0" fontId="163" fillId="51" borderId="21" applyNumberFormat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299" fillId="0" borderId="0"/>
    <xf numFmtId="185" fontId="7" fillId="0" borderId="2"/>
    <xf numFmtId="0" fontId="299" fillId="0" borderId="0"/>
    <xf numFmtId="0" fontId="198" fillId="0" borderId="0" applyBorder="0">
      <protection locked="0"/>
    </xf>
    <xf numFmtId="185" fontId="7" fillId="0" borderId="2"/>
    <xf numFmtId="0" fontId="299" fillId="0" borderId="0"/>
    <xf numFmtId="0" fontId="7" fillId="70" borderId="27" applyNumberFormat="0" applyProtection="0">
      <alignment horizontal="left" vertical="center" indent="1"/>
    </xf>
    <xf numFmtId="254" fontId="207" fillId="0" borderId="52" applyAlignment="0"/>
    <xf numFmtId="0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209" fillId="0" borderId="0" applyNumberFormat="0" applyFont="0" applyFill="0" applyBorder="0" applyAlignment="0" applyProtection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18" fillId="51" borderId="27" applyNumberFormat="0" applyAlignment="0" applyProtection="0"/>
    <xf numFmtId="173" fontId="72" fillId="51" borderId="27" applyNumberFormat="0" applyAlignment="0" applyProtection="0"/>
    <xf numFmtId="0" fontId="299" fillId="0" borderId="0"/>
    <xf numFmtId="0" fontId="198" fillId="0" borderId="0" applyBorder="0">
      <protection locked="0"/>
    </xf>
    <xf numFmtId="0" fontId="299" fillId="0" borderId="0"/>
    <xf numFmtId="0" fontId="299" fillId="0" borderId="0"/>
    <xf numFmtId="0" fontId="299" fillId="0" borderId="0"/>
    <xf numFmtId="181" fontId="91" fillId="0" borderId="3" applyBorder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3" fontId="7" fillId="0" borderId="0" applyFont="0" applyFill="0" applyBorder="0" applyAlignment="0" applyProtection="0"/>
    <xf numFmtId="0" fontId="299" fillId="0" borderId="0"/>
    <xf numFmtId="0" fontId="299" fillId="0" borderId="0"/>
    <xf numFmtId="274" fontId="7" fillId="64" borderId="27" applyNumberFormat="0" applyProtection="0">
      <alignment horizontal="left" vertical="center" indent="1"/>
    </xf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171" fontId="40" fillId="0" borderId="3" applyBorder="0">
      <alignment horizontal="right"/>
    </xf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185" fontId="7" fillId="0" borderId="2"/>
    <xf numFmtId="185" fontId="7" fillId="0" borderId="2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3" fontId="233" fillId="35" borderId="94" applyFont="0" applyAlignment="0">
      <alignment vertical="center"/>
    </xf>
    <xf numFmtId="0" fontId="299" fillId="0" borderId="0"/>
    <xf numFmtId="0" fontId="299" fillId="0" borderId="0"/>
    <xf numFmtId="0" fontId="299" fillId="0" borderId="0"/>
    <xf numFmtId="0" fontId="299" fillId="0" borderId="0"/>
    <xf numFmtId="0" fontId="105" fillId="43" borderId="21" applyNumberFormat="0" applyAlignment="0" applyProtection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85" fontId="7" fillId="0" borderId="2"/>
    <xf numFmtId="0" fontId="202" fillId="51" borderId="21" applyNumberFormat="0" applyAlignment="0" applyProtection="0"/>
    <xf numFmtId="185" fontId="7" fillId="0" borderId="2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18" fillId="51" borderId="27" applyNumberFormat="0" applyAlignment="0" applyProtection="0"/>
    <xf numFmtId="0" fontId="299" fillId="0" borderId="0"/>
    <xf numFmtId="173" fontId="72" fillId="51" borderId="27" applyNumberFormat="0" applyAlignment="0" applyProtection="0"/>
    <xf numFmtId="0" fontId="299" fillId="0" borderId="0"/>
    <xf numFmtId="173" fontId="72" fillId="51" borderId="27" applyNumberFormat="0" applyAlignment="0" applyProtection="0"/>
    <xf numFmtId="0" fontId="299" fillId="0" borderId="0"/>
    <xf numFmtId="0" fontId="299" fillId="0" borderId="0"/>
    <xf numFmtId="4" fontId="199" fillId="65" borderId="27" applyNumberFormat="0" applyProtection="0">
      <alignment horizontal="right" vertical="center"/>
    </xf>
    <xf numFmtId="0" fontId="299" fillId="0" borderId="0"/>
    <xf numFmtId="4" fontId="199" fillId="64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78" borderId="27" applyNumberFormat="0" applyProtection="0">
      <alignment vertical="center"/>
    </xf>
    <xf numFmtId="185" fontId="7" fillId="0" borderId="2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" fillId="36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59" fillId="51" borderId="27" applyNumberFormat="0" applyAlignment="0" applyProtection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173" fontId="72" fillId="51" borderId="27" applyNumberFormat="0" applyAlignment="0" applyProtection="0"/>
    <xf numFmtId="0" fontId="299" fillId="0" borderId="0"/>
    <xf numFmtId="185" fontId="7" fillId="0" borderId="2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185" fontId="7" fillId="0" borderId="2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4" fontId="7" fillId="0" borderId="3" applyNumberFormat="0" applyFont="0" applyFill="0" applyAlignment="0" applyProtection="0"/>
    <xf numFmtId="0" fontId="7" fillId="70" borderId="27" applyNumberFormat="0" applyProtection="0">
      <alignment horizontal="left" vertical="center" indent="1"/>
    </xf>
    <xf numFmtId="185" fontId="7" fillId="0" borderId="2"/>
    <xf numFmtId="185" fontId="7" fillId="0" borderId="2"/>
    <xf numFmtId="8" fontId="123" fillId="0" borderId="45">
      <alignment horizontal="right"/>
    </xf>
    <xf numFmtId="0" fontId="299" fillId="0" borderId="0"/>
    <xf numFmtId="0" fontId="299" fillId="0" borderId="0"/>
    <xf numFmtId="0" fontId="299" fillId="0" borderId="0"/>
    <xf numFmtId="0" fontId="218" fillId="51" borderId="27" applyNumberFormat="0" applyAlignment="0" applyProtection="0"/>
    <xf numFmtId="0" fontId="299" fillId="0" borderId="0"/>
    <xf numFmtId="0" fontId="299" fillId="0" borderId="0"/>
    <xf numFmtId="0" fontId="299" fillId="0" borderId="0"/>
    <xf numFmtId="173" fontId="72" fillId="51" borderId="27" applyNumberFormat="0" applyAlignment="0" applyProtection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173" fontId="65" fillId="51" borderId="21" applyNumberFormat="0" applyAlignment="0" applyProtection="0"/>
    <xf numFmtId="0" fontId="299" fillId="0" borderId="0"/>
    <xf numFmtId="0" fontId="299" fillId="0" borderId="0"/>
    <xf numFmtId="0" fontId="299" fillId="0" borderId="0"/>
    <xf numFmtId="185" fontId="7" fillId="0" borderId="2"/>
    <xf numFmtId="185" fontId="7" fillId="0" borderId="2"/>
    <xf numFmtId="185" fontId="7" fillId="0" borderId="2"/>
    <xf numFmtId="181" fontId="91" fillId="0" borderId="3" applyBorder="0"/>
    <xf numFmtId="185" fontId="7" fillId="0" borderId="2"/>
    <xf numFmtId="185" fontId="7" fillId="0" borderId="2"/>
    <xf numFmtId="1" fontId="207" fillId="0" borderId="96">
      <alignment vertical="top"/>
    </xf>
    <xf numFmtId="0" fontId="299" fillId="0" borderId="0"/>
    <xf numFmtId="173" fontId="72" fillId="61" borderId="27" applyNumberFormat="0" applyAlignment="0" applyProtection="0"/>
    <xf numFmtId="0" fontId="259" fillId="51" borderId="27" applyNumberFormat="0" applyAlignment="0" applyProtection="0"/>
    <xf numFmtId="0" fontId="259" fillId="51" borderId="27" applyNumberFormat="0" applyAlignment="0" applyProtection="0"/>
    <xf numFmtId="0" fontId="72" fillId="61" borderId="27" applyNumberFormat="0" applyAlignment="0" applyProtection="0"/>
    <xf numFmtId="173" fontId="72" fillId="61" borderId="27" applyNumberFormat="0" applyAlignment="0" applyProtection="0"/>
    <xf numFmtId="0" fontId="72" fillId="61" borderId="27" applyNumberFormat="0" applyAlignment="0" applyProtection="0"/>
    <xf numFmtId="0" fontId="259" fillId="51" borderId="27" applyNumberFormat="0" applyAlignment="0" applyProtection="0"/>
    <xf numFmtId="173" fontId="72" fillId="61" borderId="27" applyNumberFormat="0" applyAlignment="0" applyProtection="0"/>
    <xf numFmtId="0" fontId="72" fillId="85" borderId="27" applyNumberFormat="0" applyAlignment="0" applyProtection="0"/>
    <xf numFmtId="8" fontId="123" fillId="0" borderId="45">
      <alignment horizontal="right"/>
    </xf>
    <xf numFmtId="0" fontId="72" fillId="51" borderId="27" applyNumberFormat="0" applyAlignment="0" applyProtection="0"/>
    <xf numFmtId="0" fontId="72" fillId="51" borderId="27" applyNumberFormat="0" applyAlignment="0" applyProtection="0"/>
    <xf numFmtId="8" fontId="123" fillId="0" borderId="45">
      <alignment horizontal="right"/>
    </xf>
    <xf numFmtId="8" fontId="123" fillId="0" borderId="45">
      <alignment horizontal="right"/>
    </xf>
    <xf numFmtId="0" fontId="72" fillId="51" borderId="27" applyNumberFormat="0" applyAlignment="0" applyProtection="0"/>
    <xf numFmtId="0" fontId="218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2" fillId="51" borderId="27" applyNumberFormat="0" applyAlignment="0" applyProtection="0"/>
    <xf numFmtId="173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4" fontId="199" fillId="37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106" borderId="27" applyNumberFormat="0" applyProtection="0">
      <alignment horizontal="right" vertical="center"/>
    </xf>
    <xf numFmtId="4" fontId="199" fillId="105" borderId="27" applyNumberFormat="0" applyProtection="0">
      <alignment horizontal="right" vertical="center"/>
    </xf>
    <xf numFmtId="0" fontId="200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73" fontId="72" fillId="51" borderId="27" applyNumberFormat="0" applyAlignment="0" applyProtection="0"/>
    <xf numFmtId="4" fontId="199" fillId="99" borderId="27" applyNumberFormat="0" applyProtection="0">
      <alignment horizontal="left" vertical="center" indent="1"/>
    </xf>
    <xf numFmtId="0" fontId="299" fillId="0" borderId="0"/>
    <xf numFmtId="10" fontId="26" fillId="78" borderId="70" applyNumberFormat="0" applyBorder="0" applyAlignment="0" applyProtection="0"/>
    <xf numFmtId="0" fontId="7" fillId="70" borderId="27" applyNumberFormat="0" applyProtection="0">
      <alignment horizontal="left" vertical="center" indent="1"/>
    </xf>
    <xf numFmtId="4" fontId="199" fillId="97" borderId="27" applyNumberFormat="0" applyProtection="0">
      <alignment horizontal="right" vertical="center"/>
    </xf>
    <xf numFmtId="185" fontId="7" fillId="0" borderId="2"/>
    <xf numFmtId="185" fontId="7" fillId="0" borderId="2"/>
    <xf numFmtId="0" fontId="7" fillId="64" borderId="27" applyNumberFormat="0" applyProtection="0">
      <alignment horizontal="left" vertical="center" indent="1"/>
    </xf>
    <xf numFmtId="185" fontId="7" fillId="0" borderId="2"/>
    <xf numFmtId="185" fontId="7" fillId="0" borderId="2"/>
    <xf numFmtId="0" fontId="299" fillId="0" borderId="0"/>
    <xf numFmtId="0" fontId="299" fillId="0" borderId="0"/>
    <xf numFmtId="0" fontId="230" fillId="0" borderId="29" applyNumberFormat="0" applyFill="0" applyAlignment="0" applyProtection="0"/>
    <xf numFmtId="0" fontId="75" fillId="0" borderId="0" applyNumberFormat="0" applyFill="0" applyBorder="0" applyAlignment="0" applyProtection="0"/>
    <xf numFmtId="185" fontId="7" fillId="0" borderId="2"/>
    <xf numFmtId="0" fontId="7" fillId="90" borderId="27" applyNumberFormat="0" applyProtection="0">
      <alignment horizontal="left" vertical="center" indent="1"/>
    </xf>
    <xf numFmtId="4" fontId="199" fillId="37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106" borderId="27" applyNumberFormat="0" applyProtection="0">
      <alignment horizontal="right" vertical="center"/>
    </xf>
    <xf numFmtId="0" fontId="299" fillId="0" borderId="0"/>
    <xf numFmtId="0" fontId="299" fillId="0" borderId="0"/>
    <xf numFmtId="0" fontId="299" fillId="0" borderId="0"/>
    <xf numFmtId="185" fontId="7" fillId="0" borderId="2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7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255" fontId="207" fillId="0" borderId="52" applyAlignment="0">
      <alignment horizontal="right"/>
    </xf>
    <xf numFmtId="0" fontId="7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85" fontId="7" fillId="0" borderId="2"/>
    <xf numFmtId="0" fontId="7" fillId="70" borderId="27" applyNumberFormat="0" applyProtection="0">
      <alignment horizontal="left" vertical="center" indent="1"/>
    </xf>
    <xf numFmtId="173" fontId="72" fillId="51" borderId="27" applyNumberFormat="0" applyAlignment="0" applyProtection="0"/>
    <xf numFmtId="0" fontId="72" fillId="51" borderId="27" applyNumberFormat="0" applyAlignment="0" applyProtection="0"/>
    <xf numFmtId="185" fontId="7" fillId="0" borderId="2"/>
    <xf numFmtId="274" fontId="7" fillId="70" borderId="27" applyNumberFormat="0" applyProtection="0">
      <alignment horizontal="left" vertical="center" indent="1"/>
    </xf>
    <xf numFmtId="4" fontId="7" fillId="0" borderId="3" applyNumberFormat="0" applyFont="0" applyFill="0" applyAlignment="0" applyProtection="0"/>
    <xf numFmtId="4" fontId="199" fillId="68" borderId="27" applyNumberFormat="0" applyProtection="0">
      <alignment horizontal="right" vertical="center"/>
    </xf>
    <xf numFmtId="185" fontId="7" fillId="0" borderId="2"/>
    <xf numFmtId="0" fontId="72" fillId="85" borderId="27" applyNumberFormat="0" applyAlignment="0" applyProtection="0"/>
    <xf numFmtId="0" fontId="65" fillId="51" borderId="21" applyNumberFormat="0" applyAlignment="0" applyProtection="0"/>
    <xf numFmtId="173" fontId="72" fillId="51" borderId="27" applyNumberFormat="0" applyAlignment="0" applyProtection="0"/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105" fillId="59" borderId="21" applyNumberFormat="0" applyAlignment="0" applyProtection="0"/>
    <xf numFmtId="0" fontId="198" fillId="0" borderId="7">
      <protection locked="0"/>
    </xf>
    <xf numFmtId="0" fontId="143" fillId="51" borderId="27" applyNumberFormat="0" applyAlignment="0" applyProtection="0"/>
    <xf numFmtId="0" fontId="143" fillId="51" borderId="27" applyNumberFormat="0" applyAlignment="0" applyProtection="0"/>
    <xf numFmtId="17" fontId="103" fillId="0" borderId="3" applyFont="0" applyFill="0" applyBorder="0" applyAlignment="0" applyProtection="0"/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8" fillId="0" borderId="71">
      <alignment horizontal="left" vertical="center"/>
    </xf>
    <xf numFmtId="0" fontId="7" fillId="70" borderId="27" applyNumberFormat="0" applyProtection="0">
      <alignment horizontal="left" vertical="center" indent="1"/>
    </xf>
    <xf numFmtId="0" fontId="78" fillId="0" borderId="71">
      <alignment horizontal="left" vertical="center"/>
    </xf>
    <xf numFmtId="4" fontId="199" fillId="71" borderId="27" applyNumberFormat="0" applyProtection="0">
      <alignment horizontal="right" vertical="center"/>
    </xf>
    <xf numFmtId="10" fontId="26" fillId="78" borderId="70" applyNumberFormat="0" applyBorder="0" applyAlignment="0" applyProtection="0"/>
    <xf numFmtId="4" fontId="199" fillId="104" borderId="27" applyNumberFormat="0" applyProtection="0">
      <alignment horizontal="right" vertical="center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185" fontId="7" fillId="0" borderId="2"/>
    <xf numFmtId="182" fontId="79" fillId="0" borderId="80" applyFont="0" applyFill="0" applyBorder="0" applyAlignment="0" applyProtection="0"/>
    <xf numFmtId="4" fontId="199" fillId="99" borderId="27" applyNumberFormat="0" applyProtection="0">
      <alignment horizontal="right" vertical="center"/>
    </xf>
    <xf numFmtId="185" fontId="7" fillId="0" borderId="2"/>
    <xf numFmtId="185" fontId="7" fillId="0" borderId="2"/>
    <xf numFmtId="0" fontId="72" fillId="51" borderId="27" applyNumberFormat="0" applyAlignment="0" applyProtection="0"/>
    <xf numFmtId="185" fontId="7" fillId="0" borderId="2"/>
    <xf numFmtId="0" fontId="7" fillId="70" borderId="27" applyNumberFormat="0" applyProtection="0">
      <alignment horizontal="left" vertical="center" indent="1"/>
    </xf>
    <xf numFmtId="185" fontId="7" fillId="0" borderId="2"/>
    <xf numFmtId="164" fontId="84" fillId="0" borderId="80" applyFont="0" applyFill="0" applyBorder="0" applyAlignment="0" applyProtection="0">
      <alignment horizontal="right"/>
    </xf>
    <xf numFmtId="185" fontId="7" fillId="0" borderId="2"/>
    <xf numFmtId="0" fontId="299" fillId="0" borderId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202" fillId="51" borderId="21" applyNumberFormat="0" applyAlignment="0" applyProtection="0"/>
    <xf numFmtId="0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7" fontId="103" fillId="0" borderId="3" applyFont="0" applyFill="0" applyBorder="0" applyAlignment="0" applyProtection="0"/>
    <xf numFmtId="0" fontId="143" fillId="51" borderId="27" applyNumberFormat="0" applyAlignment="0" applyProtection="0"/>
    <xf numFmtId="0" fontId="143" fillId="51" borderId="27" applyNumberFormat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0" fontId="26" fillId="78" borderId="70" applyNumberFormat="0" applyBorder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71" fontId="40" fillId="0" borderId="62" applyBorder="0">
      <alignment horizontal="right"/>
    </xf>
    <xf numFmtId="171" fontId="40" fillId="71" borderId="62" applyBorder="0">
      <alignment horizontal="right"/>
    </xf>
    <xf numFmtId="171" fontId="40" fillId="71" borderId="62" applyBorder="0">
      <alignment horizontal="right"/>
    </xf>
    <xf numFmtId="181" fontId="91" fillId="0" borderId="62" applyBorder="0"/>
    <xf numFmtId="181" fontId="91" fillId="0" borderId="62" applyBorder="0"/>
    <xf numFmtId="181" fontId="91" fillId="0" borderId="62" applyBorder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98" fillId="61" borderId="21" applyNumberFormat="0" applyAlignment="0" applyProtection="0"/>
    <xf numFmtId="0" fontId="299" fillId="0" borderId="0"/>
    <xf numFmtId="185" fontId="7" fillId="0" borderId="2"/>
    <xf numFmtId="185" fontId="7" fillId="0" borderId="2"/>
    <xf numFmtId="185" fontId="7" fillId="0" borderId="2"/>
    <xf numFmtId="181" fontId="91" fillId="0" borderId="3" applyBorder="0"/>
    <xf numFmtId="0" fontId="143" fillId="51" borderId="27" applyNumberFormat="0" applyAlignment="0" applyProtection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185" fontId="7" fillId="0" borderId="2"/>
    <xf numFmtId="0" fontId="299" fillId="0" borderId="0"/>
    <xf numFmtId="0" fontId="299" fillId="0" borderId="0"/>
    <xf numFmtId="0" fontId="299" fillId="0" borderId="0"/>
    <xf numFmtId="0" fontId="299" fillId="0" borderId="0"/>
    <xf numFmtId="185" fontId="7" fillId="0" borderId="2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185" fontId="7" fillId="0" borderId="2"/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143" fillId="51" borderId="27" applyNumberFormat="0" applyAlignment="0" applyProtection="0"/>
    <xf numFmtId="0" fontId="143" fillId="51" borderId="27" applyNumberFormat="0" applyAlignment="0" applyProtection="0"/>
    <xf numFmtId="3" fontId="233" fillId="35" borderId="94" applyFont="0" applyAlignment="0">
      <alignment vertical="center"/>
    </xf>
    <xf numFmtId="0" fontId="209" fillId="0" borderId="0" applyNumberFormat="0" applyFont="0" applyFill="0" applyBorder="0" applyAlignment="0" applyProtection="0"/>
    <xf numFmtId="274" fontId="7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287" fillId="78" borderId="27" applyNumberFormat="0" applyProtection="0">
      <alignment vertical="center"/>
    </xf>
    <xf numFmtId="4" fontId="199" fillId="99" borderId="27" applyNumberFormat="0" applyProtection="0">
      <alignment horizontal="left" vertical="center" indent="1"/>
    </xf>
    <xf numFmtId="4" fontId="199" fillId="78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right" vertical="center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right" vertical="center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right" vertical="center"/>
    </xf>
    <xf numFmtId="4" fontId="199" fillId="99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299" fillId="0" borderId="0"/>
    <xf numFmtId="4" fontId="199" fillId="99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0" fontId="168" fillId="1" borderId="71" applyNumberFormat="0" applyFont="0" applyAlignment="0">
      <alignment horizontal="center"/>
    </xf>
    <xf numFmtId="0" fontId="299" fillId="0" borderId="0"/>
    <xf numFmtId="0" fontId="45" fillId="0" borderId="89" applyFill="0" applyBorder="0" applyProtection="0">
      <alignment horizontal="left" vertical="top"/>
    </xf>
    <xf numFmtId="180" fontId="3" fillId="0" borderId="0" applyFont="0" applyFill="0" applyBorder="0" applyAlignment="0" applyProtection="0"/>
    <xf numFmtId="0" fontId="35" fillId="0" borderId="0">
      <alignment vertical="center"/>
      <protection locked="0"/>
    </xf>
    <xf numFmtId="0" fontId="27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8" fillId="0" borderId="71">
      <alignment horizontal="left" vertical="center"/>
    </xf>
    <xf numFmtId="185" fontId="7" fillId="0" borderId="2"/>
    <xf numFmtId="0" fontId="230" fillId="0" borderId="29" applyNumberFormat="0" applyFill="0" applyAlignment="0" applyProtection="0"/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173" fontId="7" fillId="0" borderId="0">
      <protection locked="0"/>
    </xf>
    <xf numFmtId="0" fontId="168" fillId="1" borderId="71" applyNumberFormat="0" applyFont="0" applyAlignment="0">
      <alignment horizontal="center"/>
    </xf>
    <xf numFmtId="0" fontId="78" fillId="0" borderId="71">
      <alignment horizontal="left" vertical="center"/>
    </xf>
    <xf numFmtId="10" fontId="26" fillId="78" borderId="70" applyNumberFormat="0" applyBorder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3" fontId="101" fillId="0" borderId="0" applyFont="0" applyFill="0" applyBorder="0" applyAlignment="0" applyProtection="0"/>
    <xf numFmtId="173" fontId="75" fillId="0" borderId="0" applyNumberFormat="0" applyFill="0" applyBorder="0" applyAlignment="0" applyProtection="0"/>
    <xf numFmtId="173" fontId="77" fillId="0" borderId="29" applyNumberFormat="0" applyFill="0" applyAlignment="0" applyProtection="0"/>
    <xf numFmtId="173" fontId="68" fillId="0" borderId="0" applyNumberFormat="0" applyFill="0" applyBorder="0" applyAlignment="0" applyProtection="0"/>
    <xf numFmtId="185" fontId="7" fillId="0" borderId="2"/>
    <xf numFmtId="185" fontId="7" fillId="0" borderId="2"/>
    <xf numFmtId="185" fontId="7" fillId="0" borderId="2"/>
    <xf numFmtId="237" fontId="181" fillId="0" borderId="5" applyBorder="0" applyProtection="0">
      <alignment horizontal="right"/>
    </xf>
    <xf numFmtId="173" fontId="7" fillId="0" borderId="0" applyNumberFormat="0" applyFill="0" applyBorder="0" applyAlignment="0" applyProtection="0"/>
    <xf numFmtId="185" fontId="7" fillId="0" borderId="2"/>
    <xf numFmtId="173" fontId="72" fillId="61" borderId="27" applyNumberFormat="0" applyAlignment="0" applyProtection="0"/>
    <xf numFmtId="173" fontId="72" fillId="51" borderId="27" applyNumberFormat="0" applyAlignment="0" applyProtection="0"/>
    <xf numFmtId="0" fontId="72" fillId="51" borderId="27" applyNumberFormat="0" applyAlignment="0" applyProtection="0"/>
    <xf numFmtId="0" fontId="168" fillId="1" borderId="17" applyNumberFormat="0" applyFont="0" applyAlignment="0">
      <alignment horizontal="center"/>
    </xf>
    <xf numFmtId="185" fontId="7" fillId="0" borderId="2"/>
    <xf numFmtId="0" fontId="26" fillId="0" borderId="0"/>
    <xf numFmtId="0" fontId="77" fillId="0" borderId="29" applyNumberFormat="0" applyFill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198" fillId="0" borderId="0" applyBorder="0">
      <protection locked="0"/>
    </xf>
    <xf numFmtId="172" fontId="3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62" fillId="0" borderId="0" applyFont="0" applyFill="0" applyBorder="0" applyAlignment="0" applyProtection="0"/>
    <xf numFmtId="172" fontId="3" fillId="0" borderId="0" applyFont="0" applyFill="0" applyBorder="0" applyAlignment="0" applyProtection="0"/>
    <xf numFmtId="201" fontId="7" fillId="0" borderId="0" applyFont="0" applyFill="0" applyBorder="0" applyAlignment="0" applyProtection="0"/>
    <xf numFmtId="0" fontId="189" fillId="0" borderId="0">
      <protection locked="0"/>
    </xf>
    <xf numFmtId="249" fontId="47" fillId="0" borderId="0" applyFont="0" applyFill="0" applyBorder="0" applyAlignment="0" applyProtection="0">
      <alignment horizontal="right"/>
    </xf>
    <xf numFmtId="37" fontId="191" fillId="0" borderId="0"/>
    <xf numFmtId="178" fontId="7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7" fillId="0" borderId="0"/>
    <xf numFmtId="0" fontId="26" fillId="0" borderId="0"/>
    <xf numFmtId="173" fontId="7" fillId="0" borderId="0"/>
    <xf numFmtId="173" fontId="26" fillId="0" borderId="0"/>
    <xf numFmtId="0" fontId="3" fillId="0" borderId="0"/>
    <xf numFmtId="173" fontId="3" fillId="0" borderId="0"/>
    <xf numFmtId="0" fontId="3" fillId="0" borderId="0"/>
    <xf numFmtId="173" fontId="7" fillId="60" borderId="25" applyNumberFormat="0" applyFont="0" applyAlignment="0" applyProtection="0"/>
    <xf numFmtId="185" fontId="193" fillId="0" borderId="0"/>
    <xf numFmtId="0" fontId="48" fillId="0" borderId="79"/>
    <xf numFmtId="217" fontId="51" fillId="0" borderId="0" applyFill="0" applyBorder="0">
      <alignment horizontal="right"/>
      <protection locked="0"/>
    </xf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20" fontId="51" fillId="0" borderId="0">
      <alignment horizontal="right"/>
      <protection locked="0"/>
    </xf>
    <xf numFmtId="185" fontId="194" fillId="81" borderId="0"/>
    <xf numFmtId="38" fontId="169" fillId="0" borderId="0"/>
    <xf numFmtId="203" fontId="195" fillId="0" borderId="0" applyFill="0" applyBorder="0">
      <alignment horizontal="right"/>
      <protection hidden="1"/>
    </xf>
    <xf numFmtId="0" fontId="128" fillId="0" borderId="0" applyFont="0" applyBorder="0"/>
    <xf numFmtId="173" fontId="38" fillId="0" borderId="0" applyNumberFormat="0" applyFill="0" applyBorder="0" applyAlignment="0" applyProtection="0"/>
    <xf numFmtId="173" fontId="27" fillId="76" borderId="0" applyNumberFormat="0" applyBorder="0" applyAlignment="0" applyProtection="0"/>
    <xf numFmtId="173" fontId="81" fillId="64" borderId="0" applyNumberFormat="0" applyBorder="0" applyAlignment="0" applyProtection="0"/>
    <xf numFmtId="173" fontId="82" fillId="63" borderId="0" applyNumberFormat="0" applyBorder="0" applyAlignment="0" applyProtection="0"/>
    <xf numFmtId="173" fontId="27" fillId="65" borderId="0" applyNumberFormat="0" applyBorder="0" applyAlignment="0" applyProtection="0"/>
    <xf numFmtId="0" fontId="55" fillId="0" borderId="0" applyBorder="0" applyProtection="0">
      <alignment vertical="center"/>
    </xf>
    <xf numFmtId="245" fontId="55" fillId="0" borderId="5" applyBorder="0" applyProtection="0">
      <alignment horizontal="right" vertical="center"/>
    </xf>
    <xf numFmtId="0" fontId="56" fillId="62" borderId="0" applyBorder="0" applyProtection="0">
      <alignment horizontal="centerContinuous" vertical="center"/>
    </xf>
    <xf numFmtId="0" fontId="56" fillId="63" borderId="5" applyBorder="0" applyProtection="0">
      <alignment horizontal="centerContinuous" vertical="center"/>
    </xf>
    <xf numFmtId="0" fontId="57" fillId="0" borderId="0" applyFill="0" applyBorder="0" applyProtection="0">
      <alignment horizontal="left"/>
    </xf>
    <xf numFmtId="0" fontId="45" fillId="0" borderId="80" applyFill="0" applyBorder="0" applyProtection="0">
      <alignment horizontal="left" vertical="top"/>
    </xf>
    <xf numFmtId="173" fontId="51" fillId="0" borderId="0" applyBorder="0"/>
    <xf numFmtId="173" fontId="7" fillId="0" borderId="31">
      <protection locked="0"/>
    </xf>
    <xf numFmtId="0" fontId="26" fillId="0" borderId="0"/>
    <xf numFmtId="180" fontId="3" fillId="0" borderId="0" applyFont="0" applyFill="0" applyBorder="0" applyAlignment="0" applyProtection="0"/>
    <xf numFmtId="0" fontId="198" fillId="0" borderId="7">
      <protection locked="0"/>
    </xf>
    <xf numFmtId="0" fontId="159" fillId="0" borderId="30" applyNumberFormat="0" applyFill="0" applyAlignment="0" applyProtection="0"/>
    <xf numFmtId="0" fontId="7" fillId="0" borderId="0" applyNumberFormat="0" applyFill="0" applyBorder="0" applyAlignment="0" applyProtection="0"/>
    <xf numFmtId="0" fontId="70" fillId="59" borderId="0" applyNumberFormat="0" applyBorder="0" applyAlignment="0" applyProtection="0"/>
    <xf numFmtId="0" fontId="7" fillId="0" borderId="0"/>
    <xf numFmtId="0" fontId="26" fillId="0" borderId="0"/>
    <xf numFmtId="0" fontId="136" fillId="60" borderId="25" applyNumberFormat="0" applyFont="0" applyAlignment="0" applyProtection="0"/>
    <xf numFmtId="0" fontId="53" fillId="0" borderId="0"/>
    <xf numFmtId="0" fontId="54" fillId="0" borderId="0"/>
    <xf numFmtId="0" fontId="41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7" fillId="0" borderId="31">
      <protection locked="0"/>
    </xf>
    <xf numFmtId="0" fontId="38" fillId="0" borderId="0"/>
    <xf numFmtId="0" fontId="176" fillId="0" borderId="0" applyNumberFormat="0" applyFill="0" applyBorder="0" applyAlignment="0" applyProtection="0"/>
    <xf numFmtId="0" fontId="61" fillId="36" borderId="0">
      <alignment horizontal="center"/>
    </xf>
    <xf numFmtId="0" fontId="7" fillId="0" borderId="0" applyNumberFormat="0" applyFill="0" applyBorder="0" applyAlignment="0" applyProtection="0"/>
    <xf numFmtId="185" fontId="7" fillId="0" borderId="2"/>
    <xf numFmtId="0" fontId="77" fillId="0" borderId="29" applyNumberFormat="0" applyFill="0" applyAlignment="0" applyProtection="0"/>
    <xf numFmtId="0" fontId="230" fillId="0" borderId="29" applyNumberFormat="0" applyFill="0" applyAlignment="0" applyProtection="0"/>
    <xf numFmtId="0" fontId="198" fillId="0" borderId="7">
      <protection locked="0"/>
    </xf>
    <xf numFmtId="0" fontId="124" fillId="0" borderId="0" applyNumberFormat="0" applyFill="0" applyBorder="0" applyProtection="0">
      <protection locked="0"/>
    </xf>
    <xf numFmtId="0" fontId="126" fillId="66" borderId="16">
      <alignment horizontal="center" vertical="center" wrapText="1"/>
      <protection hidden="1"/>
    </xf>
    <xf numFmtId="0" fontId="73" fillId="0" borderId="0" applyNumberFormat="0" applyFill="0" applyBorder="0" applyAlignment="0" applyProtection="0"/>
    <xf numFmtId="0" fontId="51" fillId="0" borderId="0" applyBorder="0"/>
    <xf numFmtId="0" fontId="68" fillId="0" borderId="0" applyNumberFormat="0" applyFill="0" applyBorder="0" applyAlignment="0" applyProtection="0"/>
    <xf numFmtId="0" fontId="51" fillId="0" borderId="0"/>
    <xf numFmtId="0" fontId="87" fillId="58" borderId="0" applyNumberFormat="0" applyFont="0" applyBorder="0" applyAlignment="0" applyProtection="0"/>
    <xf numFmtId="185" fontId="7" fillId="0" borderId="2"/>
    <xf numFmtId="0" fontId="119" fillId="59" borderId="0" applyNumberFormat="0" applyBorder="0" applyAlignment="0" applyProtection="0"/>
    <xf numFmtId="0" fontId="136" fillId="60" borderId="25" applyNumberFormat="0" applyFont="0" applyAlignment="0" applyProtection="0"/>
    <xf numFmtId="0" fontId="37" fillId="0" borderId="0">
      <alignment vertical="center"/>
    </xf>
    <xf numFmtId="0" fontId="74" fillId="0" borderId="0" applyNumberFormat="0" applyFill="0" applyBorder="0" applyAlignment="0" applyProtection="0"/>
    <xf numFmtId="0" fontId="76" fillId="0" borderId="28" applyNumberFormat="0" applyFill="0" applyAlignment="0" applyProtection="0"/>
    <xf numFmtId="0" fontId="77" fillId="0" borderId="29" applyNumberFormat="0" applyFill="0" applyAlignment="0" applyProtection="0"/>
    <xf numFmtId="0" fontId="68" fillId="0" borderId="30" applyNumberFormat="0" applyFill="0" applyAlignment="0" applyProtection="0"/>
    <xf numFmtId="0" fontId="131" fillId="0" borderId="40" applyNumberFormat="0" applyFill="0" applyAlignment="0" applyProtection="0"/>
    <xf numFmtId="0" fontId="73" fillId="0" borderId="0" applyNumberFormat="0" applyFill="0" applyBorder="0" applyAlignment="0" applyProtection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0" fontId="77" fillId="0" borderId="29" applyNumberFormat="0" applyFill="0" applyAlignment="0" applyProtection="0"/>
    <xf numFmtId="0" fontId="74" fillId="0" borderId="0" applyNumberFormat="0" applyFill="0" applyBorder="0" applyAlignment="0" applyProtection="0"/>
    <xf numFmtId="173" fontId="7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173" fontId="77" fillId="0" borderId="29" applyNumberFormat="0" applyFill="0" applyAlignment="0" applyProtection="0"/>
    <xf numFmtId="173" fontId="7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173" fontId="7" fillId="0" borderId="0" applyNumberFormat="0" applyFill="0" applyBorder="0" applyAlignment="0" applyProtection="0"/>
    <xf numFmtId="173" fontId="62" fillId="60" borderId="25" applyNumberFormat="0" applyFont="0" applyAlignment="0" applyProtection="0"/>
    <xf numFmtId="173" fontId="75" fillId="0" borderId="0" applyNumberFormat="0" applyFill="0" applyBorder="0" applyAlignment="0" applyProtection="0"/>
    <xf numFmtId="173" fontId="62" fillId="60" borderId="25" applyNumberFormat="0" applyFont="0" applyAlignment="0" applyProtection="0"/>
    <xf numFmtId="173" fontId="75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173" fontId="62" fillId="60" borderId="25" applyNumberFormat="0" applyFont="0" applyAlignment="0" applyProtection="0"/>
    <xf numFmtId="173" fontId="75" fillId="0" borderId="0" applyNumberFormat="0" applyFill="0" applyBorder="0" applyAlignment="0" applyProtection="0"/>
    <xf numFmtId="173" fontId="7" fillId="0" borderId="0" applyNumberFormat="0" applyFill="0" applyBorder="0" applyAlignment="0" applyProtection="0"/>
    <xf numFmtId="173" fontId="77" fillId="0" borderId="29" applyNumberFormat="0" applyFill="0" applyAlignment="0" applyProtection="0"/>
    <xf numFmtId="173" fontId="7" fillId="0" borderId="0" applyNumberFormat="0" applyFill="0" applyBorder="0" applyAlignment="0" applyProtection="0"/>
    <xf numFmtId="173" fontId="7" fillId="0" borderId="0" applyNumberFormat="0" applyFill="0" applyBorder="0" applyAlignment="0" applyProtection="0"/>
    <xf numFmtId="173" fontId="62" fillId="60" borderId="25" applyNumberFormat="0" applyFont="0" applyAlignment="0" applyProtection="0"/>
    <xf numFmtId="173" fontId="7" fillId="0" borderId="0" applyNumberFormat="0" applyFill="0" applyBorder="0" applyAlignment="0" applyProtection="0"/>
    <xf numFmtId="173" fontId="7" fillId="0" borderId="0" applyNumberFormat="0" applyFill="0" applyBorder="0" applyAlignment="0" applyProtection="0"/>
    <xf numFmtId="173" fontId="77" fillId="0" borderId="29" applyNumberFormat="0" applyFill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7" fillId="0" borderId="0" applyNumberFormat="0" applyFill="0" applyBorder="0" applyAlignment="0" applyProtection="0"/>
    <xf numFmtId="173" fontId="7" fillId="0" borderId="0" applyNumberFormat="0" applyFill="0" applyBorder="0" applyAlignment="0" applyProtection="0"/>
    <xf numFmtId="173" fontId="77" fillId="0" borderId="29" applyNumberFormat="0" applyFill="0" applyAlignment="0" applyProtection="0"/>
    <xf numFmtId="173" fontId="75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0" fontId="299" fillId="0" borderId="0"/>
    <xf numFmtId="173" fontId="7" fillId="0" borderId="0" applyNumberFormat="0" applyFill="0" applyBorder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75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173" fontId="7" fillId="0" borderId="0" applyNumberFormat="0" applyFill="0" applyBorder="0" applyAlignment="0" applyProtection="0"/>
    <xf numFmtId="173" fontId="62" fillId="60" borderId="25" applyNumberFormat="0" applyFont="0" applyAlignment="0" applyProtection="0"/>
    <xf numFmtId="173" fontId="7" fillId="0" borderId="0" applyNumberFormat="0" applyFill="0" applyBorder="0" applyAlignment="0" applyProtection="0"/>
    <xf numFmtId="0" fontId="78" fillId="0" borderId="71">
      <alignment horizontal="left" vertical="center"/>
    </xf>
    <xf numFmtId="185" fontId="7" fillId="0" borderId="2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98" fillId="0" borderId="0" applyBorder="0"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61" fillId="0" borderId="0"/>
    <xf numFmtId="0" fontId="3" fillId="0" borderId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73" fontId="7" fillId="0" borderId="0" applyNumberFormat="0" applyFill="0" applyBorder="0" applyAlignment="0" applyProtection="0"/>
    <xf numFmtId="0" fontId="266" fillId="0" borderId="0"/>
    <xf numFmtId="0" fontId="282" fillId="0" borderId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247" fontId="11" fillId="0" borderId="0" applyNumberFormat="0" applyFill="0" applyAlignment="0" applyProtection="0"/>
    <xf numFmtId="0" fontId="266" fillId="0" borderId="0"/>
    <xf numFmtId="0" fontId="7" fillId="0" borderId="0"/>
    <xf numFmtId="0" fontId="26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66" fillId="0" borderId="0"/>
    <xf numFmtId="10" fontId="26" fillId="78" borderId="70" applyNumberFormat="0" applyBorder="0" applyAlignment="0" applyProtection="0"/>
    <xf numFmtId="181" fontId="132" fillId="0" borderId="2" applyBorder="0"/>
    <xf numFmtId="181" fontId="132" fillId="0" borderId="2" applyBorder="0"/>
    <xf numFmtId="0" fontId="7" fillId="0" borderId="0"/>
    <xf numFmtId="172" fontId="3" fillId="0" borderId="0" applyFont="0" applyFill="0" applyBorder="0" applyAlignment="0" applyProtection="0"/>
    <xf numFmtId="185" fontId="7" fillId="0" borderId="2"/>
    <xf numFmtId="1" fontId="207" fillId="0" borderId="49">
      <alignment vertical="top"/>
    </xf>
    <xf numFmtId="1" fontId="207" fillId="0" borderId="49">
      <alignment vertical="top"/>
    </xf>
    <xf numFmtId="10" fontId="26" fillId="78" borderId="70" applyNumberFormat="0" applyBorder="0" applyAlignment="0" applyProtection="0"/>
    <xf numFmtId="1" fontId="207" fillId="0" borderId="49">
      <alignment vertical="top"/>
    </xf>
    <xf numFmtId="185" fontId="7" fillId="0" borderId="2"/>
    <xf numFmtId="185" fontId="7" fillId="0" borderId="2"/>
    <xf numFmtId="0" fontId="266" fillId="0" borderId="0"/>
    <xf numFmtId="0" fontId="282" fillId="0" borderId="0"/>
    <xf numFmtId="0" fontId="282" fillId="0" borderId="0"/>
    <xf numFmtId="0" fontId="200" fillId="70" borderId="27" applyNumberFormat="0" applyProtection="0">
      <alignment horizontal="left" vertical="center" indent="1"/>
    </xf>
    <xf numFmtId="9" fontId="270" fillId="0" borderId="0" applyFont="0" applyFill="0" applyBorder="0" applyAlignment="0" applyProtection="0"/>
    <xf numFmtId="9" fontId="261" fillId="0" borderId="0" applyFont="0" applyFill="0" applyBorder="0" applyAlignment="0" applyProtection="0"/>
    <xf numFmtId="0" fontId="282" fillId="0" borderId="0"/>
    <xf numFmtId="0" fontId="291" fillId="0" borderId="0"/>
    <xf numFmtId="172" fontId="3" fillId="0" borderId="0" applyFont="0" applyFill="0" applyBorder="0" applyAlignment="0" applyProtection="0"/>
    <xf numFmtId="173" fontId="62" fillId="60" borderId="25" applyNumberFormat="0" applyFont="0" applyAlignment="0" applyProtection="0"/>
    <xf numFmtId="185" fontId="7" fillId="0" borderId="2"/>
    <xf numFmtId="0" fontId="230" fillId="0" borderId="29" applyNumberFormat="0" applyFill="0" applyAlignment="0" applyProtection="0"/>
    <xf numFmtId="185" fontId="7" fillId="0" borderId="2"/>
    <xf numFmtId="185" fontId="7" fillId="0" borderId="2"/>
    <xf numFmtId="185" fontId="7" fillId="0" borderId="2"/>
    <xf numFmtId="0" fontId="230" fillId="0" borderId="29" applyNumberFormat="0" applyFill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0" fontId="77" fillId="0" borderId="29" applyNumberFormat="0" applyFill="0" applyAlignment="0" applyProtection="0"/>
    <xf numFmtId="185" fontId="7" fillId="0" borderId="2"/>
    <xf numFmtId="185" fontId="7" fillId="0" borderId="2"/>
    <xf numFmtId="0" fontId="77" fillId="0" borderId="29" applyNumberFormat="0" applyFill="0" applyAlignment="0" applyProtection="0"/>
    <xf numFmtId="185" fontId="7" fillId="0" borderId="2"/>
    <xf numFmtId="0" fontId="77" fillId="0" borderId="29" applyNumberFormat="0" applyFill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0" fontId="7" fillId="0" borderId="0"/>
    <xf numFmtId="1" fontId="207" fillId="0" borderId="49">
      <alignment vertical="top"/>
    </xf>
    <xf numFmtId="185" fontId="7" fillId="0" borderId="2"/>
    <xf numFmtId="185" fontId="7" fillId="0" borderId="2"/>
    <xf numFmtId="185" fontId="7" fillId="0" borderId="2"/>
    <xf numFmtId="0" fontId="282" fillId="0" borderId="0"/>
    <xf numFmtId="185" fontId="7" fillId="0" borderId="2"/>
    <xf numFmtId="0" fontId="198" fillId="0" borderId="0" applyBorder="0">
      <protection locked="0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198" fillId="0" borderId="0" applyBorder="0">
      <protection locked="0"/>
    </xf>
    <xf numFmtId="43" fontId="7" fillId="0" borderId="0" applyFont="0" applyFill="0" applyBorder="0" applyAlignment="0" applyProtection="0"/>
    <xf numFmtId="275" fontId="7" fillId="0" borderId="62" applyFont="0" applyFill="0" applyBorder="0" applyAlignment="0" applyProtection="0"/>
    <xf numFmtId="274" fontId="7" fillId="0" borderId="0" applyNumberFormat="0" applyFont="0" applyFill="0" applyBorder="0" applyAlignment="0" applyProtection="0"/>
    <xf numFmtId="0" fontId="282" fillId="0" borderId="0"/>
    <xf numFmtId="0" fontId="7" fillId="70" borderId="27" applyNumberFormat="0" applyProtection="0">
      <alignment horizontal="left" vertical="center" indent="1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230" fillId="0" borderId="29" applyNumberFormat="0" applyFill="0" applyAlignment="0" applyProtection="0"/>
    <xf numFmtId="0" fontId="230" fillId="0" borderId="29" applyNumberFormat="0" applyFill="0" applyAlignment="0" applyProtection="0"/>
    <xf numFmtId="0" fontId="198" fillId="0" borderId="0" applyBorder="0">
      <protection locked="0"/>
    </xf>
    <xf numFmtId="43" fontId="7" fillId="0" borderId="0" applyFont="0" applyFill="0" applyBorder="0" applyAlignment="0" applyProtection="0"/>
    <xf numFmtId="0" fontId="289" fillId="0" borderId="0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4" fontId="199" fillId="105" borderId="27" applyNumberFormat="0" applyProtection="0">
      <alignment horizontal="right" vertical="center"/>
    </xf>
    <xf numFmtId="0" fontId="282" fillId="0" borderId="0" applyNumberFormat="0" applyFont="0" applyFill="0" applyBorder="0" applyAlignment="0" applyProtection="0"/>
    <xf numFmtId="4" fontId="288" fillId="108" borderId="0" applyNumberFormat="0" applyProtection="0">
      <alignment horizontal="left" vertical="center" indent="1"/>
    </xf>
    <xf numFmtId="0" fontId="78" fillId="0" borderId="46" applyNumberFormat="0" applyAlignment="0" applyProtection="0">
      <alignment horizontal="left" vertical="center"/>
    </xf>
    <xf numFmtId="0" fontId="230" fillId="0" borderId="29" applyNumberFormat="0" applyFill="0" applyAlignment="0" applyProtection="0"/>
    <xf numFmtId="0" fontId="270" fillId="15" borderId="0" applyNumberFormat="0" applyBorder="0" applyAlignment="0" applyProtection="0"/>
    <xf numFmtId="0" fontId="7" fillId="0" borderId="0"/>
    <xf numFmtId="0" fontId="7" fillId="51" borderId="0" applyNumberFormat="0" applyProtection="0">
      <alignment horizontal="left" vertical="center" indent="1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0" fontId="7" fillId="36" borderId="27" applyNumberFormat="0" applyProtection="0">
      <alignment horizontal="left" vertical="center" indent="1"/>
    </xf>
    <xf numFmtId="172" fontId="120" fillId="0" borderId="0" applyFont="0" applyFill="0" applyBorder="0" applyAlignment="0" applyProtection="0"/>
    <xf numFmtId="172" fontId="62" fillId="0" borderId="0" applyFont="0" applyFill="0" applyBorder="0" applyAlignment="0" applyProtection="0"/>
    <xf numFmtId="0" fontId="282" fillId="0" borderId="0"/>
    <xf numFmtId="173" fontId="7" fillId="0" borderId="0">
      <protection locked="0"/>
    </xf>
    <xf numFmtId="173" fontId="47" fillId="0" borderId="0" applyFont="0" applyFill="0" applyBorder="0" applyAlignment="0" applyProtection="0">
      <alignment horizontal="right"/>
    </xf>
    <xf numFmtId="0" fontId="214" fillId="59" borderId="0" applyNumberFormat="0" applyBorder="0" applyAlignment="0" applyProtection="0"/>
    <xf numFmtId="173" fontId="119" fillId="59" borderId="0" applyNumberFormat="0" applyBorder="0" applyAlignment="0" applyProtection="0"/>
    <xf numFmtId="0" fontId="214" fillId="59" borderId="0" applyNumberFormat="0" applyBorder="0" applyAlignment="0" applyProtection="0"/>
    <xf numFmtId="0" fontId="214" fillId="59" borderId="0" applyNumberFormat="0" applyBorder="0" applyAlignment="0" applyProtection="0"/>
    <xf numFmtId="173" fontId="37" fillId="0" borderId="0"/>
    <xf numFmtId="173" fontId="59" fillId="0" borderId="0"/>
    <xf numFmtId="0" fontId="7" fillId="90" borderId="27" applyNumberFormat="0" applyProtection="0">
      <alignment horizontal="left" vertical="center" indent="1"/>
    </xf>
    <xf numFmtId="173" fontId="59" fillId="0" borderId="0"/>
    <xf numFmtId="173" fontId="59" fillId="0" borderId="0"/>
    <xf numFmtId="173" fontId="59" fillId="0" borderId="0"/>
    <xf numFmtId="173" fontId="59" fillId="0" borderId="0"/>
    <xf numFmtId="173" fontId="59" fillId="0" borderId="0"/>
    <xf numFmtId="173" fontId="59" fillId="0" borderId="0"/>
    <xf numFmtId="173" fontId="59" fillId="0" borderId="0"/>
    <xf numFmtId="253" fontId="26" fillId="0" borderId="0"/>
    <xf numFmtId="0" fontId="77" fillId="0" borderId="29" applyNumberFormat="0" applyFill="0" applyAlignment="0" applyProtection="0"/>
    <xf numFmtId="0" fontId="3" fillId="0" borderId="0"/>
    <xf numFmtId="0" fontId="7" fillId="0" borderId="0"/>
    <xf numFmtId="0" fontId="28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5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7" fillId="0" borderId="0"/>
    <xf numFmtId="0" fontId="7" fillId="0" borderId="0" applyFill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0" fillId="0" borderId="0"/>
    <xf numFmtId="173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6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77" fontId="7" fillId="0" borderId="66" applyNumberFormat="0" applyFont="0" applyFill="0" applyAlignment="0" applyProtection="0"/>
    <xf numFmtId="173" fontId="62" fillId="60" borderId="25" applyNumberFormat="0" applyFont="0" applyAlignment="0" applyProtection="0"/>
    <xf numFmtId="185" fontId="162" fillId="0" borderId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62" fillId="60" borderId="25" applyNumberFormat="0" applyFont="0" applyAlignment="0" applyProtection="0"/>
    <xf numFmtId="0" fontId="62" fillId="60" borderId="25" applyNumberFormat="0" applyFont="0" applyAlignment="0" applyProtection="0"/>
    <xf numFmtId="0" fontId="62" fillId="8" borderId="13" applyNumberFormat="0" applyFont="0" applyAlignment="0" applyProtection="0"/>
    <xf numFmtId="0" fontId="62" fillId="60" borderId="25" applyNumberFormat="0" applyFont="0" applyAlignment="0" applyProtection="0"/>
    <xf numFmtId="173" fontId="48" fillId="0" borderId="79"/>
    <xf numFmtId="0" fontId="72" fillId="85" borderId="27" applyNumberFormat="0" applyAlignment="0" applyProtection="0"/>
    <xf numFmtId="9" fontId="7" fillId="0" borderId="0" applyFont="0" applyFill="0" applyBorder="0" applyAlignment="0" applyProtection="0"/>
    <xf numFmtId="217" fontId="7" fillId="0" borderId="0" applyFill="0" applyBorder="0">
      <alignment horizontal="right"/>
      <protection locked="0"/>
    </xf>
    <xf numFmtId="9" fontId="62" fillId="0" borderId="0" applyFont="0" applyFill="0" applyBorder="0" applyAlignment="0" applyProtection="0"/>
    <xf numFmtId="0" fontId="189" fillId="0" borderId="0">
      <protection locked="0"/>
    </xf>
    <xf numFmtId="10" fontId="7" fillId="0" borderId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297" fillId="0" borderId="69" applyNumberFormat="0" applyFill="0" applyAlignment="0" applyProtection="0"/>
    <xf numFmtId="8" fontId="123" fillId="0" borderId="45">
      <alignment horizontal="right"/>
    </xf>
    <xf numFmtId="220" fontId="7" fillId="0" borderId="0">
      <alignment horizontal="right"/>
      <protection locked="0"/>
    </xf>
    <xf numFmtId="185" fontId="167" fillId="81" borderId="0"/>
    <xf numFmtId="0" fontId="282" fillId="0" borderId="0"/>
    <xf numFmtId="0" fontId="218" fillId="51" borderId="27" applyNumberFormat="0" applyAlignment="0" applyProtection="0"/>
    <xf numFmtId="0" fontId="218" fillId="51" borderId="27" applyNumberFormat="0" applyAlignment="0" applyProtection="0"/>
    <xf numFmtId="203" fontId="125" fillId="0" borderId="0" applyFill="0" applyBorder="0">
      <alignment horizontal="right"/>
      <protection hidden="1"/>
    </xf>
    <xf numFmtId="173" fontId="128" fillId="0" borderId="0" applyFont="0" applyBorder="0"/>
    <xf numFmtId="0" fontId="7" fillId="36" borderId="27" applyNumberFormat="0" applyProtection="0">
      <alignment horizontal="left" vertical="center" indent="1"/>
    </xf>
    <xf numFmtId="0" fontId="41" fillId="0" borderId="0" applyNumberFormat="0" applyProtection="0">
      <alignment horizontal="left" vertical="center" wrapText="1" indent="1"/>
    </xf>
    <xf numFmtId="0" fontId="7" fillId="70" borderId="27" applyNumberFormat="0" applyProtection="0">
      <alignment horizontal="left" vertical="center" indent="1"/>
    </xf>
    <xf numFmtId="0" fontId="282" fillId="0" borderId="0"/>
    <xf numFmtId="0" fontId="266" fillId="0" borderId="0"/>
    <xf numFmtId="0" fontId="282" fillId="0" borderId="0"/>
    <xf numFmtId="4" fontId="199" fillId="99" borderId="27" applyNumberFormat="0" applyProtection="0">
      <alignment horizontal="left" vertical="center" indent="1"/>
    </xf>
    <xf numFmtId="173" fontId="55" fillId="0" borderId="0" applyBorder="0" applyProtection="0">
      <alignment vertical="center"/>
    </xf>
    <xf numFmtId="193" fontId="38" fillId="0" borderId="5" applyBorder="0" applyProtection="0">
      <alignment horizontal="right" vertical="center"/>
    </xf>
    <xf numFmtId="4" fontId="199" fillId="99" borderId="65" applyNumberFormat="0" applyProtection="0">
      <alignment horizontal="left" vertical="center" indent="1"/>
    </xf>
    <xf numFmtId="173" fontId="56" fillId="62" borderId="0" applyBorder="0" applyProtection="0">
      <alignment horizontal="centerContinuous" vertical="center"/>
    </xf>
    <xf numFmtId="173" fontId="56" fillId="63" borderId="5" applyBorder="0" applyProtection="0">
      <alignment horizontal="centerContinuous" vertical="center"/>
    </xf>
    <xf numFmtId="9" fontId="7" fillId="0" borderId="0" applyFont="0" applyFill="0" applyBorder="0" applyAlignment="0" applyProtection="0"/>
    <xf numFmtId="0" fontId="282" fillId="0" borderId="0"/>
    <xf numFmtId="173" fontId="57" fillId="0" borderId="0" applyFill="0" applyBorder="0" applyProtection="0">
      <alignment horizontal="left"/>
    </xf>
    <xf numFmtId="173" fontId="45" fillId="0" borderId="80" applyFill="0" applyBorder="0" applyProtection="0">
      <alignment horizontal="left" vertical="top"/>
    </xf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6" fillId="0" borderId="0" applyNumberFormat="0" applyFill="0" applyBorder="0" applyAlignment="0" applyProtection="0"/>
    <xf numFmtId="0" fontId="226" fillId="0" borderId="0" applyNumberFormat="0" applyFill="0" applyBorder="0" applyAlignment="0" applyProtection="0"/>
    <xf numFmtId="0" fontId="226" fillId="0" borderId="0" applyNumberFormat="0" applyFill="0" applyBorder="0" applyAlignment="0" applyProtection="0"/>
    <xf numFmtId="4" fontId="7" fillId="0" borderId="62" applyNumberFormat="0" applyFont="0" applyFill="0" applyAlignment="0" applyProtection="0"/>
    <xf numFmtId="0" fontId="261" fillId="0" borderId="0"/>
    <xf numFmtId="173" fontId="7" fillId="0" borderId="0" applyBorder="0"/>
    <xf numFmtId="0" fontId="229" fillId="0" borderId="28" applyNumberFormat="0" applyFill="0" applyAlignment="0" applyProtection="0"/>
    <xf numFmtId="0" fontId="229" fillId="0" borderId="28" applyNumberFormat="0" applyFill="0" applyAlignment="0" applyProtection="0"/>
    <xf numFmtId="0" fontId="230" fillId="0" borderId="29" applyNumberFormat="0" applyFill="0" applyAlignment="0" applyProtection="0"/>
    <xf numFmtId="0" fontId="230" fillId="0" borderId="29" applyNumberFormat="0" applyFill="0" applyAlignment="0" applyProtection="0"/>
    <xf numFmtId="0" fontId="230" fillId="0" borderId="29" applyNumberFormat="0" applyFill="0" applyAlignment="0" applyProtection="0"/>
    <xf numFmtId="0" fontId="77" fillId="0" borderId="29" applyNumberFormat="0" applyFill="0" applyAlignment="0" applyProtection="0"/>
    <xf numFmtId="173" fontId="75" fillId="0" borderId="0" applyNumberFormat="0" applyFill="0" applyBorder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210" fillId="0" borderId="30" applyNumberFormat="0" applyFill="0" applyAlignment="0" applyProtection="0"/>
    <xf numFmtId="0" fontId="210" fillId="0" borderId="30" applyNumberFormat="0" applyFill="0" applyAlignment="0" applyProtection="0"/>
    <xf numFmtId="0" fontId="75" fillId="0" borderId="0" applyNumberFormat="0" applyFill="0" applyBorder="0" applyAlignment="0" applyProtection="0"/>
    <xf numFmtId="173" fontId="68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27" fillId="0" borderId="0" applyAlignment="0">
      <alignment wrapText="1"/>
    </xf>
    <xf numFmtId="0" fontId="232" fillId="0" borderId="43" applyNumberFormat="0" applyFill="0" applyAlignment="0" applyProtection="0"/>
    <xf numFmtId="0" fontId="189" fillId="0" borderId="31">
      <protection locked="0"/>
    </xf>
    <xf numFmtId="0" fontId="232" fillId="0" borderId="43" applyNumberFormat="0" applyFill="0" applyAlignment="0" applyProtection="0"/>
    <xf numFmtId="0" fontId="232" fillId="0" borderId="43" applyNumberFormat="0" applyFill="0" applyAlignment="0" applyProtection="0"/>
    <xf numFmtId="3" fontId="101" fillId="0" borderId="0" applyFont="0" applyFill="0" applyBorder="0" applyAlignment="0" applyProtection="0"/>
    <xf numFmtId="0" fontId="282" fillId="0" borderId="0"/>
    <xf numFmtId="0" fontId="266" fillId="0" borderId="0"/>
    <xf numFmtId="172" fontId="7" fillId="0" borderId="0" applyFont="0" applyFill="0" applyBorder="0" applyAlignment="0" applyProtection="0"/>
    <xf numFmtId="0" fontId="40" fillId="0" borderId="52" applyFont="0" applyFill="0" applyBorder="0" applyAlignment="0" applyProtection="0"/>
    <xf numFmtId="181" fontId="132" fillId="0" borderId="2" applyBorder="0"/>
    <xf numFmtId="10" fontId="26" fillId="78" borderId="70" applyNumberFormat="0" applyBorder="0" applyAlignment="0" applyProtection="0"/>
    <xf numFmtId="172" fontId="7" fillId="0" borderId="0" applyFont="0" applyFill="0" applyBorder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77" fillId="0" borderId="29" applyNumberFormat="0" applyFill="0" applyAlignment="0" applyProtection="0"/>
    <xf numFmtId="185" fontId="7" fillId="0" borderId="2"/>
    <xf numFmtId="0" fontId="230" fillId="0" borderId="29" applyNumberFormat="0" applyFill="0" applyAlignment="0" applyProtection="0"/>
    <xf numFmtId="0" fontId="77" fillId="0" borderId="29" applyNumberFormat="0" applyFill="0" applyAlignment="0" applyProtection="0"/>
    <xf numFmtId="185" fontId="7" fillId="0" borderId="2"/>
    <xf numFmtId="0" fontId="77" fillId="0" borderId="29" applyNumberFormat="0" applyFill="0" applyAlignment="0" applyProtection="0"/>
    <xf numFmtId="0" fontId="230" fillId="0" borderId="29" applyNumberFormat="0" applyFill="0" applyAlignment="0" applyProtection="0"/>
    <xf numFmtId="0" fontId="198" fillId="0" borderId="0" applyBorder="0">
      <protection locked="0"/>
    </xf>
    <xf numFmtId="185" fontId="7" fillId="0" borderId="2"/>
    <xf numFmtId="185" fontId="7" fillId="0" borderId="2"/>
    <xf numFmtId="185" fontId="7" fillId="0" borderId="2"/>
    <xf numFmtId="185" fontId="7" fillId="0" borderId="2"/>
    <xf numFmtId="0" fontId="77" fillId="0" borderId="29" applyNumberFormat="0" applyFill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198" fillId="0" borderId="0" applyBorder="0">
      <protection locked="0"/>
    </xf>
    <xf numFmtId="185" fontId="7" fillId="0" borderId="2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185" fontId="7" fillId="0" borderId="2"/>
    <xf numFmtId="185" fontId="7" fillId="0" borderId="2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185" fontId="7" fillId="0" borderId="2"/>
    <xf numFmtId="185" fontId="7" fillId="0" borderId="2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185" fontId="7" fillId="0" borderId="2"/>
    <xf numFmtId="185" fontId="7" fillId="0" borderId="2"/>
    <xf numFmtId="0" fontId="77" fillId="0" borderId="29" applyNumberFormat="0" applyFill="0" applyAlignment="0" applyProtection="0"/>
    <xf numFmtId="0" fontId="230" fillId="0" borderId="29" applyNumberFormat="0" applyFill="0" applyAlignment="0" applyProtection="0"/>
    <xf numFmtId="185" fontId="7" fillId="0" borderId="2"/>
    <xf numFmtId="185" fontId="7" fillId="0" borderId="2"/>
    <xf numFmtId="0" fontId="77" fillId="0" borderId="29" applyNumberFormat="0" applyFill="0" applyAlignment="0" applyProtection="0"/>
    <xf numFmtId="0" fontId="78" fillId="0" borderId="46" applyNumberFormat="0" applyAlignment="0" applyProtection="0">
      <alignment horizontal="left" vertical="center"/>
    </xf>
    <xf numFmtId="0" fontId="198" fillId="0" borderId="0" applyBorder="0">
      <protection locked="0"/>
    </xf>
    <xf numFmtId="185" fontId="7" fillId="0" borderId="2"/>
    <xf numFmtId="185" fontId="7" fillId="0" borderId="2"/>
    <xf numFmtId="185" fontId="7" fillId="0" borderId="2"/>
    <xf numFmtId="0" fontId="230" fillId="0" borderId="29" applyNumberFormat="0" applyFill="0" applyAlignment="0" applyProtection="0"/>
    <xf numFmtId="0" fontId="198" fillId="0" borderId="0" applyBorder="0">
      <protection locked="0"/>
    </xf>
    <xf numFmtId="0" fontId="198" fillId="0" borderId="0" applyBorder="0">
      <protection locked="0"/>
    </xf>
    <xf numFmtId="0" fontId="230" fillId="0" borderId="29" applyNumberFormat="0" applyFill="0" applyAlignment="0" applyProtection="0"/>
    <xf numFmtId="8" fontId="123" fillId="0" borderId="45">
      <alignment horizontal="right"/>
    </xf>
    <xf numFmtId="0" fontId="230" fillId="0" borderId="29" applyNumberFormat="0" applyFill="0" applyAlignment="0" applyProtection="0"/>
    <xf numFmtId="0" fontId="230" fillId="0" borderId="29" applyNumberFormat="0" applyFill="0" applyAlignment="0" applyProtection="0"/>
    <xf numFmtId="0" fontId="230" fillId="0" borderId="29" applyNumberFormat="0" applyFill="0" applyAlignment="0" applyProtection="0"/>
    <xf numFmtId="0" fontId="198" fillId="0" borderId="0" applyBorder="0">
      <protection locked="0"/>
    </xf>
    <xf numFmtId="0" fontId="198" fillId="0" borderId="0" applyBorder="0">
      <protection locked="0"/>
    </xf>
    <xf numFmtId="0" fontId="230" fillId="0" borderId="29" applyNumberFormat="0" applyFill="0" applyAlignment="0" applyProtection="0"/>
    <xf numFmtId="0" fontId="230" fillId="0" borderId="29" applyNumberFormat="0" applyFill="0" applyAlignment="0" applyProtection="0"/>
    <xf numFmtId="0" fontId="198" fillId="0" borderId="0" applyBorder="0">
      <protection locked="0"/>
    </xf>
    <xf numFmtId="0" fontId="198" fillId="0" borderId="0" applyBorder="0">
      <protection locked="0"/>
    </xf>
    <xf numFmtId="0" fontId="230" fillId="0" borderId="29" applyNumberFormat="0" applyFill="0" applyAlignment="0" applyProtection="0"/>
    <xf numFmtId="0" fontId="230" fillId="0" borderId="29" applyNumberFormat="0" applyFill="0" applyAlignment="0" applyProtection="0"/>
    <xf numFmtId="0" fontId="282" fillId="0" borderId="0"/>
    <xf numFmtId="43" fontId="7" fillId="0" borderId="0" applyFont="0" applyFill="0" applyBorder="0" applyAlignment="0" applyProtection="0"/>
    <xf numFmtId="0" fontId="282" fillId="0" borderId="0"/>
    <xf numFmtId="172" fontId="7" fillId="0" borderId="0" applyFont="0" applyFill="0" applyBorder="0" applyAlignment="0" applyProtection="0"/>
    <xf numFmtId="0" fontId="282" fillId="0" borderId="0"/>
    <xf numFmtId="4" fontId="199" fillId="64" borderId="27" applyNumberFormat="0" applyProtection="0">
      <alignment horizontal="left" vertical="center" indent="1"/>
    </xf>
    <xf numFmtId="9" fontId="261" fillId="0" borderId="0" applyFont="0" applyFill="0" applyBorder="0" applyAlignment="0" applyProtection="0"/>
    <xf numFmtId="9" fontId="266" fillId="0" borderId="0" applyFont="0" applyFill="0" applyBorder="0" applyAlignment="0" applyProtection="0"/>
    <xf numFmtId="0" fontId="282" fillId="0" borderId="0"/>
    <xf numFmtId="0" fontId="7" fillId="70" borderId="27" applyNumberFormat="0" applyProtection="0">
      <alignment horizontal="left" vertical="center" indent="1"/>
    </xf>
    <xf numFmtId="0" fontId="7" fillId="0" borderId="0"/>
    <xf numFmtId="0" fontId="291" fillId="0" borderId="0"/>
    <xf numFmtId="4" fontId="199" fillId="64" borderId="27" applyNumberFormat="0" applyProtection="0">
      <alignment horizontal="left" vertical="center" indent="1"/>
    </xf>
    <xf numFmtId="4" fontId="199" fillId="103" borderId="27" applyNumberFormat="0" applyProtection="0">
      <alignment horizontal="right" vertical="center"/>
    </xf>
    <xf numFmtId="4" fontId="199" fillId="99" borderId="27" applyNumberFormat="0" applyProtection="0">
      <alignment horizontal="right" vertical="center"/>
    </xf>
    <xf numFmtId="0" fontId="286" fillId="4" borderId="0" applyNumberFormat="0" applyBorder="0" applyAlignment="0" applyProtection="0"/>
    <xf numFmtId="173" fontId="7" fillId="0" borderId="0" applyNumberFormat="0" applyFill="0" applyBorder="0" applyAlignment="0" applyProtection="0"/>
    <xf numFmtId="0" fontId="198" fillId="0" borderId="0" applyBorder="0">
      <protection locked="0"/>
    </xf>
    <xf numFmtId="0" fontId="198" fillId="0" borderId="7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0" fontId="198" fillId="0" borderId="0" applyBorder="0">
      <protection locked="0"/>
    </xf>
    <xf numFmtId="0" fontId="282" fillId="0" borderId="0"/>
    <xf numFmtId="0" fontId="272" fillId="0" borderId="0"/>
    <xf numFmtId="0" fontId="28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82" fillId="0" borderId="0"/>
    <xf numFmtId="0" fontId="282" fillId="0" borderId="0"/>
    <xf numFmtId="0" fontId="7" fillId="64" borderId="27" applyNumberFormat="0" applyProtection="0">
      <alignment horizontal="left" vertical="center" indent="1"/>
    </xf>
    <xf numFmtId="4" fontId="7" fillId="0" borderId="62" applyNumberFormat="0" applyFont="0" applyFill="0" applyAlignment="0" applyProtection="0"/>
    <xf numFmtId="0" fontId="282" fillId="0" borderId="0"/>
    <xf numFmtId="274" fontId="7" fillId="70" borderId="27" applyNumberFormat="0" applyProtection="0">
      <alignment horizontal="left" vertical="center" indent="1"/>
    </xf>
    <xf numFmtId="9" fontId="261" fillId="0" borderId="0" applyFont="0" applyFill="0" applyBorder="0" applyAlignment="0" applyProtection="0"/>
    <xf numFmtId="0" fontId="7" fillId="70" borderId="27" applyNumberFormat="0" applyProtection="0">
      <alignment horizontal="left" vertical="center" indent="1"/>
    </xf>
    <xf numFmtId="0" fontId="261" fillId="0" borderId="0"/>
    <xf numFmtId="0" fontId="282" fillId="0" borderId="0"/>
    <xf numFmtId="0" fontId="7" fillId="0" borderId="0"/>
    <xf numFmtId="0" fontId="266" fillId="0" borderId="0"/>
    <xf numFmtId="274" fontId="7" fillId="0" borderId="0" applyNumberFormat="0" applyFont="0" applyFill="0" applyBorder="0" applyAlignment="0" applyProtection="0"/>
    <xf numFmtId="4" fontId="260" fillId="0" borderId="0" applyNumberFormat="0" applyProtection="0">
      <alignment horizontal="right" vertical="center"/>
    </xf>
    <xf numFmtId="0" fontId="282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259" fillId="51" borderId="27" applyNumberFormat="0" applyAlignment="0" applyProtection="0"/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7">
      <protection locked="0"/>
    </xf>
    <xf numFmtId="173" fontId="75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173" fontId="77" fillId="0" borderId="29" applyNumberFormat="0" applyFill="0" applyAlignment="0" applyProtection="0"/>
    <xf numFmtId="173" fontId="75" fillId="0" borderId="0" applyNumberFormat="0" applyFill="0" applyBorder="0" applyAlignment="0" applyProtection="0"/>
    <xf numFmtId="173" fontId="77" fillId="0" borderId="29" applyNumberFormat="0" applyFill="0" applyAlignment="0" applyProtection="0"/>
    <xf numFmtId="0" fontId="198" fillId="0" borderId="0" applyBorder="0">
      <protection locked="0"/>
    </xf>
    <xf numFmtId="0" fontId="198" fillId="0" borderId="0" applyBorder="0">
      <protection locked="0"/>
    </xf>
    <xf numFmtId="173" fontId="77" fillId="0" borderId="29" applyNumberFormat="0" applyFill="0" applyAlignment="0" applyProtection="0"/>
    <xf numFmtId="0" fontId="198" fillId="0" borderId="0" applyBorder="0">
      <protection locked="0"/>
    </xf>
    <xf numFmtId="0" fontId="198" fillId="0" borderId="0" applyBorder="0">
      <protection locked="0"/>
    </xf>
    <xf numFmtId="173" fontId="7" fillId="0" borderId="0">
      <protection locked="0"/>
    </xf>
    <xf numFmtId="173" fontId="7" fillId="0" borderId="0">
      <protection locked="0"/>
    </xf>
    <xf numFmtId="0" fontId="198" fillId="0" borderId="0" applyBorder="0">
      <protection locked="0"/>
    </xf>
    <xf numFmtId="173" fontId="7" fillId="0" borderId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7">
      <protection locked="0"/>
    </xf>
    <xf numFmtId="0" fontId="198" fillId="0" borderId="7">
      <protection locked="0"/>
    </xf>
    <xf numFmtId="0" fontId="198" fillId="0" borderId="0" applyBorder="0">
      <protection locked="0"/>
    </xf>
    <xf numFmtId="172" fontId="7" fillId="0" borderId="0" applyFont="0" applyFill="0" applyBorder="0" applyAlignment="0" applyProtection="0"/>
    <xf numFmtId="0" fontId="282" fillId="0" borderId="0"/>
    <xf numFmtId="0" fontId="26" fillId="0" borderId="0"/>
    <xf numFmtId="0" fontId="26" fillId="0" borderId="0"/>
    <xf numFmtId="0" fontId="198" fillId="0" borderId="0" applyBorder="0">
      <protection locked="0"/>
    </xf>
    <xf numFmtId="9" fontId="7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173" fontId="7" fillId="0" borderId="0" applyNumberFormat="0" applyFill="0" applyBorder="0" applyAlignment="0" applyProtection="0"/>
    <xf numFmtId="185" fontId="7" fillId="0" borderId="2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266" fillId="0" borderId="0"/>
    <xf numFmtId="0" fontId="282" fillId="0" borderId="0"/>
    <xf numFmtId="0" fontId="266" fillId="0" borderId="0"/>
    <xf numFmtId="0" fontId="268" fillId="7" borderId="12" applyNumberFormat="0" applyAlignment="0" applyProtection="0"/>
    <xf numFmtId="0" fontId="77" fillId="0" borderId="29" applyNumberFormat="0" applyFill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0" fontId="3" fillId="0" borderId="0" applyFont="0" applyFill="0" applyBorder="0" applyAlignment="0" applyProtection="0"/>
    <xf numFmtId="0" fontId="7" fillId="0" borderId="0"/>
    <xf numFmtId="0" fontId="7" fillId="70" borderId="27" applyNumberFormat="0" applyProtection="0">
      <alignment horizontal="left" vertical="center" indent="1"/>
    </xf>
    <xf numFmtId="0" fontId="7" fillId="0" borderId="0" applyNumberFormat="0" applyFont="0" applyFill="0" applyBorder="0" applyAlignment="0" applyProtection="0"/>
    <xf numFmtId="4" fontId="261" fillId="0" borderId="0">
      <alignment vertical="center"/>
    </xf>
    <xf numFmtId="0" fontId="266" fillId="0" borderId="0"/>
    <xf numFmtId="0" fontId="272" fillId="8" borderId="13" applyNumberFormat="0" applyFont="0" applyAlignment="0" applyProtection="0"/>
    <xf numFmtId="43" fontId="7" fillId="0" borderId="0" applyFont="0" applyFill="0" applyBorder="0" applyAlignment="0" applyProtection="0"/>
    <xf numFmtId="173" fontId="7" fillId="0" borderId="0" applyNumberFormat="0" applyFill="0" applyBorder="0" applyAlignment="0" applyProtection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185" fontId="7" fillId="0" borderId="2"/>
    <xf numFmtId="9" fontId="282" fillId="0" borderId="0" applyFont="0" applyFill="0" applyBorder="0" applyAlignment="0" applyProtection="0"/>
    <xf numFmtId="9" fontId="266" fillId="0" borderId="0" applyFont="0" applyFill="0" applyBorder="0" applyAlignment="0" applyProtection="0"/>
    <xf numFmtId="0" fontId="266" fillId="0" borderId="0"/>
    <xf numFmtId="0" fontId="266" fillId="0" borderId="0"/>
    <xf numFmtId="4" fontId="287" fillId="99" borderId="27" applyNumberFormat="0" applyProtection="0">
      <alignment horizontal="right" vertical="center"/>
    </xf>
    <xf numFmtId="0" fontId="282" fillId="0" borderId="0" applyNumberFormat="0" applyFont="0" applyFill="0" applyBorder="0" applyAlignment="0" applyProtection="0"/>
    <xf numFmtId="4" fontId="199" fillId="78" borderId="27" applyNumberFormat="0" applyProtection="0">
      <alignment horizontal="left" vertical="center" indent="1"/>
    </xf>
    <xf numFmtId="185" fontId="7" fillId="0" borderId="2"/>
    <xf numFmtId="0" fontId="7" fillId="0" borderId="0"/>
    <xf numFmtId="273" fontId="7" fillId="0" borderId="20" applyBorder="0" applyAlignment="0" applyProtection="0">
      <alignment horizontal="center"/>
    </xf>
    <xf numFmtId="0" fontId="266" fillId="0" borderId="0"/>
    <xf numFmtId="274" fontId="7" fillId="36" borderId="27" applyNumberFormat="0" applyProtection="0">
      <alignment horizontal="left" vertical="center" indent="1"/>
    </xf>
    <xf numFmtId="0" fontId="282" fillId="0" borderId="0"/>
    <xf numFmtId="49" fontId="78" fillId="0" borderId="0" applyFill="0" applyBorder="0" applyProtection="0">
      <alignment horizontal="centerContinuous"/>
    </xf>
    <xf numFmtId="0" fontId="282" fillId="0" borderId="0"/>
    <xf numFmtId="0" fontId="7" fillId="0" borderId="0"/>
    <xf numFmtId="0" fontId="62" fillId="0" borderId="0"/>
    <xf numFmtId="0" fontId="7" fillId="0" borderId="0"/>
    <xf numFmtId="0" fontId="282" fillId="0" borderId="0"/>
    <xf numFmtId="0" fontId="282" fillId="0" borderId="0"/>
    <xf numFmtId="0" fontId="7" fillId="90" borderId="27" applyNumberFormat="0" applyProtection="0">
      <alignment horizontal="left" vertical="center" indent="1"/>
    </xf>
    <xf numFmtId="43" fontId="266" fillId="0" borderId="0" applyFont="0" applyFill="0" applyBorder="0" applyAlignment="0" applyProtection="0"/>
    <xf numFmtId="0" fontId="266" fillId="0" borderId="0"/>
    <xf numFmtId="1" fontId="207" fillId="0" borderId="49">
      <alignment vertical="top"/>
    </xf>
    <xf numFmtId="0" fontId="266" fillId="0" borderId="0"/>
    <xf numFmtId="0" fontId="266" fillId="0" borderId="0"/>
    <xf numFmtId="172" fontId="7" fillId="0" borderId="0" applyFont="0" applyFill="0" applyBorder="0" applyAlignment="0" applyProtection="0"/>
    <xf numFmtId="0" fontId="77" fillId="0" borderId="29" applyNumberFormat="0" applyFill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0" fontId="266" fillId="0" borderId="0"/>
    <xf numFmtId="172" fontId="7" fillId="0" borderId="0" applyFont="0" applyFill="0" applyBorder="0" applyAlignment="0" applyProtection="0"/>
    <xf numFmtId="9" fontId="26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5" fontId="7" fillId="0" borderId="2"/>
    <xf numFmtId="43" fontId="7" fillId="0" borderId="0" applyFont="0" applyFill="0" applyBorder="0" applyAlignment="0" applyProtection="0"/>
    <xf numFmtId="0" fontId="282" fillId="0" borderId="0"/>
    <xf numFmtId="0" fontId="7" fillId="70" borderId="27" applyNumberFormat="0" applyProtection="0">
      <alignment horizontal="left" vertical="center" indent="1"/>
    </xf>
    <xf numFmtId="0" fontId="266" fillId="0" borderId="0"/>
    <xf numFmtId="0" fontId="282" fillId="0" borderId="0"/>
    <xf numFmtId="173" fontId="3" fillId="0" borderId="0"/>
    <xf numFmtId="0" fontId="200" fillId="0" borderId="0" applyNumberFormat="0" applyProtection="0">
      <alignment horizontal="left" vertical="center" indent="1"/>
    </xf>
    <xf numFmtId="4" fontId="288" fillId="108" borderId="0" applyNumberFormat="0" applyProtection="0">
      <alignment horizontal="left" vertical="center" indent="1"/>
    </xf>
    <xf numFmtId="0" fontId="282" fillId="0" borderId="0"/>
    <xf numFmtId="274" fontId="7" fillId="64" borderId="27" applyNumberFormat="0" applyProtection="0">
      <alignment horizontal="left" vertical="center" indent="1"/>
    </xf>
    <xf numFmtId="0" fontId="282" fillId="0" borderId="0" applyNumberFormat="0" applyFont="0" applyFill="0" applyBorder="0" applyAlignment="0" applyProtection="0"/>
    <xf numFmtId="0" fontId="282" fillId="0" borderId="0"/>
    <xf numFmtId="0" fontId="7" fillId="0" borderId="0"/>
    <xf numFmtId="274" fontId="267" fillId="0" borderId="0"/>
    <xf numFmtId="0" fontId="7" fillId="0" borderId="0"/>
    <xf numFmtId="0" fontId="7" fillId="70" borderId="27" applyNumberFormat="0" applyProtection="0">
      <alignment horizontal="left" vertical="center" indent="1"/>
    </xf>
    <xf numFmtId="9" fontId="7" fillId="0" borderId="0" applyFont="0" applyFill="0" applyBorder="0" applyAlignment="0" applyProtection="0"/>
    <xf numFmtId="0" fontId="7" fillId="70" borderId="27" applyNumberFormat="0" applyProtection="0">
      <alignment horizontal="left" vertical="center" indent="1"/>
    </xf>
    <xf numFmtId="9" fontId="261" fillId="0" borderId="0" applyFont="0" applyFill="0" applyBorder="0" applyAlignment="0" applyProtection="0"/>
    <xf numFmtId="4" fontId="287" fillId="37" borderId="27" applyNumberFormat="0" applyProtection="0">
      <alignment vertical="center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282" fillId="0" borderId="0"/>
    <xf numFmtId="0" fontId="7" fillId="0" borderId="0"/>
    <xf numFmtId="172" fontId="7" fillId="0" borderId="0" applyFont="0" applyFill="0" applyBorder="0" applyAlignment="0" applyProtection="0"/>
    <xf numFmtId="4" fontId="199" fillId="64" borderId="27" applyNumberFormat="0" applyProtection="0">
      <alignment horizontal="left" vertical="center" indent="1"/>
    </xf>
    <xf numFmtId="9" fontId="105" fillId="0" borderId="0" applyFont="0" applyFill="0" applyBorder="0" applyAlignment="0" applyProtection="0"/>
    <xf numFmtId="0" fontId="266" fillId="0" borderId="0"/>
    <xf numFmtId="43" fontId="7" fillId="0" borderId="0" applyFont="0" applyFill="0" applyBorder="0" applyAlignment="0" applyProtection="0"/>
    <xf numFmtId="4" fontId="199" fillId="64" borderId="27" applyNumberFormat="0" applyProtection="0">
      <alignment horizontal="left" vertical="center" indent="1"/>
    </xf>
    <xf numFmtId="4" fontId="199" fillId="99" borderId="27" applyNumberFormat="0" applyProtection="0">
      <alignment horizontal="right" vertical="center"/>
    </xf>
    <xf numFmtId="0" fontId="7" fillId="36" borderId="27" applyNumberFormat="0" applyProtection="0">
      <alignment horizontal="left" vertical="center" indent="1"/>
    </xf>
    <xf numFmtId="0" fontId="3" fillId="8" borderId="13" applyNumberFormat="0" applyFont="0" applyAlignment="0" applyProtection="0"/>
    <xf numFmtId="0" fontId="289" fillId="0" borderId="0" applyNumberFormat="0" applyProtection="0">
      <alignment horizontal="left" vertical="center" indent="1"/>
    </xf>
    <xf numFmtId="10" fontId="7" fillId="0" borderId="0" applyFill="0" applyBorder="0" applyAlignment="0" applyProtection="0"/>
    <xf numFmtId="172" fontId="7" fillId="0" borderId="0" applyFont="0" applyFill="0" applyBorder="0" applyAlignment="0" applyProtection="0"/>
    <xf numFmtId="0" fontId="7" fillId="90" borderId="27" applyNumberFormat="0" applyProtection="0">
      <alignment horizontal="left" vertical="center" indent="1"/>
    </xf>
    <xf numFmtId="0" fontId="282" fillId="0" borderId="0"/>
    <xf numFmtId="0" fontId="282" fillId="0" borderId="0"/>
    <xf numFmtId="4" fontId="26" fillId="49" borderId="63" applyNumberFormat="0" applyProtection="0">
      <alignment horizontal="left" vertical="center" indent="1"/>
    </xf>
    <xf numFmtId="0" fontId="282" fillId="0" borderId="0"/>
    <xf numFmtId="172" fontId="7" fillId="0" borderId="0" applyFont="0" applyFill="0" applyBorder="0" applyAlignment="0" applyProtection="0"/>
    <xf numFmtId="0" fontId="282" fillId="0" borderId="0"/>
    <xf numFmtId="0" fontId="266" fillId="0" borderId="0"/>
    <xf numFmtId="0" fontId="7" fillId="70" borderId="27" applyNumberFormat="0" applyProtection="0">
      <alignment horizontal="left" vertical="center" indent="1"/>
    </xf>
    <xf numFmtId="0" fontId="75" fillId="0" borderId="0" applyNumberForma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7" fillId="0" borderId="19"/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282" fillId="0" borderId="0" applyNumberFormat="0" applyFont="0" applyFill="0" applyBorder="0" applyAlignment="0" applyProtection="0"/>
    <xf numFmtId="0" fontId="7" fillId="0" borderId="0"/>
    <xf numFmtId="0" fontId="267" fillId="0" borderId="0"/>
    <xf numFmtId="0" fontId="7" fillId="0" borderId="0"/>
    <xf numFmtId="43" fontId="7" fillId="0" borderId="0" applyFont="0" applyFill="0" applyBorder="0" applyAlignment="0" applyProtection="0"/>
    <xf numFmtId="0" fontId="282" fillId="0" borderId="0"/>
    <xf numFmtId="43" fontId="7" fillId="0" borderId="0" applyFont="0" applyFill="0" applyBorder="0" applyAlignment="0" applyProtection="0"/>
    <xf numFmtId="0" fontId="266" fillId="0" borderId="0"/>
    <xf numFmtId="172" fontId="7" fillId="0" borderId="0" applyFont="0" applyFill="0" applyBorder="0" applyAlignment="0" applyProtection="0"/>
    <xf numFmtId="0" fontId="230" fillId="0" borderId="29" applyNumberFormat="0" applyFill="0" applyAlignment="0" applyProtection="0"/>
    <xf numFmtId="172" fontId="7" fillId="0" borderId="0" applyFont="0" applyFill="0" applyBorder="0" applyAlignment="0" applyProtection="0"/>
    <xf numFmtId="173" fontId="7" fillId="0" borderId="0" applyNumberFormat="0" applyFill="0" applyBorder="0" applyAlignment="0" applyProtection="0"/>
    <xf numFmtId="0" fontId="7" fillId="90" borderId="27" applyNumberFormat="0" applyProtection="0">
      <alignment horizontal="left" vertical="center" indent="1"/>
    </xf>
    <xf numFmtId="4" fontId="199" fillId="78" borderId="27" applyNumberFormat="0" applyProtection="0">
      <alignment vertical="center"/>
    </xf>
    <xf numFmtId="43" fontId="266" fillId="0" borderId="0" applyFont="0" applyFill="0" applyBorder="0" applyAlignment="0" applyProtection="0"/>
    <xf numFmtId="0" fontId="7" fillId="90" borderId="27" applyNumberFormat="0" applyProtection="0">
      <alignment horizontal="left" vertical="center" indent="1"/>
    </xf>
    <xf numFmtId="274" fontId="7" fillId="9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282" fillId="0" borderId="0"/>
    <xf numFmtId="0" fontId="282" fillId="0" borderId="0"/>
    <xf numFmtId="185" fontId="7" fillId="0" borderId="2"/>
    <xf numFmtId="0" fontId="272" fillId="8" borderId="13" applyNumberFormat="0" applyFont="0" applyAlignment="0" applyProtection="0"/>
    <xf numFmtId="17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82" fillId="0" borderId="0"/>
    <xf numFmtId="0" fontId="230" fillId="0" borderId="29" applyNumberFormat="0" applyFill="0" applyAlignment="0" applyProtection="0"/>
    <xf numFmtId="43" fontId="7" fillId="0" borderId="0" applyFont="0" applyFill="0" applyBorder="0" applyAlignment="0" applyProtection="0"/>
    <xf numFmtId="0" fontId="266" fillId="0" borderId="0"/>
    <xf numFmtId="0" fontId="7" fillId="90" borderId="27" applyNumberFormat="0" applyProtection="0">
      <alignment horizontal="left" vertical="center" indent="1"/>
    </xf>
    <xf numFmtId="9" fontId="282" fillId="0" borderId="0" applyFont="0" applyFill="0" applyBorder="0" applyAlignment="0" applyProtection="0"/>
    <xf numFmtId="0" fontId="7" fillId="0" borderId="0"/>
    <xf numFmtId="173" fontId="7" fillId="0" borderId="0"/>
    <xf numFmtId="0" fontId="7" fillId="51" borderId="0" applyNumberFormat="0" applyFont="0" applyBorder="0" applyAlignment="0" applyProtection="0"/>
    <xf numFmtId="0" fontId="282" fillId="0" borderId="0"/>
    <xf numFmtId="0" fontId="261" fillId="0" borderId="0"/>
    <xf numFmtId="0" fontId="266" fillId="0" borderId="0"/>
    <xf numFmtId="0" fontId="261" fillId="0" borderId="0"/>
    <xf numFmtId="9" fontId="261" fillId="0" borderId="0" applyFont="0" applyFill="0" applyBorder="0" applyAlignment="0" applyProtection="0"/>
    <xf numFmtId="0" fontId="7" fillId="64" borderId="27" applyNumberFormat="0" applyProtection="0">
      <alignment horizontal="left" vertical="center" indent="1"/>
    </xf>
    <xf numFmtId="0" fontId="282" fillId="0" borderId="0"/>
    <xf numFmtId="0" fontId="282" fillId="0" borderId="0"/>
    <xf numFmtId="0" fontId="7" fillId="90" borderId="27" applyNumberFormat="0" applyProtection="0">
      <alignment horizontal="left" vertical="center" indent="1"/>
    </xf>
    <xf numFmtId="0" fontId="282" fillId="0" borderId="0"/>
    <xf numFmtId="0" fontId="266" fillId="0" borderId="0"/>
    <xf numFmtId="0" fontId="282" fillId="0" borderId="0"/>
    <xf numFmtId="9" fontId="272" fillId="0" borderId="0" applyFont="0" applyFill="0" applyBorder="0" applyAlignment="0" applyProtection="0"/>
    <xf numFmtId="0" fontId="7" fillId="7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282" fillId="0" borderId="0"/>
    <xf numFmtId="0" fontId="282" fillId="0" borderId="0"/>
    <xf numFmtId="49" fontId="298" fillId="0" borderId="0" applyFill="0" applyBorder="0" applyProtection="0">
      <alignment horizontal="centerContinuous"/>
    </xf>
    <xf numFmtId="0" fontId="7" fillId="0" borderId="5" applyFill="0" applyAlignment="0" applyProtection="0"/>
    <xf numFmtId="0" fontId="7" fillId="0" borderId="0"/>
    <xf numFmtId="43" fontId="7" fillId="0" borderId="0" applyFont="0" applyFill="0" applyBorder="0" applyAlignment="0" applyProtection="0"/>
    <xf numFmtId="9" fontId="261" fillId="0" borderId="0" applyFont="0" applyFill="0" applyBorder="0" applyAlignment="0" applyProtection="0"/>
    <xf numFmtId="0" fontId="282" fillId="0" borderId="0"/>
    <xf numFmtId="0" fontId="266" fillId="0" borderId="0"/>
    <xf numFmtId="0" fontId="7" fillId="70" borderId="27" applyNumberFormat="0" applyProtection="0">
      <alignment horizontal="left" vertical="center" indent="1"/>
    </xf>
    <xf numFmtId="9" fontId="7" fillId="0" borderId="0" applyFont="0" applyFill="0" applyBorder="0" applyAlignment="0" applyProtection="0"/>
    <xf numFmtId="274" fontId="7" fillId="51" borderId="0" applyNumberFormat="0" applyFont="0" applyBorder="0" applyAlignment="0" applyProtection="0"/>
    <xf numFmtId="0" fontId="266" fillId="0" borderId="0"/>
    <xf numFmtId="0" fontId="282" fillId="0" borderId="0"/>
    <xf numFmtId="0" fontId="77" fillId="0" borderId="29" applyNumberFormat="0" applyFill="0" applyAlignment="0" applyProtection="0"/>
    <xf numFmtId="0" fontId="282" fillId="0" borderId="0"/>
    <xf numFmtId="0" fontId="230" fillId="0" borderId="29" applyNumberFormat="0" applyFill="0" applyAlignment="0" applyProtection="0"/>
    <xf numFmtId="0" fontId="105" fillId="0" borderId="0"/>
    <xf numFmtId="0" fontId="291" fillId="0" borderId="0"/>
    <xf numFmtId="275" fontId="7" fillId="0" borderId="62" applyFont="0" applyFill="0" applyBorder="0" applyAlignment="0" applyProtection="0"/>
    <xf numFmtId="0" fontId="7" fillId="70" borderId="27" applyNumberFormat="0" applyProtection="0">
      <alignment horizontal="left" vertical="center" indent="1"/>
    </xf>
    <xf numFmtId="0" fontId="7" fillId="0" borderId="0"/>
    <xf numFmtId="37" fontId="31" fillId="0" borderId="0"/>
    <xf numFmtId="43" fontId="7" fillId="0" borderId="0" applyFont="0" applyFill="0" applyBorder="0" applyAlignment="0" applyProtection="0"/>
    <xf numFmtId="173" fontId="7" fillId="0" borderId="0" applyNumberFormat="0" applyFill="0" applyBorder="0" applyAlignment="0" applyProtection="0"/>
    <xf numFmtId="0" fontId="282" fillId="0" borderId="0"/>
    <xf numFmtId="173" fontId="7" fillId="0" borderId="0"/>
    <xf numFmtId="43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4" fontId="199" fillId="37" borderId="27" applyNumberFormat="0" applyProtection="0">
      <alignment vertical="center"/>
    </xf>
    <xf numFmtId="173" fontId="7" fillId="0" borderId="0"/>
    <xf numFmtId="0" fontId="7" fillId="0" borderId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282" fillId="0" borderId="0" applyNumberFormat="0" applyFont="0" applyFill="0" applyBorder="0" applyAlignment="0" applyProtection="0"/>
    <xf numFmtId="0" fontId="282" fillId="0" borderId="0"/>
    <xf numFmtId="0" fontId="282" fillId="0" borderId="0"/>
    <xf numFmtId="9" fontId="261" fillId="0" borderId="0" applyFont="0" applyFill="0" applyBorder="0" applyAlignment="0" applyProtection="0"/>
    <xf numFmtId="9" fontId="261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64" borderId="27" applyNumberFormat="0" applyProtection="0">
      <alignment horizontal="left" vertical="center" indent="1"/>
    </xf>
    <xf numFmtId="43" fontId="7" fillId="0" borderId="0" applyFont="0" applyFill="0" applyBorder="0" applyAlignment="0" applyProtection="0"/>
    <xf numFmtId="0" fontId="270" fillId="0" borderId="0"/>
    <xf numFmtId="0" fontId="266" fillId="0" borderId="0"/>
    <xf numFmtId="172" fontId="7" fillId="0" borderId="0" applyFont="0" applyFill="0" applyBorder="0" applyAlignment="0" applyProtection="0"/>
    <xf numFmtId="0" fontId="282" fillId="0" borderId="0"/>
    <xf numFmtId="0" fontId="282" fillId="0" borderId="0"/>
    <xf numFmtId="43" fontId="7" fillId="0" borderId="0" applyFont="0" applyFill="0" applyBorder="0" applyAlignment="0" applyProtection="0"/>
    <xf numFmtId="0" fontId="272" fillId="0" borderId="0"/>
    <xf numFmtId="0" fontId="282" fillId="0" borderId="0"/>
    <xf numFmtId="0" fontId="266" fillId="0" borderId="0"/>
    <xf numFmtId="0" fontId="7" fillId="70" borderId="27" applyNumberFormat="0" applyProtection="0">
      <alignment horizontal="left" vertical="center" indent="1"/>
    </xf>
    <xf numFmtId="4" fontId="199" fillId="37" borderId="27" applyNumberFormat="0" applyProtection="0">
      <alignment horizontal="left" vertical="center" indent="1"/>
    </xf>
    <xf numFmtId="0" fontId="282" fillId="0" borderId="0"/>
    <xf numFmtId="0" fontId="272" fillId="0" borderId="0"/>
    <xf numFmtId="0" fontId="282" fillId="0" borderId="0"/>
    <xf numFmtId="0" fontId="266" fillId="0" borderId="0"/>
    <xf numFmtId="0" fontId="35" fillId="0" borderId="0">
      <alignment vertical="center"/>
      <protection locked="0"/>
    </xf>
    <xf numFmtId="4" fontId="26" fillId="0" borderId="63" applyNumberFormat="0" applyProtection="0">
      <alignment horizontal="right" vertical="center"/>
    </xf>
    <xf numFmtId="173" fontId="7" fillId="0" borderId="0" applyNumberFormat="0" applyFill="0" applyBorder="0" applyAlignment="0" applyProtection="0"/>
    <xf numFmtId="0" fontId="261" fillId="0" borderId="0"/>
    <xf numFmtId="0" fontId="7" fillId="51" borderId="0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282" fillId="0" borderId="0"/>
    <xf numFmtId="185" fontId="7" fillId="0" borderId="2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274" fontId="7" fillId="0" borderId="0"/>
    <xf numFmtId="9" fontId="3" fillId="0" borderId="0" applyFont="0" applyFill="0" applyBorder="0" applyAlignment="0" applyProtection="0"/>
    <xf numFmtId="0" fontId="282" fillId="0" borderId="0"/>
    <xf numFmtId="9" fontId="3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266" fillId="0" borderId="0"/>
    <xf numFmtId="172" fontId="7" fillId="0" borderId="0" applyFont="0" applyFill="0" applyBorder="0" applyAlignment="0" applyProtection="0"/>
    <xf numFmtId="173" fontId="7" fillId="0" borderId="0" applyNumberFormat="0" applyFill="0" applyBorder="0" applyAlignment="0" applyProtection="0"/>
    <xf numFmtId="4" fontId="283" fillId="0" borderId="0">
      <alignment vertical="center"/>
    </xf>
    <xf numFmtId="0" fontId="282" fillId="0" borderId="0"/>
    <xf numFmtId="9" fontId="7" fillId="0" borderId="0" applyFont="0" applyFill="0" applyBorder="0" applyAlignment="0" applyProtection="0"/>
    <xf numFmtId="4" fontId="199" fillId="71" borderId="27" applyNumberFormat="0" applyProtection="0">
      <alignment horizontal="right" vertical="center"/>
    </xf>
    <xf numFmtId="274" fontId="7" fillId="70" borderId="27" applyNumberFormat="0" applyProtection="0">
      <alignment horizontal="left" vertical="center" indent="1"/>
    </xf>
    <xf numFmtId="0" fontId="7" fillId="0" borderId="0"/>
    <xf numFmtId="0" fontId="282" fillId="0" borderId="0"/>
    <xf numFmtId="0" fontId="266" fillId="0" borderId="0"/>
    <xf numFmtId="0" fontId="7" fillId="0" borderId="0"/>
    <xf numFmtId="0" fontId="77" fillId="0" borderId="29" applyNumberFormat="0" applyFill="0" applyAlignment="0" applyProtection="0"/>
    <xf numFmtId="0" fontId="266" fillId="0" borderId="0"/>
    <xf numFmtId="0" fontId="282" fillId="0" borderId="0"/>
    <xf numFmtId="0" fontId="282" fillId="0" borderId="0"/>
    <xf numFmtId="0" fontId="282" fillId="0" borderId="0"/>
    <xf numFmtId="0" fontId="266" fillId="0" borderId="0"/>
    <xf numFmtId="4" fontId="199" fillId="99" borderId="27" applyNumberFormat="0" applyProtection="0">
      <alignment horizontal="left" vertical="center" indent="1"/>
    </xf>
    <xf numFmtId="43" fontId="261" fillId="0" borderId="0" applyFont="0" applyFill="0" applyBorder="0" applyAlignment="0" applyProtection="0"/>
    <xf numFmtId="0" fontId="282" fillId="0" borderId="0"/>
    <xf numFmtId="43" fontId="7" fillId="0" borderId="0" applyFont="0" applyFill="0" applyBorder="0" applyAlignment="0" applyProtection="0"/>
    <xf numFmtId="9" fontId="266" fillId="0" borderId="0" applyFont="0" applyFill="0" applyBorder="0" applyAlignment="0" applyProtection="0"/>
    <xf numFmtId="9" fontId="261" fillId="0" borderId="0" applyFont="0" applyFill="0" applyBorder="0" applyAlignment="0" applyProtection="0"/>
    <xf numFmtId="0" fontId="7" fillId="70" borderId="27" applyNumberFormat="0" applyProtection="0">
      <alignment horizontal="left" vertical="center" indent="1"/>
    </xf>
    <xf numFmtId="0" fontId="282" fillId="0" borderId="0"/>
    <xf numFmtId="4" fontId="199" fillId="99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287" fillId="78" borderId="27" applyNumberFormat="0" applyProtection="0">
      <alignment vertical="center"/>
    </xf>
    <xf numFmtId="0" fontId="261" fillId="0" borderId="0"/>
    <xf numFmtId="274" fontId="7" fillId="64" borderId="27" applyNumberFormat="0" applyProtection="0">
      <alignment horizontal="left" vertical="center" indent="1"/>
    </xf>
    <xf numFmtId="0" fontId="282" fillId="0" borderId="0"/>
    <xf numFmtId="9" fontId="26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66" fillId="0" borderId="0"/>
    <xf numFmtId="49" fontId="11" fillId="0" borderId="0" applyFill="0" applyBorder="0" applyProtection="0">
      <alignment horizontal="center" vertical="center" wrapText="1"/>
    </xf>
    <xf numFmtId="0" fontId="282" fillId="0" borderId="0"/>
    <xf numFmtId="0" fontId="266" fillId="0" borderId="0"/>
    <xf numFmtId="43" fontId="7" fillId="0" borderId="0" applyFont="0" applyFill="0" applyBorder="0" applyAlignment="0" applyProtection="0"/>
    <xf numFmtId="0" fontId="7" fillId="0" borderId="0"/>
    <xf numFmtId="0" fontId="282" fillId="0" borderId="0"/>
    <xf numFmtId="0" fontId="7" fillId="70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0" fontId="26" fillId="0" borderId="0"/>
    <xf numFmtId="0" fontId="265" fillId="13" borderId="0" applyNumberFormat="0" applyBorder="0" applyAlignment="0" applyProtection="0"/>
    <xf numFmtId="172" fontId="7" fillId="0" borderId="0" applyFont="0" applyFill="0" applyBorder="0" applyAlignment="0" applyProtection="0"/>
    <xf numFmtId="185" fontId="7" fillId="0" borderId="2"/>
    <xf numFmtId="0" fontId="282" fillId="0" borderId="0"/>
    <xf numFmtId="0" fontId="266" fillId="0" borderId="0"/>
    <xf numFmtId="43" fontId="7" fillId="0" borderId="0" applyFont="0" applyFill="0" applyBorder="0" applyAlignment="0" applyProtection="0"/>
    <xf numFmtId="0" fontId="293" fillId="0" borderId="0"/>
    <xf numFmtId="0" fontId="7" fillId="0" borderId="0"/>
    <xf numFmtId="172" fontId="7" fillId="0" borderId="0" applyFont="0" applyFill="0" applyBorder="0" applyAlignment="0" applyProtection="0"/>
    <xf numFmtId="0" fontId="282" fillId="0" borderId="0"/>
    <xf numFmtId="0" fontId="282" fillId="0" borderId="0"/>
    <xf numFmtId="0" fontId="282" fillId="0" borderId="0"/>
    <xf numFmtId="172" fontId="7" fillId="0" borderId="0" applyFont="0" applyFill="0" applyBorder="0" applyAlignment="0" applyProtection="0"/>
    <xf numFmtId="0" fontId="230" fillId="0" borderId="29" applyNumberFormat="0" applyFill="0" applyAlignment="0" applyProtection="0"/>
    <xf numFmtId="0" fontId="282" fillId="0" borderId="0"/>
    <xf numFmtId="0" fontId="282" fillId="0" borderId="0"/>
    <xf numFmtId="173" fontId="7" fillId="0" borderId="0" applyNumberFormat="0" applyFill="0" applyBorder="0" applyAlignment="0" applyProtection="0"/>
    <xf numFmtId="4" fontId="199" fillId="68" borderId="27" applyNumberFormat="0" applyProtection="0">
      <alignment horizontal="right" vertical="center"/>
    </xf>
    <xf numFmtId="0" fontId="282" fillId="0" borderId="0"/>
    <xf numFmtId="172" fontId="7" fillId="0" borderId="0" applyFont="0" applyFill="0" applyBorder="0" applyAlignment="0" applyProtection="0"/>
    <xf numFmtId="0" fontId="282" fillId="0" borderId="0"/>
    <xf numFmtId="274" fontId="7" fillId="70" borderId="27" applyNumberFormat="0" applyProtection="0">
      <alignment horizontal="left" vertical="center" indent="1"/>
    </xf>
    <xf numFmtId="0" fontId="41" fillId="0" borderId="0" applyNumberFormat="0" applyProtection="0">
      <alignment horizontal="left" vertical="center" wrapText="1" indent="1"/>
    </xf>
    <xf numFmtId="172" fontId="7" fillId="0" borderId="0" applyFont="0" applyFill="0" applyBorder="0" applyAlignment="0" applyProtection="0"/>
    <xf numFmtId="172" fontId="267" fillId="0" borderId="0" applyFont="0" applyFill="0" applyBorder="0" applyAlignment="0" applyProtection="0"/>
    <xf numFmtId="0" fontId="261" fillId="0" borderId="0"/>
    <xf numFmtId="172" fontId="7" fillId="0" borderId="0" applyFont="0" applyFill="0" applyBorder="0" applyAlignment="0" applyProtection="0"/>
    <xf numFmtId="0" fontId="7" fillId="7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198" fillId="0" borderId="0" applyBorder="0">
      <protection locked="0"/>
    </xf>
    <xf numFmtId="4" fontId="199" fillId="64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43" fontId="7" fillId="0" borderId="0" applyFont="0" applyFill="0" applyBorder="0" applyAlignment="0" applyProtection="0"/>
    <xf numFmtId="0" fontId="282" fillId="0" borderId="0"/>
    <xf numFmtId="0" fontId="282" fillId="0" borderId="0"/>
    <xf numFmtId="0" fontId="7" fillId="0" borderId="0"/>
    <xf numFmtId="9" fontId="105" fillId="0" borderId="0" applyFont="0" applyFill="0" applyBorder="0" applyAlignment="0" applyProtection="0"/>
    <xf numFmtId="0" fontId="282" fillId="0" borderId="0"/>
    <xf numFmtId="9" fontId="282" fillId="0" borderId="0" applyFont="0" applyFill="0" applyBorder="0" applyAlignment="0" applyProtection="0"/>
    <xf numFmtId="274" fontId="7" fillId="0" borderId="0" applyNumberFormat="0" applyFont="0" applyBorder="0" applyAlignment="0" applyProtection="0"/>
    <xf numFmtId="173" fontId="7" fillId="0" borderId="0" applyNumberFormat="0" applyFill="0" applyBorder="0" applyAlignment="0" applyProtection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40" fillId="0" borderId="52" applyFont="0" applyFill="0" applyBorder="0" applyAlignment="0" applyProtection="0"/>
    <xf numFmtId="0" fontId="7" fillId="70" borderId="27" applyNumberFormat="0" applyProtection="0">
      <alignment horizontal="left" vertical="center" indent="1"/>
    </xf>
    <xf numFmtId="0" fontId="282" fillId="0" borderId="0"/>
    <xf numFmtId="172" fontId="26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2" fillId="0" borderId="0"/>
    <xf numFmtId="0" fontId="7" fillId="64" borderId="27" applyNumberFormat="0" applyProtection="0">
      <alignment horizontal="left" vertical="center" indent="1"/>
    </xf>
    <xf numFmtId="4" fontId="225" fillId="99" borderId="27" applyNumberFormat="0" applyProtection="0">
      <alignment horizontal="right" vertical="center"/>
    </xf>
    <xf numFmtId="43" fontId="7" fillId="0" borderId="0" applyFont="0" applyFill="0" applyBorder="0" applyAlignment="0" applyProtection="0"/>
    <xf numFmtId="0" fontId="7" fillId="61" borderId="0" applyNumberFormat="0" applyFont="0" applyBorder="0" applyAlignment="0" applyProtection="0"/>
    <xf numFmtId="173" fontId="3" fillId="0" borderId="0"/>
    <xf numFmtId="173" fontId="7" fillId="0" borderId="0" applyNumberFormat="0" applyFill="0" applyBorder="0" applyAlignment="0" applyProtection="0"/>
    <xf numFmtId="0" fontId="282" fillId="0" borderId="0" applyNumberFormat="0" applyFont="0" applyFill="0" applyBorder="0" applyAlignment="0" applyProtection="0"/>
    <xf numFmtId="0" fontId="282" fillId="0" borderId="0" applyNumberFormat="0" applyFont="0" applyFill="0" applyBorder="0" applyAlignment="0" applyProtection="0"/>
    <xf numFmtId="0" fontId="7" fillId="0" borderId="0"/>
    <xf numFmtId="43" fontId="261" fillId="0" borderId="0" applyFont="0" applyFill="0" applyBorder="0" applyAlignment="0" applyProtection="0"/>
    <xf numFmtId="172" fontId="261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282" fillId="0" borderId="0"/>
    <xf numFmtId="9" fontId="26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266" fillId="0" borderId="0"/>
    <xf numFmtId="0" fontId="198" fillId="0" borderId="0" applyBorder="0">
      <protection locked="0"/>
    </xf>
    <xf numFmtId="0" fontId="282" fillId="0" borderId="0"/>
    <xf numFmtId="0" fontId="7" fillId="90" borderId="27" applyNumberFormat="0" applyProtection="0">
      <alignment horizontal="left" vertical="center" indent="1"/>
    </xf>
    <xf numFmtId="0" fontId="41" fillId="0" borderId="0" applyNumberFormat="0" applyProtection="0">
      <alignment horizontal="left" vertical="center" wrapText="1" indent="1"/>
    </xf>
    <xf numFmtId="9" fontId="261" fillId="0" borderId="0" applyFont="0" applyFill="0" applyBorder="0" applyAlignment="0" applyProtection="0"/>
    <xf numFmtId="4" fontId="232" fillId="107" borderId="27" applyNumberFormat="0" applyProtection="0">
      <alignment horizontal="left" vertical="center" indent="1"/>
    </xf>
    <xf numFmtId="0" fontId="282" fillId="0" borderId="0"/>
    <xf numFmtId="0" fontId="7" fillId="70" borderId="27" applyNumberFormat="0" applyProtection="0">
      <alignment horizontal="left" vertical="center" indent="1"/>
    </xf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36" borderId="27" applyNumberFormat="0" applyProtection="0">
      <alignment horizontal="left" vertical="center" indent="1"/>
    </xf>
    <xf numFmtId="0" fontId="266" fillId="0" borderId="0"/>
    <xf numFmtId="0" fontId="282" fillId="0" borderId="0" applyNumberFormat="0" applyFont="0" applyFill="0" applyBorder="0" applyAlignment="0" applyProtection="0"/>
    <xf numFmtId="172" fontId="7" fillId="0" borderId="0" applyFont="0" applyFill="0" applyBorder="0" applyAlignment="0" applyProtection="0"/>
    <xf numFmtId="0" fontId="7" fillId="0" borderId="0"/>
    <xf numFmtId="0" fontId="198" fillId="0" borderId="0" applyBorder="0">
      <protection locked="0"/>
    </xf>
    <xf numFmtId="0" fontId="7" fillId="64" borderId="27" applyNumberFormat="0" applyProtection="0">
      <alignment horizontal="left" vertical="center" indent="1"/>
    </xf>
    <xf numFmtId="0" fontId="230" fillId="0" borderId="29" applyNumberFormat="0" applyFill="0" applyAlignment="0" applyProtection="0"/>
    <xf numFmtId="0" fontId="7" fillId="36" borderId="27" applyNumberFormat="0" applyProtection="0">
      <alignment horizontal="left" vertical="center" indent="1"/>
    </xf>
    <xf numFmtId="0" fontId="7" fillId="0" borderId="0" applyNumberFormat="0" applyFont="0" applyBorder="0" applyAlignment="0" applyProtection="0"/>
    <xf numFmtId="274" fontId="7" fillId="90" borderId="27" applyNumberFormat="0" applyProtection="0">
      <alignment horizontal="left" vertical="center" indent="1"/>
    </xf>
    <xf numFmtId="0" fontId="291" fillId="0" borderId="0"/>
    <xf numFmtId="4" fontId="7" fillId="0" borderId="3" applyNumberFormat="0" applyFont="0" applyFill="0" applyAlignment="0" applyProtection="0"/>
    <xf numFmtId="0" fontId="26" fillId="0" borderId="0"/>
    <xf numFmtId="0" fontId="282" fillId="0" borderId="0"/>
    <xf numFmtId="4" fontId="288" fillId="108" borderId="0" applyNumberFormat="0" applyProtection="0">
      <alignment horizontal="left" vertical="center" indent="1"/>
    </xf>
    <xf numFmtId="0" fontId="291" fillId="0" borderId="0"/>
    <xf numFmtId="0" fontId="266" fillId="0" borderId="0"/>
    <xf numFmtId="43" fontId="7" fillId="0" borderId="0" applyFont="0" applyFill="0" applyBorder="0" applyAlignment="0" applyProtection="0"/>
    <xf numFmtId="0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172" fontId="7" fillId="0" borderId="0" applyFont="0" applyFill="0" applyBorder="0" applyAlignment="0" applyProtection="0"/>
    <xf numFmtId="0" fontId="40" fillId="0" borderId="52" applyFont="0" applyFill="0" applyBorder="0" applyAlignment="0" applyProtection="0"/>
    <xf numFmtId="0" fontId="270" fillId="0" borderId="0"/>
    <xf numFmtId="0" fontId="7" fillId="70" borderId="27" applyNumberFormat="0" applyProtection="0">
      <alignment horizontal="left" vertical="center" indent="1"/>
    </xf>
    <xf numFmtId="0" fontId="198" fillId="0" borderId="0" applyBorder="0">
      <protection locked="0"/>
    </xf>
    <xf numFmtId="0" fontId="282" fillId="0" borderId="0" applyNumberFormat="0" applyFont="0" applyFill="0" applyBorder="0" applyAlignment="0" applyProtection="0"/>
    <xf numFmtId="0" fontId="282" fillId="0" borderId="0"/>
    <xf numFmtId="9" fontId="261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7" fillId="0" borderId="0"/>
    <xf numFmtId="0" fontId="282" fillId="0" borderId="0"/>
    <xf numFmtId="0" fontId="7" fillId="0" borderId="0"/>
    <xf numFmtId="0" fontId="7" fillId="70" borderId="27" applyNumberFormat="0" applyProtection="0">
      <alignment horizontal="left" vertical="center" indent="1"/>
    </xf>
    <xf numFmtId="9" fontId="261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282" fillId="0" borderId="0"/>
    <xf numFmtId="0" fontId="36" fillId="0" borderId="0" applyNumberFormat="0" applyProtection="0">
      <alignment horizontal="center" vertical="center"/>
    </xf>
    <xf numFmtId="43" fontId="7" fillId="0" borderId="0" applyFont="0" applyFill="0" applyBorder="0" applyAlignment="0" applyProtection="0"/>
    <xf numFmtId="0" fontId="7" fillId="70" borderId="27" applyNumberFormat="0" applyProtection="0">
      <alignment horizontal="left" vertical="center" indent="1"/>
    </xf>
    <xf numFmtId="0" fontId="282" fillId="0" borderId="0"/>
    <xf numFmtId="0" fontId="282" fillId="0" borderId="0"/>
    <xf numFmtId="43" fontId="7" fillId="0" borderId="0" applyFont="0" applyFill="0" applyBorder="0" applyAlignment="0" applyProtection="0"/>
    <xf numFmtId="276" fontId="62" fillId="0" borderId="0"/>
    <xf numFmtId="9" fontId="7" fillId="0" borderId="0" applyFont="0" applyFill="0" applyBorder="0" applyAlignment="0" applyProtection="0"/>
    <xf numFmtId="0" fontId="282" fillId="0" borderId="0"/>
    <xf numFmtId="0" fontId="282" fillId="0" borderId="0"/>
    <xf numFmtId="0" fontId="282" fillId="0" borderId="0"/>
    <xf numFmtId="0" fontId="7" fillId="60" borderId="0" applyNumberFormat="0" applyFont="0" applyBorder="0" applyAlignment="0" applyProtection="0"/>
    <xf numFmtId="0" fontId="282" fillId="0" borderId="0"/>
    <xf numFmtId="276" fontId="282" fillId="0" borderId="0"/>
    <xf numFmtId="0" fontId="282" fillId="0" borderId="0"/>
    <xf numFmtId="274" fontId="7" fillId="60" borderId="0" applyNumberFormat="0" applyFont="0" applyBorder="0" applyAlignment="0" applyProtection="0"/>
    <xf numFmtId="0" fontId="7" fillId="0" borderId="0"/>
    <xf numFmtId="0" fontId="266" fillId="0" borderId="0"/>
    <xf numFmtId="172" fontId="7" fillId="0" borderId="0" applyFont="0" applyFill="0" applyBorder="0" applyAlignment="0" applyProtection="0"/>
    <xf numFmtId="4" fontId="199" fillId="78" borderId="27" applyNumberFormat="0" applyProtection="0">
      <alignment horizontal="left" vertical="center" indent="1"/>
    </xf>
    <xf numFmtId="0" fontId="230" fillId="0" borderId="29" applyNumberFormat="0" applyFill="0" applyAlignment="0" applyProtection="0"/>
    <xf numFmtId="0" fontId="198" fillId="0" borderId="0" applyBorder="0">
      <protection locked="0"/>
    </xf>
    <xf numFmtId="175" fontId="263" fillId="0" borderId="0" applyFont="0" applyFill="0" applyBorder="0" applyAlignment="0" applyProtection="0">
      <alignment vertical="center"/>
    </xf>
    <xf numFmtId="185" fontId="7" fillId="0" borderId="2"/>
    <xf numFmtId="4" fontId="288" fillId="108" borderId="0" applyNumberFormat="0" applyProtection="0">
      <alignment horizontal="left" vertical="center" indent="1"/>
    </xf>
    <xf numFmtId="0" fontId="3" fillId="0" borderId="0"/>
    <xf numFmtId="9" fontId="282" fillId="0" borderId="0" applyFont="0" applyFill="0" applyBorder="0" applyAlignment="0" applyProtection="0"/>
    <xf numFmtId="0" fontId="282" fillId="0" borderId="0"/>
    <xf numFmtId="43" fontId="7" fillId="0" borderId="0" applyFont="0" applyFill="0" applyBorder="0" applyAlignment="0" applyProtection="0"/>
    <xf numFmtId="0" fontId="7" fillId="0" borderId="0"/>
    <xf numFmtId="0" fontId="282" fillId="0" borderId="0"/>
    <xf numFmtId="0" fontId="7" fillId="0" borderId="44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272" fillId="0" borderId="0" applyFont="0" applyFill="0" applyBorder="0" applyAlignment="0" applyProtection="0"/>
    <xf numFmtId="9" fontId="105" fillId="0" borderId="0" applyFont="0" applyFill="0" applyBorder="0" applyAlignment="0" applyProtection="0"/>
    <xf numFmtId="0" fontId="7" fillId="70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0" fontId="7" fillId="0" borderId="0" applyNumberFormat="0" applyFont="0" applyFill="0" applyBorder="0" applyAlignment="0" applyProtection="0"/>
    <xf numFmtId="0" fontId="266" fillId="0" borderId="0"/>
    <xf numFmtId="0" fontId="282" fillId="0" borderId="0" applyNumberFormat="0" applyFont="0" applyFill="0" applyBorder="0" applyAlignment="0" applyProtection="0"/>
    <xf numFmtId="0" fontId="7" fillId="0" borderId="0"/>
    <xf numFmtId="0" fontId="7" fillId="0" borderId="0"/>
    <xf numFmtId="0" fontId="266" fillId="0" borderId="0"/>
    <xf numFmtId="0" fontId="7" fillId="90" borderId="27" applyNumberFormat="0" applyProtection="0">
      <alignment horizontal="left" vertical="center" indent="1"/>
    </xf>
    <xf numFmtId="0" fontId="282" fillId="0" borderId="0"/>
    <xf numFmtId="0" fontId="282" fillId="0" borderId="0"/>
    <xf numFmtId="0" fontId="7" fillId="51" borderId="0" applyNumberFormat="0" applyFont="0" applyBorder="0" applyAlignment="0" applyProtection="0"/>
    <xf numFmtId="0" fontId="282" fillId="0" borderId="0"/>
    <xf numFmtId="43" fontId="7" fillId="0" borderId="0" applyFont="0" applyFill="0" applyBorder="0" applyAlignment="0" applyProtection="0"/>
    <xf numFmtId="0" fontId="282" fillId="0" borderId="0"/>
    <xf numFmtId="4" fontId="260" fillId="0" borderId="0" applyNumberFormat="0" applyProtection="0">
      <alignment horizontal="right" vertical="center"/>
    </xf>
    <xf numFmtId="0" fontId="282" fillId="0" borderId="0"/>
    <xf numFmtId="0" fontId="282" fillId="0" borderId="0"/>
    <xf numFmtId="0" fontId="200" fillId="70" borderId="27" applyNumberFormat="0" applyProtection="0">
      <alignment horizontal="left" vertical="center" indent="1"/>
    </xf>
    <xf numFmtId="0" fontId="266" fillId="0" borderId="0"/>
    <xf numFmtId="4" fontId="199" fillId="99" borderId="27" applyNumberFormat="0" applyProtection="0">
      <alignment horizontal="left" vertical="center" indent="1"/>
    </xf>
    <xf numFmtId="43" fontId="7" fillId="0" borderId="0" applyFont="0" applyFill="0" applyBorder="0" applyAlignment="0" applyProtection="0"/>
    <xf numFmtId="185" fontId="7" fillId="0" borderId="2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0" fillId="0" borderId="52" applyFont="0" applyFill="0" applyBorder="0" applyAlignment="0" applyProtection="0"/>
    <xf numFmtId="0" fontId="7" fillId="70" borderId="27" applyNumberFormat="0" applyProtection="0">
      <alignment horizontal="left" vertical="center" indent="1"/>
    </xf>
    <xf numFmtId="0" fontId="282" fillId="0" borderId="0"/>
    <xf numFmtId="4" fontId="288" fillId="108" borderId="0" applyNumberFormat="0" applyProtection="0">
      <alignment horizontal="left" vertical="center" indent="1"/>
    </xf>
    <xf numFmtId="0" fontId="105" fillId="0" borderId="0"/>
    <xf numFmtId="0" fontId="3" fillId="0" borderId="0"/>
    <xf numFmtId="172" fontId="261" fillId="0" borderId="0" applyFont="0" applyFill="0" applyBorder="0" applyAlignment="0" applyProtection="0"/>
    <xf numFmtId="0" fontId="7" fillId="70" borderId="27" applyNumberFormat="0" applyProtection="0">
      <alignment horizontal="left" vertical="center" indent="1"/>
    </xf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98" fillId="0" borderId="0" applyBorder="0">
      <protection locked="0"/>
    </xf>
    <xf numFmtId="0" fontId="282" fillId="0" borderId="0"/>
    <xf numFmtId="0" fontId="282" fillId="0" borderId="0"/>
    <xf numFmtId="0" fontId="200" fillId="70" borderId="27" applyNumberFormat="0" applyProtection="0">
      <alignment horizontal="left" vertical="center" indent="1"/>
    </xf>
    <xf numFmtId="9" fontId="261" fillId="0" borderId="0" applyFont="0" applyFill="0" applyBorder="0" applyAlignment="0" applyProtection="0"/>
    <xf numFmtId="0" fontId="261" fillId="0" borderId="0"/>
    <xf numFmtId="0" fontId="198" fillId="0" borderId="0" applyBorder="0">
      <protection locked="0"/>
    </xf>
    <xf numFmtId="0" fontId="7" fillId="90" borderId="27" applyNumberFormat="0" applyProtection="0">
      <alignment horizontal="left" vertical="center" indent="1"/>
    </xf>
    <xf numFmtId="0" fontId="198" fillId="0" borderId="0" applyBorder="0">
      <protection locked="0"/>
    </xf>
    <xf numFmtId="0" fontId="282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71" fillId="0" borderId="0" applyNumberFormat="0" applyFill="0" applyBorder="0" applyAlignment="0" applyProtection="0"/>
    <xf numFmtId="0" fontId="282" fillId="0" borderId="0"/>
    <xf numFmtId="0" fontId="7" fillId="0" borderId="0"/>
    <xf numFmtId="0" fontId="282" fillId="0" borderId="0"/>
    <xf numFmtId="0" fontId="266" fillId="0" borderId="0"/>
    <xf numFmtId="0" fontId="282" fillId="0" borderId="0"/>
    <xf numFmtId="0" fontId="7" fillId="0" borderId="0"/>
    <xf numFmtId="0" fontId="282" fillId="0" borderId="0"/>
    <xf numFmtId="4" fontId="288" fillId="108" borderId="0" applyNumberFormat="0" applyProtection="0">
      <alignment horizontal="left" vertical="center" indent="1"/>
    </xf>
    <xf numFmtId="0" fontId="282" fillId="0" borderId="0"/>
    <xf numFmtId="0" fontId="261" fillId="0" borderId="0"/>
    <xf numFmtId="4" fontId="199" fillId="106" borderId="27" applyNumberFormat="0" applyProtection="0">
      <alignment horizontal="right" vertical="center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65" borderId="27" applyNumberFormat="0" applyProtection="0">
      <alignment horizontal="right" vertical="center"/>
    </xf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282" fillId="0" borderId="0"/>
    <xf numFmtId="37" fontId="120" fillId="0" borderId="0"/>
    <xf numFmtId="173" fontId="119" fillId="59" borderId="0" applyNumberFormat="0" applyBorder="0" applyAlignment="0" applyProtection="0"/>
    <xf numFmtId="0" fontId="266" fillId="0" borderId="0"/>
    <xf numFmtId="0" fontId="3" fillId="0" borderId="0"/>
    <xf numFmtId="0" fontId="282" fillId="0" borderId="0"/>
    <xf numFmtId="0" fontId="7" fillId="70" borderId="27" applyNumberFormat="0" applyProtection="0">
      <alignment horizontal="left" vertical="center" indent="1"/>
    </xf>
    <xf numFmtId="0" fontId="291" fillId="0" borderId="0"/>
    <xf numFmtId="0" fontId="7" fillId="70" borderId="27" applyNumberFormat="0" applyProtection="0">
      <alignment horizontal="left" vertical="center" indent="1"/>
    </xf>
    <xf numFmtId="9" fontId="261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282" fillId="0" borderId="0"/>
    <xf numFmtId="0" fontId="266" fillId="0" borderId="0"/>
    <xf numFmtId="0" fontId="282" fillId="0" borderId="0"/>
    <xf numFmtId="0" fontId="282" fillId="0" borderId="0"/>
    <xf numFmtId="0" fontId="51" fillId="0" borderId="0"/>
    <xf numFmtId="172" fontId="7" fillId="0" borderId="0" applyFont="0" applyFill="0" applyBorder="0" applyAlignment="0" applyProtection="0"/>
    <xf numFmtId="0" fontId="282" fillId="0" borderId="0" applyNumberFormat="0" applyFont="0" applyFill="0" applyBorder="0" applyAlignment="0" applyProtection="0"/>
    <xf numFmtId="0" fontId="282" fillId="0" borderId="0"/>
    <xf numFmtId="43" fontId="7" fillId="0" borderId="0" applyFont="0" applyFill="0" applyBorder="0" applyAlignment="0" applyProtection="0"/>
    <xf numFmtId="9" fontId="261" fillId="0" borderId="0" applyFont="0" applyFill="0" applyBorder="0" applyAlignment="0" applyProtection="0"/>
    <xf numFmtId="0" fontId="200" fillId="70" borderId="27" applyNumberFormat="0" applyProtection="0">
      <alignment horizontal="left" vertical="center" indent="1"/>
    </xf>
    <xf numFmtId="0" fontId="26" fillId="98" borderId="0"/>
    <xf numFmtId="0" fontId="282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74" fontId="261" fillId="0" borderId="0"/>
    <xf numFmtId="274" fontId="7" fillId="70" borderId="27" applyNumberFormat="0" applyProtection="0">
      <alignment horizontal="left" vertical="center" indent="1"/>
    </xf>
    <xf numFmtId="172" fontId="7" fillId="0" borderId="0" applyFont="0" applyFill="0" applyBorder="0" applyAlignment="0" applyProtection="0"/>
    <xf numFmtId="0" fontId="282" fillId="0" borderId="0"/>
    <xf numFmtId="0" fontId="7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0" borderId="0"/>
    <xf numFmtId="0" fontId="230" fillId="0" borderId="29" applyNumberFormat="0" applyFill="0" applyAlignment="0" applyProtection="0"/>
    <xf numFmtId="172" fontId="7" fillId="0" borderId="0" applyFont="0" applyFill="0" applyBorder="0" applyAlignment="0" applyProtection="0"/>
    <xf numFmtId="0" fontId="7" fillId="0" borderId="0"/>
    <xf numFmtId="172" fontId="261" fillId="0" borderId="0" applyFont="0" applyFill="0" applyBorder="0" applyAlignment="0" applyProtection="0"/>
    <xf numFmtId="0" fontId="7" fillId="0" borderId="5" applyFill="0" applyAlignment="0" applyProtection="0"/>
    <xf numFmtId="4" fontId="288" fillId="108" borderId="0" applyNumberFormat="0" applyProtection="0">
      <alignment horizontal="left" vertical="center" indent="1"/>
    </xf>
    <xf numFmtId="0" fontId="296" fillId="0" borderId="68" applyNumberFormat="0" applyFill="0" applyAlignment="0" applyProtection="0"/>
    <xf numFmtId="9" fontId="7" fillId="0" borderId="0" applyFont="0" applyFill="0" applyBorder="0" applyAlignment="0" applyProtection="0"/>
    <xf numFmtId="4" fontId="199" fillId="97" borderId="27" applyNumberFormat="0" applyProtection="0">
      <alignment horizontal="right" vertical="center"/>
    </xf>
    <xf numFmtId="0" fontId="266" fillId="0" borderId="0"/>
    <xf numFmtId="4" fontId="199" fillId="104" borderId="27" applyNumberFormat="0" applyProtection="0">
      <alignment horizontal="right" vertical="center"/>
    </xf>
    <xf numFmtId="4" fontId="26" fillId="49" borderId="63" applyNumberFormat="0" applyProtection="0">
      <alignment horizontal="left" vertical="center" indent="1"/>
    </xf>
    <xf numFmtId="173" fontId="7" fillId="0" borderId="0" applyNumberFormat="0" applyFill="0" applyBorder="0" applyAlignment="0" applyProtection="0"/>
    <xf numFmtId="0" fontId="282" fillId="0" borderId="0"/>
    <xf numFmtId="274" fontId="261" fillId="0" borderId="0"/>
    <xf numFmtId="0" fontId="297" fillId="0" borderId="0" applyNumberFormat="0" applyFill="0" applyBorder="0" applyAlignment="0" applyProtection="0"/>
    <xf numFmtId="0" fontId="282" fillId="0" borderId="0"/>
    <xf numFmtId="0" fontId="230" fillId="0" borderId="29" applyNumberFormat="0" applyFill="0" applyAlignment="0" applyProtection="0"/>
    <xf numFmtId="172" fontId="7" fillId="0" borderId="0" applyFont="0" applyFill="0" applyBorder="0" applyAlignment="0" applyProtection="0"/>
    <xf numFmtId="0" fontId="282" fillId="0" borderId="0"/>
    <xf numFmtId="0" fontId="266" fillId="0" borderId="0"/>
    <xf numFmtId="0" fontId="72" fillId="51" borderId="27" applyNumberFormat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90" borderId="27" applyNumberFormat="0" applyProtection="0">
      <alignment horizontal="left" vertical="center" indent="1"/>
    </xf>
    <xf numFmtId="43" fontId="7" fillId="0" borderId="0" applyFont="0" applyFill="0" applyBorder="0" applyAlignment="0" applyProtection="0"/>
    <xf numFmtId="274" fontId="291" fillId="0" borderId="0"/>
    <xf numFmtId="9" fontId="261" fillId="0" borderId="0" applyFont="0" applyFill="0" applyBorder="0" applyAlignment="0" applyProtection="0"/>
    <xf numFmtId="0" fontId="7" fillId="64" borderId="27" applyNumberFormat="0" applyProtection="0">
      <alignment horizontal="left" vertical="center" indent="1"/>
    </xf>
    <xf numFmtId="9" fontId="7" fillId="0" borderId="0" applyFont="0" applyFill="0" applyBorder="0" applyAlignment="0" applyProtection="0"/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0" fontId="266" fillId="0" borderId="0"/>
    <xf numFmtId="173" fontId="7" fillId="0" borderId="0" applyNumberFormat="0" applyFill="0" applyBorder="0" applyAlignment="0" applyProtection="0"/>
    <xf numFmtId="173" fontId="7" fillId="0" borderId="0" applyNumberFormat="0" applyFill="0" applyBorder="0" applyAlignment="0" applyProtection="0"/>
    <xf numFmtId="0" fontId="7" fillId="0" borderId="0"/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282" fillId="0" borderId="0"/>
    <xf numFmtId="4" fontId="290" fillId="71" borderId="0" applyNumberFormat="0" applyProtection="0">
      <alignment horizontal="left" vertical="center" indent="1"/>
    </xf>
    <xf numFmtId="4" fontId="288" fillId="108" borderId="0" applyNumberFormat="0" applyProtection="0">
      <alignment horizontal="left" vertical="center" indent="1"/>
    </xf>
    <xf numFmtId="40" fontId="172" fillId="0" borderId="0" applyBorder="0">
      <alignment horizontal="right"/>
    </xf>
    <xf numFmtId="0" fontId="3" fillId="0" borderId="0"/>
    <xf numFmtId="0" fontId="7" fillId="70" borderId="27" applyNumberFormat="0" applyProtection="0">
      <alignment horizontal="left" vertical="center" indent="1"/>
    </xf>
    <xf numFmtId="0" fontId="282" fillId="0" borderId="0"/>
    <xf numFmtId="247" fontId="11" fillId="0" borderId="0" applyNumberFormat="0" applyFill="0" applyProtection="0"/>
    <xf numFmtId="43" fontId="7" fillId="0" borderId="0" applyFont="0" applyFill="0" applyBorder="0" applyAlignment="0" applyProtection="0"/>
    <xf numFmtId="0" fontId="261" fillId="0" borderId="0"/>
    <xf numFmtId="0" fontId="7" fillId="0" borderId="0"/>
    <xf numFmtId="172" fontId="7" fillId="0" borderId="0" applyFont="0" applyFill="0" applyBorder="0" applyAlignment="0" applyProtection="0"/>
    <xf numFmtId="0" fontId="198" fillId="0" borderId="0" applyBorder="0">
      <protection locked="0"/>
    </xf>
    <xf numFmtId="0" fontId="295" fillId="0" borderId="67" applyNumberFormat="0" applyFill="0" applyAlignment="0" applyProtection="0"/>
    <xf numFmtId="172" fontId="266" fillId="0" borderId="0" applyFont="0" applyFill="0" applyBorder="0" applyAlignment="0" applyProtection="0"/>
    <xf numFmtId="0" fontId="282" fillId="0" borderId="0"/>
    <xf numFmtId="0" fontId="282" fillId="0" borderId="0"/>
    <xf numFmtId="0" fontId="261" fillId="0" borderId="0"/>
    <xf numFmtId="0" fontId="261" fillId="0" borderId="0"/>
    <xf numFmtId="43" fontId="7" fillId="0" borderId="0" applyFont="0" applyFill="0" applyBorder="0" applyAlignment="0" applyProtection="0"/>
    <xf numFmtId="0" fontId="230" fillId="0" borderId="29" applyNumberFormat="0" applyFill="0" applyAlignment="0" applyProtection="0"/>
    <xf numFmtId="0" fontId="7" fillId="64" borderId="27" applyNumberFormat="0" applyProtection="0">
      <alignment horizontal="left" vertical="center" indent="1"/>
    </xf>
    <xf numFmtId="43" fontId="7" fillId="0" borderId="0" applyFont="0" applyFill="0" applyBorder="0" applyAlignment="0" applyProtection="0"/>
    <xf numFmtId="0" fontId="282" fillId="0" borderId="0"/>
    <xf numFmtId="0" fontId="282" fillId="0" borderId="0"/>
    <xf numFmtId="0" fontId="280" fillId="0" borderId="11" applyNumberFormat="0" applyFill="0" applyAlignment="0" applyProtection="0"/>
    <xf numFmtId="4" fontId="283" fillId="0" borderId="0">
      <alignment vertical="center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70" borderId="27" applyNumberFormat="0" applyProtection="0">
      <alignment horizontal="left" vertical="center" indent="1"/>
    </xf>
    <xf numFmtId="0" fontId="282" fillId="0" borderId="0"/>
    <xf numFmtId="43" fontId="7" fillId="0" borderId="0" applyFont="0" applyFill="0" applyBorder="0" applyAlignment="0" applyProtection="0"/>
    <xf numFmtId="274" fontId="7" fillId="70" borderId="27" applyNumberFormat="0" applyProtection="0">
      <alignment horizontal="left" vertical="center" indent="1"/>
    </xf>
    <xf numFmtId="43" fontId="7" fillId="0" borderId="0" applyFont="0" applyFill="0" applyBorder="0" applyAlignment="0" applyProtection="0"/>
    <xf numFmtId="274" fontId="7" fillId="51" borderId="0" applyNumberFormat="0" applyFont="0" applyBorder="0" applyAlignment="0" applyProtection="0"/>
    <xf numFmtId="0" fontId="272" fillId="0" borderId="0"/>
    <xf numFmtId="0" fontId="282" fillId="0" borderId="0"/>
    <xf numFmtId="0" fontId="7" fillId="36" borderId="27" applyNumberFormat="0" applyProtection="0">
      <alignment horizontal="left" vertical="center" indent="1"/>
    </xf>
    <xf numFmtId="9" fontId="261" fillId="0" borderId="0" applyFont="0" applyFill="0" applyBorder="0" applyAlignment="0" applyProtection="0"/>
    <xf numFmtId="274" fontId="7" fillId="36" borderId="27" applyNumberFormat="0" applyProtection="0">
      <alignment horizontal="left" vertical="center" indent="1"/>
    </xf>
    <xf numFmtId="0" fontId="282" fillId="0" borderId="0"/>
    <xf numFmtId="274" fontId="7" fillId="70" borderId="27" applyNumberFormat="0" applyProtection="0">
      <alignment horizontal="left" vertical="center" indent="1"/>
    </xf>
    <xf numFmtId="0" fontId="7" fillId="0" borderId="0" applyNumberFormat="0" applyFill="0" applyBorder="0" applyAlignment="0" applyProtection="0"/>
    <xf numFmtId="0" fontId="7" fillId="0" borderId="0"/>
    <xf numFmtId="0" fontId="7" fillId="0" borderId="0"/>
    <xf numFmtId="0" fontId="282" fillId="0" borderId="0"/>
    <xf numFmtId="0" fontId="282" fillId="0" borderId="0"/>
    <xf numFmtId="0" fontId="282" fillId="0" borderId="0"/>
    <xf numFmtId="0" fontId="7" fillId="0" borderId="0"/>
    <xf numFmtId="0" fontId="7" fillId="0" borderId="0"/>
    <xf numFmtId="0" fontId="266" fillId="0" borderId="0"/>
    <xf numFmtId="185" fontId="7" fillId="0" borderId="2"/>
    <xf numFmtId="0" fontId="266" fillId="0" borderId="0"/>
    <xf numFmtId="0" fontId="282" fillId="0" borderId="0"/>
    <xf numFmtId="0" fontId="282" fillId="0" borderId="0"/>
    <xf numFmtId="0" fontId="282" fillId="0" borderId="0"/>
    <xf numFmtId="43" fontId="7" fillId="0" borderId="0" applyFont="0" applyFill="0" applyBorder="0" applyAlignment="0" applyProtection="0"/>
    <xf numFmtId="0" fontId="7" fillId="36" borderId="27" applyNumberFormat="0" applyProtection="0">
      <alignment horizontal="left" vertical="center" indent="1"/>
    </xf>
    <xf numFmtId="0" fontId="276" fillId="3" borderId="0" applyNumberFormat="0" applyBorder="0" applyAlignment="0" applyProtection="0"/>
    <xf numFmtId="0" fontId="282" fillId="0" borderId="0" applyNumberFormat="0" applyFont="0" applyFill="0" applyBorder="0" applyAlignment="0" applyProtection="0"/>
    <xf numFmtId="0" fontId="282" fillId="0" borderId="0"/>
    <xf numFmtId="0" fontId="266" fillId="0" borderId="0"/>
    <xf numFmtId="0" fontId="266" fillId="0" borderId="0"/>
    <xf numFmtId="0" fontId="266" fillId="0" borderId="0"/>
    <xf numFmtId="0" fontId="7" fillId="0" borderId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282" fillId="0" borderId="0"/>
    <xf numFmtId="0" fontId="7" fillId="51" borderId="0" applyNumberFormat="0" applyProtection="0">
      <alignment horizontal="left" vertical="center" indent="1"/>
    </xf>
    <xf numFmtId="0" fontId="7" fillId="0" borderId="0"/>
    <xf numFmtId="4" fontId="199" fillId="37" borderId="27" applyNumberFormat="0" applyProtection="0">
      <alignment horizontal="left" vertical="center" indent="1"/>
    </xf>
    <xf numFmtId="0" fontId="282" fillId="0" borderId="0"/>
    <xf numFmtId="0" fontId="282" fillId="0" borderId="0"/>
    <xf numFmtId="0" fontId="282" fillId="0" borderId="0"/>
    <xf numFmtId="0" fontId="7" fillId="36" borderId="27" applyNumberFormat="0" applyProtection="0">
      <alignment horizontal="left" vertical="center" indent="1"/>
    </xf>
    <xf numFmtId="173" fontId="59" fillId="0" borderId="0"/>
    <xf numFmtId="4" fontId="7" fillId="0" borderId="3" applyNumberFormat="0" applyFont="0" applyFill="0" applyAlignment="0" applyProtection="0"/>
    <xf numFmtId="9" fontId="266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261" fillId="0" borderId="0" applyFont="0" applyFill="0" applyBorder="0" applyAlignment="0" applyProtection="0"/>
    <xf numFmtId="0" fontId="7" fillId="0" borderId="0"/>
    <xf numFmtId="9" fontId="105" fillId="0" borderId="0" applyFont="0" applyFill="0" applyBorder="0" applyAlignment="0" applyProtection="0"/>
    <xf numFmtId="274" fontId="7" fillId="61" borderId="0" applyNumberFormat="0" applyFont="0" applyBorder="0" applyAlignment="0" applyProtection="0"/>
    <xf numFmtId="172" fontId="26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7" fillId="70" borderId="27" applyNumberFormat="0" applyProtection="0">
      <alignment horizontal="left" vertical="center" indent="1"/>
    </xf>
    <xf numFmtId="0" fontId="266" fillId="0" borderId="0"/>
    <xf numFmtId="172" fontId="7" fillId="0" borderId="0" applyFont="0" applyFill="0" applyBorder="0" applyAlignment="0" applyProtection="0"/>
    <xf numFmtId="0" fontId="7" fillId="64" borderId="27" applyNumberFormat="0" applyProtection="0">
      <alignment horizontal="left" vertical="center" indent="1"/>
    </xf>
    <xf numFmtId="0" fontId="7" fillId="0" borderId="0"/>
    <xf numFmtId="0" fontId="266" fillId="0" borderId="0"/>
    <xf numFmtId="43" fontId="7" fillId="0" borderId="0" applyFont="0" applyFill="0" applyBorder="0" applyAlignment="0" applyProtection="0"/>
    <xf numFmtId="0" fontId="7" fillId="36" borderId="27" applyNumberFormat="0" applyProtection="0">
      <alignment horizontal="left" vertical="center" indent="1"/>
    </xf>
    <xf numFmtId="0" fontId="282" fillId="0" borderId="0"/>
    <xf numFmtId="0" fontId="266" fillId="0" borderId="0"/>
    <xf numFmtId="0" fontId="7" fillId="0" borderId="0"/>
    <xf numFmtId="0" fontId="282" fillId="0" borderId="0"/>
    <xf numFmtId="0" fontId="282" fillId="0" borderId="0"/>
    <xf numFmtId="0" fontId="282" fillId="0" borderId="0"/>
    <xf numFmtId="0" fontId="282" fillId="0" borderId="0"/>
    <xf numFmtId="0" fontId="266" fillId="0" borderId="0"/>
    <xf numFmtId="0" fontId="266" fillId="0" borderId="0"/>
    <xf numFmtId="0" fontId="7" fillId="0" borderId="0" applyNumberFormat="0" applyFill="0" applyBorder="0" applyAlignment="0" applyProtection="0"/>
    <xf numFmtId="172" fontId="7" fillId="0" borderId="0" applyFont="0" applyFill="0" applyBorder="0" applyAlignment="0" applyProtection="0"/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98" fillId="0" borderId="0" applyBorder="0">
      <protection locked="0"/>
    </xf>
    <xf numFmtId="172" fontId="7" fillId="0" borderId="0" applyFont="0" applyFill="0" applyBorder="0" applyAlignment="0" applyProtection="0"/>
    <xf numFmtId="0" fontId="282" fillId="0" borderId="0"/>
    <xf numFmtId="0" fontId="261" fillId="0" borderId="0"/>
    <xf numFmtId="0" fontId="282" fillId="0" borderId="0"/>
    <xf numFmtId="43" fontId="7" fillId="0" borderId="0" applyFont="0" applyFill="0" applyBorder="0" applyAlignment="0" applyProtection="0"/>
    <xf numFmtId="173" fontId="7" fillId="0" borderId="0"/>
    <xf numFmtId="0" fontId="261" fillId="0" borderId="0"/>
    <xf numFmtId="0" fontId="198" fillId="0" borderId="0" applyBorder="0">
      <protection locked="0"/>
    </xf>
    <xf numFmtId="0" fontId="36" fillId="0" borderId="0" applyNumberFormat="0" applyProtection="0">
      <alignment horizontal="center" vertical="center"/>
    </xf>
    <xf numFmtId="0" fontId="3" fillId="0" borderId="0"/>
    <xf numFmtId="0" fontId="200" fillId="0" borderId="0" applyNumberFormat="0" applyProtection="0">
      <alignment horizontal="left" vertical="center" indent="1"/>
    </xf>
    <xf numFmtId="0" fontId="265" fillId="17" borderId="0" applyNumberFormat="0" applyBorder="0" applyAlignment="0" applyProtection="0"/>
    <xf numFmtId="43" fontId="7" fillId="0" borderId="0" applyFont="0" applyFill="0" applyBorder="0" applyAlignment="0" applyProtection="0"/>
    <xf numFmtId="0" fontId="282" fillId="0" borderId="0"/>
    <xf numFmtId="0" fontId="7" fillId="70" borderId="27" applyNumberFormat="0" applyProtection="0">
      <alignment horizontal="left" vertical="center" indent="1"/>
    </xf>
    <xf numFmtId="276" fontId="292" fillId="71" borderId="25"/>
    <xf numFmtId="0" fontId="7" fillId="70" borderId="27" applyNumberFormat="0" applyProtection="0">
      <alignment horizontal="left" vertical="center" indent="1"/>
    </xf>
    <xf numFmtId="274" fontId="7" fillId="0" borderId="0"/>
    <xf numFmtId="43" fontId="7" fillId="0" borderId="0" applyFont="0" applyFill="0" applyBorder="0" applyAlignment="0" applyProtection="0"/>
    <xf numFmtId="276" fontId="7" fillId="70" borderId="27" applyNumberFormat="0" applyProtection="0">
      <alignment horizontal="left" vertical="center" indent="1"/>
    </xf>
    <xf numFmtId="173" fontId="7" fillId="0" borderId="0" applyNumberFormat="0" applyFill="0" applyBorder="0" applyAlignment="0" applyProtection="0"/>
    <xf numFmtId="0" fontId="7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291" fillId="0" borderId="0"/>
    <xf numFmtId="9" fontId="122" fillId="0" borderId="0" applyFont="0" applyFill="0" applyBorder="0" applyAlignment="0" applyProtection="0"/>
    <xf numFmtId="0" fontId="265" fillId="29" borderId="0" applyNumberFormat="0" applyBorder="0" applyAlignment="0" applyProtection="0"/>
    <xf numFmtId="0" fontId="7" fillId="36" borderId="27" applyNumberFormat="0" applyProtection="0">
      <alignment horizontal="left" vertical="center" indent="1"/>
    </xf>
    <xf numFmtId="4" fontId="199" fillId="102" borderId="27" applyNumberFormat="0" applyProtection="0">
      <alignment horizontal="right" vertical="center"/>
    </xf>
    <xf numFmtId="9" fontId="261" fillId="0" borderId="0" applyFont="0" applyFill="0" applyBorder="0" applyAlignment="0" applyProtection="0"/>
    <xf numFmtId="0" fontId="282" fillId="0" borderId="0"/>
    <xf numFmtId="0" fontId="282" fillId="0" borderId="0"/>
    <xf numFmtId="0" fontId="7" fillId="0" borderId="0"/>
    <xf numFmtId="0" fontId="282" fillId="0" borderId="0"/>
    <xf numFmtId="0" fontId="261" fillId="0" borderId="0"/>
    <xf numFmtId="180" fontId="3" fillId="0" borderId="0" applyFont="0" applyFill="0" applyBorder="0" applyAlignment="0" applyProtection="0"/>
    <xf numFmtId="276" fontId="282" fillId="0" borderId="0"/>
    <xf numFmtId="172" fontId="7" fillId="0" borderId="0" applyFont="0" applyFill="0" applyBorder="0" applyAlignment="0" applyProtection="0"/>
    <xf numFmtId="9" fontId="2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70" fillId="0" borderId="0"/>
    <xf numFmtId="0" fontId="282" fillId="0" borderId="0"/>
    <xf numFmtId="0" fontId="7" fillId="36" borderId="27" applyNumberFormat="0" applyProtection="0">
      <alignment horizontal="left" vertical="center" indent="1"/>
    </xf>
    <xf numFmtId="0" fontId="282" fillId="0" borderId="0"/>
    <xf numFmtId="0" fontId="282" fillId="0" borderId="0"/>
    <xf numFmtId="0" fontId="266" fillId="0" borderId="0"/>
    <xf numFmtId="0" fontId="282" fillId="0" borderId="0"/>
    <xf numFmtId="0" fontId="289" fillId="0" borderId="0" applyNumberFormat="0" applyProtection="0">
      <alignment horizontal="left" vertical="center" indent="1"/>
    </xf>
    <xf numFmtId="173" fontId="7" fillId="0" borderId="0"/>
    <xf numFmtId="43" fontId="7" fillId="0" borderId="0" applyFont="0" applyFill="0" applyBorder="0" applyAlignment="0" applyProtection="0"/>
    <xf numFmtId="9" fontId="105" fillId="0" borderId="0" applyFont="0" applyFill="0" applyBorder="0" applyAlignment="0" applyProtection="0"/>
    <xf numFmtId="0" fontId="294" fillId="0" borderId="0"/>
    <xf numFmtId="0" fontId="282" fillId="0" borderId="0"/>
    <xf numFmtId="9" fontId="27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6" fillId="0" borderId="0" applyNumberFormat="0" applyProtection="0">
      <alignment horizontal="center" vertical="center"/>
    </xf>
    <xf numFmtId="0" fontId="7" fillId="64" borderId="27" applyNumberFormat="0" applyProtection="0">
      <alignment horizontal="left" vertical="center" indent="1"/>
    </xf>
    <xf numFmtId="0" fontId="282" fillId="0" borderId="0"/>
    <xf numFmtId="0" fontId="266" fillId="0" borderId="0"/>
    <xf numFmtId="0" fontId="291" fillId="0" borderId="0"/>
    <xf numFmtId="0" fontId="7" fillId="51" borderId="0" applyNumberFormat="0" applyProtection="0">
      <alignment horizontal="left" vertical="center" indent="1"/>
    </xf>
    <xf numFmtId="0" fontId="282" fillId="0" borderId="0"/>
    <xf numFmtId="0" fontId="282" fillId="0" borderId="0"/>
    <xf numFmtId="43" fontId="7" fillId="0" borderId="0" applyFont="0" applyFill="0" applyBorder="0" applyAlignment="0" applyProtection="0"/>
    <xf numFmtId="0" fontId="7" fillId="70" borderId="27" applyNumberFormat="0" applyProtection="0">
      <alignment horizontal="left" vertical="center" indent="1"/>
    </xf>
    <xf numFmtId="0" fontId="7" fillId="0" borderId="0"/>
    <xf numFmtId="0" fontId="282" fillId="0" borderId="0"/>
    <xf numFmtId="0" fontId="146" fillId="0" borderId="48" applyNumberFormat="0" applyFont="0" applyFill="0" applyAlignment="0" applyProtection="0"/>
    <xf numFmtId="0" fontId="7" fillId="0" borderId="0"/>
    <xf numFmtId="0" fontId="282" fillId="0" borderId="0"/>
    <xf numFmtId="0" fontId="200" fillId="0" borderId="0" applyNumberFormat="0" applyProtection="0">
      <alignment horizontal="left" vertical="center" indent="1"/>
    </xf>
    <xf numFmtId="0" fontId="198" fillId="0" borderId="0" applyBorder="0">
      <protection locked="0"/>
    </xf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9" fontId="62" fillId="0" borderId="0" applyFont="0" applyFill="0" applyBorder="0" applyAlignment="0" applyProtection="0"/>
    <xf numFmtId="0" fontId="282" fillId="0" borderId="0"/>
    <xf numFmtId="0" fontId="282" fillId="0" borderId="0"/>
    <xf numFmtId="173" fontId="7" fillId="0" borderId="0" applyNumberFormat="0" applyFill="0" applyBorder="0" applyAlignment="0" applyProtection="0"/>
    <xf numFmtId="0" fontId="282" fillId="0" borderId="0"/>
    <xf numFmtId="0" fontId="7" fillId="0" borderId="0"/>
    <xf numFmtId="0" fontId="7" fillId="70" borderId="27" applyNumberFormat="0" applyProtection="0">
      <alignment horizontal="left" vertical="center" indent="1"/>
    </xf>
    <xf numFmtId="0" fontId="282" fillId="0" borderId="0"/>
    <xf numFmtId="0" fontId="7" fillId="0" borderId="0"/>
    <xf numFmtId="0" fontId="3" fillId="0" borderId="0"/>
    <xf numFmtId="0" fontId="238" fillId="0" borderId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227" fillId="0" borderId="0" applyNumberFormat="0" applyFill="0" applyBorder="0" applyAlignment="0" applyProtection="0"/>
    <xf numFmtId="0" fontId="7" fillId="0" borderId="44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198" fillId="0" borderId="0" applyBorder="0">
      <protection locked="0"/>
    </xf>
    <xf numFmtId="0" fontId="7" fillId="0" borderId="44"/>
    <xf numFmtId="185" fontId="7" fillId="0" borderId="2"/>
    <xf numFmtId="0" fontId="3" fillId="0" borderId="0"/>
    <xf numFmtId="172" fontId="3" fillId="0" borderId="0" applyFont="0" applyFill="0" applyBorder="0" applyAlignment="0" applyProtection="0"/>
    <xf numFmtId="1" fontId="207" fillId="0" borderId="49">
      <alignment vertical="top"/>
    </xf>
    <xf numFmtId="1" fontId="207" fillId="0" borderId="49">
      <alignment vertical="top"/>
    </xf>
    <xf numFmtId="0" fontId="198" fillId="0" borderId="0" applyBorder="0">
      <protection locked="0"/>
    </xf>
    <xf numFmtId="0" fontId="198" fillId="0" borderId="0" applyBorder="0">
      <protection locked="0"/>
    </xf>
    <xf numFmtId="0" fontId="77" fillId="0" borderId="29" applyNumberFormat="0" applyFill="0" applyAlignment="0" applyProtection="0"/>
    <xf numFmtId="181" fontId="91" fillId="0" borderId="62" applyBorder="0"/>
    <xf numFmtId="171" fontId="40" fillId="71" borderId="62" applyBorder="0">
      <alignment horizontal="right"/>
    </xf>
    <xf numFmtId="171" fontId="40" fillId="0" borderId="62" applyBorder="0">
      <alignment horizontal="right"/>
    </xf>
    <xf numFmtId="0" fontId="77" fillId="0" borderId="29" applyNumberFormat="0" applyFill="0" applyAlignment="0" applyProtection="0"/>
    <xf numFmtId="17" fontId="103" fillId="0" borderId="62" applyFont="0" applyFill="0" applyBorder="0" applyAlignment="0" applyProtection="0"/>
    <xf numFmtId="0" fontId="77" fillId="0" borderId="29" applyNumberFormat="0" applyFill="0" applyAlignment="0" applyProtection="0"/>
    <xf numFmtId="0" fontId="230" fillId="0" borderId="29" applyNumberFormat="0" applyFill="0" applyAlignment="0" applyProtection="0"/>
    <xf numFmtId="185" fontId="7" fillId="0" borderId="2"/>
    <xf numFmtId="0" fontId="230" fillId="0" borderId="29" applyNumberFormat="0" applyFill="0" applyAlignment="0" applyProtection="0"/>
    <xf numFmtId="0" fontId="170" fillId="0" borderId="42">
      <alignment vertical="center"/>
    </xf>
    <xf numFmtId="0" fontId="198" fillId="0" borderId="0" applyBorder="0">
      <protection locked="0"/>
    </xf>
    <xf numFmtId="0" fontId="198" fillId="0" borderId="0" applyBorder="0">
      <protection locked="0"/>
    </xf>
    <xf numFmtId="0" fontId="230" fillId="0" borderId="29" applyNumberFormat="0" applyFill="0" applyAlignment="0" applyProtection="0"/>
    <xf numFmtId="0" fontId="77" fillId="0" borderId="29" applyNumberFormat="0" applyFill="0" applyAlignment="0" applyProtection="0"/>
    <xf numFmtId="185" fontId="7" fillId="0" borderId="2"/>
    <xf numFmtId="17" fontId="103" fillId="0" borderId="62" applyFont="0" applyFill="0" applyBorder="0" applyAlignment="0" applyProtection="0"/>
    <xf numFmtId="17" fontId="103" fillId="0" borderId="62" applyFont="0" applyFill="0" applyBorder="0" applyAlignment="0" applyProtection="0"/>
    <xf numFmtId="17" fontId="103" fillId="0" borderId="62" applyFont="0" applyFill="0" applyBorder="0" applyAlignment="0" applyProtection="0"/>
    <xf numFmtId="0" fontId="230" fillId="0" borderId="29" applyNumberFormat="0" applyFill="0" applyAlignment="0" applyProtection="0"/>
    <xf numFmtId="0" fontId="230" fillId="0" borderId="29" applyNumberFormat="0" applyFill="0" applyAlignment="0" applyProtection="0"/>
    <xf numFmtId="0" fontId="230" fillId="0" borderId="29" applyNumberFormat="0" applyFill="0" applyAlignment="0" applyProtection="0"/>
    <xf numFmtId="8" fontId="123" fillId="0" borderId="45">
      <alignment horizontal="right"/>
    </xf>
    <xf numFmtId="0" fontId="230" fillId="0" borderId="29" applyNumberFormat="0" applyFill="0" applyAlignment="0" applyProtection="0"/>
    <xf numFmtId="185" fontId="7" fillId="0" borderId="2"/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230" fillId="0" borderId="29" applyNumberFormat="0" applyFill="0" applyAlignment="0" applyProtection="0"/>
    <xf numFmtId="0" fontId="126" fillId="66" borderId="16">
      <alignment horizontal="center" vertical="center" wrapText="1"/>
      <protection hidden="1"/>
    </xf>
    <xf numFmtId="185" fontId="7" fillId="0" borderId="2"/>
    <xf numFmtId="173" fontId="36" fillId="0" borderId="5" applyProtection="0">
      <alignment horizontal="center"/>
    </xf>
    <xf numFmtId="185" fontId="7" fillId="0" borderId="2"/>
    <xf numFmtId="185" fontId="7" fillId="0" borderId="2"/>
    <xf numFmtId="0" fontId="72" fillId="61" borderId="27" applyNumberFormat="0" applyAlignment="0" applyProtection="0"/>
    <xf numFmtId="0" fontId="198" fillId="0" borderId="0" applyBorder="0">
      <protection locked="0"/>
    </xf>
    <xf numFmtId="173" fontId="7" fillId="0" borderId="0" applyNumberFormat="0" applyFill="0" applyBorder="0" applyAlignment="0" applyProtection="0"/>
    <xf numFmtId="0" fontId="78" fillId="0" borderId="46" applyNumberFormat="0" applyAlignment="0" applyProtection="0">
      <alignment horizontal="left" vertical="center"/>
    </xf>
    <xf numFmtId="10" fontId="26" fillId="78" borderId="70" applyNumberFormat="0" applyBorder="0" applyAlignment="0" applyProtection="0"/>
    <xf numFmtId="0" fontId="78" fillId="0" borderId="71">
      <alignment horizontal="left" vertical="center"/>
    </xf>
    <xf numFmtId="0" fontId="77" fillId="0" borderId="29" applyNumberFormat="0" applyFill="0" applyAlignment="0" applyProtection="0"/>
    <xf numFmtId="185" fontId="7" fillId="0" borderId="2"/>
    <xf numFmtId="185" fontId="7" fillId="0" borderId="2"/>
    <xf numFmtId="0" fontId="78" fillId="0" borderId="46" applyNumberFormat="0" applyAlignment="0" applyProtection="0">
      <alignment horizontal="left" vertical="center"/>
    </xf>
    <xf numFmtId="0" fontId="37" fillId="0" borderId="0"/>
    <xf numFmtId="0" fontId="7" fillId="0" borderId="0">
      <protection locked="0"/>
    </xf>
    <xf numFmtId="173" fontId="7" fillId="0" borderId="0" applyNumberFormat="0" applyFill="0" applyBorder="0" applyAlignment="0" applyProtection="0"/>
    <xf numFmtId="0" fontId="7" fillId="60" borderId="25" applyNumberFormat="0" applyFont="0" applyAlignment="0" applyProtection="0"/>
    <xf numFmtId="173" fontId="59" fillId="0" borderId="0"/>
    <xf numFmtId="0" fontId="198" fillId="0" borderId="0" applyBorder="0">
      <protection locked="0"/>
    </xf>
    <xf numFmtId="173" fontId="7" fillId="60" borderId="25" applyNumberFormat="0" applyFont="0" applyAlignment="0" applyProtection="0"/>
    <xf numFmtId="185" fontId="162" fillId="0" borderId="0"/>
    <xf numFmtId="0" fontId="7" fillId="60" borderId="25" applyNumberFormat="0" applyFont="0" applyAlignment="0" applyProtection="0"/>
    <xf numFmtId="173" fontId="7" fillId="60" borderId="25" applyNumberFormat="0" applyFont="0" applyAlignment="0" applyProtection="0"/>
    <xf numFmtId="173" fontId="48" fillId="0" borderId="79"/>
    <xf numFmtId="0" fontId="7" fillId="60" borderId="25" applyNumberFormat="0" applyFont="0" applyAlignment="0" applyProtection="0"/>
    <xf numFmtId="173" fontId="72" fillId="61" borderId="27" applyNumberFormat="0" applyAlignment="0" applyProtection="0"/>
    <xf numFmtId="217" fontId="7" fillId="0" borderId="0" applyFill="0" applyBorder="0">
      <alignment horizontal="right"/>
      <protection locked="0"/>
    </xf>
    <xf numFmtId="8" fontId="123" fillId="0" borderId="45">
      <alignment horizontal="right"/>
    </xf>
    <xf numFmtId="8" fontId="123" fillId="0" borderId="45">
      <alignment horizontal="right"/>
    </xf>
    <xf numFmtId="0" fontId="72" fillId="51" borderId="27" applyNumberFormat="0" applyAlignment="0" applyProtection="0"/>
    <xf numFmtId="0" fontId="72" fillId="51" borderId="27" applyNumberFormat="0" applyAlignment="0" applyProtection="0"/>
    <xf numFmtId="173" fontId="72" fillId="51" borderId="27" applyNumberFormat="0" applyAlignment="0" applyProtection="0"/>
    <xf numFmtId="0" fontId="126" fillId="66" borderId="16">
      <alignment horizontal="center" vertical="center" wrapText="1"/>
      <protection hidden="1"/>
    </xf>
    <xf numFmtId="173" fontId="126" fillId="66" borderId="16">
      <alignment horizontal="center" vertical="center" wrapText="1"/>
      <protection hidden="1"/>
    </xf>
    <xf numFmtId="0" fontId="168" fillId="1" borderId="17" applyNumberFormat="0" applyFont="0" applyAlignment="0">
      <alignment horizontal="center"/>
    </xf>
    <xf numFmtId="193" fontId="38" fillId="0" borderId="5" applyBorder="0" applyProtection="0">
      <alignment horizontal="right" vertical="center"/>
    </xf>
    <xf numFmtId="0" fontId="56" fillId="63" borderId="5" applyBorder="0" applyProtection="0">
      <alignment horizontal="centerContinuous" vertical="center"/>
    </xf>
    <xf numFmtId="0" fontId="74" fillId="0" borderId="0" applyNumberFormat="0" applyFill="0" applyBorder="0" applyAlignment="0" applyProtection="0"/>
    <xf numFmtId="185" fontId="7" fillId="0" borderId="2"/>
    <xf numFmtId="185" fontId="7" fillId="0" borderId="2"/>
    <xf numFmtId="173" fontId="77" fillId="0" borderId="29" applyNumberFormat="0" applyFill="0" applyAlignment="0" applyProtection="0"/>
    <xf numFmtId="173" fontId="77" fillId="0" borderId="29" applyNumberFormat="0" applyFill="0" applyAlignment="0" applyProtection="0"/>
    <xf numFmtId="173" fontId="77" fillId="0" borderId="29" applyNumberFormat="0" applyFill="0" applyAlignment="0" applyProtection="0"/>
    <xf numFmtId="185" fontId="7" fillId="0" borderId="2"/>
    <xf numFmtId="0" fontId="77" fillId="0" borderId="29" applyNumberFormat="0" applyFill="0" applyAlignment="0" applyProtection="0"/>
    <xf numFmtId="185" fontId="7" fillId="0" borderId="2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185" fontId="7" fillId="0" borderId="2"/>
    <xf numFmtId="185" fontId="7" fillId="0" borderId="2"/>
    <xf numFmtId="185" fontId="7" fillId="0" borderId="2"/>
    <xf numFmtId="0" fontId="77" fillId="0" borderId="29" applyNumberFormat="0" applyFill="0" applyAlignment="0" applyProtection="0"/>
    <xf numFmtId="185" fontId="7" fillId="0" borderId="2"/>
    <xf numFmtId="185" fontId="7" fillId="0" borderId="2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185" fontId="7" fillId="0" borderId="2"/>
    <xf numFmtId="0" fontId="77" fillId="0" borderId="29" applyNumberFormat="0" applyFill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4" fillId="0" borderId="0" applyNumberFormat="0" applyFill="0" applyBorder="0" applyAlignment="0" applyProtection="0"/>
    <xf numFmtId="185" fontId="7" fillId="0" borderId="2"/>
    <xf numFmtId="0" fontId="77" fillId="0" borderId="29" applyNumberFormat="0" applyFill="0" applyAlignment="0" applyProtection="0"/>
    <xf numFmtId="0" fontId="230" fillId="0" borderId="29" applyNumberFormat="0" applyFill="0" applyAlignment="0" applyProtection="0"/>
    <xf numFmtId="0" fontId="7" fillId="60" borderId="25" applyNumberFormat="0" applyFont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185" fontId="7" fillId="0" borderId="2"/>
    <xf numFmtId="9" fontId="26" fillId="0" borderId="0" applyFont="0" applyFill="0" applyBorder="0" applyAlignment="0" applyProtection="0"/>
    <xf numFmtId="185" fontId="7" fillId="0" borderId="2"/>
    <xf numFmtId="0" fontId="56" fillId="63" borderId="5" applyBorder="0" applyProtection="0">
      <alignment horizontal="centerContinuous" vertical="center"/>
    </xf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185" fontId="7" fillId="0" borderId="2"/>
    <xf numFmtId="185" fontId="7" fillId="0" borderId="2"/>
    <xf numFmtId="185" fontId="7" fillId="0" borderId="2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185" fontId="7" fillId="0" borderId="2"/>
    <xf numFmtId="185" fontId="7" fillId="0" borderId="2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185" fontId="7" fillId="0" borderId="2"/>
    <xf numFmtId="0" fontId="198" fillId="0" borderId="0" applyBorder="0">
      <protection locked="0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111" fillId="0" borderId="5" applyNumberFormat="0" applyFill="0" applyAlignment="0" applyProtection="0"/>
    <xf numFmtId="173" fontId="59" fillId="0" borderId="0"/>
    <xf numFmtId="0" fontId="77" fillId="0" borderId="29" applyNumberFormat="0" applyFill="0" applyAlignment="0" applyProtection="0"/>
    <xf numFmtId="185" fontId="7" fillId="0" borderId="2"/>
    <xf numFmtId="255" fontId="207" fillId="0" borderId="52" applyAlignment="0">
      <alignment horizontal="right"/>
    </xf>
    <xf numFmtId="0" fontId="36" fillId="0" borderId="5" applyProtection="0">
      <alignment horizontal="center"/>
    </xf>
    <xf numFmtId="185" fontId="7" fillId="0" borderId="2"/>
    <xf numFmtId="185" fontId="7" fillId="0" borderId="2"/>
    <xf numFmtId="185" fontId="7" fillId="0" borderId="2"/>
    <xf numFmtId="185" fontId="7" fillId="0" borderId="2"/>
    <xf numFmtId="0" fontId="198" fillId="0" borderId="0" applyBorder="0">
      <protection locked="0"/>
    </xf>
    <xf numFmtId="0" fontId="230" fillId="0" borderId="29" applyNumberFormat="0" applyFill="0" applyAlignment="0" applyProtection="0"/>
    <xf numFmtId="0" fontId="77" fillId="0" borderId="29" applyNumberFormat="0" applyFill="0" applyAlignment="0" applyProtection="0"/>
    <xf numFmtId="173" fontId="56" fillId="63" borderId="5" applyBorder="0" applyProtection="0">
      <alignment horizontal="centerContinuous" vertical="center"/>
    </xf>
    <xf numFmtId="185" fontId="7" fillId="0" borderId="2"/>
    <xf numFmtId="253" fontId="207" fillId="0" borderId="52" applyAlignment="0"/>
    <xf numFmtId="0" fontId="47" fillId="0" borderId="0" applyFont="0" applyFill="0" applyBorder="0" applyAlignment="0" applyProtection="0">
      <alignment horizontal="right"/>
    </xf>
    <xf numFmtId="0" fontId="72" fillId="61" borderId="27" applyNumberFormat="0" applyAlignment="0" applyProtection="0"/>
    <xf numFmtId="0" fontId="77" fillId="0" borderId="29" applyNumberFormat="0" applyFill="0" applyAlignment="0" applyProtection="0"/>
    <xf numFmtId="0" fontId="230" fillId="0" borderId="29" applyNumberFormat="0" applyFill="0" applyAlignment="0" applyProtection="0"/>
    <xf numFmtId="185" fontId="7" fillId="0" borderId="2"/>
    <xf numFmtId="0" fontId="77" fillId="0" borderId="29" applyNumberFormat="0" applyFill="0" applyAlignment="0" applyProtection="0"/>
    <xf numFmtId="185" fontId="7" fillId="0" borderId="2"/>
    <xf numFmtId="185" fontId="7" fillId="0" borderId="2"/>
    <xf numFmtId="185" fontId="7" fillId="0" borderId="2"/>
    <xf numFmtId="255" fontId="207" fillId="0" borderId="52" applyAlignment="0">
      <alignment horizontal="right"/>
    </xf>
    <xf numFmtId="185" fontId="7" fillId="0" borderId="2"/>
    <xf numFmtId="173" fontId="59" fillId="0" borderId="0"/>
    <xf numFmtId="173" fontId="7" fillId="60" borderId="25" applyNumberFormat="0" applyFont="0" applyAlignment="0" applyProtection="0"/>
    <xf numFmtId="0" fontId="230" fillId="0" borderId="29" applyNumberFormat="0" applyFill="0" applyAlignment="0" applyProtection="0"/>
    <xf numFmtId="0" fontId="7" fillId="60" borderId="25" applyNumberFormat="0" applyFont="0" applyAlignment="0" applyProtection="0"/>
    <xf numFmtId="185" fontId="7" fillId="0" borderId="2"/>
    <xf numFmtId="185" fontId="7" fillId="0" borderId="2"/>
    <xf numFmtId="185" fontId="7" fillId="0" borderId="2"/>
    <xf numFmtId="254" fontId="207" fillId="0" borderId="52" applyAlignment="0"/>
    <xf numFmtId="185" fontId="7" fillId="0" borderId="2"/>
    <xf numFmtId="0" fontId="36" fillId="0" borderId="5" applyProtection="0">
      <alignment horizontal="center"/>
    </xf>
    <xf numFmtId="0" fontId="163" fillId="51" borderId="21" applyNumberFormat="0" applyAlignment="0" applyProtection="0"/>
    <xf numFmtId="0" fontId="77" fillId="0" borderId="29" applyNumberFormat="0" applyFill="0" applyAlignment="0" applyProtection="0"/>
    <xf numFmtId="255" fontId="207" fillId="0" borderId="52" applyAlignment="0">
      <alignment horizontal="right"/>
    </xf>
    <xf numFmtId="185" fontId="7" fillId="0" borderId="2"/>
    <xf numFmtId="185" fontId="7" fillId="0" borderId="2"/>
    <xf numFmtId="0" fontId="230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0" fontId="77" fillId="0" borderId="29" applyNumberFormat="0" applyFill="0" applyAlignment="0" applyProtection="0"/>
    <xf numFmtId="185" fontId="7" fillId="0" borderId="2"/>
    <xf numFmtId="185" fontId="7" fillId="0" borderId="2"/>
    <xf numFmtId="0" fontId="77" fillId="0" borderId="29" applyNumberFormat="0" applyFill="0" applyAlignment="0" applyProtection="0"/>
    <xf numFmtId="185" fontId="7" fillId="0" borderId="2"/>
    <xf numFmtId="255" fontId="207" fillId="0" borderId="52" applyAlignment="0">
      <alignment horizontal="right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73" fontId="7" fillId="0" borderId="31">
      <protection locked="0"/>
    </xf>
    <xf numFmtId="255" fontId="207" fillId="0" borderId="52" applyAlignment="0">
      <alignment horizontal="right"/>
    </xf>
    <xf numFmtId="0" fontId="77" fillId="0" borderId="29" applyNumberFormat="0" applyFill="0" applyAlignment="0" applyProtection="0"/>
    <xf numFmtId="173" fontId="77" fillId="0" borderId="29" applyNumberFormat="0" applyFill="0" applyAlignment="0" applyProtection="0"/>
    <xf numFmtId="185" fontId="7" fillId="0" borderId="2"/>
    <xf numFmtId="173" fontId="59" fillId="0" borderId="0"/>
    <xf numFmtId="245" fontId="55" fillId="0" borderId="5" applyBorder="0" applyProtection="0">
      <alignment horizontal="right" vertical="center"/>
    </xf>
    <xf numFmtId="185" fontId="7" fillId="0" borderId="2"/>
    <xf numFmtId="185" fontId="7" fillId="0" borderId="2"/>
    <xf numFmtId="173" fontId="7" fillId="0" borderId="31">
      <protection locked="0"/>
    </xf>
    <xf numFmtId="173" fontId="59" fillId="0" borderId="0"/>
    <xf numFmtId="185" fontId="7" fillId="0" borderId="2"/>
    <xf numFmtId="185" fontId="7" fillId="0" borderId="2"/>
    <xf numFmtId="185" fontId="7" fillId="0" borderId="2"/>
    <xf numFmtId="0" fontId="77" fillId="0" borderId="29" applyNumberFormat="0" applyFill="0" applyAlignment="0" applyProtection="0"/>
    <xf numFmtId="185" fontId="7" fillId="0" borderId="2"/>
    <xf numFmtId="173" fontId="59" fillId="0" borderId="0"/>
    <xf numFmtId="0" fontId="168" fillId="1" borderId="17" applyNumberFormat="0" applyFont="0" applyAlignment="0">
      <alignment horizontal="center"/>
    </xf>
    <xf numFmtId="185" fontId="7" fillId="0" borderId="2"/>
    <xf numFmtId="185" fontId="7" fillId="0" borderId="2"/>
    <xf numFmtId="185" fontId="7" fillId="0" borderId="2"/>
    <xf numFmtId="185" fontId="7" fillId="0" borderId="2"/>
    <xf numFmtId="173" fontId="77" fillId="0" borderId="29" applyNumberFormat="0" applyFill="0" applyAlignment="0" applyProtection="0"/>
    <xf numFmtId="0" fontId="198" fillId="0" borderId="0" applyBorder="0">
      <protection locked="0"/>
    </xf>
    <xf numFmtId="185" fontId="7" fillId="0" borderId="2"/>
    <xf numFmtId="185" fontId="7" fillId="0" borderId="2"/>
    <xf numFmtId="185" fontId="7" fillId="0" borderId="2"/>
    <xf numFmtId="0" fontId="77" fillId="0" borderId="29" applyNumberFormat="0" applyFill="0" applyAlignment="0" applyProtection="0"/>
    <xf numFmtId="185" fontId="7" fillId="0" borderId="2"/>
    <xf numFmtId="0" fontId="198" fillId="0" borderId="0" applyBorder="0">
      <protection locked="0"/>
    </xf>
    <xf numFmtId="17" fontId="103" fillId="0" borderId="62" applyFont="0" applyFill="0" applyBorder="0" applyAlignment="0" applyProtection="0"/>
    <xf numFmtId="185" fontId="7" fillId="0" borderId="2"/>
    <xf numFmtId="185" fontId="7" fillId="0" borderId="2"/>
    <xf numFmtId="173" fontId="126" fillId="66" borderId="16">
      <alignment horizontal="center" vertical="center" wrapText="1"/>
      <protection hidden="1"/>
    </xf>
    <xf numFmtId="185" fontId="7" fillId="0" borderId="2"/>
    <xf numFmtId="0" fontId="77" fillId="0" borderId="29" applyNumberFormat="0" applyFill="0" applyAlignment="0" applyProtection="0"/>
    <xf numFmtId="0" fontId="168" fillId="1" borderId="17" applyNumberFormat="0" applyFont="0" applyAlignment="0">
      <alignment horizontal="center"/>
    </xf>
    <xf numFmtId="0" fontId="74" fillId="0" borderId="0" applyNumberFormat="0" applyFill="0" applyBorder="0" applyAlignment="0" applyProtection="0"/>
    <xf numFmtId="185" fontId="7" fillId="0" borderId="2"/>
    <xf numFmtId="0" fontId="77" fillId="0" borderId="29" applyNumberFormat="0" applyFill="0" applyAlignment="0" applyProtection="0"/>
    <xf numFmtId="185" fontId="7" fillId="0" borderId="2"/>
    <xf numFmtId="0" fontId="77" fillId="0" borderId="29" applyNumberFormat="0" applyFill="0" applyAlignment="0" applyProtection="0"/>
    <xf numFmtId="185" fontId="7" fillId="0" borderId="2"/>
    <xf numFmtId="185" fontId="7" fillId="0" borderId="2"/>
    <xf numFmtId="0" fontId="77" fillId="0" borderId="29" applyNumberFormat="0" applyFill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0" fontId="26" fillId="78" borderId="70" applyNumberFormat="0" applyBorder="0" applyAlignment="0" applyProtection="0"/>
    <xf numFmtId="185" fontId="7" fillId="0" borderId="2"/>
    <xf numFmtId="173" fontId="59" fillId="0" borderId="0"/>
    <xf numFmtId="0" fontId="230" fillId="0" borderId="29" applyNumberFormat="0" applyFill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0" fontId="198" fillId="0" borderId="0" applyBorder="0">
      <protection locked="0"/>
    </xf>
    <xf numFmtId="185" fontId="7" fillId="0" borderId="2"/>
    <xf numFmtId="1" fontId="207" fillId="0" borderId="49">
      <alignment vertical="top"/>
    </xf>
    <xf numFmtId="173" fontId="77" fillId="0" borderId="29" applyNumberFormat="0" applyFill="0" applyAlignment="0" applyProtection="0"/>
    <xf numFmtId="0" fontId="163" fillId="51" borderId="21" applyNumberFormat="0" applyAlignment="0" applyProtection="0"/>
    <xf numFmtId="0" fontId="72" fillId="51" borderId="27" applyNumberFormat="0" applyAlignment="0" applyProtection="0"/>
    <xf numFmtId="173" fontId="72" fillId="61" borderId="27" applyNumberFormat="0" applyAlignment="0" applyProtection="0"/>
    <xf numFmtId="0" fontId="72" fillId="85" borderId="27" applyNumberFormat="0" applyAlignment="0" applyProtection="0"/>
    <xf numFmtId="173" fontId="72" fillId="51" borderId="27" applyNumberFormat="0" applyAlignment="0" applyProtection="0"/>
    <xf numFmtId="0" fontId="218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218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218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2" fillId="51" borderId="27" applyNumberFormat="0" applyAlignment="0" applyProtection="0"/>
    <xf numFmtId="173" fontId="72" fillId="51" borderId="27" applyNumberFormat="0" applyAlignment="0" applyProtection="0"/>
    <xf numFmtId="0" fontId="72" fillId="51" borderId="27" applyNumberFormat="0" applyAlignment="0" applyProtection="0"/>
    <xf numFmtId="173" fontId="72" fillId="51" borderId="27" applyNumberFormat="0" applyAlignment="0" applyProtection="0"/>
    <xf numFmtId="193" fontId="38" fillId="0" borderId="5" applyBorder="0" applyProtection="0">
      <alignment horizontal="right" vertical="center"/>
    </xf>
    <xf numFmtId="173" fontId="56" fillId="63" borderId="5" applyBorder="0" applyProtection="0">
      <alignment horizontal="centerContinuous" vertical="center"/>
    </xf>
    <xf numFmtId="185" fontId="7" fillId="0" borderId="2"/>
    <xf numFmtId="0" fontId="230" fillId="0" borderId="29" applyNumberFormat="0" applyFill="0" applyAlignment="0" applyProtection="0"/>
    <xf numFmtId="237" fontId="181" fillId="0" borderId="5" applyBorder="0" applyProtection="0">
      <alignment horizontal="right"/>
    </xf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63" fillId="51" borderId="21" applyNumberFormat="0" applyAlignment="0" applyProtection="0"/>
    <xf numFmtId="0" fontId="163" fillId="51" borderId="21" applyNumberFormat="0" applyAlignment="0" applyProtection="0"/>
    <xf numFmtId="0" fontId="259" fillId="51" borderId="27" applyNumberFormat="0" applyAlignment="0" applyProtection="0"/>
    <xf numFmtId="0" fontId="259" fillId="51" borderId="27" applyNumberFormat="0" applyAlignment="0" applyProtection="0"/>
    <xf numFmtId="0" fontId="259" fillId="51" borderId="27" applyNumberFormat="0" applyAlignment="0" applyProtection="0"/>
    <xf numFmtId="0" fontId="198" fillId="0" borderId="0" applyBorder="0">
      <protection locked="0"/>
    </xf>
    <xf numFmtId="0" fontId="7" fillId="60" borderId="25" applyNumberFormat="0" applyFont="0" applyAlignment="0" applyProtection="0"/>
    <xf numFmtId="185" fontId="7" fillId="0" borderId="2"/>
    <xf numFmtId="0" fontId="3" fillId="0" borderId="0"/>
    <xf numFmtId="9" fontId="3" fillId="0" borderId="0" applyFont="0" applyFill="0" applyBorder="0" applyAlignment="0" applyProtection="0"/>
    <xf numFmtId="0" fontId="7" fillId="70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37" fontId="31" fillId="0" borderId="0"/>
    <xf numFmtId="0" fontId="299" fillId="0" borderId="0"/>
    <xf numFmtId="0" fontId="7" fillId="70" borderId="27" applyNumberFormat="0" applyProtection="0">
      <alignment horizontal="left" vertical="center" indent="1"/>
    </xf>
    <xf numFmtId="173" fontId="62" fillId="60" borderId="25" applyNumberFormat="0" applyFont="0" applyAlignment="0" applyProtection="0"/>
    <xf numFmtId="173" fontId="72" fillId="51" borderId="27" applyNumberFormat="0" applyAlignment="0" applyProtection="0"/>
    <xf numFmtId="0" fontId="299" fillId="0" borderId="0"/>
    <xf numFmtId="185" fontId="7" fillId="0" borderId="2"/>
    <xf numFmtId="0" fontId="7" fillId="60" borderId="25" applyNumberFormat="0" applyFont="0" applyAlignment="0" applyProtection="0"/>
    <xf numFmtId="237" fontId="181" fillId="0" borderId="5" applyBorder="0" applyProtection="0">
      <alignment horizontal="right"/>
    </xf>
    <xf numFmtId="173" fontId="72" fillId="51" borderId="27" applyNumberFormat="0" applyAlignment="0" applyProtection="0"/>
    <xf numFmtId="0" fontId="299" fillId="0" borderId="0"/>
    <xf numFmtId="173" fontId="72" fillId="61" borderId="27" applyNumberFormat="0" applyAlignment="0" applyProtection="0"/>
    <xf numFmtId="173" fontId="72" fillId="51" borderId="27" applyNumberFormat="0" applyAlignment="0" applyProtection="0"/>
    <xf numFmtId="0" fontId="72" fillId="51" borderId="27" applyNumberFormat="0" applyAlignment="0" applyProtection="0"/>
    <xf numFmtId="0" fontId="7" fillId="60" borderId="25" applyNumberFormat="0" applyFont="0" applyAlignment="0" applyProtection="0"/>
    <xf numFmtId="0" fontId="131" fillId="0" borderId="43" applyNumberFormat="0" applyFill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245" fontId="55" fillId="0" borderId="5" applyBorder="0" applyProtection="0">
      <alignment horizontal="right" vertical="center"/>
    </xf>
    <xf numFmtId="0" fontId="56" fillId="63" borderId="5" applyBorder="0" applyProtection="0">
      <alignment horizontal="centerContinuous" vertical="center"/>
    </xf>
    <xf numFmtId="0" fontId="7" fillId="60" borderId="25" applyNumberFormat="0" applyFont="0" applyAlignment="0" applyProtection="0"/>
    <xf numFmtId="0" fontId="72" fillId="51" borderId="27" applyNumberFormat="0" applyAlignment="0" applyProtection="0"/>
    <xf numFmtId="0" fontId="72" fillId="61" borderId="27" applyNumberFormat="0" applyAlignment="0" applyProtection="0"/>
    <xf numFmtId="185" fontId="7" fillId="0" borderId="2"/>
    <xf numFmtId="173" fontId="72" fillId="51" borderId="27" applyNumberFormat="0" applyAlignment="0" applyProtection="0"/>
    <xf numFmtId="172" fontId="3" fillId="0" borderId="0" applyFont="0" applyFill="0" applyBorder="0" applyAlignment="0" applyProtection="0"/>
    <xf numFmtId="185" fontId="7" fillId="0" borderId="2"/>
    <xf numFmtId="171" fontId="40" fillId="0" borderId="3" applyBorder="0">
      <alignment horizontal="right"/>
    </xf>
    <xf numFmtId="17" fontId="222" fillId="93" borderId="51" applyNumberFormat="0" applyBorder="0">
      <alignment horizontal="center" vertical="center" wrapText="1"/>
    </xf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0" fontId="16" fillId="3" borderId="0" applyNumberFormat="0" applyBorder="0" applyAlignment="0" applyProtection="0"/>
    <xf numFmtId="0" fontId="29" fillId="4" borderId="0" applyNumberFormat="0" applyBorder="0" applyAlignment="0" applyProtection="0"/>
    <xf numFmtId="0" fontId="18" fillId="6" borderId="10" applyNumberFormat="0" applyAlignment="0" applyProtection="0"/>
    <xf numFmtId="0" fontId="19" fillId="6" borderId="9" applyNumberFormat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14" applyNumberFormat="0" applyFill="0" applyAlignment="0" applyProtection="0"/>
    <xf numFmtId="0" fontId="25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25" fillId="12" borderId="0" applyNumberFormat="0" applyBorder="0" applyAlignment="0" applyProtection="0"/>
    <xf numFmtId="0" fontId="25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25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25" fillId="24" borderId="0" applyNumberFormat="0" applyBorder="0" applyAlignment="0" applyProtection="0"/>
    <xf numFmtId="0" fontId="3" fillId="26" borderId="0" applyNumberFormat="0" applyBorder="0" applyAlignment="0" applyProtection="0"/>
    <xf numFmtId="0" fontId="25" fillId="29" borderId="0" applyNumberFormat="0" applyBorder="0" applyAlignment="0" applyProtection="0"/>
    <xf numFmtId="0" fontId="3" fillId="31" borderId="0" applyNumberFormat="0" applyBorder="0" applyAlignment="0" applyProtection="0"/>
    <xf numFmtId="0" fontId="25" fillId="32" borderId="0" applyNumberFormat="0" applyBorder="0" applyAlignment="0" applyProtection="0"/>
    <xf numFmtId="173" fontId="72" fillId="51" borderId="27" applyNumberFormat="0" applyAlignment="0" applyProtection="0"/>
    <xf numFmtId="185" fontId="7" fillId="0" borderId="2"/>
    <xf numFmtId="0" fontId="7" fillId="70" borderId="27" applyNumberFormat="0" applyProtection="0">
      <alignment horizontal="left" vertical="center" indent="1"/>
    </xf>
    <xf numFmtId="185" fontId="7" fillId="0" borderId="2"/>
    <xf numFmtId="0" fontId="299" fillId="0" borderId="0"/>
    <xf numFmtId="0" fontId="299" fillId="0" borderId="0"/>
    <xf numFmtId="185" fontId="7" fillId="0" borderId="2"/>
    <xf numFmtId="0" fontId="299" fillId="0" borderId="0"/>
    <xf numFmtId="0" fontId="299" fillId="0" borderId="0"/>
    <xf numFmtId="185" fontId="7" fillId="0" borderId="2"/>
    <xf numFmtId="185" fontId="7" fillId="0" borderId="2"/>
    <xf numFmtId="185" fontId="7" fillId="0" borderId="2"/>
    <xf numFmtId="185" fontId="7" fillId="0" borderId="2"/>
    <xf numFmtId="0" fontId="7" fillId="90" borderId="27" applyNumberFormat="0" applyProtection="0">
      <alignment horizontal="left" vertical="center" indent="1"/>
    </xf>
    <xf numFmtId="185" fontId="7" fillId="0" borderId="2"/>
    <xf numFmtId="0" fontId="7" fillId="36" borderId="27" applyNumberFormat="0" applyProtection="0">
      <alignment horizontal="left" vertical="center" indent="1"/>
    </xf>
    <xf numFmtId="185" fontId="7" fillId="0" borderId="2"/>
    <xf numFmtId="0" fontId="7" fillId="70" borderId="27" applyNumberFormat="0" applyProtection="0">
      <alignment horizontal="left" vertical="center" indent="1"/>
    </xf>
    <xf numFmtId="1" fontId="207" fillId="0" borderId="96">
      <alignment vertical="top"/>
    </xf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102" borderId="27" applyNumberFormat="0" applyProtection="0">
      <alignment horizontal="right" vertical="center"/>
    </xf>
    <xf numFmtId="0" fontId="168" fillId="1" borderId="71" applyNumberFormat="0" applyFont="0" applyAlignment="0">
      <alignment horizontal="center"/>
    </xf>
    <xf numFmtId="185" fontId="7" fillId="0" borderId="2"/>
    <xf numFmtId="185" fontId="7" fillId="0" borderId="2"/>
    <xf numFmtId="0" fontId="299" fillId="0" borderId="0"/>
    <xf numFmtId="1" fontId="207" fillId="0" borderId="96">
      <alignment vertical="top"/>
    </xf>
    <xf numFmtId="0" fontId="7" fillId="70" borderId="27" applyNumberFormat="0" applyProtection="0">
      <alignment horizontal="left" vertical="center" indent="1"/>
    </xf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185" fontId="7" fillId="0" borderId="2"/>
    <xf numFmtId="185" fontId="7" fillId="0" borderId="2"/>
    <xf numFmtId="173" fontId="131" fillId="0" borderId="40" applyNumberFormat="0" applyFill="0" applyAlignment="0" applyProtection="0"/>
    <xf numFmtId="173" fontId="72" fillId="51" borderId="27" applyNumberFormat="0" applyAlignment="0" applyProtection="0"/>
    <xf numFmtId="173" fontId="131" fillId="0" borderId="40" applyNumberFormat="0" applyFill="0" applyAlignment="0" applyProtection="0"/>
    <xf numFmtId="173" fontId="131" fillId="0" borderId="40" applyNumberFormat="0" applyFill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85" fontId="7" fillId="0" borderId="2"/>
    <xf numFmtId="0" fontId="198" fillId="0" borderId="0" applyBorder="0">
      <protection locked="0"/>
    </xf>
    <xf numFmtId="173" fontId="65" fillId="51" borderId="21" applyNumberForma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0" fontId="131" fillId="0" borderId="40" applyNumberFormat="0" applyFill="0" applyAlignment="0" applyProtection="0"/>
    <xf numFmtId="0" fontId="7" fillId="60" borderId="25" applyNumberFormat="0" applyFont="0" applyAlignment="0" applyProtection="0"/>
    <xf numFmtId="0" fontId="136" fillId="60" borderId="25" applyNumberFormat="0" applyFont="0" applyAlignment="0" applyProtection="0"/>
    <xf numFmtId="173" fontId="131" fillId="0" borderId="40" applyNumberFormat="0" applyFill="0" applyAlignment="0" applyProtection="0"/>
    <xf numFmtId="173" fontId="72" fillId="61" borderId="27" applyNumberFormat="0" applyAlignment="0" applyProtection="0"/>
    <xf numFmtId="185" fontId="7" fillId="0" borderId="2"/>
    <xf numFmtId="173" fontId="62" fillId="60" borderId="25" applyNumberFormat="0" applyFont="0" applyAlignment="0" applyProtection="0"/>
    <xf numFmtId="185" fontId="7" fillId="0" borderId="2"/>
    <xf numFmtId="173" fontId="65" fillId="51" borderId="21" applyNumberFormat="0" applyAlignment="0" applyProtection="0"/>
    <xf numFmtId="0" fontId="72" fillId="85" borderId="27" applyNumberFormat="0" applyAlignment="0" applyProtection="0"/>
    <xf numFmtId="0" fontId="259" fillId="51" borderId="27" applyNumberFormat="0" applyAlignment="0" applyProtection="0"/>
    <xf numFmtId="0" fontId="259" fillId="51" borderId="27" applyNumberFormat="0" applyAlignment="0" applyProtection="0"/>
    <xf numFmtId="0" fontId="163" fillId="51" borderId="21" applyNumberFormat="0" applyAlignment="0" applyProtection="0"/>
    <xf numFmtId="0" fontId="257" fillId="60" borderId="25" applyNumberFormat="0" applyFont="0" applyAlignment="0" applyProtection="0"/>
    <xf numFmtId="0" fontId="257" fillId="60" borderId="25" applyNumberFormat="0" applyFont="0" applyAlignment="0" applyProtection="0"/>
    <xf numFmtId="0" fontId="25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299" fillId="0" borderId="0"/>
    <xf numFmtId="173" fontId="62" fillId="60" borderId="25" applyNumberFormat="0" applyFont="0" applyAlignment="0" applyProtection="0"/>
    <xf numFmtId="173" fontId="72" fillId="51" borderId="27" applyNumberFormat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0" fontId="131" fillId="0" borderId="43" applyNumberFormat="0" applyFill="0" applyAlignment="0" applyProtection="0"/>
    <xf numFmtId="173" fontId="72" fillId="51" borderId="27" applyNumberFormat="0" applyAlignment="0" applyProtection="0"/>
    <xf numFmtId="173" fontId="131" fillId="0" borderId="40" applyNumberFormat="0" applyFill="0" applyAlignment="0" applyProtection="0"/>
    <xf numFmtId="8" fontId="123" fillId="0" borderId="45">
      <alignment horizontal="right"/>
    </xf>
    <xf numFmtId="173" fontId="131" fillId="0" borderId="40" applyNumberFormat="0" applyFill="0" applyAlignment="0" applyProtection="0"/>
    <xf numFmtId="17" fontId="222" fillId="93" borderId="51" applyNumberFormat="0" applyBorder="0">
      <alignment horizontal="center" vertical="center" wrapText="1"/>
    </xf>
    <xf numFmtId="17" fontId="222" fillId="93" borderId="51" applyNumberFormat="0" applyBorder="0">
      <alignment horizontal="center" vertical="center" wrapText="1"/>
    </xf>
    <xf numFmtId="173" fontId="72" fillId="51" borderId="27" applyNumberFormat="0" applyAlignment="0" applyProtection="0"/>
    <xf numFmtId="0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" fillId="60" borderId="25" applyNumberFormat="0" applyFont="0" applyAlignment="0" applyProtection="0"/>
    <xf numFmtId="0" fontId="26" fillId="60" borderId="25" applyNumberFormat="0" applyFont="0" applyAlignment="0" applyProtection="0"/>
    <xf numFmtId="0" fontId="7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0" fontId="136" fillId="60" borderId="25" applyNumberFormat="0" applyFont="0" applyAlignment="0" applyProtection="0"/>
    <xf numFmtId="0" fontId="126" fillId="66" borderId="16">
      <alignment horizontal="center" vertical="center" wrapText="1"/>
      <protection hidden="1"/>
    </xf>
    <xf numFmtId="173" fontId="7" fillId="60" borderId="25" applyNumberFormat="0" applyFont="0" applyAlignment="0" applyProtection="0"/>
    <xf numFmtId="173" fontId="72" fillId="51" borderId="27" applyNumberFormat="0" applyAlignment="0" applyProtection="0"/>
    <xf numFmtId="173" fontId="62" fillId="60" borderId="25" applyNumberFormat="0" applyFont="0" applyAlignment="0" applyProtection="0"/>
    <xf numFmtId="185" fontId="7" fillId="0" borderId="2"/>
    <xf numFmtId="185" fontId="7" fillId="0" borderId="2"/>
    <xf numFmtId="185" fontId="7" fillId="0" borderId="2"/>
    <xf numFmtId="173" fontId="72" fillId="51" borderId="27" applyNumberFormat="0" applyAlignment="0" applyProtection="0"/>
    <xf numFmtId="0" fontId="7" fillId="90" borderId="27" applyNumberFormat="0" applyProtection="0">
      <alignment horizontal="left" vertical="center" indent="1"/>
    </xf>
    <xf numFmtId="173" fontId="72" fillId="51" borderId="27" applyNumberFormat="0" applyAlignment="0" applyProtection="0"/>
    <xf numFmtId="173" fontId="62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36" borderId="27" applyNumberFormat="0" applyProtection="0">
      <alignment horizontal="left" vertical="center" indent="1"/>
    </xf>
    <xf numFmtId="0" fontId="299" fillId="0" borderId="0"/>
    <xf numFmtId="0" fontId="200" fillId="70" borderId="27" applyNumberFormat="0" applyProtection="0">
      <alignment horizontal="left" vertical="center" indent="1"/>
    </xf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48" fillId="0" borderId="88"/>
    <xf numFmtId="0" fontId="7" fillId="60" borderId="25" applyNumberFormat="0" applyFont="0" applyAlignment="0" applyProtection="0"/>
    <xf numFmtId="185" fontId="7" fillId="0" borderId="2"/>
    <xf numFmtId="4" fontId="199" fillId="64" borderId="27" applyNumberFormat="0" applyProtection="0">
      <alignment horizontal="left" vertical="center" indent="1"/>
    </xf>
    <xf numFmtId="0" fontId="7" fillId="60" borderId="25" applyNumberFormat="0" applyFont="0" applyAlignment="0" applyProtection="0"/>
    <xf numFmtId="4" fontId="199" fillId="99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56" fillId="63" borderId="5" applyBorder="0" applyProtection="0">
      <alignment horizontal="centerContinuous" vertical="center"/>
    </xf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299" fillId="0" borderId="0"/>
    <xf numFmtId="185" fontId="7" fillId="0" borderId="2"/>
    <xf numFmtId="0" fontId="299" fillId="0" borderId="0"/>
    <xf numFmtId="173" fontId="72" fillId="51" borderId="27" applyNumberFormat="0" applyAlignment="0" applyProtection="0"/>
    <xf numFmtId="0" fontId="218" fillId="51" borderId="27" applyNumberFormat="0" applyAlignment="0" applyProtection="0"/>
    <xf numFmtId="0" fontId="299" fillId="0" borderId="0"/>
    <xf numFmtId="0" fontId="75" fillId="0" borderId="0" applyNumberFormat="0" applyFill="0" applyBorder="0" applyAlignment="0" applyProtection="0"/>
    <xf numFmtId="0" fontId="126" fillId="66" borderId="70">
      <alignment horizontal="center" vertical="center" wrapText="1"/>
      <protection hidden="1"/>
    </xf>
    <xf numFmtId="185" fontId="7" fillId="0" borderId="2"/>
    <xf numFmtId="173" fontId="72" fillId="51" borderId="27" applyNumberFormat="0" applyAlignment="0" applyProtection="0"/>
    <xf numFmtId="173" fontId="62" fillId="60" borderId="25" applyNumberFormat="0" applyFont="0" applyAlignment="0" applyProtection="0"/>
    <xf numFmtId="0" fontId="299" fillId="0" borderId="0"/>
    <xf numFmtId="0" fontId="72" fillId="51" borderId="27" applyNumberFormat="0" applyAlignment="0" applyProtection="0"/>
    <xf numFmtId="185" fontId="7" fillId="0" borderId="2"/>
    <xf numFmtId="0" fontId="126" fillId="66" borderId="70">
      <alignment horizontal="center" vertical="center" wrapText="1"/>
      <protection hidden="1"/>
    </xf>
    <xf numFmtId="185" fontId="7" fillId="0" borderId="2"/>
    <xf numFmtId="0" fontId="7" fillId="60" borderId="25" applyNumberFormat="0" applyFont="0" applyAlignment="0" applyProtection="0"/>
    <xf numFmtId="173" fontId="62" fillId="60" borderId="25" applyNumberFormat="0" applyFont="0" applyAlignment="0" applyProtection="0"/>
    <xf numFmtId="0" fontId="7" fillId="60" borderId="25" applyNumberFormat="0" applyFont="0" applyAlignment="0" applyProtection="0"/>
    <xf numFmtId="185" fontId="7" fillId="0" borderId="2"/>
    <xf numFmtId="0" fontId="7" fillId="60" borderId="25" applyNumberFormat="0" applyFont="0" applyAlignment="0" applyProtection="0"/>
    <xf numFmtId="173" fontId="62" fillId="60" borderId="25" applyNumberFormat="0" applyFont="0" applyAlignment="0" applyProtection="0"/>
    <xf numFmtId="0" fontId="299" fillId="0" borderId="0"/>
    <xf numFmtId="173" fontId="62" fillId="60" borderId="25" applyNumberFormat="0" applyFont="0" applyAlignment="0" applyProtection="0"/>
    <xf numFmtId="0" fontId="200" fillId="70" borderId="27" applyNumberFormat="0" applyProtection="0">
      <alignment horizontal="left" vertical="center" indent="1"/>
    </xf>
    <xf numFmtId="173" fontId="72" fillId="51" borderId="27" applyNumberFormat="0" applyAlignment="0" applyProtection="0"/>
    <xf numFmtId="173" fontId="62" fillId="60" borderId="25" applyNumberFormat="0" applyFont="0" applyAlignment="0" applyProtection="0"/>
    <xf numFmtId="0" fontId="7" fillId="64" borderId="27" applyNumberFormat="0" applyProtection="0">
      <alignment horizontal="left" vertical="center" indent="1"/>
    </xf>
    <xf numFmtId="0" fontId="7" fillId="60" borderId="25" applyNumberFormat="0" applyFont="0" applyAlignment="0" applyProtection="0"/>
    <xf numFmtId="274" fontId="7" fillId="90" borderId="27" applyNumberFormat="0" applyProtection="0">
      <alignment horizontal="left" vertical="center" indent="1"/>
    </xf>
    <xf numFmtId="185" fontId="7" fillId="0" borderId="2"/>
    <xf numFmtId="0" fontId="299" fillId="0" borderId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4" fontId="232" fillId="107" borderId="27" applyNumberFormat="0" applyProtection="0">
      <alignment horizontal="left" vertical="center" indent="1"/>
    </xf>
    <xf numFmtId="0" fontId="7" fillId="60" borderId="25" applyNumberFormat="0" applyFont="0" applyAlignment="0" applyProtection="0"/>
    <xf numFmtId="0" fontId="299" fillId="0" borderId="0"/>
    <xf numFmtId="0" fontId="7" fillId="60" borderId="25" applyNumberFormat="0" applyFont="0" applyAlignment="0" applyProtection="0"/>
    <xf numFmtId="173" fontId="72" fillId="51" borderId="27" applyNumberFormat="0" applyAlignment="0" applyProtection="0"/>
    <xf numFmtId="185" fontId="7" fillId="0" borderId="2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136" fillId="60" borderId="25" applyNumberFormat="0" applyFont="0" applyAlignment="0" applyProtection="0"/>
    <xf numFmtId="0" fontId="7" fillId="60" borderId="25" applyNumberFormat="0" applyFont="0" applyAlignment="0" applyProtection="0"/>
    <xf numFmtId="237" fontId="181" fillId="0" borderId="5" applyBorder="0" applyProtection="0">
      <alignment horizontal="right"/>
    </xf>
    <xf numFmtId="0" fontId="299" fillId="0" borderId="0"/>
    <xf numFmtId="0" fontId="168" fillId="1" borderId="17" applyNumberFormat="0" applyFont="0" applyAlignment="0">
      <alignment horizontal="center"/>
    </xf>
    <xf numFmtId="185" fontId="7" fillId="0" borderId="2"/>
    <xf numFmtId="185" fontId="7" fillId="0" borderId="2"/>
    <xf numFmtId="173" fontId="62" fillId="60" borderId="25" applyNumberFormat="0" applyFont="0" applyAlignment="0" applyProtection="0"/>
    <xf numFmtId="0" fontId="163" fillId="51" borderId="21" applyNumberFormat="0" applyAlignment="0" applyProtection="0"/>
    <xf numFmtId="185" fontId="7" fillId="0" borderId="2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2" fillId="51" borderId="27" applyNumberFormat="0" applyAlignment="0" applyProtection="0"/>
    <xf numFmtId="173" fontId="7" fillId="60" borderId="25" applyNumberFormat="0" applyFont="0" applyAlignment="0" applyProtection="0"/>
    <xf numFmtId="0" fontId="7" fillId="64" borderId="27" applyNumberFormat="0" applyProtection="0">
      <alignment horizontal="left" vertical="center" indent="1"/>
    </xf>
    <xf numFmtId="0" fontId="26" fillId="60" borderId="25" applyNumberFormat="0" applyFont="0" applyAlignment="0" applyProtection="0"/>
    <xf numFmtId="0" fontId="7" fillId="60" borderId="25" applyNumberFormat="0" applyFont="0" applyAlignment="0" applyProtection="0"/>
    <xf numFmtId="0" fontId="173" fillId="0" borderId="43" applyNumberFormat="0" applyFill="0" applyAlignment="0" applyProtection="0"/>
    <xf numFmtId="185" fontId="7" fillId="0" borderId="2"/>
    <xf numFmtId="173" fontId="72" fillId="51" borderId="27" applyNumberFormat="0" applyAlignment="0" applyProtection="0"/>
    <xf numFmtId="0" fontId="200" fillId="70" borderId="27" applyNumberFormat="0" applyProtection="0">
      <alignment horizontal="left" vertical="center" indent="1"/>
    </xf>
    <xf numFmtId="8" fontId="123" fillId="0" borderId="45">
      <alignment horizontal="right"/>
    </xf>
    <xf numFmtId="4" fontId="199" fillId="64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0" fontId="7" fillId="60" borderId="25" applyNumberFormat="0" applyFont="0" applyAlignment="0" applyProtection="0"/>
    <xf numFmtId="4" fontId="199" fillId="64" borderId="27" applyNumberFormat="0" applyProtection="0">
      <alignment horizontal="left" vertical="center" indent="1"/>
    </xf>
    <xf numFmtId="173" fontId="72" fillId="51" borderId="27" applyNumberFormat="0" applyAlignment="0" applyProtection="0"/>
    <xf numFmtId="185" fontId="7" fillId="0" borderId="2"/>
    <xf numFmtId="0" fontId="7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0" fontId="163" fillId="51" borderId="21" applyNumberFormat="0" applyAlignment="0" applyProtection="0"/>
    <xf numFmtId="185" fontId="7" fillId="0" borderId="2"/>
    <xf numFmtId="173" fontId="72" fillId="51" borderId="27" applyNumberFormat="0" applyAlignment="0" applyProtection="0"/>
    <xf numFmtId="185" fontId="7" fillId="0" borderId="2"/>
    <xf numFmtId="0" fontId="299" fillId="0" borderId="0"/>
    <xf numFmtId="0" fontId="7" fillId="60" borderId="25" applyNumberFormat="0" applyFont="0" applyAlignment="0" applyProtection="0"/>
    <xf numFmtId="43" fontId="299" fillId="0" borderId="0" applyFont="0" applyFill="0" applyBorder="0" applyAlignment="0" applyProtection="0"/>
    <xf numFmtId="43" fontId="299" fillId="0" borderId="0" applyFont="0" applyFill="0" applyBorder="0" applyAlignment="0" applyProtection="0"/>
    <xf numFmtId="0" fontId="78" fillId="0" borderId="71">
      <alignment horizontal="left" vertical="center"/>
    </xf>
    <xf numFmtId="0" fontId="7" fillId="64" borderId="27" applyNumberFormat="0" applyProtection="0">
      <alignment horizontal="left" vertical="center" indent="1"/>
    </xf>
    <xf numFmtId="173" fontId="72" fillId="51" borderId="27" applyNumberFormat="0" applyAlignment="0" applyProtection="0"/>
    <xf numFmtId="185" fontId="7" fillId="0" borderId="2"/>
    <xf numFmtId="4" fontId="199" fillId="64" borderId="27" applyNumberFormat="0" applyProtection="0">
      <alignment horizontal="left" vertical="center" indent="1"/>
    </xf>
    <xf numFmtId="274" fontId="7" fillId="36" borderId="27" applyNumberFormat="0" applyProtection="0">
      <alignment horizontal="left" vertical="center" indent="1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72" fillId="85" borderId="27" applyNumberFormat="0" applyAlignment="0" applyProtection="0"/>
    <xf numFmtId="173" fontId="126" fillId="66" borderId="70">
      <alignment horizontal="center" vertical="center" wrapText="1"/>
      <protection hidden="1"/>
    </xf>
    <xf numFmtId="0" fontId="168" fillId="1" borderId="71" applyNumberFormat="0" applyFont="0" applyAlignment="0">
      <alignment horizontal="center"/>
    </xf>
    <xf numFmtId="0" fontId="72" fillId="51" borderId="27" applyNumberFormat="0" applyAlignment="0" applyProtection="0"/>
    <xf numFmtId="0" fontId="75" fillId="0" borderId="0" applyNumberFormat="0" applyFill="0" applyBorder="0" applyAlignment="0" applyProtection="0"/>
    <xf numFmtId="185" fontId="7" fillId="0" borderId="2"/>
    <xf numFmtId="0" fontId="198" fillId="0" borderId="0" applyBorder="0">
      <protection locked="0"/>
    </xf>
    <xf numFmtId="185" fontId="7" fillId="0" borderId="2"/>
    <xf numFmtId="0" fontId="299" fillId="0" borderId="0"/>
    <xf numFmtId="0" fontId="299" fillId="0" borderId="0"/>
    <xf numFmtId="0" fontId="299" fillId="0" borderId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198" fillId="0" borderId="0" applyBorder="0">
      <protection locked="0"/>
    </xf>
    <xf numFmtId="0" fontId="198" fillId="0" borderId="0" applyBorder="0">
      <protection locked="0"/>
    </xf>
    <xf numFmtId="0" fontId="126" fillId="66" borderId="70">
      <alignment horizontal="center" vertical="center" wrapText="1"/>
      <protection hidden="1"/>
    </xf>
    <xf numFmtId="0" fontId="72" fillId="61" borderId="27" applyNumberFormat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3" fontId="233" fillId="35" borderId="81" applyFont="0" applyAlignment="0">
      <alignment vertical="center"/>
    </xf>
    <xf numFmtId="3" fontId="233" fillId="35" borderId="81" applyFont="0" applyAlignment="0">
      <alignment vertical="center"/>
    </xf>
    <xf numFmtId="3" fontId="233" fillId="35" borderId="81" applyFont="0" applyAlignment="0">
      <alignment vertical="center"/>
    </xf>
    <xf numFmtId="3" fontId="233" fillId="35" borderId="81" applyFont="0" applyAlignment="0">
      <alignment vertical="center"/>
    </xf>
    <xf numFmtId="3" fontId="233" fillId="35" borderId="81" applyFont="0" applyAlignment="0">
      <alignment vertical="center"/>
    </xf>
    <xf numFmtId="3" fontId="233" fillId="35" borderId="81" applyFont="0" applyAlignment="0">
      <alignment vertical="center"/>
    </xf>
    <xf numFmtId="3" fontId="233" fillId="35" borderId="81" applyFont="0" applyAlignment="0">
      <alignment vertical="center"/>
    </xf>
    <xf numFmtId="185" fontId="7" fillId="0" borderId="2"/>
    <xf numFmtId="185" fontId="7" fillId="0" borderId="2"/>
    <xf numFmtId="185" fontId="7" fillId="0" borderId="2"/>
    <xf numFmtId="0" fontId="198" fillId="0" borderId="0" applyBorder="0">
      <protection locked="0"/>
    </xf>
    <xf numFmtId="0" fontId="200" fillId="70" borderId="27" applyNumberFormat="0" applyProtection="0">
      <alignment horizontal="left" vertical="center" indent="1"/>
    </xf>
    <xf numFmtId="181" fontId="91" fillId="0" borderId="3" applyBorder="0"/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104" borderId="27" applyNumberFormat="0" applyProtection="0">
      <alignment horizontal="right" vertical="center"/>
    </xf>
    <xf numFmtId="4" fontId="199" fillId="106" borderId="27" applyNumberFormat="0" applyProtection="0">
      <alignment horizontal="right" vertical="center"/>
    </xf>
    <xf numFmtId="0" fontId="200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78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73" fontId="72" fillId="51" borderId="27" applyNumberFormat="0" applyAlignment="0" applyProtection="0"/>
    <xf numFmtId="17" fontId="103" fillId="0" borderId="3" applyFont="0" applyFill="0" applyBorder="0" applyAlignment="0" applyProtection="0"/>
    <xf numFmtId="185" fontId="7" fillId="0" borderId="2"/>
    <xf numFmtId="173" fontId="105" fillId="59" borderId="21" applyNumberFormat="0" applyAlignment="0" applyProtection="0"/>
    <xf numFmtId="0" fontId="105" fillId="43" borderId="21" applyNumberFormat="0" applyAlignment="0" applyProtection="0"/>
    <xf numFmtId="0" fontId="105" fillId="43" borderId="21" applyNumberFormat="0" applyAlignment="0" applyProtection="0"/>
    <xf numFmtId="0" fontId="105" fillId="43" borderId="21" applyNumberFormat="0" applyAlignment="0" applyProtection="0"/>
    <xf numFmtId="0" fontId="197" fillId="43" borderId="21" applyNumberFormat="0" applyAlignment="0" applyProtection="0"/>
    <xf numFmtId="0" fontId="197" fillId="43" borderId="21" applyNumberFormat="0" applyAlignment="0" applyProtection="0"/>
    <xf numFmtId="0" fontId="105" fillId="43" borderId="21" applyNumberFormat="0" applyAlignment="0" applyProtection="0"/>
    <xf numFmtId="0" fontId="197" fillId="43" borderId="21" applyNumberFormat="0" applyAlignment="0" applyProtection="0"/>
    <xf numFmtId="3" fontId="233" fillId="35" borderId="90" applyFont="0" applyAlignment="0">
      <alignment vertical="center"/>
    </xf>
    <xf numFmtId="3" fontId="233" fillId="35" borderId="90" applyFont="0" applyAlignment="0">
      <alignment vertical="center"/>
    </xf>
    <xf numFmtId="0" fontId="142" fillId="43" borderId="21" applyNumberFormat="0" applyAlignment="0" applyProtection="0"/>
    <xf numFmtId="0" fontId="142" fillId="43" borderId="21" applyNumberFormat="0" applyAlignment="0" applyProtection="0"/>
    <xf numFmtId="0" fontId="142" fillId="43" borderId="21" applyNumberFormat="0" applyAlignment="0" applyProtection="0"/>
    <xf numFmtId="0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202" fillId="51" borderId="21" applyNumberFormat="0" applyAlignment="0" applyProtection="0"/>
    <xf numFmtId="173" fontId="98" fillId="61" borderId="21" applyNumberFormat="0" applyAlignment="0" applyProtection="0"/>
    <xf numFmtId="173" fontId="105" fillId="59" borderId="21" applyNumberFormat="0" applyAlignment="0" applyProtection="0"/>
    <xf numFmtId="17" fontId="103" fillId="0" borderId="62" applyFont="0" applyFill="0" applyBorder="0" applyAlignment="0" applyProtection="0"/>
    <xf numFmtId="0" fontId="202" fillId="51" borderId="21" applyNumberFormat="0" applyAlignment="0" applyProtection="0"/>
    <xf numFmtId="0" fontId="202" fillId="51" borderId="21" applyNumberFormat="0" applyAlignment="0" applyProtection="0"/>
    <xf numFmtId="181" fontId="91" fillId="0" borderId="62" applyBorder="0"/>
    <xf numFmtId="0" fontId="105" fillId="59" borderId="21" applyNumberFormat="0" applyAlignment="0" applyProtection="0"/>
    <xf numFmtId="0" fontId="163" fillId="51" borderId="21" applyNumberFormat="0" applyAlignment="0" applyProtection="0"/>
    <xf numFmtId="4" fontId="199" fillId="64" borderId="27" applyNumberFormat="0" applyProtection="0">
      <alignment horizontal="left" vertical="center" indent="1"/>
    </xf>
    <xf numFmtId="237" fontId="181" fillId="0" borderId="5" applyBorder="0" applyProtection="0">
      <alignment horizontal="right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245" fontId="55" fillId="0" borderId="5" applyBorder="0" applyProtection="0">
      <alignment horizontal="right" vertical="center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36" fillId="0" borderId="5" applyProtection="0">
      <alignment horizontal="center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198" fillId="0" borderId="7">
      <protection locked="0"/>
    </xf>
    <xf numFmtId="1" fontId="207" fillId="0" borderId="96">
      <alignment vertical="top"/>
    </xf>
    <xf numFmtId="0" fontId="299" fillId="0" borderId="0"/>
    <xf numFmtId="0" fontId="299" fillId="0" borderId="0"/>
    <xf numFmtId="185" fontId="7" fillId="0" borderId="2"/>
    <xf numFmtId="0" fontId="198" fillId="0" borderId="0" applyBorder="0">
      <protection locked="0"/>
    </xf>
    <xf numFmtId="173" fontId="72" fillId="51" borderId="27" applyNumberFormat="0" applyAlignment="0" applyProtection="0"/>
    <xf numFmtId="181" fontId="132" fillId="0" borderId="2" applyBorder="0"/>
    <xf numFmtId="185" fontId="7" fillId="0" borderId="2"/>
    <xf numFmtId="1" fontId="207" fillId="0" borderId="49">
      <alignment vertical="top"/>
    </xf>
    <xf numFmtId="0" fontId="230" fillId="0" borderId="29" applyNumberFormat="0" applyFill="0" applyAlignment="0" applyProtection="0"/>
    <xf numFmtId="274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274" fontId="7" fillId="64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299" fillId="0" borderId="0"/>
    <xf numFmtId="3" fontId="7" fillId="0" borderId="0" applyFont="0" applyFill="0" applyBorder="0" applyAlignment="0" applyProtection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2" fillId="51" borderId="27" applyNumberFormat="0" applyAlignment="0" applyProtection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17" fontId="103" fillId="0" borderId="3" applyFont="0" applyFill="0" applyBorder="0" applyAlignment="0" applyProtection="0"/>
    <xf numFmtId="17" fontId="103" fillId="0" borderId="3" applyFont="0" applyFill="0" applyBorder="0" applyAlignment="0" applyProtection="0"/>
    <xf numFmtId="0" fontId="230" fillId="0" borderId="29" applyNumberFormat="0" applyFill="0" applyAlignment="0" applyProtection="0"/>
    <xf numFmtId="0" fontId="198" fillId="0" borderId="0" applyBorder="0">
      <protection locked="0"/>
    </xf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185" fontId="7" fillId="0" borderId="2"/>
    <xf numFmtId="0" fontId="78" fillId="0" borderId="71">
      <alignment horizontal="left" vertical="center"/>
    </xf>
    <xf numFmtId="0" fontId="72" fillId="51" borderId="27" applyNumberFormat="0" applyAlignment="0" applyProtection="0"/>
    <xf numFmtId="1" fontId="207" fillId="0" borderId="96">
      <alignment vertical="top"/>
    </xf>
    <xf numFmtId="185" fontId="7" fillId="0" borderId="2"/>
    <xf numFmtId="185" fontId="7" fillId="0" borderId="2"/>
    <xf numFmtId="185" fontId="7" fillId="0" borderId="2"/>
    <xf numFmtId="4" fontId="199" fillId="103" borderId="27" applyNumberFormat="0" applyProtection="0">
      <alignment horizontal="right" vertical="center"/>
    </xf>
    <xf numFmtId="0" fontId="7" fillId="9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173" fontId="72" fillId="51" borderId="27" applyNumberFormat="0" applyAlignment="0" applyProtection="0"/>
    <xf numFmtId="185" fontId="7" fillId="0" borderId="2"/>
    <xf numFmtId="185" fontId="7" fillId="0" borderId="2"/>
    <xf numFmtId="185" fontId="7" fillId="0" borderId="2"/>
    <xf numFmtId="0" fontId="168" fillId="1" borderId="71" applyNumberFormat="0" applyFont="0" applyAlignment="0">
      <alignment horizontal="center"/>
    </xf>
    <xf numFmtId="171" fontId="40" fillId="0" borderId="3" applyBorder="0">
      <alignment horizontal="right"/>
    </xf>
    <xf numFmtId="0" fontId="72" fillId="51" borderId="27" applyNumberFormat="0" applyAlignment="0" applyProtection="0"/>
    <xf numFmtId="4" fontId="199" fillId="99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4" fontId="199" fillId="78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232" fillId="107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287" fillId="99" borderId="27" applyNumberFormat="0" applyProtection="0">
      <alignment horizontal="right" vertical="center"/>
    </xf>
    <xf numFmtId="173" fontId="72" fillId="51" borderId="27" applyNumberFormat="0" applyAlignment="0" applyProtection="0"/>
    <xf numFmtId="185" fontId="7" fillId="0" borderId="2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274" fontId="7" fillId="36" borderId="27" applyNumberFormat="0" applyProtection="0">
      <alignment horizontal="left" vertical="center" indent="1"/>
    </xf>
    <xf numFmtId="274" fontId="7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185" fontId="7" fillId="0" borderId="2"/>
    <xf numFmtId="173" fontId="72" fillId="51" borderId="27" applyNumberFormat="0" applyAlignment="0" applyProtection="0"/>
    <xf numFmtId="0" fontId="7" fillId="36" borderId="27" applyNumberFormat="0" applyProtection="0">
      <alignment horizontal="left" vertical="center" indent="1"/>
    </xf>
    <xf numFmtId="185" fontId="7" fillId="0" borderId="2"/>
    <xf numFmtId="4" fontId="199" fillId="99" borderId="27" applyNumberFormat="0" applyProtection="0">
      <alignment horizontal="left" vertical="center" indent="1"/>
    </xf>
    <xf numFmtId="173" fontId="72" fillId="51" borderId="27" applyNumberFormat="0" applyAlignment="0" applyProtection="0"/>
    <xf numFmtId="0" fontId="7" fillId="36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78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4" fontId="199" fillId="106" borderId="27" applyNumberFormat="0" applyProtection="0">
      <alignment horizontal="right" vertical="center"/>
    </xf>
    <xf numFmtId="4" fontId="199" fillId="65" borderId="27" applyNumberFormat="0" applyProtection="0">
      <alignment horizontal="right" vertical="center"/>
    </xf>
    <xf numFmtId="185" fontId="7" fillId="0" borderId="2"/>
    <xf numFmtId="0" fontId="7" fillId="36" borderId="27" applyNumberFormat="0" applyProtection="0">
      <alignment horizontal="left" vertical="center" indent="1"/>
    </xf>
    <xf numFmtId="173" fontId="72" fillId="61" borderId="27" applyNumberFormat="0" applyAlignment="0" applyProtection="0"/>
    <xf numFmtId="0" fontId="72" fillId="61" borderId="27" applyNumberFormat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73" fontId="105" fillId="59" borderId="21" applyNumberFormat="0" applyAlignment="0" applyProtection="0"/>
    <xf numFmtId="173" fontId="105" fillId="59" borderId="21" applyNumberFormat="0" applyAlignment="0" applyProtection="0"/>
    <xf numFmtId="173" fontId="105" fillId="59" borderId="21" applyNumberFormat="0" applyAlignment="0" applyProtection="0"/>
    <xf numFmtId="0" fontId="105" fillId="59" borderId="21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2" fillId="51" borderId="27" applyNumberFormat="0" applyAlignment="0" applyProtection="0"/>
    <xf numFmtId="173" fontId="72" fillId="51" borderId="27" applyNumberFormat="0" applyAlignment="0" applyProtection="0"/>
    <xf numFmtId="0" fontId="143" fillId="51" borderId="27" applyNumberFormat="0" applyAlignment="0" applyProtection="0"/>
    <xf numFmtId="0" fontId="143" fillId="51" borderId="27" applyNumberFormat="0" applyAlignment="0" applyProtection="0"/>
    <xf numFmtId="0" fontId="143" fillId="51" borderId="27" applyNumberFormat="0" applyAlignment="0" applyProtection="0"/>
    <xf numFmtId="3" fontId="233" fillId="35" borderId="94" applyFont="0" applyAlignment="0">
      <alignment vertical="center"/>
    </xf>
    <xf numFmtId="3" fontId="233" fillId="35" borderId="94" applyFont="0" applyAlignment="0">
      <alignment vertical="center"/>
    </xf>
    <xf numFmtId="0" fontId="105" fillId="43" borderId="21" applyNumberFormat="0" applyAlignment="0" applyProtection="0"/>
    <xf numFmtId="0" fontId="105" fillId="43" borderId="21" applyNumberFormat="0" applyAlignment="0" applyProtection="0"/>
    <xf numFmtId="0" fontId="197" fillId="43" borderId="21" applyNumberFormat="0" applyAlignment="0" applyProtection="0"/>
    <xf numFmtId="0" fontId="197" fillId="43" borderId="21" applyNumberFormat="0" applyAlignment="0" applyProtection="0"/>
    <xf numFmtId="0" fontId="197" fillId="43" borderId="21" applyNumberFormat="0" applyAlignment="0" applyProtection="0"/>
    <xf numFmtId="0" fontId="197" fillId="43" borderId="21" applyNumberFormat="0" applyAlignment="0" applyProtection="0"/>
    <xf numFmtId="0" fontId="142" fillId="43" borderId="21" applyNumberFormat="0" applyAlignment="0" applyProtection="0"/>
    <xf numFmtId="0" fontId="142" fillId="43" borderId="21" applyNumberFormat="0" applyAlignment="0" applyProtection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202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244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0" fontId="244" fillId="51" borderId="21" applyNumberFormat="0" applyAlignment="0" applyProtection="0"/>
    <xf numFmtId="4" fontId="287" fillId="78" borderId="27" applyNumberFormat="0" applyProtection="0">
      <alignment vertical="center"/>
    </xf>
    <xf numFmtId="0" fontId="299" fillId="0" borderId="0"/>
    <xf numFmtId="276" fontId="7" fillId="70" borderId="27" applyNumberFormat="0" applyProtection="0">
      <alignment horizontal="left" vertical="center" indent="1"/>
    </xf>
    <xf numFmtId="0" fontId="72" fillId="85" borderId="27" applyNumberFormat="0" applyAlignment="0" applyProtection="0"/>
    <xf numFmtId="0" fontId="299" fillId="0" borderId="0"/>
    <xf numFmtId="0" fontId="299" fillId="0" borderId="0"/>
    <xf numFmtId="0" fontId="299" fillId="0" borderId="0"/>
    <xf numFmtId="0" fontId="198" fillId="0" borderId="0" applyBorder="0">
      <protection locked="0"/>
    </xf>
    <xf numFmtId="173" fontId="77" fillId="0" borderId="29" applyNumberFormat="0" applyFill="0" applyAlignment="0" applyProtection="0"/>
    <xf numFmtId="0" fontId="299" fillId="0" borderId="0"/>
    <xf numFmtId="173" fontId="75" fillId="0" borderId="0" applyNumberFormat="0" applyFill="0" applyBorder="0" applyAlignment="0" applyProtection="0"/>
    <xf numFmtId="0" fontId="299" fillId="0" borderId="0"/>
    <xf numFmtId="185" fontId="7" fillId="0" borderId="2"/>
    <xf numFmtId="185" fontId="7" fillId="0" borderId="2"/>
    <xf numFmtId="0" fontId="72" fillId="85" borderId="27" applyNumberFormat="0" applyAlignment="0" applyProtection="0"/>
    <xf numFmtId="0" fontId="7" fillId="9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73" fontId="75" fillId="0" borderId="0" applyNumberFormat="0" applyFill="0" applyBorder="0" applyAlignment="0" applyProtection="0"/>
    <xf numFmtId="173" fontId="72" fillId="51" borderId="27" applyNumberFormat="0" applyAlignment="0" applyProtection="0"/>
    <xf numFmtId="185" fontId="7" fillId="0" borderId="2"/>
    <xf numFmtId="4" fontId="199" fillId="37" borderId="27" applyNumberFormat="0" applyProtection="0">
      <alignment horizontal="left" vertical="center" indent="1"/>
    </xf>
    <xf numFmtId="185" fontId="7" fillId="0" borderId="2"/>
    <xf numFmtId="0" fontId="7" fillId="70" borderId="27" applyNumberFormat="0" applyProtection="0">
      <alignment horizontal="left" vertical="center" indent="1"/>
    </xf>
    <xf numFmtId="4" fontId="199" fillId="68" borderId="27" applyNumberFormat="0" applyProtection="0">
      <alignment horizontal="right" vertical="center"/>
    </xf>
    <xf numFmtId="4" fontId="199" fillId="78" borderId="27" applyNumberFormat="0" applyProtection="0">
      <alignment vertical="center"/>
    </xf>
    <xf numFmtId="0" fontId="7" fillId="70" borderId="27" applyNumberFormat="0" applyProtection="0">
      <alignment horizontal="left" vertical="center" indent="1"/>
    </xf>
    <xf numFmtId="173" fontId="77" fillId="0" borderId="29" applyNumberFormat="0" applyFill="0" applyAlignment="0" applyProtection="0"/>
    <xf numFmtId="173" fontId="75" fillId="0" borderId="0" applyNumberFormat="0" applyFill="0" applyBorder="0" applyAlignment="0" applyProtection="0"/>
    <xf numFmtId="185" fontId="7" fillId="0" borderId="2"/>
    <xf numFmtId="0" fontId="72" fillId="51" borderId="27" applyNumberFormat="0" applyAlignment="0" applyProtection="0"/>
    <xf numFmtId="173" fontId="72" fillId="51" borderId="27" applyNumberFormat="0" applyAlignment="0" applyProtection="0"/>
    <xf numFmtId="173" fontId="75" fillId="0" borderId="0" applyNumberFormat="0" applyFill="0" applyBorder="0" applyAlignment="0" applyProtection="0"/>
    <xf numFmtId="4" fontId="199" fillId="78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168" fillId="1" borderId="71" applyNumberFormat="0" applyFont="0" applyAlignment="0">
      <alignment horizontal="center"/>
    </xf>
    <xf numFmtId="171" fontId="40" fillId="0" borderId="3" applyBorder="0">
      <alignment horizontal="right"/>
    </xf>
    <xf numFmtId="173" fontId="72" fillId="51" borderId="27" applyNumberFormat="0" applyAlignment="0" applyProtection="0"/>
    <xf numFmtId="185" fontId="7" fillId="0" borderId="2"/>
    <xf numFmtId="173" fontId="65" fillId="51" borderId="21" applyNumberFormat="0" applyAlignment="0" applyProtection="0"/>
    <xf numFmtId="185" fontId="7" fillId="0" borderId="2"/>
    <xf numFmtId="1" fontId="207" fillId="0" borderId="96">
      <alignment vertical="top"/>
    </xf>
    <xf numFmtId="173" fontId="68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0" fontId="259" fillId="51" borderId="27" applyNumberFormat="0" applyAlignment="0" applyProtection="0"/>
    <xf numFmtId="0" fontId="72" fillId="61" borderId="27" applyNumberFormat="0" applyAlignment="0" applyProtection="0"/>
    <xf numFmtId="0" fontId="72" fillId="61" borderId="27" applyNumberFormat="0" applyAlignment="0" applyProtection="0"/>
    <xf numFmtId="0" fontId="72" fillId="51" borderId="27" applyNumberFormat="0" applyAlignment="0" applyProtection="0"/>
    <xf numFmtId="8" fontId="123" fillId="0" borderId="45">
      <alignment horizontal="right"/>
    </xf>
    <xf numFmtId="173" fontId="72" fillId="51" borderId="27" applyNumberFormat="0" applyAlignment="0" applyProtection="0"/>
    <xf numFmtId="0" fontId="72" fillId="51" borderId="27" applyNumberFormat="0" applyAlignment="0" applyProtection="0"/>
    <xf numFmtId="0" fontId="72" fillId="51" borderId="27" applyNumberFormat="0" applyAlignment="0" applyProtection="0"/>
    <xf numFmtId="173" fontId="72" fillId="51" borderId="27" applyNumberFormat="0" applyAlignment="0" applyProtection="0"/>
    <xf numFmtId="0" fontId="218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2" fillId="51" borderId="27" applyNumberFormat="0" applyAlignment="0" applyProtection="0"/>
    <xf numFmtId="4" fontId="199" fillId="71" borderId="27" applyNumberFormat="0" applyProtection="0">
      <alignment horizontal="right" vertical="center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274" fontId="7" fillId="64" borderId="27" applyNumberFormat="0" applyProtection="0">
      <alignment horizontal="left" vertical="center" indent="1"/>
    </xf>
    <xf numFmtId="274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299" fillId="0" borderId="0"/>
    <xf numFmtId="0" fontId="7" fillId="90" borderId="27" applyNumberFormat="0" applyProtection="0">
      <alignment horizontal="left" vertical="center" indent="1"/>
    </xf>
    <xf numFmtId="0" fontId="299" fillId="0" borderId="0"/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299" fillId="0" borderId="0"/>
    <xf numFmtId="0" fontId="7" fillId="36" borderId="27" applyNumberFormat="0" applyProtection="0">
      <alignment horizontal="left" vertical="center" indent="1"/>
    </xf>
    <xf numFmtId="173" fontId="7" fillId="0" borderId="0">
      <protection locked="0"/>
    </xf>
    <xf numFmtId="0" fontId="299" fillId="0" borderId="0"/>
    <xf numFmtId="274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276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85" fontId="7" fillId="0" borderId="2"/>
    <xf numFmtId="0" fontId="299" fillId="0" borderId="0"/>
    <xf numFmtId="0" fontId="7" fillId="64" borderId="27" applyNumberFormat="0" applyProtection="0">
      <alignment horizontal="left" vertical="center" indent="1"/>
    </xf>
    <xf numFmtId="0" fontId="7" fillId="0" borderId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68" fillId="0" borderId="0" applyNumberFormat="0" applyFill="0" applyBorder="0" applyAlignment="0" applyProtection="0"/>
    <xf numFmtId="4" fontId="7" fillId="0" borderId="3" applyNumberFormat="0" applyFont="0" applyFill="0" applyAlignment="0" applyProtection="0"/>
    <xf numFmtId="0" fontId="259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173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185" fontId="7" fillId="0" borderId="2"/>
    <xf numFmtId="0" fontId="299" fillId="0" borderId="0"/>
    <xf numFmtId="4" fontId="199" fillId="64" borderId="27" applyNumberFormat="0" applyProtection="0">
      <alignment horizontal="left" vertical="center" indent="1"/>
    </xf>
    <xf numFmtId="0" fontId="299" fillId="0" borderId="0"/>
    <xf numFmtId="185" fontId="7" fillId="0" borderId="2"/>
    <xf numFmtId="185" fontId="7" fillId="0" borderId="2"/>
    <xf numFmtId="0" fontId="7" fillId="0" borderId="0">
      <protection locked="0"/>
    </xf>
    <xf numFmtId="185" fontId="7" fillId="0" borderId="2"/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185" fontId="7" fillId="0" borderId="2"/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275" fontId="7" fillId="0" borderId="3" applyFont="0" applyFill="0" applyBorder="0" applyAlignment="0" applyProtection="0"/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17" fontId="103" fillId="0" borderId="3" applyFont="0" applyFill="0" applyBorder="0" applyAlignment="0" applyProtection="0"/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185" fontId="7" fillId="0" borderId="2"/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185" fontId="7" fillId="0" borderId="2"/>
    <xf numFmtId="0" fontId="198" fillId="0" borderId="0" applyBorder="0">
      <protection locked="0"/>
    </xf>
    <xf numFmtId="0" fontId="198" fillId="0" borderId="0" applyBorder="0">
      <protection locked="0"/>
    </xf>
    <xf numFmtId="185" fontId="7" fillId="0" borderId="2"/>
    <xf numFmtId="173" fontId="72" fillId="51" borderId="27" applyNumberFormat="0" applyAlignment="0" applyProtection="0"/>
    <xf numFmtId="185" fontId="7" fillId="0" borderId="2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198" fillId="0" borderId="0" applyBorder="0">
      <protection locked="0"/>
    </xf>
    <xf numFmtId="0" fontId="7" fillId="0" borderId="0">
      <protection locked="0"/>
    </xf>
    <xf numFmtId="0" fontId="68" fillId="0" borderId="0" applyNumberFormat="0" applyFill="0" applyBorder="0" applyAlignment="0" applyProtection="0"/>
    <xf numFmtId="237" fontId="181" fillId="0" borderId="5" applyBorder="0" applyProtection="0">
      <alignment horizontal="right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68" fillId="0" borderId="0" applyNumberFormat="0" applyFill="0" applyBorder="0" applyAlignment="0" applyProtection="0"/>
    <xf numFmtId="0" fontId="299" fillId="0" borderId="0"/>
    <xf numFmtId="0" fontId="7" fillId="0" borderId="0">
      <protection locked="0"/>
    </xf>
    <xf numFmtId="0" fontId="163" fillId="51" borderId="21" applyNumberFormat="0" applyAlignment="0" applyProtection="0"/>
    <xf numFmtId="0" fontId="7" fillId="0" borderId="0">
      <protection locked="0"/>
    </xf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173" fontId="72" fillId="51" borderId="27" applyNumberFormat="0" applyAlignment="0" applyProtection="0"/>
    <xf numFmtId="0" fontId="299" fillId="0" borderId="0"/>
    <xf numFmtId="173" fontId="72" fillId="51" borderId="27" applyNumberFormat="0" applyAlignment="0" applyProtection="0"/>
    <xf numFmtId="173" fontId="72" fillId="51" borderId="27" applyNumberFormat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78" fillId="0" borderId="46" applyNumberFormat="0" applyAlignment="0" applyProtection="0">
      <alignment horizontal="left" vertical="center"/>
    </xf>
    <xf numFmtId="0" fontId="78" fillId="0" borderId="46" applyNumberFormat="0" applyAlignment="0" applyProtection="0">
      <alignment horizontal="left" vertical="center"/>
    </xf>
    <xf numFmtId="0" fontId="78" fillId="0" borderId="46" applyNumberFormat="0" applyAlignment="0" applyProtection="0">
      <alignment horizontal="left" vertical="center"/>
    </xf>
    <xf numFmtId="171" fontId="40" fillId="71" borderId="3" applyBorder="0">
      <alignment horizontal="right"/>
    </xf>
    <xf numFmtId="8" fontId="123" fillId="0" borderId="45">
      <alignment horizontal="right"/>
    </xf>
    <xf numFmtId="8" fontId="123" fillId="0" borderId="45">
      <alignment horizontal="right"/>
    </xf>
    <xf numFmtId="8" fontId="123" fillId="0" borderId="45">
      <alignment horizontal="right"/>
    </xf>
    <xf numFmtId="8" fontId="123" fillId="0" borderId="45">
      <alignment horizontal="right"/>
    </xf>
    <xf numFmtId="8" fontId="123" fillId="0" borderId="45">
      <alignment horizontal="right"/>
    </xf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185" fontId="7" fillId="0" borderId="2"/>
    <xf numFmtId="173" fontId="72" fillId="51" borderId="27" applyNumberFormat="0" applyAlignment="0" applyProtection="0"/>
    <xf numFmtId="237" fontId="181" fillId="0" borderId="5" applyBorder="0" applyProtection="0">
      <alignment horizontal="right"/>
    </xf>
    <xf numFmtId="185" fontId="7" fillId="0" borderId="2"/>
    <xf numFmtId="0" fontId="45" fillId="0" borderId="93" applyFill="0" applyBorder="0" applyProtection="0">
      <alignment horizontal="left" vertical="top"/>
    </xf>
    <xf numFmtId="185" fontId="7" fillId="0" borderId="2"/>
    <xf numFmtId="181" fontId="132" fillId="0" borderId="2" applyBorder="0"/>
    <xf numFmtId="185" fontId="7" fillId="0" borderId="2"/>
    <xf numFmtId="185" fontId="7" fillId="0" borderId="2"/>
    <xf numFmtId="185" fontId="7" fillId="0" borderId="2"/>
    <xf numFmtId="185" fontId="7" fillId="0" borderId="2"/>
    <xf numFmtId="4" fontId="199" fillId="105" borderId="27" applyNumberFormat="0" applyProtection="0">
      <alignment horizontal="right" vertical="center"/>
    </xf>
    <xf numFmtId="0" fontId="7" fillId="9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0" fontId="218" fillId="51" borderId="27" applyNumberFormat="0" applyAlignment="0" applyProtection="0"/>
    <xf numFmtId="173" fontId="45" fillId="0" borderId="93" applyFill="0" applyBorder="0" applyProtection="0">
      <alignment horizontal="left" vertical="top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4" fontId="287" fillId="99" borderId="27" applyNumberFormat="0" applyProtection="0">
      <alignment horizontal="right" vertical="center"/>
    </xf>
    <xf numFmtId="274" fontId="7" fillId="36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0" borderId="5" applyFill="0" applyAlignment="0" applyProtection="0"/>
    <xf numFmtId="0" fontId="7" fillId="9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71" borderId="27" applyNumberFormat="0" applyProtection="0">
      <alignment horizontal="right" vertical="center"/>
    </xf>
    <xf numFmtId="4" fontId="287" fillId="78" borderId="27" applyNumberFormat="0" applyProtection="0">
      <alignment vertical="center"/>
    </xf>
    <xf numFmtId="185" fontId="7" fillId="0" borderId="2"/>
    <xf numFmtId="0" fontId="7" fillId="70" borderId="27" applyNumberFormat="0" applyProtection="0">
      <alignment horizontal="left" vertical="center" indent="1"/>
    </xf>
    <xf numFmtId="4" fontId="199" fillId="68" borderId="27" applyNumberFormat="0" applyProtection="0">
      <alignment horizontal="right" vertical="center"/>
    </xf>
    <xf numFmtId="0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7" fillId="0" borderId="3" applyNumberFormat="0" applyFont="0" applyFill="0" applyAlignment="0" applyProtection="0"/>
    <xf numFmtId="185" fontId="7" fillId="0" borderId="2"/>
    <xf numFmtId="0" fontId="200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185" fontId="7" fillId="0" borderId="2"/>
    <xf numFmtId="274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173" fontId="65" fillId="51" borderId="21" applyNumberFormat="0" applyAlignment="0" applyProtection="0"/>
    <xf numFmtId="0" fontId="244" fillId="51" borderId="21" applyNumberFormat="0" applyAlignment="0" applyProtection="0"/>
    <xf numFmtId="0" fontId="244" fillId="51" borderId="21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1" fontId="40" fillId="71" borderId="3" applyBorder="0">
      <alignment horizontal="right"/>
    </xf>
    <xf numFmtId="275" fontId="7" fillId="0" borderId="3" applyFont="0" applyFill="0" applyBorder="0" applyAlignment="0" applyProtection="0"/>
    <xf numFmtId="0" fontId="163" fillId="51" borderId="21" applyNumberFormat="0" applyAlignment="0" applyProtection="0"/>
    <xf numFmtId="0" fontId="299" fillId="0" borderId="0"/>
    <xf numFmtId="0" fontId="299" fillId="0" borderId="0"/>
    <xf numFmtId="185" fontId="7" fillId="0" borderId="2"/>
    <xf numFmtId="0" fontId="218" fillId="51" borderId="27" applyNumberFormat="0" applyAlignment="0" applyProtection="0"/>
    <xf numFmtId="0" fontId="299" fillId="0" borderId="0"/>
    <xf numFmtId="4" fontId="199" fillId="37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2" fillId="61" borderId="27" applyNumberFormat="0" applyAlignment="0" applyProtection="0"/>
    <xf numFmtId="173" fontId="72" fillId="51" borderId="27" applyNumberFormat="0" applyAlignment="0" applyProtection="0"/>
    <xf numFmtId="185" fontId="7" fillId="0" borderId="2"/>
    <xf numFmtId="185" fontId="7" fillId="0" borderId="2"/>
    <xf numFmtId="0" fontId="259" fillId="51" borderId="27" applyNumberFormat="0" applyAlignment="0" applyProtection="0"/>
    <xf numFmtId="173" fontId="48" fillId="0" borderId="88"/>
    <xf numFmtId="0" fontId="78" fillId="0" borderId="95" applyNumberFormat="0" applyAlignment="0" applyProtection="0">
      <alignment horizontal="left" vertical="center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73" fontId="72" fillId="51" borderId="27" applyNumberFormat="0" applyAlignment="0" applyProtection="0"/>
    <xf numFmtId="173" fontId="72" fillId="51" borderId="27" applyNumberFormat="0" applyAlignment="0" applyProtection="0"/>
    <xf numFmtId="4" fontId="199" fillId="37" borderId="27" applyNumberFormat="0" applyProtection="0">
      <alignment vertical="center"/>
    </xf>
    <xf numFmtId="173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85" fontId="7" fillId="0" borderId="2"/>
    <xf numFmtId="1" fontId="207" fillId="0" borderId="49">
      <alignment vertical="top"/>
    </xf>
    <xf numFmtId="0" fontId="7" fillId="70" borderId="27" applyNumberFormat="0" applyProtection="0">
      <alignment horizontal="left" vertical="center" indent="1"/>
    </xf>
    <xf numFmtId="274" fontId="7" fillId="36" borderId="27" applyNumberFormat="0" applyProtection="0">
      <alignment horizontal="left" vertical="center" indent="1"/>
    </xf>
    <xf numFmtId="274" fontId="7" fillId="64" borderId="27" applyNumberFormat="0" applyProtection="0">
      <alignment horizontal="left" vertical="center" indent="1"/>
    </xf>
    <xf numFmtId="185" fontId="7" fillId="0" borderId="2"/>
    <xf numFmtId="0" fontId="72" fillId="61" borderId="27" applyNumberFormat="0" applyAlignment="0" applyProtection="0"/>
    <xf numFmtId="0" fontId="78" fillId="0" borderId="95" applyNumberFormat="0" applyAlignment="0" applyProtection="0">
      <alignment horizontal="left" vertical="center"/>
    </xf>
    <xf numFmtId="0" fontId="65" fillId="51" borderId="21" applyNumberFormat="0" applyAlignment="0" applyProtection="0"/>
    <xf numFmtId="4" fontId="199" fillId="78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185" fontId="7" fillId="0" borderId="2"/>
    <xf numFmtId="173" fontId="72" fillId="51" borderId="27" applyNumberFormat="0" applyAlignment="0" applyProtection="0"/>
    <xf numFmtId="185" fontId="7" fillId="0" borderId="2"/>
    <xf numFmtId="4" fontId="199" fillId="99" borderId="27" applyNumberFormat="0" applyProtection="0">
      <alignment horizontal="left" vertical="center" indent="1"/>
    </xf>
    <xf numFmtId="0" fontId="299" fillId="0" borderId="0"/>
    <xf numFmtId="0" fontId="7" fillId="70" borderId="27" applyNumberFormat="0" applyProtection="0">
      <alignment horizontal="left" vertical="center" indent="1"/>
    </xf>
    <xf numFmtId="4" fontId="199" fillId="105" borderId="27" applyNumberFormat="0" applyProtection="0">
      <alignment horizontal="right" vertical="center"/>
    </xf>
    <xf numFmtId="171" fontId="40" fillId="71" borderId="3" applyBorder="0">
      <alignment horizontal="right"/>
    </xf>
    <xf numFmtId="185" fontId="7" fillId="0" borderId="2"/>
    <xf numFmtId="4" fontId="199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85" fontId="7" fillId="0" borderId="2"/>
    <xf numFmtId="0" fontId="7" fillId="70" borderId="27" applyNumberFormat="0" applyProtection="0">
      <alignment horizontal="left" vertical="center" indent="1"/>
    </xf>
    <xf numFmtId="185" fontId="7" fillId="0" borderId="2"/>
    <xf numFmtId="0" fontId="7" fillId="36" borderId="27" applyNumberFormat="0" applyProtection="0">
      <alignment horizontal="left" vertical="center" indent="1"/>
    </xf>
    <xf numFmtId="0" fontId="72" fillId="51" borderId="27" applyNumberFormat="0" applyAlignment="0" applyProtection="0"/>
    <xf numFmtId="0" fontId="142" fillId="43" borderId="21" applyNumberFormat="0" applyAlignment="0" applyProtection="0"/>
    <xf numFmtId="0" fontId="299" fillId="0" borderId="0"/>
    <xf numFmtId="0" fontId="72" fillId="51" borderId="27" applyNumberFormat="0" applyAlignment="0" applyProtection="0"/>
    <xf numFmtId="0" fontId="299" fillId="0" borderId="0"/>
    <xf numFmtId="173" fontId="72" fillId="51" borderId="27" applyNumberFormat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73" fontId="72" fillId="51" borderId="27" applyNumberFormat="0" applyAlignment="0" applyProtection="0"/>
    <xf numFmtId="0" fontId="7" fillId="90" borderId="27" applyNumberFormat="0" applyProtection="0">
      <alignment horizontal="left" vertical="center" indent="1"/>
    </xf>
    <xf numFmtId="173" fontId="72" fillId="51" borderId="27" applyNumberFormat="0" applyAlignment="0" applyProtection="0"/>
    <xf numFmtId="274" fontId="7" fillId="70" borderId="27" applyNumberFormat="0" applyProtection="0">
      <alignment horizontal="left" vertical="center" indent="1"/>
    </xf>
    <xf numFmtId="4" fontId="199" fillId="37" borderId="27" applyNumberFormat="0" applyProtection="0">
      <alignment horizontal="left" vertical="center" indent="1"/>
    </xf>
    <xf numFmtId="0" fontId="168" fillId="1" borderId="71" applyNumberFormat="0" applyFont="0" applyAlignment="0">
      <alignment horizontal="center"/>
    </xf>
    <xf numFmtId="4" fontId="199" fillId="102" borderId="27" applyNumberFormat="0" applyProtection="0">
      <alignment horizontal="right" vertical="center"/>
    </xf>
    <xf numFmtId="0" fontId="7" fillId="36" borderId="27" applyNumberFormat="0" applyProtection="0">
      <alignment horizontal="left" vertical="center" indent="1"/>
    </xf>
    <xf numFmtId="0" fontId="77" fillId="0" borderId="29" applyNumberFormat="0" applyFill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85" fontId="7" fillId="0" borderId="2"/>
    <xf numFmtId="185" fontId="7" fillId="0" borderId="2"/>
    <xf numFmtId="17" fontId="103" fillId="0" borderId="3" applyFont="0" applyFill="0" applyBorder="0" applyAlignment="0" applyProtection="0"/>
    <xf numFmtId="4" fontId="199" fillId="64" borderId="27" applyNumberFormat="0" applyProtection="0">
      <alignment horizontal="left" vertical="center" indent="1"/>
    </xf>
    <xf numFmtId="0" fontId="299" fillId="0" borderId="0"/>
    <xf numFmtId="0" fontId="7" fillId="90" borderId="27" applyNumberFormat="0" applyProtection="0">
      <alignment horizontal="left" vertical="center" indent="1"/>
    </xf>
    <xf numFmtId="8" fontId="123" fillId="0" borderId="45">
      <alignment horizontal="right"/>
    </xf>
    <xf numFmtId="0" fontId="7" fillId="90" borderId="27" applyNumberFormat="0" applyProtection="0">
      <alignment horizontal="left" vertical="center" indent="1"/>
    </xf>
    <xf numFmtId="185" fontId="7" fillId="0" borderId="2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126" fillId="66" borderId="70">
      <alignment horizontal="center" vertical="center" wrapText="1"/>
      <protection hidden="1"/>
    </xf>
    <xf numFmtId="181" fontId="132" fillId="0" borderId="2" applyBorder="0"/>
    <xf numFmtId="0" fontId="197" fillId="43" borderId="21" applyNumberFormat="0" applyAlignment="0" applyProtection="0"/>
    <xf numFmtId="4" fontId="199" fillId="64" borderId="27" applyNumberFormat="0" applyProtection="0">
      <alignment horizontal="left" vertical="center" indent="1"/>
    </xf>
    <xf numFmtId="274" fontId="7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73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4" fontId="199" fillId="65" borderId="27" applyNumberFormat="0" applyProtection="0">
      <alignment horizontal="right" vertical="center"/>
    </xf>
    <xf numFmtId="0" fontId="7" fillId="64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" fillId="64" borderId="27" applyNumberFormat="0" applyProtection="0">
      <alignment horizontal="left" vertical="center" indent="1"/>
    </xf>
    <xf numFmtId="4" fontId="199" fillId="99" borderId="27" applyNumberFormat="0" applyProtection="0">
      <alignment horizontal="right" vertical="center"/>
    </xf>
    <xf numFmtId="0" fontId="75" fillId="0" borderId="0" applyNumberFormat="0" applyFill="0" applyBorder="0" applyAlignment="0" applyProtection="0"/>
    <xf numFmtId="0" fontId="170" fillId="0" borderId="91">
      <alignment vertical="center"/>
    </xf>
    <xf numFmtId="0" fontId="218" fillId="51" borderId="27" applyNumberFormat="0" applyAlignment="0" applyProtection="0"/>
    <xf numFmtId="0" fontId="7" fillId="64" borderId="27" applyNumberFormat="0" applyProtection="0">
      <alignment horizontal="left" vertical="center" indent="1"/>
    </xf>
    <xf numFmtId="185" fontId="7" fillId="0" borderId="2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197" fillId="43" borderId="21" applyNumberFormat="0" applyAlignment="0" applyProtection="0"/>
    <xf numFmtId="173" fontId="72" fillId="61" borderId="27" applyNumberFormat="0" applyAlignment="0" applyProtection="0"/>
    <xf numFmtId="1" fontId="207" fillId="0" borderId="96">
      <alignment vertical="top"/>
    </xf>
    <xf numFmtId="173" fontId="72" fillId="51" borderId="27" applyNumberFormat="0" applyAlignment="0" applyProtection="0"/>
    <xf numFmtId="185" fontId="7" fillId="0" borderId="2"/>
    <xf numFmtId="173" fontId="72" fillId="51" borderId="27" applyNumberFormat="0" applyAlignment="0" applyProtection="0"/>
    <xf numFmtId="4" fontId="287" fillId="78" borderId="27" applyNumberFormat="0" applyProtection="0">
      <alignment vertical="center"/>
    </xf>
    <xf numFmtId="4" fontId="199" fillId="64" borderId="27" applyNumberFormat="0" applyProtection="0">
      <alignment horizontal="left" vertical="center" indent="1"/>
    </xf>
    <xf numFmtId="253" fontId="207" fillId="0" borderId="52" applyAlignment="0"/>
    <xf numFmtId="173" fontId="65" fillId="51" borderId="21" applyNumberFormat="0" applyAlignment="0" applyProtection="0"/>
    <xf numFmtId="0" fontId="7" fillId="90" borderId="27" applyNumberFormat="0" applyProtection="0">
      <alignment horizontal="left" vertical="center" indent="1"/>
    </xf>
    <xf numFmtId="173" fontId="65" fillId="51" borderId="21" applyNumberFormat="0" applyAlignment="0" applyProtection="0"/>
    <xf numFmtId="0" fontId="7" fillId="64" borderId="27" applyNumberFormat="0" applyProtection="0">
      <alignment horizontal="left" vertical="center" indent="1"/>
    </xf>
    <xf numFmtId="0" fontId="202" fillId="51" borderId="21" applyNumberFormat="0" applyAlignment="0" applyProtection="0"/>
    <xf numFmtId="185" fontId="7" fillId="0" borderId="2"/>
    <xf numFmtId="185" fontId="7" fillId="0" borderId="2"/>
    <xf numFmtId="0" fontId="72" fillId="61" borderId="27" applyNumberFormat="0" applyAlignment="0" applyProtection="0"/>
    <xf numFmtId="0" fontId="7" fillId="64" borderId="27" applyNumberFormat="0" applyProtection="0">
      <alignment horizontal="left" vertical="center" indent="1"/>
    </xf>
    <xf numFmtId="185" fontId="7" fillId="0" borderId="2"/>
    <xf numFmtId="255" fontId="207" fillId="0" borderId="52" applyAlignment="0">
      <alignment horizontal="right"/>
    </xf>
    <xf numFmtId="173" fontId="72" fillId="51" borderId="27" applyNumberFormat="0" applyAlignment="0" applyProtection="0"/>
    <xf numFmtId="173" fontId="72" fillId="51" borderId="27" applyNumberFormat="0" applyAlignment="0" applyProtection="0"/>
    <xf numFmtId="4" fontId="199" fillId="64" borderId="27" applyNumberFormat="0" applyProtection="0">
      <alignment horizontal="left" vertical="center" indent="1"/>
    </xf>
    <xf numFmtId="173" fontId="72" fillId="51" borderId="27" applyNumberFormat="0" applyAlignment="0" applyProtection="0"/>
    <xf numFmtId="4" fontId="199" fillId="64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181" fontId="132" fillId="0" borderId="2" applyBorder="0"/>
    <xf numFmtId="0" fontId="218" fillId="51" borderId="27" applyNumberFormat="0" applyAlignment="0" applyProtection="0"/>
    <xf numFmtId="0" fontId="299" fillId="0" borderId="0"/>
    <xf numFmtId="0" fontId="299" fillId="0" borderId="0"/>
    <xf numFmtId="0" fontId="197" fillId="43" borderId="21" applyNumberFormat="0" applyAlignment="0" applyProtection="0"/>
    <xf numFmtId="185" fontId="7" fillId="0" borderId="2"/>
    <xf numFmtId="245" fontId="55" fillId="0" borderId="5" applyBorder="0" applyProtection="0">
      <alignment horizontal="right" vertical="center"/>
    </xf>
    <xf numFmtId="0" fontId="7" fillId="70" borderId="27" applyNumberFormat="0" applyProtection="0">
      <alignment horizontal="left" vertical="center" indent="1"/>
    </xf>
    <xf numFmtId="0" fontId="105" fillId="43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185" fontId="7" fillId="0" borderId="2"/>
    <xf numFmtId="185" fontId="7" fillId="0" borderId="2"/>
    <xf numFmtId="0" fontId="168" fillId="1" borderId="71" applyNumberFormat="0" applyFont="0" applyAlignment="0">
      <alignment horizontal="center"/>
    </xf>
    <xf numFmtId="0" fontId="7" fillId="70" borderId="27" applyNumberFormat="0" applyProtection="0">
      <alignment horizontal="left" vertical="center" indent="1"/>
    </xf>
    <xf numFmtId="185" fontId="7" fillId="0" borderId="2"/>
    <xf numFmtId="173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173" fontId="72" fillId="51" borderId="27" applyNumberFormat="0" applyAlignment="0" applyProtection="0"/>
    <xf numFmtId="185" fontId="7" fillId="0" borderId="2"/>
    <xf numFmtId="185" fontId="7" fillId="0" borderId="2"/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173" fontId="72" fillId="51" borderId="27" applyNumberFormat="0" applyAlignment="0" applyProtection="0"/>
    <xf numFmtId="0" fontId="299" fillId="0" borderId="0"/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7" fillId="0" borderId="19"/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185" fontId="7" fillId="0" borderId="2"/>
    <xf numFmtId="185" fontId="7" fillId="0" borderId="2"/>
    <xf numFmtId="173" fontId="72" fillId="61" borderId="27" applyNumberFormat="0" applyAlignment="0" applyProtection="0"/>
    <xf numFmtId="0" fontId="299" fillId="0" borderId="0"/>
    <xf numFmtId="0" fontId="218" fillId="51" borderId="27" applyNumberFormat="0" applyAlignment="0" applyProtection="0"/>
    <xf numFmtId="4" fontId="199" fillId="78" borderId="27" applyNumberFormat="0" applyProtection="0">
      <alignment vertical="center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287" fillId="78" borderId="27" applyNumberFormat="0" applyProtection="0">
      <alignment vertical="center"/>
    </xf>
    <xf numFmtId="276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244" fillId="51" borderId="21" applyNumberFormat="0" applyAlignment="0" applyProtection="0"/>
    <xf numFmtId="185" fontId="7" fillId="0" borderId="2"/>
    <xf numFmtId="0" fontId="7" fillId="70" borderId="27" applyNumberFormat="0" applyProtection="0">
      <alignment horizontal="left" vertical="center" indent="1"/>
    </xf>
    <xf numFmtId="0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274" fontId="7" fillId="90" borderId="27" applyNumberFormat="0" applyProtection="0">
      <alignment horizontal="left" vertical="center" indent="1"/>
    </xf>
    <xf numFmtId="0" fontId="259" fillId="51" borderId="27" applyNumberFormat="0" applyAlignment="0" applyProtection="0"/>
    <xf numFmtId="185" fontId="7" fillId="0" borderId="2"/>
    <xf numFmtId="4" fontId="199" fillId="37" borderId="27" applyNumberFormat="0" applyProtection="0">
      <alignment vertical="center"/>
    </xf>
    <xf numFmtId="0" fontId="142" fillId="43" borderId="21" applyNumberFormat="0" applyAlignment="0" applyProtection="0"/>
    <xf numFmtId="173" fontId="72" fillId="51" borderId="27" applyNumberFormat="0" applyAlignment="0" applyProtection="0"/>
    <xf numFmtId="0" fontId="7" fillId="36" borderId="27" applyNumberFormat="0" applyProtection="0">
      <alignment horizontal="left" vertical="center" indent="1"/>
    </xf>
    <xf numFmtId="0" fontId="72" fillId="51" borderId="27" applyNumberFormat="0" applyAlignment="0" applyProtection="0"/>
    <xf numFmtId="185" fontId="7" fillId="0" borderId="2"/>
    <xf numFmtId="4" fontId="199" fillId="99" borderId="27" applyNumberFormat="0" applyProtection="0">
      <alignment horizontal="left" vertical="center" indent="1"/>
    </xf>
    <xf numFmtId="0" fontId="72" fillId="51" borderId="27" applyNumberFormat="0" applyAlignment="0" applyProtection="0"/>
    <xf numFmtId="0" fontId="7" fillId="36" borderId="27" applyNumberFormat="0" applyProtection="0">
      <alignment horizontal="left" vertical="center" indent="1"/>
    </xf>
    <xf numFmtId="185" fontId="7" fillId="0" borderId="2"/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173" fontId="72" fillId="51" borderId="27" applyNumberFormat="0" applyAlignment="0" applyProtection="0"/>
    <xf numFmtId="0" fontId="299" fillId="0" borderId="0"/>
    <xf numFmtId="185" fontId="7" fillId="0" borderId="2"/>
    <xf numFmtId="173" fontId="72" fillId="61" borderId="27" applyNumberFormat="0" applyAlignment="0" applyProtection="0"/>
    <xf numFmtId="0" fontId="7" fillId="90" borderId="27" applyNumberFormat="0" applyProtection="0">
      <alignment horizontal="left" vertical="center" indent="1"/>
    </xf>
    <xf numFmtId="173" fontId="72" fillId="51" borderId="27" applyNumberFormat="0" applyAlignment="0" applyProtection="0"/>
    <xf numFmtId="0" fontId="7" fillId="90" borderId="27" applyNumberFormat="0" applyProtection="0">
      <alignment horizontal="left" vertical="center" indent="1"/>
    </xf>
    <xf numFmtId="171" fontId="40" fillId="71" borderId="3" applyBorder="0">
      <alignment horizontal="right"/>
    </xf>
    <xf numFmtId="173" fontId="72" fillId="51" borderId="27" applyNumberFormat="0" applyAlignment="0" applyProtection="0"/>
    <xf numFmtId="185" fontId="7" fillId="0" borderId="2"/>
    <xf numFmtId="0" fontId="72" fillId="61" borderId="27" applyNumberFormat="0" applyAlignment="0" applyProtection="0"/>
    <xf numFmtId="0" fontId="78" fillId="0" borderId="95" applyNumberFormat="0" applyAlignment="0" applyProtection="0">
      <alignment horizontal="left" vertical="center"/>
    </xf>
    <xf numFmtId="0" fontId="7" fillId="70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8" fontId="123" fillId="0" borderId="45">
      <alignment horizontal="right"/>
    </xf>
    <xf numFmtId="0" fontId="7" fillId="36" borderId="27" applyNumberFormat="0" applyProtection="0">
      <alignment horizontal="left" vertical="center" indent="1"/>
    </xf>
    <xf numFmtId="0" fontId="72" fillId="51" borderId="27" applyNumberFormat="0" applyAlignment="0" applyProtection="0"/>
    <xf numFmtId="4" fontId="199" fillId="99" borderId="27" applyNumberFormat="0" applyProtection="0">
      <alignment horizontal="left" vertical="center" indent="1"/>
    </xf>
    <xf numFmtId="0" fontId="259" fillId="51" borderId="27" applyNumberFormat="0" applyAlignment="0" applyProtection="0"/>
    <xf numFmtId="173" fontId="72" fillId="51" borderId="27" applyNumberFormat="0" applyAlignment="0" applyProtection="0"/>
    <xf numFmtId="185" fontId="7" fillId="0" borderId="2"/>
    <xf numFmtId="0" fontId="143" fillId="51" borderId="27" applyNumberFormat="0" applyAlignment="0" applyProtection="0"/>
    <xf numFmtId="185" fontId="7" fillId="0" borderId="2"/>
    <xf numFmtId="0" fontId="218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173" fontId="105" fillId="59" borderId="21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81" fontId="132" fillId="0" borderId="2" applyBorder="0"/>
    <xf numFmtId="0" fontId="299" fillId="0" borderId="0"/>
    <xf numFmtId="171" fontId="40" fillId="71" borderId="3" applyBorder="0">
      <alignment horizontal="right"/>
    </xf>
    <xf numFmtId="185" fontId="7" fillId="0" borderId="2"/>
    <xf numFmtId="185" fontId="7" fillId="0" borderId="2"/>
    <xf numFmtId="173" fontId="56" fillId="63" borderId="5" applyBorder="0" applyProtection="0">
      <alignment horizontal="centerContinuous" vertical="center"/>
    </xf>
    <xf numFmtId="274" fontId="7" fillId="64" borderId="27" applyNumberFormat="0" applyProtection="0">
      <alignment horizontal="left" vertical="center" indent="1"/>
    </xf>
    <xf numFmtId="185" fontId="7" fillId="0" borderId="2"/>
    <xf numFmtId="0" fontId="7" fillId="9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173" fontId="72" fillId="51" borderId="27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7" fillId="70" borderId="27" applyNumberFormat="0" applyProtection="0">
      <alignment horizontal="left" vertical="center" indent="1"/>
    </xf>
    <xf numFmtId="185" fontId="7" fillId="0" borderId="2"/>
    <xf numFmtId="185" fontId="7" fillId="0" borderId="2"/>
    <xf numFmtId="0" fontId="72" fillId="51" borderId="27" applyNumberFormat="0" applyAlignment="0" applyProtection="0"/>
    <xf numFmtId="185" fontId="7" fillId="0" borderId="2"/>
    <xf numFmtId="185" fontId="7" fillId="0" borderId="2"/>
    <xf numFmtId="173" fontId="72" fillId="51" borderId="27" applyNumberFormat="0" applyAlignment="0" applyProtection="0"/>
    <xf numFmtId="0" fontId="7" fillId="90" borderId="27" applyNumberFormat="0" applyProtection="0">
      <alignment horizontal="left" vertical="center" indent="1"/>
    </xf>
    <xf numFmtId="185" fontId="7" fillId="0" borderId="2"/>
    <xf numFmtId="4" fontId="199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85" fontId="7" fillId="0" borderId="2"/>
    <xf numFmtId="173" fontId="72" fillId="51" borderId="27" applyNumberFormat="0" applyAlignment="0" applyProtection="0"/>
    <xf numFmtId="0" fontId="299" fillId="0" borderId="0"/>
    <xf numFmtId="173" fontId="72" fillId="51" borderId="27" applyNumberFormat="0" applyAlignment="0" applyProtection="0"/>
    <xf numFmtId="185" fontId="7" fillId="0" borderId="2"/>
    <xf numFmtId="185" fontId="7" fillId="0" borderId="2"/>
    <xf numFmtId="185" fontId="7" fillId="0" borderId="2"/>
    <xf numFmtId="0" fontId="7" fillId="70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103" borderId="27" applyNumberFormat="0" applyProtection="0">
      <alignment horizontal="right" vertical="center"/>
    </xf>
    <xf numFmtId="4" fontId="199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173" fontId="72" fillId="51" borderId="27" applyNumberFormat="0" applyAlignment="0" applyProtection="0"/>
    <xf numFmtId="185" fontId="7" fillId="0" borderId="2"/>
    <xf numFmtId="0" fontId="259" fillId="51" borderId="27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0" fontId="65" fillId="85" borderId="21" applyNumberFormat="0" applyAlignment="0" applyProtection="0"/>
    <xf numFmtId="185" fontId="7" fillId="0" borderId="2"/>
    <xf numFmtId="185" fontId="7" fillId="0" borderId="2"/>
    <xf numFmtId="0" fontId="75" fillId="0" borderId="0" applyNumberFormat="0" applyFill="0" applyBorder="0" applyAlignment="0" applyProtection="0"/>
    <xf numFmtId="185" fontId="7" fillId="0" borderId="2"/>
    <xf numFmtId="0" fontId="72" fillId="51" borderId="27" applyNumberFormat="0" applyAlignment="0" applyProtection="0"/>
    <xf numFmtId="0" fontId="7" fillId="9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143" fillId="51" borderId="27" applyNumberFormat="0" applyAlignment="0" applyProtection="0"/>
    <xf numFmtId="0" fontId="105" fillId="43" borderId="21" applyNumberFormat="0" applyAlignment="0" applyProtection="0"/>
    <xf numFmtId="181" fontId="132" fillId="0" borderId="2" applyBorder="0"/>
    <xf numFmtId="173" fontId="72" fillId="51" borderId="27" applyNumberFormat="0" applyAlignment="0" applyProtection="0"/>
    <xf numFmtId="185" fontId="7" fillId="0" borderId="2"/>
    <xf numFmtId="185" fontId="7" fillId="0" borderId="2"/>
    <xf numFmtId="274" fontId="7" fillId="90" borderId="27" applyNumberFormat="0" applyProtection="0">
      <alignment horizontal="left" vertical="center" indent="1"/>
    </xf>
    <xf numFmtId="173" fontId="72" fillId="51" borderId="27" applyNumberFormat="0" applyAlignment="0" applyProtection="0"/>
    <xf numFmtId="0" fontId="202" fillId="51" borderId="21" applyNumberFormat="0" applyAlignment="0" applyProtection="0"/>
    <xf numFmtId="0" fontId="65" fillId="51" borderId="21" applyNumberFormat="0" applyAlignment="0" applyProtection="0"/>
    <xf numFmtId="173" fontId="98" fillId="61" borderId="21" applyNumberFormat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0" fontId="72" fillId="51" borderId="27" applyNumberFormat="0" applyAlignment="0" applyProtection="0"/>
    <xf numFmtId="185" fontId="7" fillId="0" borderId="2"/>
    <xf numFmtId="0" fontId="72" fillId="51" borderId="27" applyNumberFormat="0" applyAlignment="0" applyProtection="0"/>
    <xf numFmtId="185" fontId="7" fillId="0" borderId="2"/>
    <xf numFmtId="0" fontId="72" fillId="61" borderId="27" applyNumberFormat="0" applyAlignment="0" applyProtection="0"/>
    <xf numFmtId="185" fontId="7" fillId="0" borderId="2"/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299" fillId="0" borderId="0"/>
    <xf numFmtId="0" fontId="259" fillId="51" borderId="27" applyNumberFormat="0" applyAlignment="0" applyProtection="0"/>
    <xf numFmtId="173" fontId="72" fillId="51" borderId="27" applyNumberFormat="0" applyAlignment="0" applyProtection="0"/>
    <xf numFmtId="4" fontId="199" fillId="64" borderId="27" applyNumberFormat="0" applyProtection="0">
      <alignment horizontal="left" vertical="center" indent="1"/>
    </xf>
    <xf numFmtId="1" fontId="207" fillId="0" borderId="96">
      <alignment vertical="top"/>
    </xf>
    <xf numFmtId="0" fontId="163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185" fontId="7" fillId="0" borderId="2"/>
    <xf numFmtId="185" fontId="7" fillId="0" borderId="2"/>
    <xf numFmtId="173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0" fontId="143" fillId="51" borderId="27" applyNumberFormat="0" applyAlignment="0" applyProtection="0"/>
    <xf numFmtId="0" fontId="218" fillId="51" borderId="27" applyNumberFormat="0" applyAlignment="0" applyProtection="0"/>
    <xf numFmtId="0" fontId="299" fillId="0" borderId="0"/>
    <xf numFmtId="0" fontId="299" fillId="0" borderId="0"/>
    <xf numFmtId="171" fontId="40" fillId="71" borderId="3" applyBorder="0">
      <alignment horizontal="right"/>
    </xf>
    <xf numFmtId="1" fontId="207" fillId="0" borderId="96">
      <alignment vertical="top"/>
    </xf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72" fillId="51" borderId="27" applyNumberFormat="0" applyAlignment="0" applyProtection="0"/>
    <xf numFmtId="185" fontId="7" fillId="0" borderId="2"/>
    <xf numFmtId="0" fontId="7" fillId="36" borderId="27" applyNumberFormat="0" applyProtection="0">
      <alignment horizontal="left" vertical="center" indent="1"/>
    </xf>
    <xf numFmtId="185" fontId="7" fillId="0" borderId="2"/>
    <xf numFmtId="0" fontId="7" fillId="70" borderId="27" applyNumberFormat="0" applyProtection="0">
      <alignment horizontal="left" vertical="center" indent="1"/>
    </xf>
    <xf numFmtId="185" fontId="7" fillId="0" borderId="2"/>
    <xf numFmtId="173" fontId="72" fillId="51" borderId="27" applyNumberFormat="0" applyAlignment="0" applyProtection="0"/>
    <xf numFmtId="0" fontId="299" fillId="0" borderId="0"/>
    <xf numFmtId="0" fontId="299" fillId="0" borderId="0"/>
    <xf numFmtId="171" fontId="40" fillId="71" borderId="3" applyBorder="0">
      <alignment horizontal="right"/>
    </xf>
    <xf numFmtId="0" fontId="7" fillId="64" borderId="27" applyNumberFormat="0" applyProtection="0">
      <alignment horizontal="left" vertical="center" indent="1"/>
    </xf>
    <xf numFmtId="1" fontId="207" fillId="0" borderId="96">
      <alignment vertical="top"/>
    </xf>
    <xf numFmtId="173" fontId="65" fillId="51" borderId="21" applyNumberFormat="0" applyAlignment="0" applyProtection="0"/>
    <xf numFmtId="173" fontId="65" fillId="51" borderId="21" applyNumberFormat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73" fontId="72" fillId="51" borderId="27" applyNumberFormat="0" applyAlignment="0" applyProtection="0"/>
    <xf numFmtId="275" fontId="7" fillId="0" borderId="3" applyFont="0" applyFill="0" applyBorder="0" applyAlignment="0" applyProtection="0"/>
    <xf numFmtId="173" fontId="72" fillId="51" borderId="27" applyNumberFormat="0" applyAlignment="0" applyProtection="0"/>
    <xf numFmtId="185" fontId="7" fillId="0" borderId="2"/>
    <xf numFmtId="4" fontId="199" fillId="99" borderId="27" applyNumberFormat="0" applyProtection="0">
      <alignment horizontal="left" vertical="center" indent="1"/>
    </xf>
    <xf numFmtId="173" fontId="72" fillId="51" borderId="27" applyNumberFormat="0" applyAlignment="0" applyProtection="0"/>
    <xf numFmtId="17" fontId="103" fillId="0" borderId="3" applyFont="0" applyFill="0" applyBorder="0" applyAlignment="0" applyProtection="0"/>
    <xf numFmtId="173" fontId="72" fillId="51" borderId="27" applyNumberFormat="0" applyAlignment="0" applyProtection="0"/>
    <xf numFmtId="185" fontId="7" fillId="0" borderId="2"/>
    <xf numFmtId="0" fontId="78" fillId="0" borderId="71">
      <alignment horizontal="left" vertical="center"/>
    </xf>
    <xf numFmtId="173" fontId="72" fillId="51" borderId="27" applyNumberFormat="0" applyAlignment="0" applyProtection="0"/>
    <xf numFmtId="0" fontId="105" fillId="43" borderId="21" applyNumberFormat="0" applyAlignment="0" applyProtection="0"/>
    <xf numFmtId="171" fontId="40" fillId="71" borderId="3" applyBorder="0">
      <alignment horizontal="right"/>
    </xf>
    <xf numFmtId="173" fontId="65" fillId="51" borderId="21" applyNumberFormat="0" applyAlignment="0" applyProtection="0"/>
    <xf numFmtId="173" fontId="65" fillId="51" borderId="21" applyNumberFormat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73" fontId="72" fillId="51" borderId="27" applyNumberFormat="0" applyAlignment="0" applyProtection="0"/>
    <xf numFmtId="185" fontId="7" fillId="0" borderId="2"/>
    <xf numFmtId="0" fontId="7" fillId="64" borderId="27" applyNumberFormat="0" applyProtection="0">
      <alignment horizontal="left" vertical="center" indent="1"/>
    </xf>
    <xf numFmtId="173" fontId="72" fillId="51" borderId="27" applyNumberFormat="0" applyAlignment="0" applyProtection="0"/>
    <xf numFmtId="0" fontId="7" fillId="90" borderId="27" applyNumberFormat="0" applyProtection="0">
      <alignment horizontal="left" vertical="center" indent="1"/>
    </xf>
    <xf numFmtId="185" fontId="7" fillId="0" borderId="2"/>
    <xf numFmtId="185" fontId="7" fillId="0" borderId="2"/>
    <xf numFmtId="173" fontId="72" fillId="51" borderId="27" applyNumberFormat="0" applyAlignment="0" applyProtection="0"/>
    <xf numFmtId="171" fontId="40" fillId="71" borderId="3" applyBorder="0">
      <alignment horizontal="right"/>
    </xf>
    <xf numFmtId="173" fontId="65" fillId="51" borderId="21" applyNumberFormat="0" applyAlignment="0" applyProtection="0"/>
    <xf numFmtId="173" fontId="65" fillId="51" borderId="21" applyNumberFormat="0" applyAlignment="0" applyProtection="0"/>
    <xf numFmtId="185" fontId="7" fillId="0" borderId="2"/>
    <xf numFmtId="185" fontId="7" fillId="0" borderId="2"/>
    <xf numFmtId="171" fontId="40" fillId="71" borderId="3" applyBorder="0">
      <alignment horizontal="right"/>
    </xf>
    <xf numFmtId="173" fontId="65" fillId="51" borderId="21" applyNumberFormat="0" applyAlignment="0" applyProtection="0"/>
    <xf numFmtId="173" fontId="65" fillId="51" borderId="21" applyNumberFormat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71" fontId="40" fillId="0" borderId="3" applyBorder="0">
      <alignment horizontal="right"/>
    </xf>
    <xf numFmtId="171" fontId="40" fillId="0" borderId="3" applyBorder="0">
      <alignment horizontal="right"/>
    </xf>
    <xf numFmtId="185" fontId="7" fillId="0" borderId="2"/>
    <xf numFmtId="185" fontId="7" fillId="0" borderId="2"/>
    <xf numFmtId="185" fontId="7" fillId="0" borderId="2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142" fillId="43" borderId="21" applyNumberFormat="0" applyAlignment="0" applyProtection="0"/>
    <xf numFmtId="173" fontId="72" fillId="51" borderId="27" applyNumberFormat="0" applyAlignment="0" applyProtection="0"/>
    <xf numFmtId="185" fontId="7" fillId="0" borderId="2"/>
    <xf numFmtId="185" fontId="7" fillId="0" borderId="2"/>
    <xf numFmtId="4" fontId="199" fillId="64" borderId="27" applyNumberFormat="0" applyProtection="0">
      <alignment horizontal="left" vertical="center" indent="1"/>
    </xf>
    <xf numFmtId="173" fontId="72" fillId="51" borderId="27" applyNumberFormat="0" applyAlignment="0" applyProtection="0"/>
    <xf numFmtId="173" fontId="72" fillId="51" borderId="27" applyNumberFormat="0" applyAlignment="0" applyProtection="0"/>
    <xf numFmtId="185" fontId="7" fillId="0" borderId="2"/>
    <xf numFmtId="173" fontId="72" fillId="51" borderId="27" applyNumberFormat="0" applyAlignment="0" applyProtection="0"/>
    <xf numFmtId="274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299" fillId="0" borderId="0"/>
    <xf numFmtId="17" fontId="103" fillId="0" borderId="3" applyFont="0" applyFill="0" applyBorder="0" applyAlignment="0" applyProtection="0"/>
    <xf numFmtId="0" fontId="7" fillId="70" borderId="27" applyNumberFormat="0" applyProtection="0">
      <alignment horizontal="left" vertical="center" indent="1"/>
    </xf>
    <xf numFmtId="173" fontId="72" fillId="51" borderId="27" applyNumberFormat="0" applyAlignment="0" applyProtection="0"/>
    <xf numFmtId="171" fontId="40" fillId="0" borderId="3" applyBorder="0">
      <alignment horizontal="right"/>
    </xf>
    <xf numFmtId="8" fontId="123" fillId="0" borderId="45">
      <alignment horizontal="right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97" borderId="27" applyNumberFormat="0" applyProtection="0">
      <alignment horizontal="right" vertical="center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103" borderId="27" applyNumberFormat="0" applyProtection="0">
      <alignment horizontal="right" vertical="center"/>
    </xf>
    <xf numFmtId="0" fontId="7" fillId="70" borderId="27" applyNumberFormat="0" applyProtection="0">
      <alignment horizontal="left" vertical="center" indent="1"/>
    </xf>
    <xf numFmtId="185" fontId="7" fillId="0" borderId="2"/>
    <xf numFmtId="0" fontId="72" fillId="51" borderId="27" applyNumberFormat="0" applyAlignment="0" applyProtection="0"/>
    <xf numFmtId="173" fontId="72" fillId="51" borderId="27" applyNumberFormat="0" applyAlignment="0" applyProtection="0"/>
    <xf numFmtId="0" fontId="168" fillId="1" borderId="71" applyNumberFormat="0" applyFont="0" applyAlignment="0">
      <alignment horizontal="center"/>
    </xf>
    <xf numFmtId="0" fontId="126" fillId="66" borderId="70">
      <alignment horizontal="center" vertical="center" wrapText="1"/>
      <protection hidden="1"/>
    </xf>
    <xf numFmtId="4" fontId="199" fillId="97" borderId="27" applyNumberFormat="0" applyProtection="0">
      <alignment horizontal="right" vertical="center"/>
    </xf>
    <xf numFmtId="0" fontId="7" fillId="0" borderId="19"/>
    <xf numFmtId="0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198" fillId="0" borderId="0" applyBorder="0">
      <protection locked="0"/>
    </xf>
    <xf numFmtId="185" fontId="7" fillId="0" borderId="2"/>
    <xf numFmtId="0" fontId="299" fillId="0" borderId="0"/>
    <xf numFmtId="0" fontId="299" fillId="0" borderId="0"/>
    <xf numFmtId="185" fontId="7" fillId="0" borderId="2"/>
    <xf numFmtId="4" fontId="199" fillId="78" borderId="27" applyNumberFormat="0" applyProtection="0">
      <alignment horizontal="left" vertical="center" indent="1"/>
    </xf>
    <xf numFmtId="0" fontId="7" fillId="0" borderId="5" applyFill="0" applyAlignment="0" applyProtection="0"/>
    <xf numFmtId="274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185" fontId="7" fillId="0" borderId="2"/>
    <xf numFmtId="173" fontId="126" fillId="66" borderId="70">
      <alignment horizontal="center" vertical="center" wrapText="1"/>
      <protection hidden="1"/>
    </xf>
    <xf numFmtId="173" fontId="72" fillId="51" borderId="27" applyNumberFormat="0" applyAlignment="0" applyProtection="0"/>
    <xf numFmtId="173" fontId="72" fillId="51" borderId="27" applyNumberFormat="0" applyAlignment="0" applyProtection="0"/>
    <xf numFmtId="185" fontId="7" fillId="0" borderId="2"/>
    <xf numFmtId="173" fontId="72" fillId="61" borderId="27" applyNumberFormat="0" applyAlignment="0" applyProtection="0"/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right" vertical="center"/>
    </xf>
    <xf numFmtId="0" fontId="7" fillId="90" borderId="27" applyNumberFormat="0" applyProtection="0">
      <alignment horizontal="left" vertical="center" indent="1"/>
    </xf>
    <xf numFmtId="185" fontId="7" fillId="0" borderId="2"/>
    <xf numFmtId="0" fontId="7" fillId="36" borderId="27" applyNumberFormat="0" applyProtection="0">
      <alignment horizontal="left" vertical="center" indent="1"/>
    </xf>
    <xf numFmtId="185" fontId="7" fillId="0" borderId="2"/>
    <xf numFmtId="173" fontId="72" fillId="61" borderId="27" applyNumberFormat="0" applyAlignment="0" applyProtection="0"/>
    <xf numFmtId="274" fontId="7" fillId="70" borderId="27" applyNumberFormat="0" applyProtection="0">
      <alignment horizontal="left" vertical="center" indent="1"/>
    </xf>
    <xf numFmtId="0" fontId="299" fillId="0" borderId="0"/>
    <xf numFmtId="173" fontId="72" fillId="51" borderId="27" applyNumberFormat="0" applyAlignment="0" applyProtection="0"/>
    <xf numFmtId="17" fontId="103" fillId="0" borderId="3" applyFont="0" applyFill="0" applyBorder="0" applyAlignment="0" applyProtection="0"/>
    <xf numFmtId="0" fontId="218" fillId="51" borderId="27" applyNumberFormat="0" applyAlignment="0" applyProtection="0"/>
    <xf numFmtId="0" fontId="72" fillId="61" borderId="27" applyNumberFormat="0" applyAlignment="0" applyProtection="0"/>
    <xf numFmtId="274" fontId="7" fillId="90" borderId="27" applyNumberFormat="0" applyProtection="0">
      <alignment horizontal="left" vertical="center" indent="1"/>
    </xf>
    <xf numFmtId="185" fontId="7" fillId="0" borderId="2"/>
    <xf numFmtId="185" fontId="7" fillId="0" borderId="2"/>
    <xf numFmtId="173" fontId="72" fillId="51" borderId="27" applyNumberFormat="0" applyAlignment="0" applyProtection="0"/>
    <xf numFmtId="0" fontId="259" fillId="51" borderId="27" applyNumberFormat="0" applyAlignment="0" applyProtection="0"/>
    <xf numFmtId="0" fontId="105" fillId="43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85" fontId="7" fillId="0" borderId="2"/>
    <xf numFmtId="185" fontId="7" fillId="0" borderId="2"/>
    <xf numFmtId="185" fontId="7" fillId="0" borderId="2"/>
    <xf numFmtId="171" fontId="40" fillId="0" borderId="3" applyBorder="0">
      <alignment horizontal="right"/>
    </xf>
    <xf numFmtId="0" fontId="45" fillId="0" borderId="86" applyFill="0" applyBorder="0" applyProtection="0">
      <alignment horizontal="left" vertical="top"/>
    </xf>
    <xf numFmtId="0" fontId="48" fillId="0" borderId="85"/>
    <xf numFmtId="199" fontId="71" fillId="0" borderId="86" applyFont="0" applyFill="0" applyBorder="0" applyAlignment="0" applyProtection="0"/>
    <xf numFmtId="173" fontId="45" fillId="0" borderId="86" applyFill="0" applyBorder="0" applyProtection="0">
      <alignment horizontal="left" vertical="top"/>
    </xf>
    <xf numFmtId="185" fontId="7" fillId="0" borderId="2"/>
    <xf numFmtId="3" fontId="233" fillId="35" borderId="87" applyFont="0" applyAlignment="0">
      <alignment vertical="center"/>
    </xf>
    <xf numFmtId="3" fontId="233" fillId="35" borderId="84" applyFont="0" applyAlignment="0">
      <alignment vertical="center"/>
    </xf>
    <xf numFmtId="3" fontId="233" fillId="35" borderId="84" applyFont="0" applyAlignment="0">
      <alignment vertical="center"/>
    </xf>
    <xf numFmtId="3" fontId="233" fillId="35" borderId="84" applyFont="0" applyAlignment="0">
      <alignment vertical="center"/>
    </xf>
    <xf numFmtId="3" fontId="233" fillId="35" borderId="84" applyFont="0" applyAlignment="0">
      <alignment vertical="center"/>
    </xf>
    <xf numFmtId="0" fontId="198" fillId="0" borderId="0" applyBorder="0">
      <protection locked="0"/>
    </xf>
    <xf numFmtId="185" fontId="7" fillId="0" borderId="2"/>
    <xf numFmtId="0" fontId="48" fillId="0" borderId="79"/>
    <xf numFmtId="173" fontId="48" fillId="0" borderId="79"/>
    <xf numFmtId="199" fontId="71" fillId="0" borderId="80" applyFont="0" applyFill="0" applyBorder="0" applyAlignment="0" applyProtection="0"/>
    <xf numFmtId="0" fontId="48" fillId="0" borderId="82"/>
    <xf numFmtId="0" fontId="45" fillId="0" borderId="80" applyFill="0" applyBorder="0" applyProtection="0">
      <alignment horizontal="left" vertical="top"/>
    </xf>
    <xf numFmtId="173" fontId="45" fillId="0" borderId="80" applyFill="0" applyBorder="0" applyProtection="0">
      <alignment horizontal="left" vertical="top"/>
    </xf>
    <xf numFmtId="0" fontId="7" fillId="0" borderId="19"/>
    <xf numFmtId="0" fontId="7" fillId="70" borderId="27" applyNumberFormat="0" applyProtection="0">
      <alignment horizontal="left" vertical="center" indent="1"/>
    </xf>
    <xf numFmtId="185" fontId="7" fillId="0" borderId="2"/>
    <xf numFmtId="0" fontId="299" fillId="0" borderId="0"/>
    <xf numFmtId="0" fontId="72" fillId="51" borderId="27" applyNumberFormat="0" applyAlignment="0" applyProtection="0"/>
    <xf numFmtId="185" fontId="7" fillId="0" borderId="2"/>
    <xf numFmtId="182" fontId="79" fillId="0" borderId="80" applyFont="0" applyFill="0" applyBorder="0" applyAlignment="0" applyProtection="0"/>
    <xf numFmtId="164" fontId="84" fillId="0" borderId="80" applyFont="0" applyFill="0" applyBorder="0" applyAlignment="0" applyProtection="0">
      <alignment horizontal="right"/>
    </xf>
    <xf numFmtId="3" fontId="233" fillId="35" borderId="84" applyFont="0" applyAlignment="0">
      <alignment vertical="center"/>
    </xf>
    <xf numFmtId="3" fontId="233" fillId="35" borderId="84" applyFont="0" applyAlignment="0">
      <alignment vertical="center"/>
    </xf>
    <xf numFmtId="3" fontId="233" fillId="35" borderId="84" applyFont="0" applyAlignment="0">
      <alignment vertical="center"/>
    </xf>
    <xf numFmtId="185" fontId="7" fillId="0" borderId="2"/>
    <xf numFmtId="4" fontId="199" fillId="64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3" fontId="233" fillId="35" borderId="87" applyFont="0" applyAlignment="0">
      <alignment vertical="center"/>
    </xf>
    <xf numFmtId="164" fontId="84" fillId="0" borderId="83" applyFont="0" applyFill="0" applyBorder="0" applyAlignment="0" applyProtection="0">
      <alignment horizontal="right"/>
    </xf>
    <xf numFmtId="185" fontId="7" fillId="0" borderId="2"/>
    <xf numFmtId="0" fontId="7" fillId="64" borderId="27" applyNumberFormat="0" applyProtection="0">
      <alignment horizontal="left" vertical="center" indent="1"/>
    </xf>
    <xf numFmtId="1" fontId="207" fillId="0" borderId="49">
      <alignment vertical="top"/>
    </xf>
    <xf numFmtId="173" fontId="45" fillId="0" borderId="83" applyFill="0" applyBorder="0" applyProtection="0">
      <alignment horizontal="left" vertical="top"/>
    </xf>
    <xf numFmtId="185" fontId="7" fillId="0" borderId="2"/>
    <xf numFmtId="0" fontId="198" fillId="0" borderId="0" applyBorder="0">
      <protection locked="0"/>
    </xf>
    <xf numFmtId="4" fontId="199" fillId="78" borderId="27" applyNumberFormat="0" applyProtection="0">
      <alignment horizontal="left" vertical="center" indent="1"/>
    </xf>
    <xf numFmtId="173" fontId="72" fillId="51" borderId="27" applyNumberFormat="0" applyAlignment="0" applyProtection="0"/>
    <xf numFmtId="185" fontId="7" fillId="0" borderId="2"/>
    <xf numFmtId="0" fontId="7" fillId="36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4" fontId="199" fillId="78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85" fontId="7" fillId="0" borderId="2"/>
    <xf numFmtId="173" fontId="65" fillId="51" borderId="21" applyNumberFormat="0" applyAlignment="0" applyProtection="0"/>
    <xf numFmtId="185" fontId="7" fillId="0" borderId="2"/>
    <xf numFmtId="0" fontId="36" fillId="0" borderId="5" applyProtection="0">
      <alignment horizontal="center"/>
    </xf>
    <xf numFmtId="4" fontId="7" fillId="0" borderId="62" applyNumberFormat="0" applyFont="0" applyFill="0" applyAlignment="0" applyProtection="0"/>
    <xf numFmtId="0" fontId="7" fillId="36" borderId="27" applyNumberFormat="0" applyProtection="0">
      <alignment horizontal="left" vertical="center" indent="1"/>
    </xf>
    <xf numFmtId="0" fontId="72" fillId="51" borderId="27" applyNumberFormat="0" applyAlignment="0" applyProtection="0"/>
    <xf numFmtId="0" fontId="7" fillId="90" borderId="27" applyNumberFormat="0" applyProtection="0">
      <alignment horizontal="left" vertical="center" indent="1"/>
    </xf>
    <xf numFmtId="274" fontId="7" fillId="9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299" fillId="0" borderId="0"/>
    <xf numFmtId="276" fontId="7" fillId="70" borderId="27" applyNumberFormat="0" applyProtection="0">
      <alignment horizontal="left" vertical="center" indent="1"/>
    </xf>
    <xf numFmtId="173" fontId="72" fillId="51" borderId="27" applyNumberFormat="0" applyAlignment="0" applyProtection="0"/>
    <xf numFmtId="185" fontId="7" fillId="0" borderId="2"/>
    <xf numFmtId="0" fontId="198" fillId="0" borderId="0" applyBorder="0">
      <protection locked="0"/>
    </xf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202" fillId="51" borderId="21" applyNumberFormat="0" applyAlignment="0" applyProtection="0"/>
    <xf numFmtId="0" fontId="244" fillId="51" borderId="21" applyNumberFormat="0" applyAlignment="0" applyProtection="0"/>
    <xf numFmtId="0" fontId="244" fillId="51" borderId="21" applyNumberFormat="0" applyAlignment="0" applyProtection="0"/>
    <xf numFmtId="0" fontId="98" fillId="61" borderId="21" applyNumberFormat="0" applyAlignment="0" applyProtection="0"/>
    <xf numFmtId="0" fontId="244" fillId="51" borderId="21" applyNumberFormat="0" applyAlignment="0" applyProtection="0"/>
    <xf numFmtId="181" fontId="132" fillId="0" borderId="2" applyBorder="0"/>
    <xf numFmtId="173" fontId="98" fillId="61" borderId="21" applyNumberFormat="0" applyAlignment="0" applyProtection="0"/>
    <xf numFmtId="0" fontId="98" fillId="61" borderId="21" applyNumberFormat="0" applyAlignment="0" applyProtection="0"/>
    <xf numFmtId="0" fontId="65" fillId="51" borderId="21" applyNumberFormat="0" applyAlignment="0" applyProtection="0"/>
    <xf numFmtId="0" fontId="65" fillId="51" borderId="21" applyNumberFormat="0" applyAlignment="0" applyProtection="0"/>
    <xf numFmtId="173" fontId="65" fillId="51" borderId="21" applyNumberFormat="0" applyAlignment="0" applyProtection="0"/>
    <xf numFmtId="173" fontId="48" fillId="0" borderId="85"/>
    <xf numFmtId="0" fontId="230" fillId="0" borderId="29" applyNumberFormat="0" applyFill="0" applyAlignment="0" applyProtection="0"/>
    <xf numFmtId="185" fontId="7" fillId="0" borderId="2"/>
    <xf numFmtId="185" fontId="7" fillId="0" borderId="2"/>
    <xf numFmtId="185" fontId="7" fillId="0" borderId="2"/>
    <xf numFmtId="1" fontId="207" fillId="0" borderId="49">
      <alignment vertical="top"/>
    </xf>
    <xf numFmtId="185" fontId="7" fillId="0" borderId="2"/>
    <xf numFmtId="185" fontId="7" fillId="0" borderId="2"/>
    <xf numFmtId="0" fontId="198" fillId="0" borderId="0" applyBorder="0">
      <protection locked="0"/>
    </xf>
    <xf numFmtId="185" fontId="7" fillId="0" borderId="2"/>
    <xf numFmtId="185" fontId="7" fillId="0" borderId="2"/>
    <xf numFmtId="185" fontId="7" fillId="0" borderId="2"/>
    <xf numFmtId="185" fontId="7" fillId="0" borderId="2"/>
    <xf numFmtId="0" fontId="77" fillId="0" borderId="29" applyNumberFormat="0" applyFill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77" fillId="0" borderId="29" applyNumberFormat="0" applyFill="0" applyAlignment="0" applyProtection="0"/>
    <xf numFmtId="185" fontId="7" fillId="0" borderId="2"/>
    <xf numFmtId="0" fontId="77" fillId="0" borderId="29" applyNumberFormat="0" applyFill="0" applyAlignment="0" applyProtection="0"/>
    <xf numFmtId="185" fontId="7" fillId="0" borderId="2"/>
    <xf numFmtId="0" fontId="77" fillId="0" borderId="29" applyNumberFormat="0" applyFill="0" applyAlignment="0" applyProtection="0"/>
    <xf numFmtId="3" fontId="233" fillId="35" borderId="81" applyFont="0" applyAlignment="0">
      <alignment vertical="center"/>
    </xf>
    <xf numFmtId="3" fontId="233" fillId="35" borderId="81" applyFont="0" applyAlignment="0">
      <alignment vertical="center"/>
    </xf>
    <xf numFmtId="3" fontId="233" fillId="35" borderId="81" applyFont="0" applyAlignment="0">
      <alignment vertical="center"/>
    </xf>
    <xf numFmtId="3" fontId="233" fillId="35" borderId="81" applyFont="0" applyAlignment="0">
      <alignment vertical="center"/>
    </xf>
    <xf numFmtId="3" fontId="233" fillId="35" borderId="81" applyFont="0" applyAlignment="0">
      <alignment vertical="center"/>
    </xf>
    <xf numFmtId="3" fontId="233" fillId="35" borderId="81" applyFont="0" applyAlignment="0">
      <alignment vertical="center"/>
    </xf>
    <xf numFmtId="3" fontId="233" fillId="35" borderId="81" applyFont="0" applyAlignment="0">
      <alignment vertical="center"/>
    </xf>
    <xf numFmtId="185" fontId="7" fillId="0" borderId="2"/>
    <xf numFmtId="0" fontId="198" fillId="0" borderId="0" applyBorder="0">
      <protection locked="0"/>
    </xf>
    <xf numFmtId="3" fontId="233" fillId="35" borderId="87" applyFont="0" applyAlignment="0">
      <alignment vertical="center"/>
    </xf>
    <xf numFmtId="3" fontId="233" fillId="35" borderId="87" applyFont="0" applyAlignment="0">
      <alignment vertical="center"/>
    </xf>
    <xf numFmtId="3" fontId="233" fillId="35" borderId="87" applyFont="0" applyAlignment="0">
      <alignment vertical="center"/>
    </xf>
    <xf numFmtId="0" fontId="68" fillId="0" borderId="30" applyNumberFormat="0" applyFill="0" applyAlignment="0" applyProtection="0"/>
    <xf numFmtId="173" fontId="75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173" fontId="77" fillId="0" borderId="29" applyNumberFormat="0" applyFill="0" applyAlignment="0" applyProtection="0"/>
    <xf numFmtId="237" fontId="181" fillId="0" borderId="5" applyBorder="0" applyProtection="0">
      <alignment horizontal="right"/>
    </xf>
    <xf numFmtId="276" fontId="7" fillId="70" borderId="27" applyNumberFormat="0" applyProtection="0">
      <alignment horizontal="left" vertical="center" indent="1"/>
    </xf>
    <xf numFmtId="173" fontId="75" fillId="0" borderId="0" applyNumberFormat="0" applyFill="0" applyBorder="0" applyAlignment="0" applyProtection="0"/>
    <xf numFmtId="173" fontId="72" fillId="61" borderId="27" applyNumberFormat="0" applyAlignment="0" applyProtection="0"/>
    <xf numFmtId="0" fontId="210" fillId="0" borderId="30" applyNumberFormat="0" applyFill="0" applyAlignment="0" applyProtection="0"/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82" fontId="79" fillId="0" borderId="86" applyFont="0" applyFill="0" applyBorder="0" applyAlignment="0" applyProtection="0"/>
    <xf numFmtId="164" fontId="84" fillId="0" borderId="86" applyFont="0" applyFill="0" applyBorder="0" applyAlignment="0" applyProtection="0">
      <alignment horizontal="right"/>
    </xf>
    <xf numFmtId="3" fontId="233" fillId="35" borderId="87" applyFont="0" applyAlignment="0">
      <alignment vertical="center"/>
    </xf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173" fontId="72" fillId="51" borderId="27" applyNumberFormat="0" applyAlignment="0" applyProtection="0"/>
    <xf numFmtId="0" fontId="72" fillId="51" borderId="27" applyNumberFormat="0" applyAlignment="0" applyProtection="0"/>
    <xf numFmtId="0" fontId="299" fillId="0" borderId="0"/>
    <xf numFmtId="0" fontId="299" fillId="0" borderId="0"/>
    <xf numFmtId="0" fontId="299" fillId="0" borderId="0"/>
    <xf numFmtId="0" fontId="230" fillId="0" borderId="29" applyNumberFormat="0" applyFill="0" applyAlignment="0" applyProtection="0"/>
    <xf numFmtId="0" fontId="75" fillId="0" borderId="0" applyNumberFormat="0" applyFill="0" applyBorder="0" applyAlignment="0" applyProtection="0"/>
    <xf numFmtId="0" fontId="299" fillId="0" borderId="0"/>
    <xf numFmtId="185" fontId="7" fillId="0" borderId="2"/>
    <xf numFmtId="182" fontId="79" fillId="0" borderId="83" applyFont="0" applyFill="0" applyBorder="0" applyAlignment="0" applyProtection="0"/>
    <xf numFmtId="3" fontId="7" fillId="0" borderId="0" applyFont="0" applyFill="0" applyBorder="0" applyAlignment="0" applyProtection="0"/>
    <xf numFmtId="0" fontId="45" fillId="0" borderId="83" applyFill="0" applyBorder="0" applyProtection="0">
      <alignment horizontal="left" vertical="top"/>
    </xf>
    <xf numFmtId="199" fontId="71" fillId="0" borderId="83" applyFont="0" applyFill="0" applyBorder="0" applyAlignment="0" applyProtection="0"/>
    <xf numFmtId="173" fontId="48" fillId="0" borderId="82"/>
    <xf numFmtId="0" fontId="299" fillId="0" borderId="0"/>
    <xf numFmtId="0" fontId="299" fillId="0" borderId="0"/>
    <xf numFmtId="0" fontId="299" fillId="0" borderId="0"/>
    <xf numFmtId="0" fontId="299" fillId="0" borderId="0"/>
    <xf numFmtId="3" fontId="233" fillId="35" borderId="87" applyFont="0" applyAlignment="0">
      <alignment vertical="center"/>
    </xf>
    <xf numFmtId="0" fontId="200" fillId="70" borderId="27" applyNumberFormat="0" applyProtection="0">
      <alignment horizontal="left" vertical="center" indent="1"/>
    </xf>
    <xf numFmtId="173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171" fontId="40" fillId="71" borderId="3" applyBorder="0">
      <alignment horizontal="right"/>
    </xf>
    <xf numFmtId="0" fontId="299" fillId="0" borderId="0"/>
    <xf numFmtId="0" fontId="299" fillId="0" borderId="0"/>
    <xf numFmtId="0" fontId="299" fillId="0" borderId="0"/>
    <xf numFmtId="185" fontId="7" fillId="0" borderId="2"/>
    <xf numFmtId="1" fontId="207" fillId="0" borderId="49">
      <alignment vertical="top"/>
    </xf>
    <xf numFmtId="4" fontId="199" fillId="78" borderId="27" applyNumberFormat="0" applyProtection="0">
      <alignment vertical="center"/>
    </xf>
    <xf numFmtId="0" fontId="7" fillId="64" borderId="27" applyNumberFormat="0" applyProtection="0">
      <alignment horizontal="left" vertical="center" indent="1"/>
    </xf>
    <xf numFmtId="185" fontId="7" fillId="0" borderId="2"/>
    <xf numFmtId="173" fontId="72" fillId="51" borderId="27" applyNumberFormat="0" applyAlignment="0" applyProtection="0"/>
    <xf numFmtId="173" fontId="72" fillId="51" borderId="27" applyNumberFormat="0" applyAlignment="0" applyProtection="0"/>
    <xf numFmtId="185" fontId="7" fillId="0" borderId="2"/>
    <xf numFmtId="185" fontId="7" fillId="0" borderId="2"/>
    <xf numFmtId="255" fontId="207" fillId="0" borderId="52" applyAlignment="0">
      <alignment horizontal="right"/>
    </xf>
    <xf numFmtId="4" fontId="199" fillId="104" borderId="27" applyNumberFormat="0" applyProtection="0">
      <alignment horizontal="right" vertical="center"/>
    </xf>
    <xf numFmtId="0" fontId="7" fillId="70" borderId="27" applyNumberFormat="0" applyProtection="0">
      <alignment horizontal="left" vertical="center" indent="1"/>
    </xf>
    <xf numFmtId="0" fontId="72" fillId="51" borderId="27" applyNumberFormat="0" applyAlignment="0" applyProtection="0"/>
    <xf numFmtId="0" fontId="168" fillId="1" borderId="71" applyNumberFormat="0" applyFont="0" applyAlignment="0">
      <alignment horizontal="center"/>
    </xf>
    <xf numFmtId="173" fontId="72" fillId="51" borderId="27" applyNumberFormat="0" applyAlignment="0" applyProtection="0"/>
    <xf numFmtId="0" fontId="7" fillId="36" borderId="27" applyNumberFormat="0" applyProtection="0">
      <alignment horizontal="left" vertical="center" indent="1"/>
    </xf>
    <xf numFmtId="4" fontId="199" fillId="37" borderId="27" applyNumberFormat="0" applyProtection="0">
      <alignment horizontal="left" vertical="center" indent="1"/>
    </xf>
    <xf numFmtId="0" fontId="198" fillId="0" borderId="0" applyBorder="0">
      <protection locked="0"/>
    </xf>
    <xf numFmtId="185" fontId="7" fillId="0" borderId="2"/>
    <xf numFmtId="185" fontId="7" fillId="0" borderId="2"/>
    <xf numFmtId="173" fontId="72" fillId="51" borderId="27" applyNumberFormat="0" applyAlignment="0" applyProtection="0"/>
    <xf numFmtId="0" fontId="72" fillId="51" borderId="27" applyNumberFormat="0" applyAlignment="0" applyProtection="0"/>
    <xf numFmtId="0" fontId="202" fillId="51" borderId="21" applyNumberFormat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0" fontId="299" fillId="0" borderId="0"/>
    <xf numFmtId="173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0" fontId="143" fillId="51" borderId="27" applyNumberFormat="0" applyAlignment="0" applyProtection="0"/>
    <xf numFmtId="171" fontId="40" fillId="0" borderId="3" applyBorder="0">
      <alignment horizontal="right"/>
    </xf>
    <xf numFmtId="274" fontId="7" fillId="36" borderId="27" applyNumberFormat="0" applyProtection="0">
      <alignment horizontal="left" vertical="center" indent="1"/>
    </xf>
    <xf numFmtId="0" fontId="259" fillId="51" borderId="27" applyNumberFormat="0" applyAlignment="0" applyProtection="0"/>
    <xf numFmtId="0" fontId="72" fillId="61" borderId="27" applyNumberFormat="0" applyAlignment="0" applyProtection="0"/>
    <xf numFmtId="0" fontId="72" fillId="61" borderId="27" applyNumberFormat="0" applyAlignment="0" applyProtection="0"/>
    <xf numFmtId="0" fontId="72" fillId="51" borderId="27" applyNumberFormat="0" applyAlignment="0" applyProtection="0"/>
    <xf numFmtId="0" fontId="72" fillId="51" borderId="27" applyNumberFormat="0" applyAlignment="0" applyProtection="0"/>
    <xf numFmtId="0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85" fontId="7" fillId="0" borderId="2"/>
    <xf numFmtId="0" fontId="72" fillId="51" borderId="27" applyNumberFormat="0" applyAlignment="0" applyProtection="0"/>
    <xf numFmtId="1" fontId="207" fillId="0" borderId="96">
      <alignment vertical="top"/>
    </xf>
    <xf numFmtId="4" fontId="199" fillId="68" borderId="27" applyNumberFormat="0" applyProtection="0">
      <alignment horizontal="right" vertical="center"/>
    </xf>
    <xf numFmtId="0" fontId="7" fillId="90" borderId="27" applyNumberFormat="0" applyProtection="0">
      <alignment horizontal="left" vertical="center" indent="1"/>
    </xf>
    <xf numFmtId="173" fontId="7" fillId="0" borderId="0">
      <protection locked="0"/>
    </xf>
    <xf numFmtId="0" fontId="7" fillId="70" borderId="27" applyNumberFormat="0" applyProtection="0">
      <alignment horizontal="left" vertical="center" indent="1"/>
    </xf>
    <xf numFmtId="173" fontId="65" fillId="51" borderId="21" applyNumberFormat="0" applyAlignment="0" applyProtection="0"/>
    <xf numFmtId="185" fontId="7" fillId="0" borderId="2"/>
    <xf numFmtId="185" fontId="7" fillId="0" borderId="2"/>
    <xf numFmtId="0" fontId="230" fillId="0" borderId="29" applyNumberFormat="0" applyFill="0" applyAlignment="0" applyProtection="0"/>
    <xf numFmtId="185" fontId="7" fillId="0" borderId="2"/>
    <xf numFmtId="185" fontId="7" fillId="0" borderId="2"/>
    <xf numFmtId="173" fontId="75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7" fillId="0" borderId="29" applyNumberFormat="0" applyFill="0" applyAlignment="0" applyProtection="0"/>
    <xf numFmtId="173" fontId="75" fillId="0" borderId="0" applyNumberFormat="0" applyFill="0" applyBorder="0" applyAlignment="0" applyProtection="0"/>
    <xf numFmtId="173" fontId="77" fillId="0" borderId="29" applyNumberFormat="0" applyFill="0" applyAlignment="0" applyProtection="0"/>
    <xf numFmtId="4" fontId="199" fillId="102" borderId="27" applyNumberFormat="0" applyProtection="0">
      <alignment horizontal="right" vertical="center"/>
    </xf>
    <xf numFmtId="185" fontId="7" fillId="0" borderId="2"/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5" fillId="0" borderId="0" applyNumberFormat="0" applyFill="0" applyBorder="0" applyAlignment="0" applyProtection="0"/>
    <xf numFmtId="185" fontId="7" fillId="0" borderId="2"/>
    <xf numFmtId="0" fontId="299" fillId="0" borderId="0"/>
    <xf numFmtId="0" fontId="299" fillId="0" borderId="0"/>
    <xf numFmtId="0" fontId="299" fillId="0" borderId="0"/>
    <xf numFmtId="0" fontId="299" fillId="0" borderId="0"/>
    <xf numFmtId="185" fontId="7" fillId="0" borderId="2"/>
    <xf numFmtId="185" fontId="7" fillId="0" borderId="2"/>
    <xf numFmtId="0" fontId="7" fillId="70" borderId="27" applyNumberFormat="0" applyProtection="0">
      <alignment horizontal="left" vertical="center" indent="1"/>
    </xf>
    <xf numFmtId="0" fontId="78" fillId="0" borderId="95" applyNumberFormat="0" applyAlignment="0" applyProtection="0">
      <alignment horizontal="left" vertical="center"/>
    </xf>
    <xf numFmtId="173" fontId="72" fillId="51" borderId="27" applyNumberFormat="0" applyAlignment="0" applyProtection="0"/>
    <xf numFmtId="173" fontId="72" fillId="51" borderId="27" applyNumberFormat="0" applyAlignment="0" applyProtection="0"/>
    <xf numFmtId="185" fontId="7" fillId="0" borderId="2"/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185" fontId="7" fillId="0" borderId="2"/>
    <xf numFmtId="1" fontId="207" fillId="0" borderId="96">
      <alignment vertical="top"/>
    </xf>
    <xf numFmtId="185" fontId="7" fillId="0" borderId="2"/>
    <xf numFmtId="173" fontId="72" fillId="51" borderId="27" applyNumberFormat="0" applyAlignment="0" applyProtection="0"/>
    <xf numFmtId="0" fontId="7" fillId="36" borderId="27" applyNumberFormat="0" applyProtection="0">
      <alignment horizontal="left" vertical="center" indent="1"/>
    </xf>
    <xf numFmtId="1" fontId="207" fillId="0" borderId="96">
      <alignment vertical="top"/>
    </xf>
    <xf numFmtId="185" fontId="7" fillId="0" borderId="2"/>
    <xf numFmtId="173" fontId="72" fillId="51" borderId="27" applyNumberFormat="0" applyAlignment="0" applyProtection="0"/>
    <xf numFmtId="0" fontId="72" fillId="51" borderId="27" applyNumberFormat="0" applyAlignment="0" applyProtection="0"/>
    <xf numFmtId="173" fontId="72" fillId="61" borderId="27" applyNumberFormat="0" applyAlignment="0" applyProtection="0"/>
    <xf numFmtId="173" fontId="65" fillId="51" borderId="21" applyNumberFormat="0" applyAlignment="0" applyProtection="0"/>
    <xf numFmtId="185" fontId="7" fillId="0" borderId="2"/>
    <xf numFmtId="185" fontId="7" fillId="0" borderId="2"/>
    <xf numFmtId="171" fontId="40" fillId="0" borderId="3" applyBorder="0">
      <alignment horizontal="right"/>
    </xf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1" fontId="207" fillId="0" borderId="49">
      <alignment vertical="top"/>
    </xf>
    <xf numFmtId="1" fontId="207" fillId="0" borderId="49">
      <alignment vertical="top"/>
    </xf>
    <xf numFmtId="1" fontId="207" fillId="0" borderId="49">
      <alignment vertical="top"/>
    </xf>
    <xf numFmtId="1" fontId="207" fillId="0" borderId="49">
      <alignment vertical="top"/>
    </xf>
    <xf numFmtId="1" fontId="207" fillId="0" borderId="49">
      <alignment vertical="top"/>
    </xf>
    <xf numFmtId="1" fontId="207" fillId="0" borderId="49">
      <alignment vertical="top"/>
    </xf>
    <xf numFmtId="1" fontId="207" fillId="0" borderId="49">
      <alignment vertical="top"/>
    </xf>
    <xf numFmtId="1" fontId="207" fillId="0" borderId="49">
      <alignment vertical="top"/>
    </xf>
    <xf numFmtId="0" fontId="36" fillId="0" borderId="5" applyProtection="0">
      <alignment horizontal="center"/>
    </xf>
    <xf numFmtId="0" fontId="36" fillId="0" borderId="5" applyProtection="0">
      <alignment horizontal="center"/>
    </xf>
    <xf numFmtId="0" fontId="36" fillId="0" borderId="5" applyProtection="0">
      <alignment horizontal="center"/>
    </xf>
    <xf numFmtId="173" fontId="36" fillId="0" borderId="5" applyProtection="0">
      <alignment horizontal="center"/>
    </xf>
    <xf numFmtId="0" fontId="78" fillId="0" borderId="46" applyNumberFormat="0" applyAlignment="0" applyProtection="0">
      <alignment horizontal="left" vertical="center"/>
    </xf>
    <xf numFmtId="0" fontId="78" fillId="0" borderId="46" applyNumberFormat="0" applyAlignment="0" applyProtection="0">
      <alignment horizontal="left" vertical="center"/>
    </xf>
    <xf numFmtId="0" fontId="78" fillId="0" borderId="46" applyNumberFormat="0" applyAlignment="0" applyProtection="0">
      <alignment horizontal="left" vertical="center"/>
    </xf>
    <xf numFmtId="8" fontId="123" fillId="0" borderId="45">
      <alignment horizontal="right"/>
    </xf>
    <xf numFmtId="8" fontId="123" fillId="0" borderId="45">
      <alignment horizontal="right"/>
    </xf>
    <xf numFmtId="8" fontId="123" fillId="0" borderId="45">
      <alignment horizontal="right"/>
    </xf>
    <xf numFmtId="8" fontId="123" fillId="0" borderId="45">
      <alignment horizontal="right"/>
    </xf>
    <xf numFmtId="8" fontId="123" fillId="0" borderId="45">
      <alignment horizontal="right"/>
    </xf>
    <xf numFmtId="193" fontId="38" fillId="0" borderId="5" applyBorder="0" applyProtection="0">
      <alignment horizontal="right" vertical="center"/>
    </xf>
    <xf numFmtId="193" fontId="38" fillId="0" borderId="5" applyBorder="0" applyProtection="0">
      <alignment horizontal="right" vertical="center"/>
    </xf>
    <xf numFmtId="245" fontId="55" fillId="0" borderId="5" applyBorder="0" applyProtection="0">
      <alignment horizontal="right" vertical="center"/>
    </xf>
    <xf numFmtId="193" fontId="38" fillId="0" borderId="5" applyBorder="0" applyProtection="0">
      <alignment horizontal="right" vertical="center"/>
    </xf>
    <xf numFmtId="245" fontId="55" fillId="0" borderId="5" applyBorder="0" applyProtection="0">
      <alignment horizontal="right" vertical="center"/>
    </xf>
    <xf numFmtId="173" fontId="56" fillId="63" borderId="5" applyBorder="0" applyProtection="0">
      <alignment horizontal="centerContinuous" vertical="center"/>
    </xf>
    <xf numFmtId="173" fontId="56" fillId="63" borderId="5" applyBorder="0" applyProtection="0">
      <alignment horizontal="centerContinuous" vertical="center"/>
    </xf>
    <xf numFmtId="0" fontId="56" fillId="63" borderId="5" applyBorder="0" applyProtection="0">
      <alignment horizontal="centerContinuous" vertical="center"/>
    </xf>
    <xf numFmtId="173" fontId="56" fillId="63" borderId="5" applyBorder="0" applyProtection="0">
      <alignment horizontal="centerContinuous" vertical="center"/>
    </xf>
    <xf numFmtId="0" fontId="56" fillId="63" borderId="5" applyBorder="0" applyProtection="0">
      <alignment horizontal="centerContinuous" vertical="center"/>
    </xf>
    <xf numFmtId="0" fontId="56" fillId="63" borderId="5" applyBorder="0" applyProtection="0">
      <alignment horizontal="centerContinuous" vertical="center"/>
    </xf>
    <xf numFmtId="0" fontId="7" fillId="0" borderId="5" applyFill="0" applyAlignment="0" applyProtection="0"/>
    <xf numFmtId="0" fontId="7" fillId="0" borderId="5" applyFill="0" applyAlignment="0" applyProtection="0"/>
    <xf numFmtId="237" fontId="181" fillId="0" borderId="5" applyBorder="0" applyProtection="0">
      <alignment horizontal="right"/>
    </xf>
    <xf numFmtId="237" fontId="181" fillId="0" borderId="5" applyBorder="0" applyProtection="0">
      <alignment horizontal="right"/>
    </xf>
    <xf numFmtId="237" fontId="181" fillId="0" borderId="5" applyBorder="0" applyProtection="0">
      <alignment horizontal="right"/>
    </xf>
    <xf numFmtId="0" fontId="78" fillId="0" borderId="46" applyNumberFormat="0" applyAlignment="0" applyProtection="0">
      <alignment horizontal="left" vertical="center"/>
    </xf>
    <xf numFmtId="0" fontId="78" fillId="0" borderId="46" applyNumberFormat="0" applyAlignment="0" applyProtection="0">
      <alignment horizontal="left" vertical="center"/>
    </xf>
    <xf numFmtId="0" fontId="170" fillId="0" borderId="42">
      <alignment vertical="center"/>
    </xf>
    <xf numFmtId="0" fontId="170" fillId="0" borderId="42">
      <alignment vertical="center"/>
    </xf>
    <xf numFmtId="0" fontId="45" fillId="0" borderId="89" applyFill="0" applyBorder="0" applyProtection="0">
      <alignment horizontal="left" vertical="top"/>
    </xf>
    <xf numFmtId="0" fontId="48" fillId="0" borderId="88"/>
    <xf numFmtId="199" fontId="71" fillId="0" borderId="89" applyFont="0" applyFill="0" applyBorder="0" applyAlignment="0" applyProtection="0"/>
    <xf numFmtId="173" fontId="45" fillId="0" borderId="89" applyFill="0" applyBorder="0" applyProtection="0">
      <alignment horizontal="left" vertical="top"/>
    </xf>
    <xf numFmtId="3" fontId="233" fillId="35" borderId="90" applyFont="0" applyAlignment="0">
      <alignment vertical="center"/>
    </xf>
    <xf numFmtId="3" fontId="233" fillId="35" borderId="87" applyFont="0" applyAlignment="0">
      <alignment vertical="center"/>
    </xf>
    <xf numFmtId="3" fontId="233" fillId="35" borderId="87" applyFont="0" applyAlignment="0">
      <alignment vertical="center"/>
    </xf>
    <xf numFmtId="3" fontId="233" fillId="35" borderId="87" applyFont="0" applyAlignment="0">
      <alignment vertical="center"/>
    </xf>
    <xf numFmtId="3" fontId="233" fillId="35" borderId="87" applyFont="0" applyAlignment="0">
      <alignment vertical="center"/>
    </xf>
    <xf numFmtId="0" fontId="48" fillId="0" borderId="85"/>
    <xf numFmtId="3" fontId="233" fillId="35" borderId="87" applyFont="0" applyAlignment="0">
      <alignment vertical="center"/>
    </xf>
    <xf numFmtId="3" fontId="233" fillId="35" borderId="87" applyFont="0" applyAlignment="0">
      <alignment vertical="center"/>
    </xf>
    <xf numFmtId="3" fontId="233" fillId="35" borderId="87" applyFont="0" applyAlignment="0">
      <alignment vertical="center"/>
    </xf>
    <xf numFmtId="3" fontId="233" fillId="35" borderId="90" applyFont="0" applyAlignment="0">
      <alignment vertical="center"/>
    </xf>
    <xf numFmtId="164" fontId="84" fillId="0" borderId="86" applyFont="0" applyFill="0" applyBorder="0" applyAlignment="0" applyProtection="0">
      <alignment horizontal="right"/>
    </xf>
    <xf numFmtId="173" fontId="45" fillId="0" borderId="86" applyFill="0" applyBorder="0" applyProtection="0">
      <alignment horizontal="left" vertical="top"/>
    </xf>
    <xf numFmtId="173" fontId="48" fillId="0" borderId="88"/>
    <xf numFmtId="3" fontId="233" fillId="35" borderId="87" applyFont="0" applyAlignment="0">
      <alignment vertical="center"/>
    </xf>
    <xf numFmtId="3" fontId="233" fillId="35" borderId="87" applyFont="0" applyAlignment="0">
      <alignment vertical="center"/>
    </xf>
    <xf numFmtId="3" fontId="233" fillId="35" borderId="87" applyFont="0" applyAlignment="0">
      <alignment vertical="center"/>
    </xf>
    <xf numFmtId="3" fontId="233" fillId="35" borderId="87" applyFont="0" applyAlignment="0">
      <alignment vertical="center"/>
    </xf>
    <xf numFmtId="3" fontId="233" fillId="35" borderId="87" applyFont="0" applyAlignment="0">
      <alignment vertical="center"/>
    </xf>
    <xf numFmtId="3" fontId="233" fillId="35" borderId="87" applyFont="0" applyAlignment="0">
      <alignment vertical="center"/>
    </xf>
    <xf numFmtId="3" fontId="233" fillId="35" borderId="87" applyFont="0" applyAlignment="0">
      <alignment vertical="center"/>
    </xf>
    <xf numFmtId="3" fontId="233" fillId="35" borderId="90" applyFont="0" applyAlignment="0">
      <alignment vertical="center"/>
    </xf>
    <xf numFmtId="3" fontId="233" fillId="35" borderId="90" applyFont="0" applyAlignment="0">
      <alignment vertical="center"/>
    </xf>
    <xf numFmtId="3" fontId="233" fillId="35" borderId="90" applyFont="0" applyAlignment="0">
      <alignment vertical="center"/>
    </xf>
    <xf numFmtId="182" fontId="79" fillId="0" borderId="89" applyFont="0" applyFill="0" applyBorder="0" applyAlignment="0" applyProtection="0"/>
    <xf numFmtId="164" fontId="84" fillId="0" borderId="89" applyFont="0" applyFill="0" applyBorder="0" applyAlignment="0" applyProtection="0">
      <alignment horizontal="right"/>
    </xf>
    <xf numFmtId="3" fontId="233" fillId="35" borderId="90" applyFont="0" applyAlignment="0">
      <alignment vertical="center"/>
    </xf>
    <xf numFmtId="182" fontId="79" fillId="0" borderId="86" applyFont="0" applyFill="0" applyBorder="0" applyAlignment="0" applyProtection="0"/>
    <xf numFmtId="0" fontId="45" fillId="0" borderId="86" applyFill="0" applyBorder="0" applyProtection="0">
      <alignment horizontal="left" vertical="top"/>
    </xf>
    <xf numFmtId="199" fontId="71" fillId="0" borderId="86" applyFont="0" applyFill="0" applyBorder="0" applyAlignment="0" applyProtection="0"/>
    <xf numFmtId="173" fontId="48" fillId="0" borderId="85"/>
    <xf numFmtId="3" fontId="233" fillId="35" borderId="90" applyFont="0" applyAlignment="0">
      <alignment vertical="center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73" fontId="72" fillId="51" borderId="27" applyNumberFormat="0" applyAlignment="0" applyProtection="0"/>
    <xf numFmtId="0" fontId="143" fillId="51" borderId="27" applyNumberFormat="0" applyAlignment="0" applyProtection="0"/>
    <xf numFmtId="0" fontId="170" fillId="0" borderId="91">
      <alignment vertical="center"/>
    </xf>
    <xf numFmtId="0" fontId="170" fillId="0" borderId="91">
      <alignment vertical="center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45" fillId="0" borderId="89" applyFill="0" applyBorder="0" applyProtection="0">
      <alignment horizontal="left" vertical="top"/>
    </xf>
    <xf numFmtId="0" fontId="48" fillId="0" borderId="88"/>
    <xf numFmtId="199" fontId="71" fillId="0" borderId="89" applyFont="0" applyFill="0" applyBorder="0" applyAlignment="0" applyProtection="0"/>
    <xf numFmtId="173" fontId="45" fillId="0" borderId="89" applyFill="0" applyBorder="0" applyProtection="0">
      <alignment horizontal="left" vertical="top"/>
    </xf>
    <xf numFmtId="0" fontId="230" fillId="0" borderId="29" applyNumberFormat="0" applyFill="0" applyAlignment="0" applyProtection="0"/>
    <xf numFmtId="3" fontId="233" fillId="35" borderId="90" applyFont="0" applyAlignment="0">
      <alignment vertical="center"/>
    </xf>
    <xf numFmtId="3" fontId="233" fillId="35" borderId="90" applyFont="0" applyAlignment="0">
      <alignment vertical="center"/>
    </xf>
    <xf numFmtId="3" fontId="233" fillId="35" borderId="90" applyFont="0" applyAlignment="0">
      <alignment vertical="center"/>
    </xf>
    <xf numFmtId="3" fontId="233" fillId="35" borderId="90" applyFont="0" applyAlignment="0">
      <alignment vertical="center"/>
    </xf>
    <xf numFmtId="3" fontId="233" fillId="35" borderId="90" applyFont="0" applyAlignment="0">
      <alignment vertical="center"/>
    </xf>
    <xf numFmtId="0" fontId="48" fillId="0" borderId="88"/>
    <xf numFmtId="173" fontId="48" fillId="0" borderId="88"/>
    <xf numFmtId="199" fontId="71" fillId="0" borderId="89" applyFont="0" applyFill="0" applyBorder="0" applyAlignment="0" applyProtection="0"/>
    <xf numFmtId="0" fontId="48" fillId="0" borderId="85"/>
    <xf numFmtId="0" fontId="45" fillId="0" borderId="89" applyFill="0" applyBorder="0" applyProtection="0">
      <alignment horizontal="left" vertical="top"/>
    </xf>
    <xf numFmtId="173" fontId="45" fillId="0" borderId="89" applyFill="0" applyBorder="0" applyProtection="0">
      <alignment horizontal="left" vertical="top"/>
    </xf>
    <xf numFmtId="182" fontId="79" fillId="0" borderId="89" applyFont="0" applyFill="0" applyBorder="0" applyAlignment="0" applyProtection="0"/>
    <xf numFmtId="164" fontId="84" fillId="0" borderId="89" applyFont="0" applyFill="0" applyBorder="0" applyAlignment="0" applyProtection="0">
      <alignment horizontal="right"/>
    </xf>
    <xf numFmtId="3" fontId="233" fillId="35" borderId="90" applyFont="0" applyAlignment="0">
      <alignment vertical="center"/>
    </xf>
    <xf numFmtId="3" fontId="233" fillId="35" borderId="90" applyFont="0" applyAlignment="0">
      <alignment vertical="center"/>
    </xf>
    <xf numFmtId="3" fontId="233" fillId="35" borderId="90" applyFont="0" applyAlignment="0">
      <alignment vertical="center"/>
    </xf>
    <xf numFmtId="3" fontId="233" fillId="35" borderId="90" applyFont="0" applyAlignment="0">
      <alignment vertical="center"/>
    </xf>
    <xf numFmtId="164" fontId="84" fillId="0" borderId="89" applyFont="0" applyFill="0" applyBorder="0" applyAlignment="0" applyProtection="0">
      <alignment horizontal="right"/>
    </xf>
    <xf numFmtId="173" fontId="45" fillId="0" borderId="89" applyFill="0" applyBorder="0" applyProtection="0">
      <alignment horizontal="left" vertical="top"/>
    </xf>
    <xf numFmtId="0" fontId="77" fillId="0" borderId="29" applyNumberFormat="0" applyFill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" fillId="90" borderId="27" applyNumberFormat="0" applyProtection="0">
      <alignment horizontal="left" vertical="center" indent="1"/>
    </xf>
    <xf numFmtId="0" fontId="218" fillId="51" borderId="27" applyNumberFormat="0" applyAlignment="0" applyProtection="0"/>
    <xf numFmtId="0" fontId="105" fillId="59" borderId="21" applyNumberFormat="0" applyAlignment="0" applyProtection="0"/>
    <xf numFmtId="193" fontId="38" fillId="0" borderId="5" applyBorder="0" applyProtection="0">
      <alignment horizontal="right" vertical="center"/>
    </xf>
    <xf numFmtId="0" fontId="299" fillId="0" borderId="0"/>
    <xf numFmtId="0" fontId="259" fillId="51" borderId="27" applyNumberFormat="0" applyAlignment="0" applyProtection="0"/>
    <xf numFmtId="0" fontId="299" fillId="0" borderId="0"/>
    <xf numFmtId="173" fontId="48" fillId="0" borderId="88"/>
    <xf numFmtId="1" fontId="207" fillId="0" borderId="49">
      <alignment vertical="top"/>
    </xf>
    <xf numFmtId="3" fontId="233" fillId="35" borderId="90" applyFont="0" applyAlignment="0">
      <alignment vertical="center"/>
    </xf>
    <xf numFmtId="3" fontId="233" fillId="35" borderId="90" applyFont="0" applyAlignment="0">
      <alignment vertical="center"/>
    </xf>
    <xf numFmtId="3" fontId="233" fillId="35" borderId="90" applyFont="0" applyAlignment="0">
      <alignment vertical="center"/>
    </xf>
    <xf numFmtId="3" fontId="233" fillId="35" borderId="90" applyFont="0" applyAlignment="0">
      <alignment vertical="center"/>
    </xf>
    <xf numFmtId="3" fontId="233" fillId="35" borderId="90" applyFont="0" applyAlignment="0">
      <alignment vertical="center"/>
    </xf>
    <xf numFmtId="3" fontId="233" fillId="35" borderId="90" applyFont="0" applyAlignment="0">
      <alignment vertical="center"/>
    </xf>
    <xf numFmtId="3" fontId="233" fillId="35" borderId="90" applyFont="0" applyAlignment="0">
      <alignment vertical="center"/>
    </xf>
    <xf numFmtId="3" fontId="233" fillId="35" borderId="90" applyFont="0" applyAlignment="0">
      <alignment vertical="center"/>
    </xf>
    <xf numFmtId="3" fontId="233" fillId="35" borderId="90" applyFont="0" applyAlignment="0">
      <alignment vertical="center"/>
    </xf>
    <xf numFmtId="3" fontId="233" fillId="35" borderId="90" applyFont="0" applyAlignment="0">
      <alignment vertical="center"/>
    </xf>
    <xf numFmtId="0" fontId="218" fillId="51" borderId="27" applyNumberFormat="0" applyAlignment="0" applyProtection="0"/>
    <xf numFmtId="237" fontId="181" fillId="0" borderId="5" applyBorder="0" applyProtection="0">
      <alignment horizontal="right"/>
    </xf>
    <xf numFmtId="173" fontId="72" fillId="51" borderId="27" applyNumberFormat="0" applyAlignment="0" applyProtection="0"/>
    <xf numFmtId="173" fontId="72" fillId="51" borderId="27" applyNumberFormat="0" applyAlignment="0" applyProtection="0"/>
    <xf numFmtId="182" fontId="79" fillId="0" borderId="89" applyFont="0" applyFill="0" applyBorder="0" applyAlignment="0" applyProtection="0"/>
    <xf numFmtId="164" fontId="84" fillId="0" borderId="89" applyFont="0" applyFill="0" applyBorder="0" applyAlignment="0" applyProtection="0">
      <alignment horizontal="right"/>
    </xf>
    <xf numFmtId="3" fontId="233" fillId="35" borderId="90" applyFont="0" applyAlignment="0">
      <alignment vertical="center"/>
    </xf>
    <xf numFmtId="182" fontId="79" fillId="0" borderId="89" applyFont="0" applyFill="0" applyBorder="0" applyAlignment="0" applyProtection="0"/>
    <xf numFmtId="0" fontId="45" fillId="0" borderId="89" applyFill="0" applyBorder="0" applyProtection="0">
      <alignment horizontal="left" vertical="top"/>
    </xf>
    <xf numFmtId="199" fontId="71" fillId="0" borderId="89" applyFont="0" applyFill="0" applyBorder="0" applyAlignment="0" applyProtection="0"/>
    <xf numFmtId="173" fontId="48" fillId="0" borderId="85"/>
    <xf numFmtId="171" fontId="40" fillId="0" borderId="3" applyBorder="0">
      <alignment horizontal="right"/>
    </xf>
    <xf numFmtId="181" fontId="91" fillId="0" borderId="3" applyBorder="0"/>
    <xf numFmtId="3" fontId="233" fillId="35" borderId="90" applyFont="0" applyAlignment="0">
      <alignment vertical="center"/>
    </xf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61" borderId="27" applyNumberFormat="0" applyAlignment="0" applyProtection="0"/>
    <xf numFmtId="185" fontId="7" fillId="0" borderId="2"/>
    <xf numFmtId="173" fontId="72" fillId="51" borderId="27" applyNumberFormat="0" applyAlignment="0" applyProtection="0"/>
    <xf numFmtId="0" fontId="218" fillId="51" borderId="27" applyNumberFormat="0" applyAlignment="0" applyProtection="0"/>
    <xf numFmtId="0" fontId="72" fillId="51" borderId="27" applyNumberFormat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1" fontId="207" fillId="0" borderId="49">
      <alignment vertical="top"/>
    </xf>
    <xf numFmtId="1" fontId="207" fillId="0" borderId="49">
      <alignment vertical="top"/>
    </xf>
    <xf numFmtId="1" fontId="207" fillId="0" borderId="49">
      <alignment vertical="top"/>
    </xf>
    <xf numFmtId="1" fontId="207" fillId="0" borderId="49">
      <alignment vertical="top"/>
    </xf>
    <xf numFmtId="1" fontId="207" fillId="0" borderId="49">
      <alignment vertical="top"/>
    </xf>
    <xf numFmtId="1" fontId="207" fillId="0" borderId="49">
      <alignment vertical="top"/>
    </xf>
    <xf numFmtId="1" fontId="207" fillId="0" borderId="49">
      <alignment vertical="top"/>
    </xf>
    <xf numFmtId="1" fontId="207" fillId="0" borderId="49">
      <alignment vertical="top"/>
    </xf>
    <xf numFmtId="0" fontId="36" fillId="0" borderId="5" applyProtection="0">
      <alignment horizontal="center"/>
    </xf>
    <xf numFmtId="0" fontId="36" fillId="0" borderId="5" applyProtection="0">
      <alignment horizontal="center"/>
    </xf>
    <xf numFmtId="0" fontId="36" fillId="0" borderId="5" applyProtection="0">
      <alignment horizontal="center"/>
    </xf>
    <xf numFmtId="173" fontId="36" fillId="0" borderId="5" applyProtection="0">
      <alignment horizontal="center"/>
    </xf>
    <xf numFmtId="0" fontId="78" fillId="0" borderId="46" applyNumberFormat="0" applyAlignment="0" applyProtection="0">
      <alignment horizontal="left" vertical="center"/>
    </xf>
    <xf numFmtId="0" fontId="78" fillId="0" borderId="46" applyNumberFormat="0" applyAlignment="0" applyProtection="0">
      <alignment horizontal="left" vertical="center"/>
    </xf>
    <xf numFmtId="0" fontId="78" fillId="0" borderId="46" applyNumberFormat="0" applyAlignment="0" applyProtection="0">
      <alignment horizontal="left" vertical="center"/>
    </xf>
    <xf numFmtId="193" fontId="38" fillId="0" borderId="5" applyBorder="0" applyProtection="0">
      <alignment horizontal="right" vertical="center"/>
    </xf>
    <xf numFmtId="193" fontId="38" fillId="0" borderId="5" applyBorder="0" applyProtection="0">
      <alignment horizontal="right" vertical="center"/>
    </xf>
    <xf numFmtId="245" fontId="55" fillId="0" borderId="5" applyBorder="0" applyProtection="0">
      <alignment horizontal="right" vertical="center"/>
    </xf>
    <xf numFmtId="193" fontId="38" fillId="0" borderId="5" applyBorder="0" applyProtection="0">
      <alignment horizontal="right" vertical="center"/>
    </xf>
    <xf numFmtId="245" fontId="55" fillId="0" borderId="5" applyBorder="0" applyProtection="0">
      <alignment horizontal="right" vertical="center"/>
    </xf>
    <xf numFmtId="173" fontId="56" fillId="63" borderId="5" applyBorder="0" applyProtection="0">
      <alignment horizontal="centerContinuous" vertical="center"/>
    </xf>
    <xf numFmtId="173" fontId="56" fillId="63" borderId="5" applyBorder="0" applyProtection="0">
      <alignment horizontal="centerContinuous" vertical="center"/>
    </xf>
    <xf numFmtId="0" fontId="56" fillId="63" borderId="5" applyBorder="0" applyProtection="0">
      <alignment horizontal="centerContinuous" vertical="center"/>
    </xf>
    <xf numFmtId="173" fontId="56" fillId="63" borderId="5" applyBorder="0" applyProtection="0">
      <alignment horizontal="centerContinuous" vertical="center"/>
    </xf>
    <xf numFmtId="0" fontId="56" fillId="63" borderId="5" applyBorder="0" applyProtection="0">
      <alignment horizontal="centerContinuous" vertical="center"/>
    </xf>
    <xf numFmtId="0" fontId="56" fillId="63" borderId="5" applyBorder="0" applyProtection="0">
      <alignment horizontal="centerContinuous" vertical="center"/>
    </xf>
    <xf numFmtId="0" fontId="7" fillId="0" borderId="5" applyFill="0" applyAlignment="0" applyProtection="0"/>
    <xf numFmtId="0" fontId="7" fillId="0" borderId="5" applyFill="0" applyAlignment="0" applyProtection="0"/>
    <xf numFmtId="237" fontId="181" fillId="0" borderId="5" applyBorder="0" applyProtection="0">
      <alignment horizontal="right"/>
    </xf>
    <xf numFmtId="237" fontId="181" fillId="0" borderId="5" applyBorder="0" applyProtection="0">
      <alignment horizontal="right"/>
    </xf>
    <xf numFmtId="237" fontId="181" fillId="0" borderId="5" applyBorder="0" applyProtection="0">
      <alignment horizontal="right"/>
    </xf>
    <xf numFmtId="0" fontId="78" fillId="0" borderId="46" applyNumberFormat="0" applyAlignment="0" applyProtection="0">
      <alignment horizontal="left" vertical="center"/>
    </xf>
    <xf numFmtId="0" fontId="78" fillId="0" borderId="46" applyNumberFormat="0" applyAlignment="0" applyProtection="0">
      <alignment horizontal="left" vertical="center"/>
    </xf>
    <xf numFmtId="0" fontId="170" fillId="0" borderId="91">
      <alignment vertical="center"/>
    </xf>
    <xf numFmtId="0" fontId="170" fillId="0" borderId="91">
      <alignment vertical="center"/>
    </xf>
    <xf numFmtId="0" fontId="45" fillId="0" borderId="93" applyFill="0" applyBorder="0" applyProtection="0">
      <alignment horizontal="left" vertical="top"/>
    </xf>
    <xf numFmtId="0" fontId="48" fillId="0" borderId="92"/>
    <xf numFmtId="199" fontId="71" fillId="0" borderId="93" applyFont="0" applyFill="0" applyBorder="0" applyAlignment="0" applyProtection="0"/>
    <xf numFmtId="173" fontId="45" fillId="0" borderId="93" applyFill="0" applyBorder="0" applyProtection="0">
      <alignment horizontal="left" vertical="top"/>
    </xf>
    <xf numFmtId="3" fontId="233" fillId="35" borderId="94" applyFont="0" applyAlignment="0">
      <alignment vertical="center"/>
    </xf>
    <xf numFmtId="3" fontId="233" fillId="35" borderId="90" applyFont="0" applyAlignment="0">
      <alignment vertical="center"/>
    </xf>
    <xf numFmtId="3" fontId="233" fillId="35" borderId="90" applyFont="0" applyAlignment="0">
      <alignment vertical="center"/>
    </xf>
    <xf numFmtId="3" fontId="233" fillId="35" borderId="90" applyFont="0" applyAlignment="0">
      <alignment vertical="center"/>
    </xf>
    <xf numFmtId="3" fontId="233" fillId="35" borderId="90" applyFont="0" applyAlignment="0">
      <alignment vertical="center"/>
    </xf>
    <xf numFmtId="0" fontId="48" fillId="0" borderId="88"/>
    <xf numFmtId="3" fontId="233" fillId="35" borderId="90" applyFont="0" applyAlignment="0">
      <alignment vertical="center"/>
    </xf>
    <xf numFmtId="3" fontId="233" fillId="35" borderId="90" applyFont="0" applyAlignment="0">
      <alignment vertical="center"/>
    </xf>
    <xf numFmtId="3" fontId="233" fillId="35" borderId="90" applyFont="0" applyAlignment="0">
      <alignment vertical="center"/>
    </xf>
    <xf numFmtId="3" fontId="233" fillId="35" borderId="94" applyFont="0" applyAlignment="0">
      <alignment vertical="center"/>
    </xf>
    <xf numFmtId="164" fontId="84" fillId="0" borderId="89" applyFont="0" applyFill="0" applyBorder="0" applyAlignment="0" applyProtection="0">
      <alignment horizontal="right"/>
    </xf>
    <xf numFmtId="173" fontId="45" fillId="0" borderId="89" applyFill="0" applyBorder="0" applyProtection="0">
      <alignment horizontal="left" vertical="top"/>
    </xf>
    <xf numFmtId="173" fontId="48" fillId="0" borderId="92"/>
    <xf numFmtId="3" fontId="233" fillId="35" borderId="90" applyFont="0" applyAlignment="0">
      <alignment vertical="center"/>
    </xf>
    <xf numFmtId="3" fontId="233" fillId="35" borderId="90" applyFont="0" applyAlignment="0">
      <alignment vertical="center"/>
    </xf>
    <xf numFmtId="3" fontId="233" fillId="35" borderId="90" applyFont="0" applyAlignment="0">
      <alignment vertical="center"/>
    </xf>
    <xf numFmtId="3" fontId="233" fillId="35" borderId="90" applyFont="0" applyAlignment="0">
      <alignment vertical="center"/>
    </xf>
    <xf numFmtId="3" fontId="233" fillId="35" borderId="90" applyFont="0" applyAlignment="0">
      <alignment vertical="center"/>
    </xf>
    <xf numFmtId="3" fontId="233" fillId="35" borderId="90" applyFont="0" applyAlignment="0">
      <alignment vertical="center"/>
    </xf>
    <xf numFmtId="3" fontId="233" fillId="35" borderId="90" applyFont="0" applyAlignment="0">
      <alignment vertical="center"/>
    </xf>
    <xf numFmtId="3" fontId="233" fillId="35" borderId="94" applyFont="0" applyAlignment="0">
      <alignment vertical="center"/>
    </xf>
    <xf numFmtId="3" fontId="233" fillId="35" borderId="94" applyFont="0" applyAlignment="0">
      <alignment vertical="center"/>
    </xf>
    <xf numFmtId="3" fontId="233" fillId="35" borderId="94" applyFont="0" applyAlignment="0">
      <alignment vertical="center"/>
    </xf>
    <xf numFmtId="182" fontId="79" fillId="0" borderId="93" applyFont="0" applyFill="0" applyBorder="0" applyAlignment="0" applyProtection="0"/>
    <xf numFmtId="164" fontId="84" fillId="0" borderId="93" applyFont="0" applyFill="0" applyBorder="0" applyAlignment="0" applyProtection="0">
      <alignment horizontal="right"/>
    </xf>
    <xf numFmtId="3" fontId="233" fillId="35" borderId="94" applyFont="0" applyAlignment="0">
      <alignment vertical="center"/>
    </xf>
    <xf numFmtId="182" fontId="79" fillId="0" borderId="89" applyFont="0" applyFill="0" applyBorder="0" applyAlignment="0" applyProtection="0"/>
    <xf numFmtId="0" fontId="45" fillId="0" borderId="89" applyFill="0" applyBorder="0" applyProtection="0">
      <alignment horizontal="left" vertical="top"/>
    </xf>
    <xf numFmtId="199" fontId="71" fillId="0" borderId="89" applyFont="0" applyFill="0" applyBorder="0" applyAlignment="0" applyProtection="0"/>
    <xf numFmtId="173" fontId="48" fillId="0" borderId="88"/>
    <xf numFmtId="3" fontId="233" fillId="35" borderId="94" applyFont="0" applyAlignment="0">
      <alignment vertical="center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225" fillId="99" borderId="27" applyNumberFormat="0" applyProtection="0">
      <alignment horizontal="right" vertical="center"/>
    </xf>
    <xf numFmtId="4" fontId="225" fillId="99" borderId="27" applyNumberFormat="0" applyProtection="0">
      <alignment horizontal="right" vertical="center"/>
    </xf>
    <xf numFmtId="4" fontId="225" fillId="99" borderId="27" applyNumberFormat="0" applyProtection="0">
      <alignment horizontal="right" vertical="center"/>
    </xf>
    <xf numFmtId="0" fontId="168" fillId="1" borderId="71" applyNumberFormat="0" applyFont="0" applyAlignment="0">
      <alignment horizontal="center"/>
    </xf>
    <xf numFmtId="0" fontId="168" fillId="1" borderId="71" applyNumberFormat="0" applyFont="0" applyAlignment="0">
      <alignment horizontal="center"/>
    </xf>
    <xf numFmtId="0" fontId="168" fillId="1" borderId="71" applyNumberFormat="0" applyFont="0" applyAlignment="0">
      <alignment horizontal="center"/>
    </xf>
    <xf numFmtId="0" fontId="168" fillId="1" borderId="71" applyNumberFormat="0" applyFont="0" applyAlignment="0">
      <alignment horizontal="center"/>
    </xf>
    <xf numFmtId="0" fontId="168" fillId="1" borderId="71" applyNumberFormat="0" applyFont="0" applyAlignment="0">
      <alignment horizontal="center"/>
    </xf>
    <xf numFmtId="0" fontId="168" fillId="1" borderId="71" applyNumberFormat="0" applyFont="0" applyAlignment="0">
      <alignment horizontal="center"/>
    </xf>
    <xf numFmtId="0" fontId="168" fillId="1" borderId="71" applyNumberFormat="0" applyFont="0" applyAlignment="0">
      <alignment horizontal="center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8" fontId="123" fillId="0" borderId="45">
      <alignment horizontal="right"/>
    </xf>
    <xf numFmtId="8" fontId="123" fillId="0" borderId="45">
      <alignment horizontal="right"/>
    </xf>
    <xf numFmtId="8" fontId="123" fillId="0" borderId="45">
      <alignment horizontal="right"/>
    </xf>
    <xf numFmtId="8" fontId="123" fillId="0" borderId="45">
      <alignment horizontal="right"/>
    </xf>
    <xf numFmtId="8" fontId="123" fillId="0" borderId="45">
      <alignment horizontal="right"/>
    </xf>
    <xf numFmtId="8" fontId="123" fillId="0" borderId="45">
      <alignment horizontal="right"/>
    </xf>
    <xf numFmtId="0" fontId="170" fillId="0" borderId="97">
      <alignment vertical="center"/>
    </xf>
    <xf numFmtId="0" fontId="170" fillId="0" borderId="97">
      <alignment vertical="center"/>
    </xf>
    <xf numFmtId="185" fontId="7" fillId="0" borderId="2"/>
    <xf numFmtId="0" fontId="45" fillId="0" borderId="93" applyFill="0" applyBorder="0" applyProtection="0">
      <alignment horizontal="left" vertical="top"/>
    </xf>
    <xf numFmtId="0" fontId="48" fillId="0" borderId="92"/>
    <xf numFmtId="199" fontId="71" fillId="0" borderId="93" applyFont="0" applyFill="0" applyBorder="0" applyAlignment="0" applyProtection="0"/>
    <xf numFmtId="173" fontId="45" fillId="0" borderId="93" applyFill="0" applyBorder="0" applyProtection="0">
      <alignment horizontal="left" vertical="top"/>
    </xf>
    <xf numFmtId="3" fontId="233" fillId="35" borderId="94" applyFont="0" applyAlignment="0">
      <alignment vertical="center"/>
    </xf>
    <xf numFmtId="3" fontId="233" fillId="35" borderId="94" applyFont="0" applyAlignment="0">
      <alignment vertical="center"/>
    </xf>
    <xf numFmtId="3" fontId="233" fillId="35" borderId="94" applyFont="0" applyAlignment="0">
      <alignment vertical="center"/>
    </xf>
    <xf numFmtId="3" fontId="233" fillId="35" borderId="94" applyFont="0" applyAlignment="0">
      <alignment vertical="center"/>
    </xf>
    <xf numFmtId="3" fontId="233" fillId="35" borderId="94" applyFont="0" applyAlignment="0">
      <alignment vertical="center"/>
    </xf>
    <xf numFmtId="0" fontId="48" fillId="0" borderId="88"/>
    <xf numFmtId="173" fontId="48" fillId="0" borderId="88"/>
    <xf numFmtId="199" fontId="71" fillId="0" borderId="93" applyFont="0" applyFill="0" applyBorder="0" applyAlignment="0" applyProtection="0"/>
    <xf numFmtId="0" fontId="48" fillId="0" borderId="92"/>
    <xf numFmtId="0" fontId="45" fillId="0" borderId="93" applyFill="0" applyBorder="0" applyProtection="0">
      <alignment horizontal="left" vertical="top"/>
    </xf>
    <xf numFmtId="173" fontId="45" fillId="0" borderId="93" applyFill="0" applyBorder="0" applyProtection="0">
      <alignment horizontal="left" vertical="top"/>
    </xf>
    <xf numFmtId="182" fontId="79" fillId="0" borderId="93" applyFont="0" applyFill="0" applyBorder="0" applyAlignment="0" applyProtection="0"/>
    <xf numFmtId="164" fontId="84" fillId="0" borderId="93" applyFont="0" applyFill="0" applyBorder="0" applyAlignment="0" applyProtection="0">
      <alignment horizontal="right"/>
    </xf>
    <xf numFmtId="3" fontId="233" fillId="35" borderId="94" applyFont="0" applyAlignment="0">
      <alignment vertical="center"/>
    </xf>
    <xf numFmtId="3" fontId="233" fillId="35" borderId="94" applyFont="0" applyAlignment="0">
      <alignment vertical="center"/>
    </xf>
    <xf numFmtId="3" fontId="233" fillId="35" borderId="94" applyFont="0" applyAlignment="0">
      <alignment vertical="center"/>
    </xf>
    <xf numFmtId="3" fontId="233" fillId="35" borderId="94" applyFont="0" applyAlignment="0">
      <alignment vertical="center"/>
    </xf>
    <xf numFmtId="164" fontId="84" fillId="0" borderId="93" applyFont="0" applyFill="0" applyBorder="0" applyAlignment="0" applyProtection="0">
      <alignment horizontal="right"/>
    </xf>
    <xf numFmtId="173" fontId="45" fillId="0" borderId="93" applyFill="0" applyBorder="0" applyProtection="0">
      <alignment horizontal="left" vertical="top"/>
    </xf>
    <xf numFmtId="0" fontId="126" fillId="66" borderId="70">
      <alignment horizontal="center" vertical="center" wrapText="1"/>
      <protection hidden="1"/>
    </xf>
    <xf numFmtId="185" fontId="7" fillId="0" borderId="2"/>
    <xf numFmtId="173" fontId="48" fillId="0" borderId="92"/>
    <xf numFmtId="1" fontId="207" fillId="0" borderId="96">
      <alignment vertical="top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3" fontId="233" fillId="35" borderId="94" applyFont="0" applyAlignment="0">
      <alignment vertical="center"/>
    </xf>
    <xf numFmtId="3" fontId="233" fillId="35" borderId="94" applyFont="0" applyAlignment="0">
      <alignment vertical="center"/>
    </xf>
    <xf numFmtId="3" fontId="233" fillId="35" borderId="94" applyFont="0" applyAlignment="0">
      <alignment vertical="center"/>
    </xf>
    <xf numFmtId="3" fontId="233" fillId="35" borderId="94" applyFont="0" applyAlignment="0">
      <alignment vertical="center"/>
    </xf>
    <xf numFmtId="3" fontId="233" fillId="35" borderId="94" applyFont="0" applyAlignment="0">
      <alignment vertical="center"/>
    </xf>
    <xf numFmtId="3" fontId="233" fillId="35" borderId="94" applyFont="0" applyAlignment="0">
      <alignment vertical="center"/>
    </xf>
    <xf numFmtId="3" fontId="233" fillId="35" borderId="94" applyFont="0" applyAlignment="0">
      <alignment vertical="center"/>
    </xf>
    <xf numFmtId="185" fontId="7" fillId="0" borderId="2"/>
    <xf numFmtId="3" fontId="233" fillId="35" borderId="94" applyFont="0" applyAlignment="0">
      <alignment vertical="center"/>
    </xf>
    <xf numFmtId="3" fontId="233" fillId="35" borderId="94" applyFont="0" applyAlignment="0">
      <alignment vertical="center"/>
    </xf>
    <xf numFmtId="3" fontId="233" fillId="35" borderId="94" applyFont="0" applyAlignment="0">
      <alignment vertical="center"/>
    </xf>
    <xf numFmtId="182" fontId="79" fillId="0" borderId="93" applyFont="0" applyFill="0" applyBorder="0" applyAlignment="0" applyProtection="0"/>
    <xf numFmtId="164" fontId="84" fillId="0" borderId="93" applyFont="0" applyFill="0" applyBorder="0" applyAlignment="0" applyProtection="0">
      <alignment horizontal="right"/>
    </xf>
    <xf numFmtId="3" fontId="233" fillId="35" borderId="94" applyFont="0" applyAlignment="0">
      <alignment vertical="center"/>
    </xf>
    <xf numFmtId="182" fontId="79" fillId="0" borderId="93" applyFont="0" applyFill="0" applyBorder="0" applyAlignment="0" applyProtection="0"/>
    <xf numFmtId="0" fontId="45" fillId="0" borderId="93" applyFill="0" applyBorder="0" applyProtection="0">
      <alignment horizontal="left" vertical="top"/>
    </xf>
    <xf numFmtId="199" fontId="71" fillId="0" borderId="93" applyFont="0" applyFill="0" applyBorder="0" applyAlignment="0" applyProtection="0"/>
    <xf numFmtId="173" fontId="48" fillId="0" borderId="92"/>
    <xf numFmtId="3" fontId="233" fillId="35" borderId="94" applyFont="0" applyAlignment="0">
      <alignment vertical="center"/>
    </xf>
    <xf numFmtId="185" fontId="7" fillId="0" borderId="2"/>
    <xf numFmtId="1" fontId="207" fillId="0" borderId="96">
      <alignment vertical="top"/>
    </xf>
    <xf numFmtId="1" fontId="207" fillId="0" borderId="96">
      <alignment vertical="top"/>
    </xf>
    <xf numFmtId="1" fontId="207" fillId="0" borderId="96">
      <alignment vertical="top"/>
    </xf>
    <xf numFmtId="1" fontId="207" fillId="0" borderId="96">
      <alignment vertical="top"/>
    </xf>
    <xf numFmtId="1" fontId="207" fillId="0" borderId="96">
      <alignment vertical="top"/>
    </xf>
    <xf numFmtId="1" fontId="207" fillId="0" borderId="96">
      <alignment vertical="top"/>
    </xf>
    <xf numFmtId="1" fontId="207" fillId="0" borderId="96">
      <alignment vertical="top"/>
    </xf>
    <xf numFmtId="1" fontId="207" fillId="0" borderId="96">
      <alignment vertical="top"/>
    </xf>
    <xf numFmtId="0" fontId="78" fillId="0" borderId="95" applyNumberFormat="0" applyAlignment="0" applyProtection="0">
      <alignment horizontal="left" vertical="center"/>
    </xf>
    <xf numFmtId="0" fontId="78" fillId="0" borderId="95" applyNumberFormat="0" applyAlignment="0" applyProtection="0">
      <alignment horizontal="left" vertical="center"/>
    </xf>
    <xf numFmtId="0" fontId="78" fillId="0" borderId="95" applyNumberFormat="0" applyAlignment="0" applyProtection="0">
      <alignment horizontal="left" vertical="center"/>
    </xf>
    <xf numFmtId="8" fontId="123" fillId="0" borderId="45">
      <alignment horizontal="right"/>
    </xf>
    <xf numFmtId="8" fontId="123" fillId="0" borderId="45">
      <alignment horizontal="right"/>
    </xf>
    <xf numFmtId="8" fontId="123" fillId="0" borderId="45">
      <alignment horizontal="right"/>
    </xf>
    <xf numFmtId="8" fontId="123" fillId="0" borderId="45">
      <alignment horizontal="right"/>
    </xf>
    <xf numFmtId="8" fontId="123" fillId="0" borderId="45">
      <alignment horizontal="right"/>
    </xf>
    <xf numFmtId="0" fontId="78" fillId="0" borderId="95" applyNumberFormat="0" applyAlignment="0" applyProtection="0">
      <alignment horizontal="left" vertical="center"/>
    </xf>
    <xf numFmtId="0" fontId="78" fillId="0" borderId="95" applyNumberFormat="0" applyAlignment="0" applyProtection="0">
      <alignment horizontal="left" vertical="center"/>
    </xf>
    <xf numFmtId="0" fontId="170" fillId="0" borderId="97">
      <alignment vertical="center"/>
    </xf>
    <xf numFmtId="0" fontId="170" fillId="0" borderId="97">
      <alignment vertical="center"/>
    </xf>
    <xf numFmtId="0" fontId="45" fillId="0" borderId="93" applyFill="0" applyBorder="0" applyProtection="0">
      <alignment horizontal="left" vertical="top"/>
    </xf>
    <xf numFmtId="0" fontId="48" fillId="0" borderId="92"/>
    <xf numFmtId="199" fontId="71" fillId="0" borderId="93" applyFont="0" applyFill="0" applyBorder="0" applyAlignment="0" applyProtection="0"/>
    <xf numFmtId="173" fontId="45" fillId="0" borderId="93" applyFill="0" applyBorder="0" applyProtection="0">
      <alignment horizontal="left" vertical="top"/>
    </xf>
    <xf numFmtId="3" fontId="233" fillId="35" borderId="94" applyFont="0" applyAlignment="0">
      <alignment vertical="center"/>
    </xf>
    <xf numFmtId="3" fontId="233" fillId="35" borderId="94" applyFont="0" applyAlignment="0">
      <alignment vertical="center"/>
    </xf>
    <xf numFmtId="3" fontId="233" fillId="35" borderId="94" applyFont="0" applyAlignment="0">
      <alignment vertical="center"/>
    </xf>
    <xf numFmtId="3" fontId="233" fillId="35" borderId="94" applyFont="0" applyAlignment="0">
      <alignment vertical="center"/>
    </xf>
    <xf numFmtId="3" fontId="233" fillId="35" borderId="94" applyFont="0" applyAlignment="0">
      <alignment vertical="center"/>
    </xf>
    <xf numFmtId="0" fontId="48" fillId="0" borderId="92"/>
    <xf numFmtId="3" fontId="233" fillId="35" borderId="94" applyFont="0" applyAlignment="0">
      <alignment vertical="center"/>
    </xf>
    <xf numFmtId="3" fontId="233" fillId="35" borderId="94" applyFont="0" applyAlignment="0">
      <alignment vertical="center"/>
    </xf>
    <xf numFmtId="3" fontId="233" fillId="35" borderId="94" applyFont="0" applyAlignment="0">
      <alignment vertical="center"/>
    </xf>
    <xf numFmtId="3" fontId="233" fillId="35" borderId="94" applyFont="0" applyAlignment="0">
      <alignment vertical="center"/>
    </xf>
    <xf numFmtId="164" fontId="84" fillId="0" borderId="93" applyFont="0" applyFill="0" applyBorder="0" applyAlignment="0" applyProtection="0">
      <alignment horizontal="right"/>
    </xf>
    <xf numFmtId="173" fontId="45" fillId="0" borderId="93" applyFill="0" applyBorder="0" applyProtection="0">
      <alignment horizontal="left" vertical="top"/>
    </xf>
    <xf numFmtId="173" fontId="48" fillId="0" borderId="92"/>
    <xf numFmtId="3" fontId="233" fillId="35" borderId="94" applyFont="0" applyAlignment="0">
      <alignment vertical="center"/>
    </xf>
    <xf numFmtId="3" fontId="233" fillId="35" borderId="94" applyFont="0" applyAlignment="0">
      <alignment vertical="center"/>
    </xf>
    <xf numFmtId="3" fontId="233" fillId="35" borderId="94" applyFont="0" applyAlignment="0">
      <alignment vertical="center"/>
    </xf>
    <xf numFmtId="3" fontId="233" fillId="35" borderId="94" applyFont="0" applyAlignment="0">
      <alignment vertical="center"/>
    </xf>
    <xf numFmtId="3" fontId="233" fillId="35" borderId="94" applyFont="0" applyAlignment="0">
      <alignment vertical="center"/>
    </xf>
    <xf numFmtId="3" fontId="233" fillId="35" borderId="94" applyFont="0" applyAlignment="0">
      <alignment vertical="center"/>
    </xf>
    <xf numFmtId="3" fontId="233" fillId="35" borderId="94" applyFont="0" applyAlignment="0">
      <alignment vertical="center"/>
    </xf>
    <xf numFmtId="3" fontId="233" fillId="35" borderId="94" applyFont="0" applyAlignment="0">
      <alignment vertical="center"/>
    </xf>
    <xf numFmtId="3" fontId="233" fillId="35" borderId="94" applyFont="0" applyAlignment="0">
      <alignment vertical="center"/>
    </xf>
    <xf numFmtId="3" fontId="233" fillId="35" borderId="94" applyFont="0" applyAlignment="0">
      <alignment vertical="center"/>
    </xf>
    <xf numFmtId="182" fontId="79" fillId="0" borderId="93" applyFont="0" applyFill="0" applyBorder="0" applyAlignment="0" applyProtection="0"/>
    <xf numFmtId="164" fontId="84" fillId="0" borderId="93" applyFont="0" applyFill="0" applyBorder="0" applyAlignment="0" applyProtection="0">
      <alignment horizontal="right"/>
    </xf>
    <xf numFmtId="3" fontId="233" fillId="35" borderId="94" applyFont="0" applyAlignment="0">
      <alignment vertical="center"/>
    </xf>
    <xf numFmtId="182" fontId="79" fillId="0" borderId="93" applyFont="0" applyFill="0" applyBorder="0" applyAlignment="0" applyProtection="0"/>
    <xf numFmtId="0" fontId="45" fillId="0" borderId="93" applyFill="0" applyBorder="0" applyProtection="0">
      <alignment horizontal="left" vertical="top"/>
    </xf>
    <xf numFmtId="199" fontId="71" fillId="0" borderId="93" applyFont="0" applyFill="0" applyBorder="0" applyAlignment="0" applyProtection="0"/>
    <xf numFmtId="173" fontId="48" fillId="0" borderId="92"/>
    <xf numFmtId="3" fontId="233" fillId="35" borderId="94" applyFont="0" applyAlignment="0">
      <alignment vertical="center"/>
    </xf>
    <xf numFmtId="185" fontId="7" fillId="0" borderId="2"/>
    <xf numFmtId="173" fontId="68" fillId="0" borderId="30" applyNumberFormat="0" applyFill="0" applyAlignment="0" applyProtection="0"/>
    <xf numFmtId="185" fontId="7" fillId="0" borderId="2"/>
    <xf numFmtId="237" fontId="181" fillId="0" borderId="5" applyBorder="0" applyProtection="0">
      <alignment horizontal="right"/>
    </xf>
    <xf numFmtId="185" fontId="7" fillId="0" borderId="2"/>
    <xf numFmtId="185" fontId="7" fillId="0" borderId="2"/>
    <xf numFmtId="0" fontId="48" fillId="0" borderId="92"/>
    <xf numFmtId="0" fontId="45" fillId="0" borderId="93" applyFill="0" applyBorder="0" applyProtection="0">
      <alignment horizontal="left" vertical="top"/>
    </xf>
    <xf numFmtId="1" fontId="207" fillId="0" borderId="96">
      <alignment vertical="top"/>
    </xf>
    <xf numFmtId="0" fontId="78" fillId="0" borderId="95" applyNumberFormat="0" applyAlignment="0" applyProtection="0">
      <alignment horizontal="left" vertical="center"/>
    </xf>
    <xf numFmtId="173" fontId="48" fillId="0" borderId="92"/>
    <xf numFmtId="8" fontId="123" fillId="0" borderId="45">
      <alignment horizontal="right"/>
    </xf>
    <xf numFmtId="4" fontId="199" fillId="99" borderId="65" applyNumberFormat="0" applyProtection="0">
      <alignment horizontal="left" vertical="center" indent="1"/>
    </xf>
    <xf numFmtId="173" fontId="45" fillId="0" borderId="93" applyFill="0" applyBorder="0" applyProtection="0">
      <alignment horizontal="left" vertical="top"/>
    </xf>
    <xf numFmtId="255" fontId="207" fillId="0" borderId="52" applyAlignment="0">
      <alignment horizontal="right"/>
    </xf>
    <xf numFmtId="0" fontId="40" fillId="0" borderId="52" applyFont="0" applyFill="0" applyBorder="0" applyAlignment="0" applyProtection="0"/>
    <xf numFmtId="0" fontId="7" fillId="78" borderId="58" applyNumberFormat="0" applyFont="0" applyBorder="0" applyAlignment="0" applyProtection="0"/>
    <xf numFmtId="0" fontId="7" fillId="78" borderId="58" applyNumberFormat="0" applyFont="0" applyBorder="0" applyAlignment="0" applyProtection="0"/>
    <xf numFmtId="0" fontId="7" fillId="78" borderId="58" applyNumberFormat="0" applyFont="0" applyBorder="0" applyAlignment="0" applyProtection="0"/>
    <xf numFmtId="1" fontId="207" fillId="0" borderId="96">
      <alignment vertical="top"/>
    </xf>
    <xf numFmtId="4" fontId="26" fillId="49" borderId="63" applyNumberFormat="0" applyProtection="0">
      <alignment horizontal="left" vertical="center" indent="1"/>
    </xf>
    <xf numFmtId="4" fontId="26" fillId="0" borderId="63" applyNumberFormat="0" applyProtection="0">
      <alignment horizontal="right" vertical="center"/>
    </xf>
    <xf numFmtId="0" fontId="40" fillId="0" borderId="52" applyFont="0" applyFill="0" applyBorder="0" applyAlignment="0" applyProtection="0"/>
    <xf numFmtId="0" fontId="40" fillId="0" borderId="52" applyFont="0" applyFill="0" applyBorder="0" applyAlignment="0" applyProtection="0"/>
    <xf numFmtId="0" fontId="40" fillId="0" borderId="52" applyFont="0" applyFill="0" applyBorder="0" applyAlignment="0" applyProtection="0"/>
    <xf numFmtId="0" fontId="269" fillId="0" borderId="64" applyNumberFormat="0" applyFill="0" applyAlignment="0" applyProtection="0"/>
    <xf numFmtId="4" fontId="26" fillId="49" borderId="63" applyNumberFormat="0" applyProtection="0">
      <alignment horizontal="left" vertical="center" indent="1"/>
    </xf>
    <xf numFmtId="1" fontId="207" fillId="0" borderId="96">
      <alignment vertical="top"/>
    </xf>
    <xf numFmtId="1" fontId="207" fillId="0" borderId="96">
      <alignment vertical="top"/>
    </xf>
    <xf numFmtId="0" fontId="170" fillId="0" borderId="97">
      <alignment vertical="center"/>
    </xf>
    <xf numFmtId="8" fontId="123" fillId="0" borderId="45">
      <alignment horizontal="right"/>
    </xf>
    <xf numFmtId="185" fontId="7" fillId="0" borderId="2"/>
    <xf numFmtId="185" fontId="7" fillId="0" borderId="2"/>
    <xf numFmtId="185" fontId="7" fillId="0" borderId="2"/>
    <xf numFmtId="0" fontId="78" fillId="0" borderId="95" applyNumberFormat="0" applyAlignment="0" applyProtection="0">
      <alignment horizontal="left" vertical="center"/>
    </xf>
    <xf numFmtId="173" fontId="48" fillId="0" borderId="92"/>
    <xf numFmtId="8" fontId="123" fillId="0" borderId="45">
      <alignment horizontal="right"/>
    </xf>
    <xf numFmtId="8" fontId="123" fillId="0" borderId="45">
      <alignment horizontal="right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65" fillId="51" borderId="21" applyNumberFormat="0" applyAlignment="0" applyProtection="0"/>
    <xf numFmtId="173" fontId="98" fillId="61" borderId="21" applyNumberFormat="0" applyAlignment="0" applyProtection="0"/>
    <xf numFmtId="0" fontId="65" fillId="51" borderId="21" applyNumberFormat="0" applyAlignment="0" applyProtection="0"/>
    <xf numFmtId="0" fontId="65" fillId="85" borderId="21" applyNumberFormat="0" applyAlignment="0" applyProtection="0"/>
    <xf numFmtId="0" fontId="202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202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202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173" fontId="65" fillId="51" borderId="21" applyNumberFormat="0" applyAlignment="0" applyProtection="0"/>
    <xf numFmtId="1" fontId="207" fillId="0" borderId="96">
      <alignment vertical="top"/>
    </xf>
    <xf numFmtId="0" fontId="142" fillId="43" borderId="21" applyNumberFormat="0" applyAlignment="0" applyProtection="0"/>
    <xf numFmtId="0" fontId="143" fillId="51" borderId="27" applyNumberFormat="0" applyAlignment="0" applyProtection="0"/>
    <xf numFmtId="0" fontId="197" fillId="43" borderId="21" applyNumberFormat="0" applyAlignment="0" applyProtection="0"/>
    <xf numFmtId="0" fontId="197" fillId="43" borderId="21" applyNumberFormat="0" applyAlignment="0" applyProtection="0"/>
    <xf numFmtId="0" fontId="197" fillId="43" borderId="21" applyNumberFormat="0" applyAlignment="0" applyProtection="0"/>
    <xf numFmtId="0" fontId="105" fillId="43" borderId="21" applyNumberFormat="0" applyAlignment="0" applyProtection="0"/>
    <xf numFmtId="0" fontId="105" fillId="43" borderId="21" applyNumberFormat="0" applyAlignment="0" applyProtection="0"/>
    <xf numFmtId="173" fontId="105" fillId="59" borderId="21" applyNumberFormat="0" applyAlignment="0" applyProtection="0"/>
    <xf numFmtId="0" fontId="163" fillId="51" borderId="21" applyNumberFormat="0" applyAlignment="0" applyProtection="0"/>
    <xf numFmtId="0" fontId="72" fillId="51" borderId="27" applyNumberFormat="0" applyAlignment="0" applyProtection="0"/>
    <xf numFmtId="173" fontId="72" fillId="61" borderId="27" applyNumberFormat="0" applyAlignment="0" applyProtection="0"/>
    <xf numFmtId="0" fontId="72" fillId="85" borderId="27" applyNumberFormat="0" applyAlignment="0" applyProtection="0"/>
    <xf numFmtId="173" fontId="72" fillId="51" borderId="27" applyNumberFormat="0" applyAlignment="0" applyProtection="0"/>
    <xf numFmtId="0" fontId="218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218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218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2" fillId="51" borderId="27" applyNumberFormat="0" applyAlignment="0" applyProtection="0"/>
    <xf numFmtId="173" fontId="72" fillId="51" borderId="27" applyNumberFormat="0" applyAlignment="0" applyProtection="0"/>
    <xf numFmtId="0" fontId="72" fillId="51" borderId="27" applyNumberFormat="0" applyAlignment="0" applyProtection="0"/>
    <xf numFmtId="173" fontId="72" fillId="51" borderId="27" applyNumberFormat="0" applyAlignment="0" applyProtection="0"/>
    <xf numFmtId="185" fontId="7" fillId="0" borderId="2"/>
    <xf numFmtId="0" fontId="244" fillId="51" borderId="21" applyNumberFormat="0" applyAlignment="0" applyProtection="0"/>
    <xf numFmtId="0" fontId="244" fillId="51" borderId="21" applyNumberFormat="0" applyAlignment="0" applyProtection="0"/>
    <xf numFmtId="0" fontId="244" fillId="51" borderId="21" applyNumberFormat="0" applyAlignment="0" applyProtection="0"/>
    <xf numFmtId="0" fontId="65" fillId="51" borderId="21" applyNumberFormat="0" applyAlignment="0" applyProtection="0"/>
    <xf numFmtId="0" fontId="65" fillId="51" borderId="21" applyNumberFormat="0" applyAlignment="0" applyProtection="0"/>
    <xf numFmtId="0" fontId="142" fillId="43" borderId="21" applyNumberFormat="0" applyAlignment="0" applyProtection="0"/>
    <xf numFmtId="0" fontId="142" fillId="43" borderId="21" applyNumberFormat="0" applyAlignment="0" applyProtection="0"/>
    <xf numFmtId="0" fontId="143" fillId="51" borderId="27" applyNumberFormat="0" applyAlignment="0" applyProtection="0"/>
    <xf numFmtId="0" fontId="143" fillId="51" borderId="27" applyNumberFormat="0" applyAlignment="0" applyProtection="0"/>
    <xf numFmtId="0" fontId="105" fillId="43" borderId="21" applyNumberFormat="0" applyAlignment="0" applyProtection="0"/>
    <xf numFmtId="0" fontId="105" fillId="43" borderId="21" applyNumberFormat="0" applyAlignment="0" applyProtection="0"/>
    <xf numFmtId="0" fontId="163" fillId="51" borderId="21" applyNumberFormat="0" applyAlignment="0" applyProtection="0"/>
    <xf numFmtId="0" fontId="163" fillId="51" borderId="21" applyNumberFormat="0" applyAlignment="0" applyProtection="0"/>
    <xf numFmtId="0" fontId="259" fillId="51" borderId="27" applyNumberFormat="0" applyAlignment="0" applyProtection="0"/>
    <xf numFmtId="0" fontId="259" fillId="51" borderId="27" applyNumberFormat="0" applyAlignment="0" applyProtection="0"/>
    <xf numFmtId="0" fontId="259" fillId="51" borderId="27" applyNumberFormat="0" applyAlignment="0" applyProtection="0"/>
    <xf numFmtId="0" fontId="7" fillId="60" borderId="25" applyNumberFormat="0" applyFont="0" applyAlignment="0" applyProtection="0"/>
    <xf numFmtId="185" fontId="7" fillId="0" borderId="2"/>
    <xf numFmtId="173" fontId="65" fillId="51" borderId="21" applyNumberFormat="0" applyAlignment="0" applyProtection="0"/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37" borderId="27" applyNumberFormat="0" applyProtection="0">
      <alignment vertical="center"/>
    </xf>
    <xf numFmtId="0" fontId="7" fillId="70" borderId="27" applyNumberFormat="0" applyProtection="0">
      <alignment horizontal="left" vertical="center" indent="1"/>
    </xf>
    <xf numFmtId="4" fontId="199" fillId="78" borderId="27" applyNumberFormat="0" applyProtection="0">
      <alignment vertical="center"/>
    </xf>
    <xf numFmtId="0" fontId="7" fillId="36" borderId="27" applyNumberFormat="0" applyProtection="0">
      <alignment horizontal="left" vertical="center" indent="1"/>
    </xf>
    <xf numFmtId="275" fontId="7" fillId="0" borderId="3" applyFont="0" applyFill="0" applyBorder="0" applyAlignment="0" applyProtection="0"/>
    <xf numFmtId="173" fontId="62" fillId="60" borderId="25" applyNumberFormat="0" applyFont="0" applyAlignment="0" applyProtection="0"/>
    <xf numFmtId="0" fontId="135" fillId="58" borderId="15">
      <alignment horizontal="left" vertical="center" wrapText="1"/>
    </xf>
    <xf numFmtId="173" fontId="72" fillId="51" borderId="27" applyNumberFormat="0" applyAlignment="0" applyProtection="0"/>
    <xf numFmtId="173" fontId="7" fillId="60" borderId="25" applyNumberFormat="0" applyFont="0" applyAlignment="0" applyProtection="0"/>
    <xf numFmtId="173" fontId="105" fillId="59" borderId="21" applyNumberFormat="0" applyAlignment="0" applyProtection="0"/>
    <xf numFmtId="171" fontId="40" fillId="71" borderId="3" applyBorder="0">
      <alignment horizontal="right"/>
    </xf>
    <xf numFmtId="0" fontId="7" fillId="70" borderId="27" applyNumberFormat="0" applyProtection="0">
      <alignment horizontal="left" vertical="center" indent="1"/>
    </xf>
    <xf numFmtId="0" fontId="7" fillId="60" borderId="25" applyNumberFormat="0" applyFont="0" applyAlignment="0" applyProtection="0"/>
    <xf numFmtId="173" fontId="65" fillId="51" borderId="21" applyNumberFormat="0" applyAlignment="0" applyProtection="0"/>
    <xf numFmtId="173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173" fontId="98" fillId="61" borderId="21" applyNumberFormat="0" applyAlignment="0" applyProtection="0"/>
    <xf numFmtId="173" fontId="105" fillId="59" borderId="21" applyNumberFormat="0" applyAlignment="0" applyProtection="0"/>
    <xf numFmtId="173" fontId="72" fillId="61" borderId="27" applyNumberFormat="0" applyAlignment="0" applyProtection="0"/>
    <xf numFmtId="173" fontId="72" fillId="51" borderId="27" applyNumberFormat="0" applyAlignment="0" applyProtection="0"/>
    <xf numFmtId="0" fontId="72" fillId="51" borderId="27" applyNumberFormat="0" applyAlignment="0" applyProtection="0"/>
    <xf numFmtId="0" fontId="7" fillId="60" borderId="25" applyNumberFormat="0" applyFont="0" applyAlignment="0" applyProtection="0"/>
    <xf numFmtId="0" fontId="7" fillId="70" borderId="27" applyNumberFormat="0" applyProtection="0">
      <alignment horizontal="left" vertical="center" indent="1"/>
    </xf>
    <xf numFmtId="0" fontId="131" fillId="0" borderId="43" applyNumberFormat="0" applyFill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" fillId="60" borderId="25" applyNumberFormat="0" applyFont="0" applyAlignment="0" applyProtection="0"/>
    <xf numFmtId="4" fontId="199" fillId="37" borderId="27" applyNumberFormat="0" applyProtection="0">
      <alignment horizontal="left" vertical="center" indent="1"/>
    </xf>
    <xf numFmtId="0" fontId="72" fillId="51" borderId="27" applyNumberFormat="0" applyAlignment="0" applyProtection="0"/>
    <xf numFmtId="0" fontId="7" fillId="36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98" fillId="61" borderId="21" applyNumberFormat="0" applyAlignment="0" applyProtection="0"/>
    <xf numFmtId="0" fontId="65" fillId="51" borderId="21" applyNumberFormat="0" applyAlignment="0" applyProtection="0"/>
    <xf numFmtId="0" fontId="105" fillId="59" borderId="21" applyNumberFormat="0" applyAlignment="0" applyProtection="0"/>
    <xf numFmtId="0" fontId="72" fillId="61" borderId="27" applyNumberFormat="0" applyAlignment="0" applyProtection="0"/>
    <xf numFmtId="173" fontId="72" fillId="51" borderId="27" applyNumberFormat="0" applyAlignment="0" applyProtection="0"/>
    <xf numFmtId="0" fontId="105" fillId="59" borderId="21" applyNumberFormat="0" applyAlignment="0" applyProtection="0"/>
    <xf numFmtId="0" fontId="7" fillId="70" borderId="27" applyNumberFormat="0" applyProtection="0">
      <alignment horizontal="left" vertical="center" indent="1"/>
    </xf>
    <xf numFmtId="0" fontId="143" fillId="51" borderId="27" applyNumberFormat="0" applyAlignment="0" applyProtection="0"/>
    <xf numFmtId="0" fontId="72" fillId="51" borderId="27" applyNumberFormat="0" applyAlignment="0" applyProtection="0"/>
    <xf numFmtId="173" fontId="65" fillId="51" borderId="21" applyNumberFormat="0" applyAlignment="0" applyProtection="0"/>
    <xf numFmtId="0" fontId="105" fillId="43" borderId="21" applyNumberFormat="0" applyAlignment="0" applyProtection="0"/>
    <xf numFmtId="0" fontId="197" fillId="43" borderId="21" applyNumberFormat="0" applyAlignment="0" applyProtection="0"/>
    <xf numFmtId="17" fontId="222" fillId="93" borderId="51" applyNumberFormat="0" applyBorder="0">
      <alignment horizontal="center" vertical="center" wrapText="1"/>
    </xf>
    <xf numFmtId="4" fontId="199" fillId="99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72" fillId="51" borderId="27" applyNumberFormat="0" applyAlignment="0" applyProtection="0"/>
    <xf numFmtId="0" fontId="163" fillId="51" borderId="21" applyNumberFormat="0" applyAlignment="0" applyProtection="0"/>
    <xf numFmtId="171" fontId="40" fillId="71" borderId="3" applyBorder="0">
      <alignment horizontal="right"/>
    </xf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105" fillId="43" borderId="21" applyNumberFormat="0" applyAlignment="0" applyProtection="0"/>
    <xf numFmtId="173" fontId="72" fillId="51" borderId="27" applyNumberFormat="0" applyAlignment="0" applyProtection="0"/>
    <xf numFmtId="0" fontId="72" fillId="51" borderId="27" applyNumberFormat="0" applyAlignment="0" applyProtection="0"/>
    <xf numFmtId="0" fontId="72" fillId="51" borderId="27" applyNumberFormat="0" applyAlignment="0" applyProtection="0"/>
    <xf numFmtId="173" fontId="72" fillId="61" borderId="27" applyNumberFormat="0" applyAlignment="0" applyProtection="0"/>
    <xf numFmtId="0" fontId="7" fillId="60" borderId="25" applyNumberFormat="0" applyFont="0" applyAlignment="0" applyProtection="0"/>
    <xf numFmtId="173" fontId="7" fillId="60" borderId="25" applyNumberFormat="0" applyFont="0" applyAlignment="0" applyProtection="0"/>
    <xf numFmtId="0" fontId="7" fillId="60" borderId="25" applyNumberFormat="0" applyFont="0" applyAlignment="0" applyProtection="0"/>
    <xf numFmtId="173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105" fillId="59" borderId="21" applyNumberFormat="0" applyAlignment="0" applyProtection="0"/>
    <xf numFmtId="181" fontId="91" fillId="0" borderId="3" applyBorder="0"/>
    <xf numFmtId="171" fontId="40" fillId="0" borderId="3" applyBorder="0">
      <alignment horizontal="right"/>
    </xf>
    <xf numFmtId="181" fontId="91" fillId="0" borderId="3" applyBorder="0"/>
    <xf numFmtId="0" fontId="72" fillId="61" borderId="27" applyNumberFormat="0" applyAlignment="0" applyProtection="0"/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4" fontId="199" fillId="102" borderId="27" applyNumberFormat="0" applyProtection="0">
      <alignment horizontal="right" vertical="center"/>
    </xf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276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276" fontId="292" fillId="71" borderId="25"/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274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2" fillId="51" borderId="27" applyNumberFormat="0" applyAlignment="0" applyProtection="0"/>
    <xf numFmtId="4" fontId="26" fillId="49" borderId="63" applyNumberFormat="0" applyProtection="0">
      <alignment horizontal="left" vertical="center" indent="1"/>
    </xf>
    <xf numFmtId="4" fontId="199" fillId="104" borderId="27" applyNumberFormat="0" applyProtection="0">
      <alignment horizontal="right" vertical="center"/>
    </xf>
    <xf numFmtId="4" fontId="199" fillId="97" borderId="27" applyNumberFormat="0" applyProtection="0">
      <alignment horizontal="right" vertical="center"/>
    </xf>
    <xf numFmtId="0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65" borderId="27" applyNumberFormat="0" applyProtection="0">
      <alignment horizontal="right" vertical="center"/>
    </xf>
    <xf numFmtId="0" fontId="7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106" borderId="27" applyNumberFormat="0" applyProtection="0">
      <alignment horizontal="right" vertical="center"/>
    </xf>
    <xf numFmtId="0" fontId="7" fillId="90" borderId="27" applyNumberFormat="0" applyProtection="0">
      <alignment horizontal="left" vertical="center" indent="1"/>
    </xf>
    <xf numFmtId="0" fontId="269" fillId="0" borderId="64" applyNumberFormat="0" applyFill="0" applyAlignment="0" applyProtection="0"/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4" fontId="199" fillId="78" borderId="27" applyNumberFormat="0" applyProtection="0">
      <alignment horizontal="left" vertical="center" indent="1"/>
    </xf>
    <xf numFmtId="275" fontId="7" fillId="0" borderId="3" applyFont="0" applyFill="0" applyBorder="0" applyAlignment="0" applyProtection="0"/>
    <xf numFmtId="0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7" fillId="0" borderId="3" applyNumberFormat="0" applyFont="0" applyFill="0" applyAlignment="0" applyProtection="0"/>
    <xf numFmtId="274" fontId="7" fillId="9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232" fillId="107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4" fontId="225" fillId="99" borderId="27" applyNumberFormat="0" applyProtection="0">
      <alignment horizontal="right" vertical="center"/>
    </xf>
    <xf numFmtId="0" fontId="7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4" fontId="199" fillId="68" borderId="27" applyNumberFormat="0" applyProtection="0">
      <alignment horizontal="right" vertical="center"/>
    </xf>
    <xf numFmtId="4" fontId="199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274" fontId="7" fillId="64" borderId="27" applyNumberFormat="0" applyProtection="0">
      <alignment horizontal="left" vertical="center" indent="1"/>
    </xf>
    <xf numFmtId="4" fontId="287" fillId="78" borderId="27" applyNumberFormat="0" applyProtection="0">
      <alignment vertical="center"/>
    </xf>
    <xf numFmtId="4" fontId="199" fillId="64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4" fontId="199" fillId="71" borderId="27" applyNumberFormat="0" applyProtection="0">
      <alignment horizontal="right" vertical="center"/>
    </xf>
    <xf numFmtId="0" fontId="7" fillId="36" borderId="27" applyNumberFormat="0" applyProtection="0">
      <alignment horizontal="left" vertical="center" indent="1"/>
    </xf>
    <xf numFmtId="4" fontId="26" fillId="0" borderId="63" applyNumberFormat="0" applyProtection="0">
      <alignment horizontal="right" vertical="center"/>
    </xf>
    <xf numFmtId="4" fontId="199" fillId="37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274" fontId="7" fillId="90" borderId="27" applyNumberFormat="0" applyProtection="0">
      <alignment horizontal="left" vertical="center" indent="1"/>
    </xf>
    <xf numFmtId="4" fontId="26" fillId="49" borderId="63" applyNumberFormat="0" applyProtection="0">
      <alignment horizontal="left" vertical="center" indent="1"/>
    </xf>
    <xf numFmtId="173" fontId="65" fillId="51" borderId="21" applyNumberFormat="0" applyAlignment="0" applyProtection="0"/>
    <xf numFmtId="0" fontId="7" fillId="90" borderId="27" applyNumberFormat="0" applyProtection="0">
      <alignment horizontal="left" vertical="center" indent="1"/>
    </xf>
    <xf numFmtId="274" fontId="7" fillId="36" borderId="27" applyNumberFormat="0" applyProtection="0">
      <alignment horizontal="left" vertical="center" indent="1"/>
    </xf>
    <xf numFmtId="4" fontId="199" fillId="78" borderId="27" applyNumberFormat="0" applyProtection="0">
      <alignment horizontal="left" vertical="center" indent="1"/>
    </xf>
    <xf numFmtId="4" fontId="287" fillId="99" borderId="27" applyNumberFormat="0" applyProtection="0">
      <alignment horizontal="right" vertical="center"/>
    </xf>
    <xf numFmtId="0" fontId="202" fillId="51" borderId="21" applyNumberFormat="0" applyAlignment="0" applyProtection="0"/>
    <xf numFmtId="0" fontId="202" fillId="51" borderId="21" applyNumberFormat="0" applyAlignment="0" applyProtection="0"/>
    <xf numFmtId="0" fontId="202" fillId="51" borderId="21" applyNumberFormat="0" applyAlignment="0" applyProtection="0"/>
    <xf numFmtId="0" fontId="7" fillId="70" borderId="27" applyNumberFormat="0" applyProtection="0">
      <alignment horizontal="left" vertical="center" indent="1"/>
    </xf>
    <xf numFmtId="0" fontId="7" fillId="60" borderId="25" applyNumberFormat="0" applyFont="0" applyAlignment="0" applyProtection="0"/>
    <xf numFmtId="0" fontId="197" fillId="43" borderId="21" applyNumberFormat="0" applyAlignment="0" applyProtection="0"/>
    <xf numFmtId="0" fontId="197" fillId="43" borderId="21" applyNumberForma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4" fontId="199" fillId="99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4" fontId="199" fillId="105" borderId="27" applyNumberFormat="0" applyProtection="0">
      <alignment horizontal="right" vertical="center"/>
    </xf>
    <xf numFmtId="0" fontId="78" fillId="0" borderId="95" applyNumberFormat="0" applyAlignment="0" applyProtection="0">
      <alignment horizontal="left" vertical="center"/>
    </xf>
    <xf numFmtId="4" fontId="7" fillId="0" borderId="3" applyNumberFormat="0" applyFont="0" applyFill="0" applyAlignment="0" applyProtection="0"/>
    <xf numFmtId="0" fontId="7" fillId="70" borderId="27" applyNumberFormat="0" applyProtection="0">
      <alignment horizontal="left" vertical="center" indent="1"/>
    </xf>
    <xf numFmtId="0" fontId="7" fillId="78" borderId="58" applyNumberFormat="0" applyFont="0" applyBorder="0" applyAlignment="0" applyProtection="0"/>
    <xf numFmtId="0" fontId="105" fillId="43" borderId="21" applyNumberFormat="0" applyAlignment="0" applyProtection="0"/>
    <xf numFmtId="17" fontId="103" fillId="0" borderId="3" applyFont="0" applyFill="0" applyBorder="0" applyAlignment="0" applyProtection="0"/>
    <xf numFmtId="0" fontId="143" fillId="51" borderId="27" applyNumberFormat="0" applyAlignment="0" applyProtection="0"/>
    <xf numFmtId="0" fontId="65" fillId="51" borderId="21" applyNumberFormat="0" applyAlignment="0" applyProtection="0"/>
    <xf numFmtId="0" fontId="244" fillId="51" borderId="21" applyNumberFormat="0" applyAlignment="0" applyProtection="0"/>
    <xf numFmtId="173" fontId="131" fillId="0" borderId="40" applyNumberFormat="0" applyFill="0" applyAlignment="0" applyProtection="0"/>
    <xf numFmtId="0" fontId="232" fillId="0" borderId="43" applyNumberFormat="0" applyFill="0" applyAlignment="0" applyProtection="0"/>
    <xf numFmtId="173" fontId="131" fillId="0" borderId="40" applyNumberFormat="0" applyFill="0" applyAlignment="0" applyProtection="0"/>
    <xf numFmtId="173" fontId="131" fillId="0" borderId="40" applyNumberFormat="0" applyFill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62" fillId="60" borderId="25" applyNumberFormat="0" applyFont="0" applyAlignment="0" applyProtection="0"/>
    <xf numFmtId="0" fontId="72" fillId="85" borderId="27" applyNumberFormat="0" applyAlignment="0" applyProtection="0"/>
    <xf numFmtId="0" fontId="7" fillId="36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202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200" fillId="70" borderId="27" applyNumberFormat="0" applyProtection="0">
      <alignment horizontal="left" vertical="center" indent="1"/>
    </xf>
    <xf numFmtId="0" fontId="72" fillId="85" borderId="27" applyNumberFormat="0" applyAlignment="0" applyProtection="0"/>
    <xf numFmtId="0" fontId="218" fillId="51" borderId="27" applyNumberFormat="0" applyAlignment="0" applyProtection="0"/>
    <xf numFmtId="0" fontId="218" fillId="51" borderId="27" applyNumberFormat="0" applyAlignment="0" applyProtection="0"/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0" fontId="131" fillId="0" borderId="40" applyNumberFormat="0" applyFill="0" applyAlignment="0" applyProtection="0"/>
    <xf numFmtId="0" fontId="7" fillId="60" borderId="25" applyNumberFormat="0" applyFont="0" applyAlignment="0" applyProtection="0"/>
    <xf numFmtId="0" fontId="98" fillId="61" borderId="21" applyNumberFormat="0" applyAlignment="0" applyProtection="0"/>
    <xf numFmtId="0" fontId="136" fillId="60" borderId="25" applyNumberFormat="0" applyFont="0" applyAlignment="0" applyProtection="0"/>
    <xf numFmtId="0" fontId="142" fillId="43" borderId="21" applyNumberFormat="0" applyAlignment="0" applyProtection="0"/>
    <xf numFmtId="173" fontId="131" fillId="0" borderId="40" applyNumberFormat="0" applyFill="0" applyAlignment="0" applyProtection="0"/>
    <xf numFmtId="173" fontId="72" fillId="61" borderId="27" applyNumberFormat="0" applyAlignment="0" applyProtection="0"/>
    <xf numFmtId="173" fontId="105" fillId="59" borderId="21" applyNumberFormat="0" applyAlignment="0" applyProtection="0"/>
    <xf numFmtId="185" fontId="7" fillId="0" borderId="2"/>
    <xf numFmtId="173" fontId="62" fillId="60" borderId="25" applyNumberFormat="0" applyFont="0" applyAlignment="0" applyProtection="0"/>
    <xf numFmtId="171" fontId="40" fillId="0" borderId="3" applyBorder="0">
      <alignment horizontal="right"/>
    </xf>
    <xf numFmtId="173" fontId="98" fillId="61" borderId="21" applyNumberFormat="0" applyAlignment="0" applyProtection="0"/>
    <xf numFmtId="0" fontId="7" fillId="70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4" fontId="199" fillId="99" borderId="27" applyNumberFormat="0" applyProtection="0">
      <alignment horizontal="right" vertical="center"/>
    </xf>
    <xf numFmtId="0" fontId="7" fillId="70" borderId="27" applyNumberFormat="0" applyProtection="0">
      <alignment horizontal="left" vertical="center" indent="1"/>
    </xf>
    <xf numFmtId="0" fontId="244" fillId="51" borderId="21" applyNumberFormat="0" applyAlignment="0" applyProtection="0"/>
    <xf numFmtId="0" fontId="259" fillId="51" borderId="27" applyNumberFormat="0" applyAlignment="0" applyProtection="0"/>
    <xf numFmtId="0" fontId="259" fillId="51" borderId="27" applyNumberFormat="0" applyAlignment="0" applyProtection="0"/>
    <xf numFmtId="0" fontId="259" fillId="51" borderId="27" applyNumberFormat="0" applyAlignment="0" applyProtection="0"/>
    <xf numFmtId="0" fontId="163" fillId="51" borderId="21" applyNumberFormat="0" applyAlignment="0" applyProtection="0"/>
    <xf numFmtId="0" fontId="257" fillId="60" borderId="25" applyNumberFormat="0" applyFont="0" applyAlignment="0" applyProtection="0"/>
    <xf numFmtId="0" fontId="257" fillId="60" borderId="25" applyNumberFormat="0" applyFont="0" applyAlignment="0" applyProtection="0"/>
    <xf numFmtId="0" fontId="25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274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173" fontId="62" fillId="60" borderId="25" applyNumberFormat="0" applyFont="0" applyAlignment="0" applyProtection="0"/>
    <xf numFmtId="173" fontId="72" fillId="51" borderId="27" applyNumberFormat="0" applyAlignment="0" applyProtection="0"/>
    <xf numFmtId="4" fontId="199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103" borderId="27" applyNumberFormat="0" applyProtection="0">
      <alignment horizontal="right" vertical="center"/>
    </xf>
    <xf numFmtId="4" fontId="199" fillId="99" borderId="27" applyNumberFormat="0" applyProtection="0">
      <alignment horizontal="right" vertical="center"/>
    </xf>
    <xf numFmtId="4" fontId="199" fillId="99" borderId="27" applyNumberFormat="0" applyProtection="0">
      <alignment horizontal="right" vertical="center"/>
    </xf>
    <xf numFmtId="4" fontId="199" fillId="103" borderId="27" applyNumberFormat="0" applyProtection="0">
      <alignment horizontal="right" vertical="center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0" fontId="135" fillId="58" borderId="15">
      <alignment horizontal="left" vertical="center" wrapText="1"/>
    </xf>
    <xf numFmtId="0" fontId="135" fillId="58" borderId="15">
      <alignment horizontal="left" vertical="center" wrapText="1"/>
    </xf>
    <xf numFmtId="0" fontId="7" fillId="78" borderId="58" applyNumberFormat="0" applyFont="0" applyBorder="0" applyAlignment="0" applyProtection="0"/>
    <xf numFmtId="0" fontId="7" fillId="78" borderId="58" applyNumberFormat="0" applyFont="0" applyBorder="0" applyAlignment="0" applyProtection="0"/>
    <xf numFmtId="0" fontId="105" fillId="43" borderId="21" applyNumberFormat="0" applyAlignment="0" applyProtection="0"/>
    <xf numFmtId="17" fontId="103" fillId="0" borderId="3" applyFont="0" applyFill="0" applyBorder="0" applyAlignment="0" applyProtection="0"/>
    <xf numFmtId="0" fontId="143" fillId="51" borderId="27" applyNumberFormat="0" applyAlignment="0" applyProtection="0"/>
    <xf numFmtId="0" fontId="142" fillId="43" borderId="21" applyNumberFormat="0" applyAlignment="0" applyProtection="0"/>
    <xf numFmtId="0" fontId="142" fillId="43" borderId="21" applyNumberFormat="0" applyAlignment="0" applyProtection="0"/>
    <xf numFmtId="0" fontId="65" fillId="51" borderId="21" applyNumberFormat="0" applyAlignment="0" applyProtection="0"/>
    <xf numFmtId="0" fontId="244" fillId="51" borderId="21" applyNumberFormat="0" applyAlignment="0" applyProtection="0"/>
    <xf numFmtId="0" fontId="244" fillId="51" borderId="21" applyNumberFormat="0" applyAlignment="0" applyProtection="0"/>
    <xf numFmtId="0" fontId="131" fillId="0" borderId="43" applyNumberFormat="0" applyFill="0" applyAlignment="0" applyProtection="0"/>
    <xf numFmtId="0" fontId="232" fillId="0" borderId="43" applyNumberFormat="0" applyFill="0" applyAlignment="0" applyProtection="0"/>
    <xf numFmtId="173" fontId="131" fillId="0" borderId="40" applyNumberFormat="0" applyFill="0" applyAlignment="0" applyProtection="0"/>
    <xf numFmtId="0" fontId="232" fillId="0" borderId="43" applyNumberFormat="0" applyFill="0" applyAlignment="0" applyProtection="0"/>
    <xf numFmtId="173" fontId="131" fillId="0" borderId="40" applyNumberFormat="0" applyFill="0" applyAlignment="0" applyProtection="0"/>
    <xf numFmtId="17" fontId="222" fillId="93" borderId="51" applyNumberFormat="0" applyBorder="0">
      <alignment horizontal="center" vertical="center" wrapText="1"/>
    </xf>
    <xf numFmtId="17" fontId="222" fillId="93" borderId="51" applyNumberFormat="0" applyBorder="0">
      <alignment horizontal="center" vertical="center" wrapText="1"/>
    </xf>
    <xf numFmtId="173" fontId="72" fillId="51" borderId="27" applyNumberFormat="0" applyAlignment="0" applyProtection="0"/>
    <xf numFmtId="0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218" fillId="51" borderId="27" applyNumberFormat="0" applyAlignment="0" applyProtection="0"/>
    <xf numFmtId="173" fontId="72" fillId="51" borderId="27" applyNumberFormat="0" applyAlignment="0" applyProtection="0"/>
    <xf numFmtId="0" fontId="218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" fillId="60" borderId="25" applyNumberFormat="0" applyFont="0" applyAlignment="0" applyProtection="0"/>
    <xf numFmtId="0" fontId="26" fillId="60" borderId="25" applyNumberFormat="0" applyFont="0" applyAlignment="0" applyProtection="0"/>
    <xf numFmtId="0" fontId="7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0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0" fontId="7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0" fontId="7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0" fontId="7" fillId="9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73" fontId="65" fillId="51" borderId="21" applyNumberFormat="0" applyAlignment="0" applyProtection="0"/>
    <xf numFmtId="0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202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202" fillId="51" borderId="21" applyNumberFormat="0" applyAlignment="0" applyProtection="0"/>
    <xf numFmtId="0" fontId="65" fillId="85" borderId="21" applyNumberFormat="0" applyAlignment="0" applyProtection="0"/>
    <xf numFmtId="0" fontId="65" fillId="51" borderId="21" applyNumberFormat="0" applyAlignment="0" applyProtection="0"/>
    <xf numFmtId="173" fontId="62" fillId="60" borderId="25" applyNumberFormat="0" applyFont="0" applyAlignment="0" applyProtection="0"/>
    <xf numFmtId="0" fontId="259" fillId="51" borderId="27" applyNumberForma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0" fontId="72" fillId="61" borderId="27" applyNumberFormat="0" applyAlignment="0" applyProtection="0"/>
    <xf numFmtId="0" fontId="136" fillId="60" borderId="25" applyNumberFormat="0" applyFont="0" applyAlignment="0" applyProtection="0"/>
    <xf numFmtId="0" fontId="65" fillId="51" borderId="21" applyNumberFormat="0" applyAlignment="0" applyProtection="0"/>
    <xf numFmtId="0" fontId="72" fillId="51" borderId="27" applyNumberFormat="0" applyAlignment="0" applyProtection="0"/>
    <xf numFmtId="173" fontId="7" fillId="60" borderId="25" applyNumberFormat="0" applyFont="0" applyAlignment="0" applyProtection="0"/>
    <xf numFmtId="173" fontId="135" fillId="58" borderId="15">
      <alignment horizontal="left" vertical="center" wrapText="1"/>
    </xf>
    <xf numFmtId="173" fontId="72" fillId="51" borderId="27" applyNumberFormat="0" applyAlignment="0" applyProtection="0"/>
    <xf numFmtId="173" fontId="62" fillId="60" borderId="25" applyNumberFormat="0" applyFont="0" applyAlignment="0" applyProtection="0"/>
    <xf numFmtId="173" fontId="11" fillId="58" borderId="15">
      <alignment horizontal="left" vertical="center" wrapText="1"/>
    </xf>
    <xf numFmtId="17" fontId="103" fillId="0" borderId="3" applyFont="0" applyFill="0" applyBorder="0" applyAlignment="0" applyProtection="0"/>
    <xf numFmtId="173" fontId="65" fillId="51" borderId="21" applyNumberFormat="0" applyAlignment="0" applyProtection="0"/>
    <xf numFmtId="173" fontId="98" fillId="61" borderId="21" applyNumberFormat="0" applyAlignment="0" applyProtection="0"/>
    <xf numFmtId="171" fontId="40" fillId="0" borderId="3" applyBorder="0">
      <alignment horizontal="right"/>
    </xf>
    <xf numFmtId="171" fontId="40" fillId="71" borderId="3" applyBorder="0">
      <alignment horizontal="right"/>
    </xf>
    <xf numFmtId="181" fontId="91" fillId="0" borderId="3" applyBorder="0"/>
    <xf numFmtId="173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173" fontId="11" fillId="58" borderId="15">
      <alignment horizontal="left" vertical="center" wrapText="1"/>
    </xf>
    <xf numFmtId="4" fontId="199" fillId="105" borderId="27" applyNumberFormat="0" applyProtection="0">
      <alignment horizontal="right" vertical="center"/>
    </xf>
    <xf numFmtId="0" fontId="197" fillId="43" borderId="21" applyNumberFormat="0" applyAlignment="0" applyProtection="0"/>
    <xf numFmtId="0" fontId="7" fillId="70" borderId="27" applyNumberFormat="0" applyProtection="0">
      <alignment horizontal="left" vertical="center" indent="1"/>
    </xf>
    <xf numFmtId="173" fontId="72" fillId="51" borderId="27" applyNumberFormat="0" applyAlignment="0" applyProtection="0"/>
    <xf numFmtId="4" fontId="287" fillId="99" borderId="27" applyNumberFormat="0" applyProtection="0">
      <alignment horizontal="right" vertical="center"/>
    </xf>
    <xf numFmtId="4" fontId="199" fillId="78" borderId="27" applyNumberFormat="0" applyProtection="0">
      <alignment horizontal="left" vertical="center" indent="1"/>
    </xf>
    <xf numFmtId="274" fontId="7" fillId="36" borderId="27" applyNumberFormat="0" applyProtection="0">
      <alignment horizontal="left" vertical="center" indent="1"/>
    </xf>
    <xf numFmtId="0" fontId="72" fillId="61" borderId="27" applyNumberFormat="0" applyAlignment="0" applyProtection="0"/>
    <xf numFmtId="0" fontId="7" fillId="90" borderId="27" applyNumberFormat="0" applyProtection="0">
      <alignment horizontal="left" vertical="center" indent="1"/>
    </xf>
    <xf numFmtId="1" fontId="207" fillId="0" borderId="96">
      <alignment vertical="top"/>
    </xf>
    <xf numFmtId="0" fontId="197" fillId="43" borderId="21" applyNumberFormat="0" applyAlignment="0" applyProtection="0"/>
    <xf numFmtId="173" fontId="62" fillId="60" borderId="25" applyNumberFormat="0" applyFont="0" applyAlignment="0" applyProtection="0"/>
    <xf numFmtId="4" fontId="199" fillId="99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274" fontId="7" fillId="64" borderId="27" applyNumberFormat="0" applyProtection="0">
      <alignment horizontal="left" vertical="center" indent="1"/>
    </xf>
    <xf numFmtId="0" fontId="7" fillId="60" borderId="25" applyNumberFormat="0" applyFont="0" applyAlignment="0" applyProtection="0"/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287" fillId="37" borderId="27" applyNumberFormat="0" applyProtection="0">
      <alignment vertical="center"/>
    </xf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99" borderId="27" applyNumberFormat="0" applyProtection="0">
      <alignment horizontal="right" vertical="center"/>
    </xf>
    <xf numFmtId="0" fontId="7" fillId="36" borderId="27" applyNumberFormat="0" applyProtection="0">
      <alignment horizontal="left" vertical="center" indent="1"/>
    </xf>
    <xf numFmtId="173" fontId="65" fillId="51" borderId="21" applyNumberFormat="0" applyAlignment="0" applyProtection="0"/>
    <xf numFmtId="0" fontId="7" fillId="9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60" borderId="25" applyNumberFormat="0" applyFont="0" applyAlignment="0" applyProtection="0"/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60" borderId="25" applyNumberFormat="0" applyFont="0" applyAlignment="0" applyProtection="0"/>
    <xf numFmtId="0" fontId="7" fillId="90" borderId="27" applyNumberFormat="0" applyProtection="0">
      <alignment horizontal="left" vertical="center" indent="1"/>
    </xf>
    <xf numFmtId="4" fontId="199" fillId="78" borderId="27" applyNumberFormat="0" applyProtection="0">
      <alignment vertical="center"/>
    </xf>
    <xf numFmtId="0" fontId="7" fillId="90" borderId="27" applyNumberFormat="0" applyProtection="0">
      <alignment horizontal="left" vertical="center" indent="1"/>
    </xf>
    <xf numFmtId="274" fontId="7" fillId="9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37" borderId="27" applyNumberFormat="0" applyProtection="0">
      <alignment vertical="center"/>
    </xf>
    <xf numFmtId="173" fontId="135" fillId="58" borderId="15">
      <alignment horizontal="left" vertical="center" wrapText="1"/>
    </xf>
    <xf numFmtId="0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173" fontId="72" fillId="51" borderId="27" applyNumberFormat="0" applyAlignment="0" applyProtection="0"/>
    <xf numFmtId="0" fontId="218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4" fontId="199" fillId="37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4" fontId="199" fillId="71" borderId="27" applyNumberFormat="0" applyProtection="0">
      <alignment horizontal="right" vertical="center"/>
    </xf>
    <xf numFmtId="274" fontId="7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287" fillId="78" borderId="27" applyNumberFormat="0" applyProtection="0">
      <alignment vertical="center"/>
    </xf>
    <xf numFmtId="274" fontId="7" fillId="64" borderId="27" applyNumberFormat="0" applyProtection="0">
      <alignment horizontal="left" vertical="center" indent="1"/>
    </xf>
    <xf numFmtId="173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173" fontId="62" fillId="60" borderId="25" applyNumberFormat="0" applyFont="0" applyAlignment="0" applyProtection="0"/>
    <xf numFmtId="4" fontId="199" fillId="68" borderId="27" applyNumberFormat="0" applyProtection="0">
      <alignment horizontal="right" vertical="center"/>
    </xf>
    <xf numFmtId="0" fontId="72" fillId="51" borderId="27" applyNumberFormat="0" applyAlignment="0" applyProtection="0"/>
    <xf numFmtId="274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4" fontId="225" fillId="99" borderId="27" applyNumberFormat="0" applyProtection="0">
      <alignment horizontal="right" vertical="center"/>
    </xf>
    <xf numFmtId="0" fontId="7" fillId="60" borderId="25" applyNumberFormat="0" applyFont="0" applyAlignment="0" applyProtection="0"/>
    <xf numFmtId="0" fontId="7" fillId="90" borderId="27" applyNumberFormat="0" applyProtection="0">
      <alignment horizontal="left" vertical="center" indent="1"/>
    </xf>
    <xf numFmtId="4" fontId="232" fillId="107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73" fontId="62" fillId="60" borderId="25" applyNumberFormat="0" applyFont="0" applyAlignment="0" applyProtection="0"/>
    <xf numFmtId="0" fontId="7" fillId="36" borderId="27" applyNumberFormat="0" applyProtection="0">
      <alignment horizontal="left" vertical="center" indent="1"/>
    </xf>
    <xf numFmtId="0" fontId="7" fillId="60" borderId="25" applyNumberFormat="0" applyFont="0" applyAlignment="0" applyProtection="0"/>
    <xf numFmtId="0" fontId="7" fillId="64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274" fontId="7" fillId="9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60" borderId="25" applyNumberFormat="0" applyFont="0" applyAlignment="0" applyProtection="0"/>
    <xf numFmtId="0" fontId="7" fillId="70" borderId="27" applyNumberFormat="0" applyProtection="0">
      <alignment horizontal="left" vertical="center" indent="1"/>
    </xf>
    <xf numFmtId="173" fontId="62" fillId="60" borderId="25" applyNumberFormat="0" applyFont="0" applyAlignment="0" applyProtection="0"/>
    <xf numFmtId="0" fontId="7" fillId="70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78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60" borderId="25" applyNumberFormat="0" applyFont="0" applyAlignment="0" applyProtection="0"/>
    <xf numFmtId="4" fontId="199" fillId="106" borderId="27" applyNumberFormat="0" applyProtection="0">
      <alignment horizontal="right" vertical="center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65" borderId="27" applyNumberFormat="0" applyProtection="0">
      <alignment horizontal="right" vertical="center"/>
    </xf>
    <xf numFmtId="173" fontId="62" fillId="60" borderId="25" applyNumberFormat="0" applyFont="0" applyAlignment="0" applyProtection="0"/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73" fontId="72" fillId="51" borderId="27" applyNumberFormat="0" applyAlignment="0" applyProtection="0"/>
    <xf numFmtId="4" fontId="199" fillId="97" borderId="27" applyNumberFormat="0" applyProtection="0">
      <alignment horizontal="right" vertical="center"/>
    </xf>
    <xf numFmtId="4" fontId="199" fillId="104" borderId="27" applyNumberFormat="0" applyProtection="0">
      <alignment horizontal="right" vertical="center"/>
    </xf>
    <xf numFmtId="0" fontId="72" fillId="51" borderId="27" applyNumberFormat="0" applyAlignment="0" applyProtection="0"/>
    <xf numFmtId="173" fontId="62" fillId="60" borderId="25" applyNumberFormat="0" applyFont="0" applyAlignment="0" applyProtection="0"/>
    <xf numFmtId="0" fontId="7" fillId="9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60" borderId="25" applyNumberFormat="0" applyFont="0" applyAlignment="0" applyProtection="0"/>
    <xf numFmtId="0" fontId="7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274" fontId="7" fillId="36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4" fontId="199" fillId="37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173" fontId="62" fillId="60" borderId="25" applyNumberFormat="0" applyFont="0" applyAlignment="0" applyProtection="0"/>
    <xf numFmtId="0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276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60" borderId="25" applyNumberFormat="0" applyFont="0" applyAlignment="0" applyProtection="0"/>
    <xf numFmtId="4" fontId="199" fillId="102" borderId="27" applyNumberFormat="0" applyProtection="0">
      <alignment horizontal="right" vertical="center"/>
    </xf>
    <xf numFmtId="0" fontId="7" fillId="60" borderId="25" applyNumberFormat="0" applyFont="0" applyAlignment="0" applyProtection="0"/>
    <xf numFmtId="173" fontId="72" fillId="51" borderId="27" applyNumberFormat="0" applyAlignment="0" applyProtection="0"/>
    <xf numFmtId="0" fontId="7" fillId="36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62" fillId="60" borderId="25" applyNumberFormat="0" applyFont="0" applyAlignment="0" applyProtection="0"/>
    <xf numFmtId="1" fontId="207" fillId="0" borderId="96">
      <alignment vertical="top"/>
    </xf>
    <xf numFmtId="1" fontId="207" fillId="0" borderId="96">
      <alignment vertical="top"/>
    </xf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8" fontId="123" fillId="0" borderId="45">
      <alignment horizontal="right"/>
    </xf>
    <xf numFmtId="0" fontId="136" fillId="60" borderId="25" applyNumberFormat="0" applyFont="0" applyAlignment="0" applyProtection="0"/>
    <xf numFmtId="0" fontId="7" fillId="60" borderId="25" applyNumberFormat="0" applyFont="0" applyAlignment="0" applyProtection="0"/>
    <xf numFmtId="0" fontId="72" fillId="61" borderId="27" applyNumberFormat="0" applyAlignment="0" applyProtection="0"/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73" fontId="98" fillId="61" borderId="21" applyNumberFormat="0" applyAlignment="0" applyProtection="0"/>
    <xf numFmtId="0" fontId="105" fillId="59" borderId="21" applyNumberFormat="0" applyAlignment="0" applyProtection="0"/>
    <xf numFmtId="173" fontId="72" fillId="61" borderId="27" applyNumberFormat="0" applyAlignment="0" applyProtection="0"/>
    <xf numFmtId="0" fontId="72" fillId="51" borderId="27" applyNumberFormat="0" applyAlignment="0" applyProtection="0"/>
    <xf numFmtId="0" fontId="72" fillId="51" borderId="27" applyNumberFormat="0" applyAlignment="0" applyProtection="0"/>
    <xf numFmtId="173" fontId="72" fillId="51" borderId="27" applyNumberFormat="0" applyAlignment="0" applyProtection="0"/>
    <xf numFmtId="173" fontId="72" fillId="61" borderId="27" applyNumberFormat="0" applyAlignment="0" applyProtection="0"/>
    <xf numFmtId="181" fontId="91" fillId="0" borderId="3" applyBorder="0"/>
    <xf numFmtId="171" fontId="40" fillId="71" borderId="3" applyBorder="0">
      <alignment horizontal="right"/>
    </xf>
    <xf numFmtId="173" fontId="62" fillId="60" borderId="25" applyNumberFormat="0" applyFont="0" applyAlignment="0" applyProtection="0"/>
    <xf numFmtId="0" fontId="163" fillId="51" borderId="21" applyNumberFormat="0" applyAlignment="0" applyProtection="0"/>
    <xf numFmtId="0" fontId="65" fillId="51" borderId="21" applyNumberFormat="0" applyAlignment="0" applyProtection="0"/>
    <xf numFmtId="171" fontId="40" fillId="0" borderId="3" applyBorder="0">
      <alignment horizontal="right"/>
    </xf>
    <xf numFmtId="0" fontId="7" fillId="60" borderId="25" applyNumberFormat="0" applyFont="0" applyAlignment="0" applyProtection="0"/>
    <xf numFmtId="4" fontId="199" fillId="64" borderId="27" applyNumberFormat="0" applyProtection="0">
      <alignment horizontal="left" vertical="center" indent="1"/>
    </xf>
    <xf numFmtId="274" fontId="7" fillId="64" borderId="27" applyNumberFormat="0" applyProtection="0">
      <alignment horizontal="left" vertical="center" indent="1"/>
    </xf>
    <xf numFmtId="173" fontId="98" fillId="61" borderId="21" applyNumberForma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2" fillId="51" borderId="27" applyNumberFormat="0" applyAlignment="0" applyProtection="0"/>
    <xf numFmtId="173" fontId="7" fillId="60" borderId="25" applyNumberFormat="0" applyFont="0" applyAlignment="0" applyProtection="0"/>
    <xf numFmtId="255" fontId="207" fillId="0" borderId="52" applyAlignment="0">
      <alignment horizontal="right"/>
    </xf>
    <xf numFmtId="0" fontId="26" fillId="60" borderId="25" applyNumberFormat="0" applyFont="0" applyAlignment="0" applyProtection="0"/>
    <xf numFmtId="0" fontId="7" fillId="60" borderId="25" applyNumberFormat="0" applyFont="0" applyAlignment="0" applyProtection="0"/>
    <xf numFmtId="0" fontId="173" fillId="0" borderId="43" applyNumberFormat="0" applyFill="0" applyAlignment="0" applyProtection="0"/>
    <xf numFmtId="17" fontId="103" fillId="0" borderId="3" applyFont="0" applyFill="0" applyBorder="0" applyAlignment="0" applyProtection="0"/>
    <xf numFmtId="173" fontId="72" fillId="51" borderId="27" applyNumberFormat="0" applyAlignment="0" applyProtection="0"/>
    <xf numFmtId="253" fontId="207" fillId="0" borderId="52" applyAlignment="0"/>
    <xf numFmtId="0" fontId="72" fillId="61" borderId="27" applyNumberFormat="0" applyAlignment="0" applyProtection="0"/>
    <xf numFmtId="0" fontId="7" fillId="90" borderId="27" applyNumberFormat="0" applyProtection="0">
      <alignment horizontal="left" vertical="center" indent="1"/>
    </xf>
    <xf numFmtId="255" fontId="207" fillId="0" borderId="52" applyAlignment="0">
      <alignment horizontal="right"/>
    </xf>
    <xf numFmtId="0" fontId="7" fillId="64" borderId="27" applyNumberFormat="0" applyProtection="0">
      <alignment horizontal="left" vertical="center" indent="1"/>
    </xf>
    <xf numFmtId="173" fontId="105" fillId="59" borderId="21" applyNumberFormat="0" applyAlignment="0" applyProtection="0"/>
    <xf numFmtId="254" fontId="207" fillId="0" borderId="52" applyAlignment="0"/>
    <xf numFmtId="0" fontId="7" fillId="60" borderId="25" applyNumberFormat="0" applyFont="0" applyAlignment="0" applyProtection="0"/>
    <xf numFmtId="0" fontId="163" fillId="51" borderId="21" applyNumberFormat="0" applyAlignment="0" applyProtection="0"/>
    <xf numFmtId="255" fontId="207" fillId="0" borderId="52" applyAlignment="0">
      <alignment horizontal="right"/>
    </xf>
    <xf numFmtId="173" fontId="72" fillId="51" borderId="27" applyNumberFormat="0" applyAlignment="0" applyProtection="0"/>
    <xf numFmtId="185" fontId="7" fillId="0" borderId="2"/>
    <xf numFmtId="255" fontId="207" fillId="0" borderId="52" applyAlignment="0">
      <alignment horizontal="right"/>
    </xf>
    <xf numFmtId="255" fontId="207" fillId="0" borderId="52" applyAlignment="0">
      <alignment horizontal="right"/>
    </xf>
    <xf numFmtId="0" fontId="163" fillId="51" borderId="21" applyNumberFormat="0" applyAlignment="0" applyProtection="0"/>
    <xf numFmtId="173" fontId="65" fillId="51" borderId="21" applyNumberFormat="0" applyAlignment="0" applyProtection="0"/>
    <xf numFmtId="0" fontId="142" fillId="43" borderId="21" applyNumberFormat="0" applyAlignment="0" applyProtection="0"/>
    <xf numFmtId="0" fontId="98" fillId="61" borderId="21" applyNumberFormat="0" applyAlignment="0" applyProtection="0"/>
    <xf numFmtId="0" fontId="105" fillId="59" borderId="21" applyNumberFormat="0" applyAlignment="0" applyProtection="0"/>
    <xf numFmtId="173" fontId="72" fillId="51" borderId="27" applyNumberFormat="0" applyAlignment="0" applyProtection="0"/>
    <xf numFmtId="0" fontId="143" fillId="51" borderId="27" applyNumberFormat="0" applyAlignment="0" applyProtection="0"/>
    <xf numFmtId="0" fontId="98" fillId="61" borderId="21" applyNumberFormat="0" applyAlignment="0" applyProtection="0"/>
    <xf numFmtId="173" fontId="105" fillId="59" borderId="21" applyNumberFormat="0" applyAlignment="0" applyProtection="0"/>
    <xf numFmtId="173" fontId="72" fillId="51" borderId="27" applyNumberFormat="0" applyAlignment="0" applyProtection="0"/>
    <xf numFmtId="4" fontId="287" fillId="37" borderId="27" applyNumberFormat="0" applyProtection="0">
      <alignment vertical="center"/>
    </xf>
    <xf numFmtId="0" fontId="7" fillId="60" borderId="25" applyNumberFormat="0" applyFont="0" applyAlignment="0" applyProtection="0"/>
    <xf numFmtId="0" fontId="7" fillId="70" borderId="27" applyNumberFormat="0" applyProtection="0">
      <alignment horizontal="left" vertical="center" indent="1"/>
    </xf>
    <xf numFmtId="0" fontId="142" fillId="43" borderId="21" applyNumberFormat="0" applyAlignment="0" applyProtection="0"/>
    <xf numFmtId="0" fontId="98" fillId="61" borderId="21" applyNumberFormat="0" applyAlignment="0" applyProtection="0"/>
    <xf numFmtId="181" fontId="91" fillId="0" borderId="3" applyBorder="0"/>
    <xf numFmtId="171" fontId="40" fillId="71" borderId="3" applyBorder="0">
      <alignment horizontal="right"/>
    </xf>
    <xf numFmtId="171" fontId="40" fillId="0" borderId="3" applyBorder="0">
      <alignment horizontal="right"/>
    </xf>
    <xf numFmtId="0" fontId="105" fillId="59" borderId="21" applyNumberFormat="0" applyAlignment="0" applyProtection="0"/>
    <xf numFmtId="0" fontId="143" fillId="51" borderId="27" applyNumberFormat="0" applyAlignment="0" applyProtection="0"/>
    <xf numFmtId="0" fontId="98" fillId="61" borderId="21" applyNumberFormat="0" applyAlignment="0" applyProtection="0"/>
    <xf numFmtId="173" fontId="135" fillId="58" borderId="15">
      <alignment horizontal="left" vertical="center" wrapText="1"/>
    </xf>
    <xf numFmtId="0" fontId="135" fillId="58" borderId="15">
      <alignment horizontal="left" vertical="center" wrapText="1"/>
    </xf>
    <xf numFmtId="0" fontId="65" fillId="51" borderId="21" applyNumberFormat="0" applyAlignment="0" applyProtection="0"/>
    <xf numFmtId="173" fontId="98" fillId="61" borderId="21" applyNumberFormat="0" applyAlignment="0" applyProtection="0"/>
    <xf numFmtId="0" fontId="65" fillId="51" borderId="21" applyNumberFormat="0" applyAlignment="0" applyProtection="0"/>
    <xf numFmtId="0" fontId="65" fillId="85" borderId="21" applyNumberFormat="0" applyAlignment="0" applyProtection="0"/>
    <xf numFmtId="0" fontId="202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202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202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173" fontId="65" fillId="51" borderId="21" applyNumberFormat="0" applyAlignment="0" applyProtection="0"/>
    <xf numFmtId="0" fontId="142" fillId="43" borderId="21" applyNumberFormat="0" applyAlignment="0" applyProtection="0"/>
    <xf numFmtId="0" fontId="143" fillId="51" borderId="27" applyNumberFormat="0" applyAlignment="0" applyProtection="0"/>
    <xf numFmtId="0" fontId="197" fillId="43" borderId="21" applyNumberFormat="0" applyAlignment="0" applyProtection="0"/>
    <xf numFmtId="0" fontId="197" fillId="43" borderId="21" applyNumberFormat="0" applyAlignment="0" applyProtection="0"/>
    <xf numFmtId="0" fontId="197" fillId="43" borderId="21" applyNumberFormat="0" applyAlignment="0" applyProtection="0"/>
    <xf numFmtId="0" fontId="105" fillId="43" borderId="21" applyNumberFormat="0" applyAlignment="0" applyProtection="0"/>
    <xf numFmtId="0" fontId="105" fillId="43" borderId="21" applyNumberFormat="0" applyAlignment="0" applyProtection="0"/>
    <xf numFmtId="173" fontId="105" fillId="59" borderId="21" applyNumberFormat="0" applyAlignment="0" applyProtection="0"/>
    <xf numFmtId="0" fontId="163" fillId="51" borderId="21" applyNumberFormat="0" applyAlignment="0" applyProtection="0"/>
    <xf numFmtId="0" fontId="72" fillId="51" borderId="27" applyNumberFormat="0" applyAlignment="0" applyProtection="0"/>
    <xf numFmtId="173" fontId="72" fillId="61" borderId="27" applyNumberFormat="0" applyAlignment="0" applyProtection="0"/>
    <xf numFmtId="0" fontId="72" fillId="85" borderId="27" applyNumberFormat="0" applyAlignment="0" applyProtection="0"/>
    <xf numFmtId="173" fontId="72" fillId="51" borderId="27" applyNumberFormat="0" applyAlignment="0" applyProtection="0"/>
    <xf numFmtId="0" fontId="218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218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218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2" fillId="51" borderId="27" applyNumberFormat="0" applyAlignment="0" applyProtection="0"/>
    <xf numFmtId="173" fontId="72" fillId="51" borderId="27" applyNumberFormat="0" applyAlignment="0" applyProtection="0"/>
    <xf numFmtId="0" fontId="72" fillId="51" borderId="27" applyNumberFormat="0" applyAlignment="0" applyProtection="0"/>
    <xf numFmtId="173" fontId="72" fillId="51" borderId="27" applyNumberFormat="0" applyAlignment="0" applyProtection="0"/>
    <xf numFmtId="0" fontId="244" fillId="51" borderId="21" applyNumberFormat="0" applyAlignment="0" applyProtection="0"/>
    <xf numFmtId="0" fontId="244" fillId="51" borderId="21" applyNumberFormat="0" applyAlignment="0" applyProtection="0"/>
    <xf numFmtId="0" fontId="244" fillId="51" borderId="21" applyNumberFormat="0" applyAlignment="0" applyProtection="0"/>
    <xf numFmtId="0" fontId="65" fillId="51" borderId="21" applyNumberFormat="0" applyAlignment="0" applyProtection="0"/>
    <xf numFmtId="0" fontId="65" fillId="51" borderId="21" applyNumberFormat="0" applyAlignment="0" applyProtection="0"/>
    <xf numFmtId="0" fontId="142" fillId="43" borderId="21" applyNumberFormat="0" applyAlignment="0" applyProtection="0"/>
    <xf numFmtId="0" fontId="142" fillId="43" borderId="21" applyNumberFormat="0" applyAlignment="0" applyProtection="0"/>
    <xf numFmtId="0" fontId="143" fillId="51" borderId="27" applyNumberFormat="0" applyAlignment="0" applyProtection="0"/>
    <xf numFmtId="0" fontId="143" fillId="51" borderId="27" applyNumberFormat="0" applyAlignment="0" applyProtection="0"/>
    <xf numFmtId="0" fontId="105" fillId="43" borderId="21" applyNumberFormat="0" applyAlignment="0" applyProtection="0"/>
    <xf numFmtId="0" fontId="105" fillId="43" borderId="21" applyNumberFormat="0" applyAlignment="0" applyProtection="0"/>
    <xf numFmtId="0" fontId="163" fillId="51" borderId="21" applyNumberFormat="0" applyAlignment="0" applyProtection="0"/>
    <xf numFmtId="0" fontId="163" fillId="51" borderId="21" applyNumberFormat="0" applyAlignment="0" applyProtection="0"/>
    <xf numFmtId="0" fontId="259" fillId="51" borderId="27" applyNumberFormat="0" applyAlignment="0" applyProtection="0"/>
    <xf numFmtId="0" fontId="259" fillId="51" borderId="27" applyNumberFormat="0" applyAlignment="0" applyProtection="0"/>
    <xf numFmtId="0" fontId="259" fillId="51" borderId="27" applyNumberFormat="0" applyAlignment="0" applyProtection="0"/>
    <xf numFmtId="0" fontId="65" fillId="51" borderId="21" applyNumberFormat="0" applyAlignment="0" applyProtection="0"/>
    <xf numFmtId="173" fontId="98" fillId="61" borderId="21" applyNumberFormat="0" applyAlignment="0" applyProtection="0"/>
    <xf numFmtId="173" fontId="98" fillId="61" borderId="21" applyNumberFormat="0" applyAlignment="0" applyProtection="0"/>
    <xf numFmtId="0" fontId="244" fillId="51" borderId="21" applyNumberFormat="0" applyAlignment="0" applyProtection="0"/>
    <xf numFmtId="0" fontId="244" fillId="51" borderId="21" applyNumberFormat="0" applyAlignment="0" applyProtection="0"/>
    <xf numFmtId="0" fontId="98" fillId="61" borderId="21" applyNumberFormat="0" applyAlignment="0" applyProtection="0"/>
    <xf numFmtId="0" fontId="98" fillId="61" borderId="21" applyNumberFormat="0" applyAlignment="0" applyProtection="0"/>
    <xf numFmtId="0" fontId="98" fillId="61" borderId="21" applyNumberFormat="0" applyAlignment="0" applyProtection="0"/>
    <xf numFmtId="173" fontId="98" fillId="61" borderId="21" applyNumberFormat="0" applyAlignment="0" applyProtection="0"/>
    <xf numFmtId="173" fontId="98" fillId="61" borderId="21" applyNumberFormat="0" applyAlignment="0" applyProtection="0"/>
    <xf numFmtId="0" fontId="65" fillId="51" borderId="21" applyNumberFormat="0" applyAlignment="0" applyProtection="0"/>
    <xf numFmtId="0" fontId="244" fillId="51" borderId="21" applyNumberFormat="0" applyAlignment="0" applyProtection="0"/>
    <xf numFmtId="0" fontId="244" fillId="51" borderId="21" applyNumberFormat="0" applyAlignment="0" applyProtection="0"/>
    <xf numFmtId="0" fontId="65" fillId="51" borderId="21" applyNumberFormat="0" applyAlignment="0" applyProtection="0"/>
    <xf numFmtId="0" fontId="65" fillId="85" borderId="21" applyNumberFormat="0" applyAlignment="0" applyProtection="0"/>
    <xf numFmtId="0" fontId="65" fillId="85" borderId="21" applyNumberFormat="0" applyAlignment="0" applyProtection="0"/>
    <xf numFmtId="0" fontId="244" fillId="51" borderId="21" applyNumberFormat="0" applyAlignment="0" applyProtection="0"/>
    <xf numFmtId="0" fontId="244" fillId="51" borderId="21" applyNumberFormat="0" applyAlignment="0" applyProtection="0"/>
    <xf numFmtId="0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0" fontId="65" fillId="51" borderId="21" applyNumberFormat="0" applyAlignment="0" applyProtection="0"/>
    <xf numFmtId="0" fontId="202" fillId="51" borderId="21" applyNumberFormat="0" applyAlignment="0" applyProtection="0"/>
    <xf numFmtId="0" fontId="202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0" fontId="65" fillId="51" borderId="21" applyNumberFormat="0" applyAlignment="0" applyProtection="0"/>
    <xf numFmtId="0" fontId="202" fillId="51" borderId="21" applyNumberFormat="0" applyAlignment="0" applyProtection="0"/>
    <xf numFmtId="0" fontId="202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202" fillId="51" borderId="21" applyNumberFormat="0" applyAlignment="0" applyProtection="0"/>
    <xf numFmtId="0" fontId="202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0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0" fontId="142" fillId="43" borderId="21" applyNumberFormat="0" applyAlignment="0" applyProtection="0"/>
    <xf numFmtId="0" fontId="142" fillId="43" borderId="21" applyNumberFormat="0" applyAlignment="0" applyProtection="0"/>
    <xf numFmtId="0" fontId="142" fillId="43" borderId="21" applyNumberFormat="0" applyAlignment="0" applyProtection="0"/>
    <xf numFmtId="0" fontId="142" fillId="43" borderId="21" applyNumberFormat="0" applyAlignment="0" applyProtection="0"/>
    <xf numFmtId="0" fontId="142" fillId="43" borderId="21" applyNumberFormat="0" applyAlignment="0" applyProtection="0"/>
    <xf numFmtId="0" fontId="142" fillId="43" borderId="21" applyNumberFormat="0" applyAlignment="0" applyProtection="0"/>
    <xf numFmtId="0" fontId="142" fillId="43" borderId="21" applyNumberFormat="0" applyAlignment="0" applyProtection="0"/>
    <xf numFmtId="0" fontId="143" fillId="51" borderId="27" applyNumberFormat="0" applyAlignment="0" applyProtection="0"/>
    <xf numFmtId="0" fontId="143" fillId="51" borderId="27" applyNumberFormat="0" applyAlignment="0" applyProtection="0"/>
    <xf numFmtId="0" fontId="143" fillId="51" borderId="27" applyNumberFormat="0" applyAlignment="0" applyProtection="0"/>
    <xf numFmtId="0" fontId="143" fillId="51" borderId="27" applyNumberFormat="0" applyAlignment="0" applyProtection="0"/>
    <xf numFmtId="0" fontId="143" fillId="51" borderId="27" applyNumberFormat="0" applyAlignment="0" applyProtection="0"/>
    <xf numFmtId="0" fontId="143" fillId="51" borderId="27" applyNumberFormat="0" applyAlignment="0" applyProtection="0"/>
    <xf numFmtId="0" fontId="143" fillId="51" borderId="27" applyNumberFormat="0" applyAlignment="0" applyProtection="0"/>
    <xf numFmtId="0" fontId="197" fillId="43" borderId="21" applyNumberFormat="0" applyAlignment="0" applyProtection="0"/>
    <xf numFmtId="0" fontId="197" fillId="43" borderId="21" applyNumberFormat="0" applyAlignment="0" applyProtection="0"/>
    <xf numFmtId="0" fontId="105" fillId="43" borderId="21" applyNumberFormat="0" applyAlignment="0" applyProtection="0"/>
    <xf numFmtId="0" fontId="105" fillId="43" borderId="21" applyNumberFormat="0" applyAlignment="0" applyProtection="0"/>
    <xf numFmtId="0" fontId="197" fillId="43" borderId="21" applyNumberFormat="0" applyAlignment="0" applyProtection="0"/>
    <xf numFmtId="0" fontId="197" fillId="43" borderId="21" applyNumberFormat="0" applyAlignment="0" applyProtection="0"/>
    <xf numFmtId="0" fontId="197" fillId="43" borderId="21" applyNumberFormat="0" applyAlignment="0" applyProtection="0"/>
    <xf numFmtId="0" fontId="105" fillId="43" borderId="21" applyNumberFormat="0" applyAlignment="0" applyProtection="0"/>
    <xf numFmtId="0" fontId="105" fillId="43" borderId="21" applyNumberFormat="0" applyAlignment="0" applyProtection="0"/>
    <xf numFmtId="0" fontId="197" fillId="43" borderId="21" applyNumberFormat="0" applyAlignment="0" applyProtection="0"/>
    <xf numFmtId="0" fontId="105" fillId="43" borderId="21" applyNumberFormat="0" applyAlignment="0" applyProtection="0"/>
    <xf numFmtId="0" fontId="105" fillId="43" borderId="21" applyNumberFormat="0" applyAlignment="0" applyProtection="0"/>
    <xf numFmtId="0" fontId="105" fillId="43" borderId="21" applyNumberFormat="0" applyAlignment="0" applyProtection="0"/>
    <xf numFmtId="0" fontId="105" fillId="43" borderId="21" applyNumberFormat="0" applyAlignment="0" applyProtection="0"/>
    <xf numFmtId="173" fontId="105" fillId="59" borderId="21" applyNumberFormat="0" applyAlignment="0" applyProtection="0"/>
    <xf numFmtId="173" fontId="105" fillId="59" borderId="21" applyNumberFormat="0" applyAlignment="0" applyProtection="0"/>
    <xf numFmtId="0" fontId="105" fillId="59" borderId="21" applyNumberFormat="0" applyAlignment="0" applyProtection="0"/>
    <xf numFmtId="0" fontId="105" fillId="59" borderId="21" applyNumberFormat="0" applyAlignment="0" applyProtection="0"/>
    <xf numFmtId="0" fontId="105" fillId="59" borderId="21" applyNumberFormat="0" applyAlignment="0" applyProtection="0"/>
    <xf numFmtId="173" fontId="105" fillId="59" borderId="21" applyNumberFormat="0" applyAlignment="0" applyProtection="0"/>
    <xf numFmtId="173" fontId="105" fillId="59" borderId="21" applyNumberFormat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163" fillId="51" borderId="21" applyNumberFormat="0" applyAlignment="0" applyProtection="0"/>
    <xf numFmtId="0" fontId="72" fillId="51" borderId="27" applyNumberFormat="0" applyAlignment="0" applyProtection="0"/>
    <xf numFmtId="0" fontId="72" fillId="61" borderId="27" applyNumberFormat="0" applyAlignment="0" applyProtection="0"/>
    <xf numFmtId="0" fontId="72" fillId="51" borderId="27" applyNumberFormat="0" applyAlignment="0" applyProtection="0"/>
    <xf numFmtId="173" fontId="72" fillId="51" borderId="27" applyNumberFormat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1" fontId="91" fillId="0" borderId="3" applyBorder="0"/>
    <xf numFmtId="181" fontId="91" fillId="0" borderId="3" applyBorder="0"/>
    <xf numFmtId="181" fontId="91" fillId="0" borderId="3" applyBorder="0"/>
    <xf numFmtId="181" fontId="91" fillId="0" borderId="3" applyBorder="0"/>
    <xf numFmtId="181" fontId="91" fillId="0" borderId="3" applyBorder="0"/>
    <xf numFmtId="171" fontId="40" fillId="71" borderId="3" applyBorder="0">
      <alignment horizontal="right"/>
    </xf>
    <xf numFmtId="171" fontId="40" fillId="71" borderId="3" applyBorder="0">
      <alignment horizontal="right"/>
    </xf>
    <xf numFmtId="171" fontId="40" fillId="71" borderId="3" applyBorder="0">
      <alignment horizontal="right"/>
    </xf>
    <xf numFmtId="171" fontId="40" fillId="71" borderId="3" applyBorder="0">
      <alignment horizontal="right"/>
    </xf>
    <xf numFmtId="171" fontId="40" fillId="71" borderId="3" applyBorder="0">
      <alignment horizontal="right"/>
    </xf>
    <xf numFmtId="171" fontId="40" fillId="0" borderId="3" applyBorder="0">
      <alignment horizontal="right"/>
    </xf>
    <xf numFmtId="171" fontId="40" fillId="0" borderId="3" applyBorder="0">
      <alignment horizontal="right"/>
    </xf>
    <xf numFmtId="171" fontId="40" fillId="0" borderId="3" applyBorder="0">
      <alignment horizontal="right"/>
    </xf>
    <xf numFmtId="171" fontId="40" fillId="0" borderId="3" applyBorder="0">
      <alignment horizontal="right"/>
    </xf>
    <xf numFmtId="171" fontId="40" fillId="0" borderId="3" applyBorder="0">
      <alignment horizontal="right"/>
    </xf>
    <xf numFmtId="181" fontId="132" fillId="0" borderId="2" applyBorder="0"/>
    <xf numFmtId="181" fontId="132" fillId="0" borderId="2" applyBorder="0"/>
    <xf numFmtId="181" fontId="132" fillId="0" borderId="2" applyBorder="0"/>
    <xf numFmtId="181" fontId="132" fillId="0" borderId="2" applyBorder="0"/>
    <xf numFmtId="181" fontId="132" fillId="0" borderId="2" applyBorder="0"/>
    <xf numFmtId="181" fontId="132" fillId="0" borderId="2" applyBorder="0"/>
    <xf numFmtId="181" fontId="132" fillId="0" borderId="2" applyBorder="0"/>
    <xf numFmtId="181" fontId="132" fillId="0" borderId="2" applyBorder="0"/>
    <xf numFmtId="181" fontId="132" fillId="0" borderId="2" applyBorder="0"/>
    <xf numFmtId="181" fontId="132" fillId="0" borderId="2" applyBorder="0"/>
    <xf numFmtId="181" fontId="132" fillId="0" borderId="2" applyBorder="0"/>
    <xf numFmtId="181" fontId="132" fillId="0" borderId="2" applyBorder="0"/>
    <xf numFmtId="0" fontId="244" fillId="51" borderId="21" applyNumberFormat="0" applyAlignment="0" applyProtection="0"/>
    <xf numFmtId="0" fontId="244" fillId="51" borderId="21" applyNumberFormat="0" applyAlignment="0" applyProtection="0"/>
    <xf numFmtId="0" fontId="244" fillId="51" borderId="21" applyNumberFormat="0" applyAlignment="0" applyProtection="0"/>
    <xf numFmtId="173" fontId="98" fillId="61" borderId="21" applyNumberFormat="0" applyAlignment="0" applyProtection="0"/>
    <xf numFmtId="173" fontId="98" fillId="61" borderId="21" applyNumberFormat="0" applyAlignment="0" applyProtection="0"/>
    <xf numFmtId="0" fontId="98" fillId="61" borderId="21" applyNumberFormat="0" applyAlignment="0" applyProtection="0"/>
    <xf numFmtId="0" fontId="98" fillId="61" borderId="21" applyNumberFormat="0" applyAlignment="0" applyProtection="0"/>
    <xf numFmtId="0" fontId="98" fillId="61" borderId="21" applyNumberFormat="0" applyAlignment="0" applyProtection="0"/>
    <xf numFmtId="0" fontId="98" fillId="61" borderId="21" applyNumberFormat="0" applyAlignment="0" applyProtection="0"/>
    <xf numFmtId="0" fontId="98" fillId="61" borderId="21" applyNumberFormat="0" applyAlignment="0" applyProtection="0"/>
    <xf numFmtId="0" fontId="98" fillId="61" borderId="21" applyNumberFormat="0" applyAlignment="0" applyProtection="0"/>
    <xf numFmtId="173" fontId="98" fillId="61" borderId="21" applyNumberFormat="0" applyAlignment="0" applyProtection="0"/>
    <xf numFmtId="173" fontId="98" fillId="61" borderId="21" applyNumberFormat="0" applyAlignment="0" applyProtection="0"/>
    <xf numFmtId="173" fontId="98" fillId="61" borderId="21" applyNumberFormat="0" applyAlignment="0" applyProtection="0"/>
    <xf numFmtId="173" fontId="98" fillId="61" borderId="21" applyNumberFormat="0" applyAlignment="0" applyProtection="0"/>
    <xf numFmtId="0" fontId="244" fillId="51" borderId="21" applyNumberFormat="0" applyAlignment="0" applyProtection="0"/>
    <xf numFmtId="0" fontId="244" fillId="51" borderId="21" applyNumberFormat="0" applyAlignment="0" applyProtection="0"/>
    <xf numFmtId="0" fontId="65" fillId="51" borderId="21" applyNumberFormat="0" applyAlignment="0" applyProtection="0"/>
    <xf numFmtId="0" fontId="65" fillId="51" borderId="21" applyNumberFormat="0" applyAlignment="0" applyProtection="0"/>
    <xf numFmtId="0" fontId="65" fillId="85" borderId="21" applyNumberFormat="0" applyAlignment="0" applyProtection="0"/>
    <xf numFmtId="0" fontId="65" fillId="85" borderId="21" applyNumberFormat="0" applyAlignment="0" applyProtection="0"/>
    <xf numFmtId="0" fontId="244" fillId="51" borderId="21" applyNumberFormat="0" applyAlignment="0" applyProtection="0"/>
    <xf numFmtId="0" fontId="244" fillId="51" borderId="21" applyNumberFormat="0" applyAlignment="0" applyProtection="0"/>
    <xf numFmtId="0" fontId="65" fillId="51" borderId="21" applyNumberFormat="0" applyAlignment="0" applyProtection="0"/>
    <xf numFmtId="0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0" fontId="65" fillId="51" borderId="21" applyNumberFormat="0" applyAlignment="0" applyProtection="0"/>
    <xf numFmtId="0" fontId="202" fillId="51" borderId="21" applyNumberFormat="0" applyAlignment="0" applyProtection="0"/>
    <xf numFmtId="0" fontId="202" fillId="51" borderId="21" applyNumberFormat="0" applyAlignment="0" applyProtection="0"/>
    <xf numFmtId="0" fontId="202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0" fontId="65" fillId="51" borderId="21" applyNumberFormat="0" applyAlignment="0" applyProtection="0"/>
    <xf numFmtId="0" fontId="202" fillId="51" borderId="21" applyNumberFormat="0" applyAlignment="0" applyProtection="0"/>
    <xf numFmtId="0" fontId="202" fillId="51" borderId="21" applyNumberFormat="0" applyAlignment="0" applyProtection="0"/>
    <xf numFmtId="0" fontId="202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202" fillId="51" borderId="21" applyNumberFormat="0" applyAlignment="0" applyProtection="0"/>
    <xf numFmtId="0" fontId="202" fillId="51" borderId="21" applyNumberFormat="0" applyAlignment="0" applyProtection="0"/>
    <xf numFmtId="0" fontId="202" fillId="51" borderId="21" applyNumberFormat="0" applyAlignment="0" applyProtection="0"/>
    <xf numFmtId="0" fontId="65" fillId="51" borderId="21" applyNumberFormat="0" applyAlignment="0" applyProtection="0"/>
    <xf numFmtId="0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0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0" fontId="65" fillId="51" borderId="21" applyNumberFormat="0" applyAlignment="0" applyProtection="0"/>
    <xf numFmtId="1" fontId="207" fillId="0" borderId="96">
      <alignment vertical="top"/>
    </xf>
    <xf numFmtId="1" fontId="207" fillId="0" borderId="96">
      <alignment vertical="top"/>
    </xf>
    <xf numFmtId="1" fontId="207" fillId="0" borderId="96">
      <alignment vertical="top"/>
    </xf>
    <xf numFmtId="1" fontId="207" fillId="0" borderId="96">
      <alignment vertical="top"/>
    </xf>
    <xf numFmtId="1" fontId="207" fillId="0" borderId="96">
      <alignment vertical="top"/>
    </xf>
    <xf numFmtId="1" fontId="207" fillId="0" borderId="96">
      <alignment vertical="top"/>
    </xf>
    <xf numFmtId="1" fontId="207" fillId="0" borderId="96">
      <alignment vertical="top"/>
    </xf>
    <xf numFmtId="1" fontId="207" fillId="0" borderId="96">
      <alignment vertical="top"/>
    </xf>
    <xf numFmtId="0" fontId="142" fillId="43" borderId="21" applyNumberFormat="0" applyAlignment="0" applyProtection="0"/>
    <xf numFmtId="0" fontId="142" fillId="43" borderId="21" applyNumberFormat="0" applyAlignment="0" applyProtection="0"/>
    <xf numFmtId="0" fontId="142" fillId="43" borderId="21" applyNumberFormat="0" applyAlignment="0" applyProtection="0"/>
    <xf numFmtId="0" fontId="142" fillId="43" borderId="21" applyNumberFormat="0" applyAlignment="0" applyProtection="0"/>
    <xf numFmtId="0" fontId="142" fillId="43" borderId="21" applyNumberFormat="0" applyAlignment="0" applyProtection="0"/>
    <xf numFmtId="0" fontId="142" fillId="43" borderId="21" applyNumberFormat="0" applyAlignment="0" applyProtection="0"/>
    <xf numFmtId="0" fontId="142" fillId="43" borderId="21" applyNumberFormat="0" applyAlignment="0" applyProtection="0"/>
    <xf numFmtId="0" fontId="142" fillId="43" borderId="21" applyNumberFormat="0" applyAlignment="0" applyProtection="0"/>
    <xf numFmtId="0" fontId="143" fillId="51" borderId="27" applyNumberFormat="0" applyAlignment="0" applyProtection="0"/>
    <xf numFmtId="0" fontId="143" fillId="51" borderId="27" applyNumberFormat="0" applyAlignment="0" applyProtection="0"/>
    <xf numFmtId="0" fontId="143" fillId="51" borderId="27" applyNumberFormat="0" applyAlignment="0" applyProtection="0"/>
    <xf numFmtId="0" fontId="143" fillId="51" borderId="27" applyNumberFormat="0" applyAlignment="0" applyProtection="0"/>
    <xf numFmtId="0" fontId="143" fillId="51" borderId="27" applyNumberFormat="0" applyAlignment="0" applyProtection="0"/>
    <xf numFmtId="0" fontId="143" fillId="51" borderId="27" applyNumberFormat="0" applyAlignment="0" applyProtection="0"/>
    <xf numFmtId="0" fontId="143" fillId="51" borderId="27" applyNumberFormat="0" applyAlignment="0" applyProtection="0"/>
    <xf numFmtId="0" fontId="143" fillId="51" borderId="27" applyNumberFormat="0" applyAlignment="0" applyProtection="0"/>
    <xf numFmtId="17" fontId="103" fillId="0" borderId="3" applyFont="0" applyFill="0" applyBorder="0" applyAlignment="0" applyProtection="0"/>
    <xf numFmtId="17" fontId="103" fillId="0" borderId="3" applyFont="0" applyFill="0" applyBorder="0" applyAlignment="0" applyProtection="0"/>
    <xf numFmtId="17" fontId="103" fillId="0" borderId="3" applyFont="0" applyFill="0" applyBorder="0" applyAlignment="0" applyProtection="0"/>
    <xf numFmtId="17" fontId="103" fillId="0" borderId="3" applyFont="0" applyFill="0" applyBorder="0" applyAlignment="0" applyProtection="0"/>
    <xf numFmtId="17" fontId="103" fillId="0" borderId="3" applyFont="0" applyFill="0" applyBorder="0" applyAlignment="0" applyProtection="0"/>
    <xf numFmtId="0" fontId="197" fillId="43" borderId="21" applyNumberFormat="0" applyAlignment="0" applyProtection="0"/>
    <xf numFmtId="0" fontId="197" fillId="43" borderId="21" applyNumberFormat="0" applyAlignment="0" applyProtection="0"/>
    <xf numFmtId="0" fontId="197" fillId="43" borderId="21" applyNumberFormat="0" applyAlignment="0" applyProtection="0"/>
    <xf numFmtId="0" fontId="105" fillId="43" borderId="21" applyNumberFormat="0" applyAlignment="0" applyProtection="0"/>
    <xf numFmtId="0" fontId="105" fillId="43" borderId="21" applyNumberFormat="0" applyAlignment="0" applyProtection="0"/>
    <xf numFmtId="0" fontId="197" fillId="43" borderId="21" applyNumberFormat="0" applyAlignment="0" applyProtection="0"/>
    <xf numFmtId="0" fontId="197" fillId="43" borderId="21" applyNumberFormat="0" applyAlignment="0" applyProtection="0"/>
    <xf numFmtId="0" fontId="197" fillId="43" borderId="21" applyNumberFormat="0" applyAlignment="0" applyProtection="0"/>
    <xf numFmtId="0" fontId="105" fillId="43" borderId="21" applyNumberFormat="0" applyAlignment="0" applyProtection="0"/>
    <xf numFmtId="0" fontId="105" fillId="43" borderId="21" applyNumberFormat="0" applyAlignment="0" applyProtection="0"/>
    <xf numFmtId="0" fontId="197" fillId="43" borderId="21" applyNumberFormat="0" applyAlignment="0" applyProtection="0"/>
    <xf numFmtId="0" fontId="197" fillId="43" borderId="21" applyNumberFormat="0" applyAlignment="0" applyProtection="0"/>
    <xf numFmtId="0" fontId="105" fillId="43" borderId="21" applyNumberFormat="0" applyAlignment="0" applyProtection="0"/>
    <xf numFmtId="0" fontId="105" fillId="43" borderId="21" applyNumberFormat="0" applyAlignment="0" applyProtection="0"/>
    <xf numFmtId="0" fontId="105" fillId="43" borderId="21" applyNumberFormat="0" applyAlignment="0" applyProtection="0"/>
    <xf numFmtId="0" fontId="105" fillId="43" borderId="21" applyNumberFormat="0" applyAlignment="0" applyProtection="0"/>
    <xf numFmtId="173" fontId="105" fillId="59" borderId="21" applyNumberFormat="0" applyAlignment="0" applyProtection="0"/>
    <xf numFmtId="173" fontId="105" fillId="59" borderId="21" applyNumberFormat="0" applyAlignment="0" applyProtection="0"/>
    <xf numFmtId="0" fontId="105" fillId="59" borderId="21" applyNumberFormat="0" applyAlignment="0" applyProtection="0"/>
    <xf numFmtId="0" fontId="105" fillId="59" borderId="21" applyNumberFormat="0" applyAlignment="0" applyProtection="0"/>
    <xf numFmtId="0" fontId="105" fillId="59" borderId="21" applyNumberFormat="0" applyAlignment="0" applyProtection="0"/>
    <xf numFmtId="0" fontId="105" fillId="59" borderId="21" applyNumberFormat="0" applyAlignment="0" applyProtection="0"/>
    <xf numFmtId="0" fontId="105" fillId="59" borderId="21" applyNumberFormat="0" applyAlignment="0" applyProtection="0"/>
    <xf numFmtId="0" fontId="105" fillId="59" borderId="21" applyNumberFormat="0" applyAlignment="0" applyProtection="0"/>
    <xf numFmtId="173" fontId="105" fillId="59" borderId="21" applyNumberFormat="0" applyAlignment="0" applyProtection="0"/>
    <xf numFmtId="173" fontId="105" fillId="59" borderId="21" applyNumberFormat="0" applyAlignment="0" applyProtection="0"/>
    <xf numFmtId="173" fontId="105" fillId="59" borderId="21" applyNumberFormat="0" applyAlignment="0" applyProtection="0"/>
    <xf numFmtId="173" fontId="105" fillId="59" borderId="21" applyNumberFormat="0" applyAlignment="0" applyProtection="0"/>
    <xf numFmtId="0" fontId="163" fillId="51" borderId="21" applyNumberFormat="0" applyAlignment="0" applyProtection="0"/>
    <xf numFmtId="0" fontId="163" fillId="51" borderId="21" applyNumberFormat="0" applyAlignment="0" applyProtection="0"/>
    <xf numFmtId="0" fontId="163" fillId="51" borderId="21" applyNumberFormat="0" applyAlignment="0" applyProtection="0"/>
    <xf numFmtId="0" fontId="163" fillId="51" borderId="21" applyNumberFormat="0" applyAlignment="0" applyProtection="0"/>
    <xf numFmtId="0" fontId="163" fillId="51" borderId="21" applyNumberFormat="0" applyAlignment="0" applyProtection="0"/>
    <xf numFmtId="0" fontId="163" fillId="51" borderId="21" applyNumberFormat="0" applyAlignment="0" applyProtection="0"/>
    <xf numFmtId="0" fontId="163" fillId="51" borderId="21" applyNumberFormat="0" applyAlignment="0" applyProtection="0"/>
    <xf numFmtId="0" fontId="163" fillId="51" borderId="21" applyNumberFormat="0" applyAlignment="0" applyProtection="0"/>
    <xf numFmtId="0" fontId="163" fillId="51" borderId="21" applyNumberFormat="0" applyAlignment="0" applyProtection="0"/>
    <xf numFmtId="0" fontId="163" fillId="51" borderId="21" applyNumberFormat="0" applyAlignment="0" applyProtection="0"/>
    <xf numFmtId="0" fontId="163" fillId="51" borderId="21" applyNumberFormat="0" applyAlignment="0" applyProtection="0"/>
    <xf numFmtId="0" fontId="163" fillId="51" borderId="21" applyNumberFormat="0" applyAlignment="0" applyProtection="0"/>
    <xf numFmtId="0" fontId="163" fillId="51" borderId="21" applyNumberFormat="0" applyAlignment="0" applyProtection="0"/>
    <xf numFmtId="0" fontId="163" fillId="51" borderId="21" applyNumberFormat="0" applyAlignment="0" applyProtection="0"/>
    <xf numFmtId="173" fontId="72" fillId="61" borderId="27" applyNumberFormat="0" applyAlignment="0" applyProtection="0"/>
    <xf numFmtId="173" fontId="72" fillId="61" borderId="27" applyNumberFormat="0" applyAlignment="0" applyProtection="0"/>
    <xf numFmtId="0" fontId="259" fillId="51" borderId="27" applyNumberFormat="0" applyAlignment="0" applyProtection="0"/>
    <xf numFmtId="0" fontId="259" fillId="51" borderId="27" applyNumberFormat="0" applyAlignment="0" applyProtection="0"/>
    <xf numFmtId="0" fontId="259" fillId="51" borderId="27" applyNumberFormat="0" applyAlignment="0" applyProtection="0"/>
    <xf numFmtId="0" fontId="259" fillId="51" borderId="27" applyNumberFormat="0" applyAlignment="0" applyProtection="0"/>
    <xf numFmtId="0" fontId="259" fillId="51" borderId="27" applyNumberFormat="0" applyAlignment="0" applyProtection="0"/>
    <xf numFmtId="173" fontId="72" fillId="61" borderId="27" applyNumberFormat="0" applyAlignment="0" applyProtection="0"/>
    <xf numFmtId="173" fontId="72" fillId="61" borderId="27" applyNumberFormat="0" applyAlignment="0" applyProtection="0"/>
    <xf numFmtId="0" fontId="72" fillId="61" borderId="27" applyNumberFormat="0" applyAlignment="0" applyProtection="0"/>
    <xf numFmtId="0" fontId="72" fillId="61" borderId="27" applyNumberFormat="0" applyAlignment="0" applyProtection="0"/>
    <xf numFmtId="0" fontId="72" fillId="61" borderId="27" applyNumberFormat="0" applyAlignment="0" applyProtection="0"/>
    <xf numFmtId="0" fontId="72" fillId="61" borderId="27" applyNumberFormat="0" applyAlignment="0" applyProtection="0"/>
    <xf numFmtId="0" fontId="72" fillId="61" borderId="27" applyNumberFormat="0" applyAlignment="0" applyProtection="0"/>
    <xf numFmtId="0" fontId="72" fillId="61" borderId="27" applyNumberFormat="0" applyAlignment="0" applyProtection="0"/>
    <xf numFmtId="0" fontId="72" fillId="61" borderId="27" applyNumberFormat="0" applyAlignment="0" applyProtection="0"/>
    <xf numFmtId="0" fontId="72" fillId="61" borderId="27" applyNumberFormat="0" applyAlignment="0" applyProtection="0"/>
    <xf numFmtId="0" fontId="72" fillId="61" borderId="27" applyNumberFormat="0" applyAlignment="0" applyProtection="0"/>
    <xf numFmtId="173" fontId="72" fillId="61" borderId="27" applyNumberFormat="0" applyAlignment="0" applyProtection="0"/>
    <xf numFmtId="173" fontId="72" fillId="61" borderId="27" applyNumberFormat="0" applyAlignment="0" applyProtection="0"/>
    <xf numFmtId="173" fontId="72" fillId="61" borderId="27" applyNumberFormat="0" applyAlignment="0" applyProtection="0"/>
    <xf numFmtId="173" fontId="72" fillId="61" borderId="27" applyNumberFormat="0" applyAlignment="0" applyProtection="0"/>
    <xf numFmtId="173" fontId="72" fillId="61" borderId="27" applyNumberFormat="0" applyAlignment="0" applyProtection="0"/>
    <xf numFmtId="173" fontId="72" fillId="61" borderId="27" applyNumberFormat="0" applyAlignment="0" applyProtection="0"/>
    <xf numFmtId="0" fontId="72" fillId="51" borderId="27" applyNumberFormat="0" applyAlignment="0" applyProtection="0"/>
    <xf numFmtId="0" fontId="259" fillId="51" borderId="27" applyNumberFormat="0" applyAlignment="0" applyProtection="0"/>
    <xf numFmtId="0" fontId="259" fillId="51" borderId="27" applyNumberFormat="0" applyAlignment="0" applyProtection="0"/>
    <xf numFmtId="0" fontId="259" fillId="51" borderId="27" applyNumberFormat="0" applyAlignment="0" applyProtection="0"/>
    <xf numFmtId="0" fontId="259" fillId="51" borderId="27" applyNumberFormat="0" applyAlignment="0" applyProtection="0"/>
    <xf numFmtId="0" fontId="72" fillId="85" borderId="27" applyNumberFormat="0" applyAlignment="0" applyProtection="0"/>
    <xf numFmtId="0" fontId="72" fillId="85" borderId="27" applyNumberFormat="0" applyAlignment="0" applyProtection="0"/>
    <xf numFmtId="0" fontId="72" fillId="85" borderId="27" applyNumberFormat="0" applyAlignment="0" applyProtection="0"/>
    <xf numFmtId="0" fontId="72" fillId="85" borderId="27" applyNumberFormat="0" applyAlignment="0" applyProtection="0"/>
    <xf numFmtId="0" fontId="72" fillId="85" borderId="27" applyNumberFormat="0" applyAlignment="0" applyProtection="0"/>
    <xf numFmtId="0" fontId="72" fillId="51" borderId="27" applyNumberFormat="0" applyAlignment="0" applyProtection="0"/>
    <xf numFmtId="0" fontId="72" fillId="51" borderId="27" applyNumberFormat="0" applyAlignment="0" applyProtection="0"/>
    <xf numFmtId="0" fontId="259" fillId="51" borderId="27" applyNumberFormat="0" applyAlignment="0" applyProtection="0"/>
    <xf numFmtId="0" fontId="259" fillId="51" borderId="27" applyNumberFormat="0" applyAlignment="0" applyProtection="0"/>
    <xf numFmtId="0" fontId="259" fillId="51" borderId="27" applyNumberFormat="0" applyAlignment="0" applyProtection="0"/>
    <xf numFmtId="0" fontId="259" fillId="51" borderId="27" applyNumberFormat="0" applyAlignment="0" applyProtection="0"/>
    <xf numFmtId="0" fontId="72" fillId="51" borderId="27" applyNumberFormat="0" applyAlignment="0" applyProtection="0"/>
    <xf numFmtId="0" fontId="72" fillId="51" borderId="27" applyNumberFormat="0" applyAlignment="0" applyProtection="0"/>
    <xf numFmtId="0" fontId="72" fillId="51" borderId="27" applyNumberFormat="0" applyAlignment="0" applyProtection="0"/>
    <xf numFmtId="0" fontId="72" fillId="51" borderId="27" applyNumberFormat="0" applyAlignment="0" applyProtection="0"/>
    <xf numFmtId="0" fontId="72" fillId="51" borderId="27" applyNumberFormat="0" applyAlignment="0" applyProtection="0"/>
    <xf numFmtId="0" fontId="72" fillId="51" borderId="27" applyNumberFormat="0" applyAlignment="0" applyProtection="0"/>
    <xf numFmtId="8" fontId="123" fillId="0" borderId="45">
      <alignment horizontal="right"/>
    </xf>
    <xf numFmtId="8" fontId="123" fillId="0" borderId="45">
      <alignment horizontal="right"/>
    </xf>
    <xf numFmtId="8" fontId="123" fillId="0" borderId="45">
      <alignment horizontal="right"/>
    </xf>
    <xf numFmtId="8" fontId="123" fillId="0" borderId="45">
      <alignment horizontal="right"/>
    </xf>
    <xf numFmtId="8" fontId="123" fillId="0" borderId="45">
      <alignment horizontal="right"/>
    </xf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2" fillId="51" borderId="27" applyNumberFormat="0" applyAlignment="0" applyProtection="0"/>
    <xf numFmtId="0" fontId="72" fillId="51" borderId="27" applyNumberFormat="0" applyAlignment="0" applyProtection="0"/>
    <xf numFmtId="0" fontId="72" fillId="51" borderId="27" applyNumberFormat="0" applyAlignment="0" applyProtection="0"/>
    <xf numFmtId="0" fontId="72" fillId="51" borderId="27" applyNumberFormat="0" applyAlignment="0" applyProtection="0"/>
    <xf numFmtId="0" fontId="72" fillId="51" borderId="27" applyNumberFormat="0" applyAlignment="0" applyProtection="0"/>
    <xf numFmtId="0" fontId="72" fillId="51" borderId="27" applyNumberFormat="0" applyAlignment="0" applyProtection="0"/>
    <xf numFmtId="0" fontId="72" fillId="51" borderId="27" applyNumberFormat="0" applyAlignment="0" applyProtection="0"/>
    <xf numFmtId="0" fontId="72" fillId="51" borderId="27" applyNumberFormat="0" applyAlignment="0" applyProtection="0"/>
    <xf numFmtId="0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218" fillId="51" borderId="27" applyNumberFormat="0" applyAlignment="0" applyProtection="0"/>
    <xf numFmtId="0" fontId="218" fillId="51" borderId="27" applyNumberFormat="0" applyAlignment="0" applyProtection="0"/>
    <xf numFmtId="0" fontId="218" fillId="51" borderId="27" applyNumberFormat="0" applyAlignment="0" applyProtection="0"/>
    <xf numFmtId="0" fontId="218" fillId="51" borderId="27" applyNumberFormat="0" applyAlignment="0" applyProtection="0"/>
    <xf numFmtId="0" fontId="218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218" fillId="51" borderId="27" applyNumberFormat="0" applyAlignment="0" applyProtection="0"/>
    <xf numFmtId="0" fontId="218" fillId="51" borderId="27" applyNumberFormat="0" applyAlignment="0" applyProtection="0"/>
    <xf numFmtId="0" fontId="218" fillId="51" borderId="27" applyNumberFormat="0" applyAlignment="0" applyProtection="0"/>
    <xf numFmtId="0" fontId="218" fillId="51" borderId="27" applyNumberFormat="0" applyAlignment="0" applyProtection="0"/>
    <xf numFmtId="0" fontId="218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218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218" fillId="51" borderId="27" applyNumberFormat="0" applyAlignment="0" applyProtection="0"/>
    <xf numFmtId="0" fontId="218" fillId="51" borderId="27" applyNumberFormat="0" applyAlignment="0" applyProtection="0"/>
    <xf numFmtId="0" fontId="218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2" fillId="51" borderId="27" applyNumberFormat="0" applyAlignment="0" applyProtection="0"/>
    <xf numFmtId="0" fontId="72" fillId="51" borderId="27" applyNumberFormat="0" applyAlignment="0" applyProtection="0"/>
    <xf numFmtId="0" fontId="72" fillId="51" borderId="27" applyNumberFormat="0" applyAlignment="0" applyProtection="0"/>
    <xf numFmtId="0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2" fillId="51" borderId="27" applyNumberFormat="0" applyAlignment="0" applyProtection="0"/>
    <xf numFmtId="0" fontId="72" fillId="51" borderId="27" applyNumberFormat="0" applyAlignment="0" applyProtection="0"/>
    <xf numFmtId="0" fontId="72" fillId="51" borderId="27" applyNumberFormat="0" applyAlignment="0" applyProtection="0"/>
    <xf numFmtId="4" fontId="199" fillId="37" borderId="27" applyNumberFormat="0" applyProtection="0">
      <alignment vertical="center"/>
    </xf>
    <xf numFmtId="4" fontId="199" fillId="37" borderId="27" applyNumberFormat="0" applyProtection="0">
      <alignment vertical="center"/>
    </xf>
    <xf numFmtId="4" fontId="199" fillId="37" borderId="27" applyNumberFormat="0" applyProtection="0">
      <alignment vertical="center"/>
    </xf>
    <xf numFmtId="4" fontId="287" fillId="37" borderId="27" applyNumberFormat="0" applyProtection="0">
      <alignment vertical="center"/>
    </xf>
    <xf numFmtId="4" fontId="287" fillId="37" borderId="27" applyNumberFormat="0" applyProtection="0">
      <alignment vertical="center"/>
    </xf>
    <xf numFmtId="4" fontId="287" fillId="37" borderId="27" applyNumberFormat="0" applyProtection="0">
      <alignment vertical="center"/>
    </xf>
    <xf numFmtId="4" fontId="199" fillId="37" borderId="27" applyNumberFormat="0" applyProtection="0">
      <alignment horizontal="left" vertical="center" indent="1"/>
    </xf>
    <xf numFmtId="4" fontId="199" fillId="37" borderId="27" applyNumberFormat="0" applyProtection="0">
      <alignment horizontal="left" vertical="center" indent="1"/>
    </xf>
    <xf numFmtId="4" fontId="199" fillId="37" borderId="27" applyNumberFormat="0" applyProtection="0">
      <alignment horizontal="left" vertical="center" indent="1"/>
    </xf>
    <xf numFmtId="4" fontId="199" fillId="37" borderId="27" applyNumberFormat="0" applyProtection="0">
      <alignment horizontal="left" vertical="center" indent="1"/>
    </xf>
    <xf numFmtId="4" fontId="199" fillId="37" borderId="27" applyNumberFormat="0" applyProtection="0">
      <alignment horizontal="left" vertical="center" indent="1"/>
    </xf>
    <xf numFmtId="4" fontId="199" fillId="37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4" fontId="199" fillId="102" borderId="27" applyNumberFormat="0" applyProtection="0">
      <alignment horizontal="right" vertical="center"/>
    </xf>
    <xf numFmtId="4" fontId="199" fillId="102" borderId="27" applyNumberFormat="0" applyProtection="0">
      <alignment horizontal="right" vertical="center"/>
    </xf>
    <xf numFmtId="4" fontId="199" fillId="102" borderId="27" applyNumberFormat="0" applyProtection="0">
      <alignment horizontal="right" vertical="center"/>
    </xf>
    <xf numFmtId="4" fontId="199" fillId="68" borderId="27" applyNumberFormat="0" applyProtection="0">
      <alignment horizontal="right" vertical="center"/>
    </xf>
    <xf numFmtId="4" fontId="199" fillId="68" borderId="27" applyNumberFormat="0" applyProtection="0">
      <alignment horizontal="right" vertical="center"/>
    </xf>
    <xf numFmtId="4" fontId="199" fillId="68" borderId="27" applyNumberFormat="0" applyProtection="0">
      <alignment horizontal="right" vertical="center"/>
    </xf>
    <xf numFmtId="4" fontId="199" fillId="65" borderId="27" applyNumberFormat="0" applyProtection="0">
      <alignment horizontal="right" vertical="center"/>
    </xf>
    <xf numFmtId="4" fontId="199" fillId="65" borderId="27" applyNumberFormat="0" applyProtection="0">
      <alignment horizontal="right" vertical="center"/>
    </xf>
    <xf numFmtId="4" fontId="199" fillId="65" borderId="27" applyNumberFormat="0" applyProtection="0">
      <alignment horizontal="right" vertical="center"/>
    </xf>
    <xf numFmtId="4" fontId="199" fillId="71" borderId="27" applyNumberFormat="0" applyProtection="0">
      <alignment horizontal="right" vertical="center"/>
    </xf>
    <xf numFmtId="4" fontId="199" fillId="71" borderId="27" applyNumberFormat="0" applyProtection="0">
      <alignment horizontal="right" vertical="center"/>
    </xf>
    <xf numFmtId="4" fontId="199" fillId="71" borderId="27" applyNumberFormat="0" applyProtection="0">
      <alignment horizontal="right" vertical="center"/>
    </xf>
    <xf numFmtId="4" fontId="199" fillId="103" borderId="27" applyNumberFormat="0" applyProtection="0">
      <alignment horizontal="right" vertical="center"/>
    </xf>
    <xf numFmtId="4" fontId="199" fillId="103" borderId="27" applyNumberFormat="0" applyProtection="0">
      <alignment horizontal="right" vertical="center"/>
    </xf>
    <xf numFmtId="4" fontId="199" fillId="103" borderId="27" applyNumberFormat="0" applyProtection="0">
      <alignment horizontal="right" vertical="center"/>
    </xf>
    <xf numFmtId="4" fontId="199" fillId="97" borderId="27" applyNumberFormat="0" applyProtection="0">
      <alignment horizontal="right" vertical="center"/>
    </xf>
    <xf numFmtId="4" fontId="199" fillId="97" borderId="27" applyNumberFormat="0" applyProtection="0">
      <alignment horizontal="right" vertical="center"/>
    </xf>
    <xf numFmtId="4" fontId="199" fillId="97" borderId="27" applyNumberFormat="0" applyProtection="0">
      <alignment horizontal="right" vertical="center"/>
    </xf>
    <xf numFmtId="4" fontId="199" fillId="104" borderId="27" applyNumberFormat="0" applyProtection="0">
      <alignment horizontal="right" vertical="center"/>
    </xf>
    <xf numFmtId="4" fontId="199" fillId="104" borderId="27" applyNumberFormat="0" applyProtection="0">
      <alignment horizontal="right" vertical="center"/>
    </xf>
    <xf numFmtId="4" fontId="199" fillId="104" borderId="27" applyNumberFormat="0" applyProtection="0">
      <alignment horizontal="right" vertical="center"/>
    </xf>
    <xf numFmtId="4" fontId="199" fillId="105" borderId="27" applyNumberFormat="0" applyProtection="0">
      <alignment horizontal="right" vertical="center"/>
    </xf>
    <xf numFmtId="4" fontId="199" fillId="105" borderId="27" applyNumberFormat="0" applyProtection="0">
      <alignment horizontal="right" vertical="center"/>
    </xf>
    <xf numFmtId="4" fontId="199" fillId="105" borderId="27" applyNumberFormat="0" applyProtection="0">
      <alignment horizontal="right" vertical="center"/>
    </xf>
    <xf numFmtId="4" fontId="199" fillId="106" borderId="27" applyNumberFormat="0" applyProtection="0">
      <alignment horizontal="right" vertical="center"/>
    </xf>
    <xf numFmtId="4" fontId="199" fillId="106" borderId="27" applyNumberFormat="0" applyProtection="0">
      <alignment horizontal="right" vertical="center"/>
    </xf>
    <xf numFmtId="4" fontId="199" fillId="106" borderId="27" applyNumberFormat="0" applyProtection="0">
      <alignment horizontal="right" vertical="center"/>
    </xf>
    <xf numFmtId="4" fontId="232" fillId="107" borderId="27" applyNumberFormat="0" applyProtection="0">
      <alignment horizontal="left" vertical="center" indent="1"/>
    </xf>
    <xf numFmtId="4" fontId="232" fillId="107" borderId="27" applyNumberFormat="0" applyProtection="0">
      <alignment horizontal="left" vertical="center" indent="1"/>
    </xf>
    <xf numFmtId="4" fontId="232" fillId="107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274" fontId="7" fillId="64" borderId="27" applyNumberFormat="0" applyProtection="0">
      <alignment horizontal="left" vertical="center" indent="1"/>
    </xf>
    <xf numFmtId="274" fontId="7" fillId="64" borderId="27" applyNumberFormat="0" applyProtection="0">
      <alignment horizontal="left" vertical="center" indent="1"/>
    </xf>
    <xf numFmtId="274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274" fontId="7" fillId="64" borderId="27" applyNumberFormat="0" applyProtection="0">
      <alignment horizontal="left" vertical="center" indent="1"/>
    </xf>
    <xf numFmtId="274" fontId="7" fillId="64" borderId="27" applyNumberFormat="0" applyProtection="0">
      <alignment horizontal="left" vertical="center" indent="1"/>
    </xf>
    <xf numFmtId="274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274" fontId="7" fillId="90" borderId="27" applyNumberFormat="0" applyProtection="0">
      <alignment horizontal="left" vertical="center" indent="1"/>
    </xf>
    <xf numFmtId="274" fontId="7" fillId="90" borderId="27" applyNumberFormat="0" applyProtection="0">
      <alignment horizontal="left" vertical="center" indent="1"/>
    </xf>
    <xf numFmtId="274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274" fontId="7" fillId="90" borderId="27" applyNumberFormat="0" applyProtection="0">
      <alignment horizontal="left" vertical="center" indent="1"/>
    </xf>
    <xf numFmtId="274" fontId="7" fillId="90" borderId="27" applyNumberFormat="0" applyProtection="0">
      <alignment horizontal="left" vertical="center" indent="1"/>
    </xf>
    <xf numFmtId="274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274" fontId="7" fillId="36" borderId="27" applyNumberFormat="0" applyProtection="0">
      <alignment horizontal="left" vertical="center" indent="1"/>
    </xf>
    <xf numFmtId="274" fontId="7" fillId="36" borderId="27" applyNumberFormat="0" applyProtection="0">
      <alignment horizontal="left" vertical="center" indent="1"/>
    </xf>
    <xf numFmtId="274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274" fontId="7" fillId="36" borderId="27" applyNumberFormat="0" applyProtection="0">
      <alignment horizontal="left" vertical="center" indent="1"/>
    </xf>
    <xf numFmtId="274" fontId="7" fillId="36" borderId="27" applyNumberFormat="0" applyProtection="0">
      <alignment horizontal="left" vertical="center" indent="1"/>
    </xf>
    <xf numFmtId="274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78" borderId="27" applyNumberFormat="0" applyProtection="0">
      <alignment vertical="center"/>
    </xf>
    <xf numFmtId="4" fontId="199" fillId="78" borderId="27" applyNumberFormat="0" applyProtection="0">
      <alignment vertical="center"/>
    </xf>
    <xf numFmtId="4" fontId="199" fillId="78" borderId="27" applyNumberFormat="0" applyProtection="0">
      <alignment vertical="center"/>
    </xf>
    <xf numFmtId="4" fontId="287" fillId="78" borderId="27" applyNumberFormat="0" applyProtection="0">
      <alignment vertical="center"/>
    </xf>
    <xf numFmtId="4" fontId="287" fillId="78" borderId="27" applyNumberFormat="0" applyProtection="0">
      <alignment vertical="center"/>
    </xf>
    <xf numFmtId="4" fontId="287" fillId="78" borderId="27" applyNumberFormat="0" applyProtection="0">
      <alignment vertical="center"/>
    </xf>
    <xf numFmtId="4" fontId="199" fillId="78" borderId="27" applyNumberFormat="0" applyProtection="0">
      <alignment horizontal="left" vertical="center" indent="1"/>
    </xf>
    <xf numFmtId="4" fontId="199" fillId="78" borderId="27" applyNumberFormat="0" applyProtection="0">
      <alignment horizontal="left" vertical="center" indent="1"/>
    </xf>
    <xf numFmtId="4" fontId="199" fillId="78" borderId="27" applyNumberFormat="0" applyProtection="0">
      <alignment horizontal="left" vertical="center" indent="1"/>
    </xf>
    <xf numFmtId="4" fontId="199" fillId="78" borderId="27" applyNumberFormat="0" applyProtection="0">
      <alignment horizontal="left" vertical="center" indent="1"/>
    </xf>
    <xf numFmtId="4" fontId="199" fillId="78" borderId="27" applyNumberFormat="0" applyProtection="0">
      <alignment horizontal="left" vertical="center" indent="1"/>
    </xf>
    <xf numFmtId="4" fontId="199" fillId="78" borderId="27" applyNumberFormat="0" applyProtection="0">
      <alignment horizontal="left" vertical="center" indent="1"/>
    </xf>
    <xf numFmtId="4" fontId="199" fillId="99" borderId="27" applyNumberFormat="0" applyProtection="0">
      <alignment horizontal="right" vertical="center"/>
    </xf>
    <xf numFmtId="4" fontId="199" fillId="99" borderId="27" applyNumberFormat="0" applyProtection="0">
      <alignment horizontal="right" vertical="center"/>
    </xf>
    <xf numFmtId="4" fontId="199" fillId="99" borderId="27" applyNumberFormat="0" applyProtection="0">
      <alignment horizontal="right" vertical="center"/>
    </xf>
    <xf numFmtId="4" fontId="199" fillId="99" borderId="27" applyNumberFormat="0" applyProtection="0">
      <alignment horizontal="right" vertical="center"/>
    </xf>
    <xf numFmtId="4" fontId="199" fillId="99" borderId="27" applyNumberFormat="0" applyProtection="0">
      <alignment horizontal="right" vertical="center"/>
    </xf>
    <xf numFmtId="4" fontId="199" fillId="99" borderId="27" applyNumberFormat="0" applyProtection="0">
      <alignment horizontal="right" vertical="center"/>
    </xf>
    <xf numFmtId="4" fontId="287" fillId="99" borderId="27" applyNumberFormat="0" applyProtection="0">
      <alignment horizontal="right" vertical="center"/>
    </xf>
    <xf numFmtId="4" fontId="287" fillId="99" borderId="27" applyNumberFormat="0" applyProtection="0">
      <alignment horizontal="right" vertical="center"/>
    </xf>
    <xf numFmtId="4" fontId="287" fillId="99" borderId="27" applyNumberFormat="0" applyProtection="0">
      <alignment horizontal="right" vertical="center"/>
    </xf>
    <xf numFmtId="276" fontId="7" fillId="70" borderId="27" applyNumberFormat="0" applyProtection="0">
      <alignment horizontal="left" vertical="center" indent="1"/>
    </xf>
    <xf numFmtId="276" fontId="7" fillId="70" borderId="27" applyNumberFormat="0" applyProtection="0">
      <alignment horizontal="left" vertical="center" indent="1"/>
    </xf>
    <xf numFmtId="276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225" fillId="99" borderId="27" applyNumberFormat="0" applyProtection="0">
      <alignment horizontal="right" vertical="center"/>
    </xf>
    <xf numFmtId="4" fontId="225" fillId="99" borderId="27" applyNumberFormat="0" applyProtection="0">
      <alignment horizontal="right" vertical="center"/>
    </xf>
    <xf numFmtId="4" fontId="225" fillId="99" borderId="27" applyNumberFormat="0" applyProtection="0">
      <alignment horizontal="right" vertical="center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253" fontId="207" fillId="0" borderId="52" applyAlignment="0"/>
    <xf numFmtId="185" fontId="7" fillId="0" borderId="2"/>
    <xf numFmtId="185" fontId="7" fillId="0" borderId="2"/>
    <xf numFmtId="185" fontId="7" fillId="0" borderId="2"/>
    <xf numFmtId="185" fontId="7" fillId="0" borderId="2"/>
    <xf numFmtId="254" fontId="207" fillId="0" borderId="52" applyAlignment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255" fontId="207" fillId="0" borderId="52" applyAlignment="0">
      <alignment horizontal="right"/>
    </xf>
    <xf numFmtId="185" fontId="7" fillId="0" borderId="2"/>
    <xf numFmtId="185" fontId="7" fillId="0" borderId="2"/>
    <xf numFmtId="255" fontId="207" fillId="0" borderId="52" applyAlignment="0">
      <alignment horizontal="right"/>
    </xf>
    <xf numFmtId="185" fontId="7" fillId="0" borderId="2"/>
    <xf numFmtId="255" fontId="207" fillId="0" borderId="52" applyAlignment="0">
      <alignment horizontal="right"/>
    </xf>
    <xf numFmtId="185" fontId="7" fillId="0" borderId="2"/>
    <xf numFmtId="185" fontId="7" fillId="0" borderId="2"/>
    <xf numFmtId="255" fontId="207" fillId="0" borderId="52" applyAlignment="0">
      <alignment horizontal="right"/>
    </xf>
    <xf numFmtId="185" fontId="7" fillId="0" borderId="2"/>
    <xf numFmtId="185" fontId="7" fillId="0" borderId="2"/>
    <xf numFmtId="255" fontId="207" fillId="0" borderId="52" applyAlignment="0">
      <alignment horizontal="right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78" fillId="0" borderId="95" applyNumberFormat="0" applyAlignment="0" applyProtection="0">
      <alignment horizontal="left" vertical="center"/>
    </xf>
    <xf numFmtId="0" fontId="78" fillId="0" borderId="95" applyNumberFormat="0" applyAlignment="0" applyProtection="0">
      <alignment horizontal="left" vertical="center"/>
    </xf>
    <xf numFmtId="8" fontId="123" fillId="0" borderId="45">
      <alignment horizontal="right"/>
    </xf>
    <xf numFmtId="8" fontId="123" fillId="0" borderId="45">
      <alignment horizontal="right"/>
    </xf>
    <xf numFmtId="8" fontId="123" fillId="0" borderId="45">
      <alignment horizontal="right"/>
    </xf>
    <xf numFmtId="8" fontId="123" fillId="0" borderId="45">
      <alignment horizontal="right"/>
    </xf>
    <xf numFmtId="8" fontId="123" fillId="0" borderId="45">
      <alignment horizontal="right"/>
    </xf>
    <xf numFmtId="8" fontId="123" fillId="0" borderId="45">
      <alignment horizontal="right"/>
    </xf>
    <xf numFmtId="0" fontId="170" fillId="0" borderId="97">
      <alignment vertical="center"/>
    </xf>
    <xf numFmtId="0" fontId="170" fillId="0" borderId="97">
      <alignment vertical="center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259" fillId="51" borderId="27" applyNumberFormat="0" applyAlignment="0" applyProtection="0"/>
    <xf numFmtId="0" fontId="65" fillId="51" borderId="21" applyNumberFormat="0" applyAlignment="0" applyProtection="0"/>
    <xf numFmtId="0" fontId="7" fillId="90" borderId="27" applyNumberFormat="0" applyProtection="0">
      <alignment horizontal="left" vertical="center" indent="1"/>
    </xf>
    <xf numFmtId="0" fontId="45" fillId="0" borderId="93" applyFill="0" applyBorder="0" applyProtection="0">
      <alignment horizontal="left" vertical="top"/>
    </xf>
    <xf numFmtId="173" fontId="65" fillId="51" borderId="21" applyNumberFormat="0" applyAlignment="0" applyProtection="0"/>
    <xf numFmtId="0" fontId="142" fillId="43" borderId="21" applyNumberFormat="0" applyAlignment="0" applyProtection="0"/>
    <xf numFmtId="0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105" fillId="59" borderId="21" applyNumberFormat="0" applyAlignment="0" applyProtection="0"/>
    <xf numFmtId="171" fontId="40" fillId="0" borderId="3" applyBorder="0">
      <alignment horizontal="right"/>
    </xf>
    <xf numFmtId="185" fontId="7" fillId="0" borderId="2"/>
    <xf numFmtId="185" fontId="7" fillId="0" borderId="2"/>
    <xf numFmtId="0" fontId="7" fillId="70" borderId="27" applyNumberFormat="0" applyProtection="0">
      <alignment horizontal="left" vertical="center" indent="1"/>
    </xf>
    <xf numFmtId="0" fontId="218" fillId="51" borderId="27" applyNumberFormat="0" applyAlignment="0" applyProtection="0"/>
    <xf numFmtId="185" fontId="7" fillId="0" borderId="2"/>
    <xf numFmtId="0" fontId="7" fillId="70" borderId="27" applyNumberFormat="0" applyProtection="0">
      <alignment horizontal="left" vertical="center" indent="1"/>
    </xf>
    <xf numFmtId="0" fontId="259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185" fontId="7" fillId="0" borderId="2"/>
    <xf numFmtId="0" fontId="200" fillId="70" borderId="27" applyNumberFormat="0" applyProtection="0">
      <alignment horizontal="left" vertical="center" indent="1"/>
    </xf>
    <xf numFmtId="185" fontId="7" fillId="0" borderId="2"/>
    <xf numFmtId="185" fontId="7" fillId="0" borderId="2"/>
    <xf numFmtId="4" fontId="199" fillId="99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0" fontId="259" fillId="51" borderId="27" applyNumberFormat="0" applyAlignment="0" applyProtection="0"/>
    <xf numFmtId="0" fontId="7" fillId="64" borderId="27" applyNumberFormat="0" applyProtection="0">
      <alignment horizontal="left" vertical="center" indent="1"/>
    </xf>
    <xf numFmtId="185" fontId="7" fillId="0" borderId="2"/>
    <xf numFmtId="0" fontId="7" fillId="90" borderId="27" applyNumberFormat="0" applyProtection="0">
      <alignment horizontal="left" vertical="center" indent="1"/>
    </xf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48" fillId="0" borderId="92"/>
    <xf numFmtId="0" fontId="105" fillId="43" borderId="21" applyNumberFormat="0" applyAlignment="0" applyProtection="0"/>
    <xf numFmtId="0" fontId="244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4" fontId="199" fillId="37" borderId="27" applyNumberFormat="0" applyProtection="0">
      <alignment horizontal="left" vertical="center" indent="1"/>
    </xf>
    <xf numFmtId="185" fontId="7" fillId="0" borderId="2"/>
    <xf numFmtId="199" fontId="71" fillId="0" borderId="93" applyFont="0" applyFill="0" applyBorder="0" applyAlignment="0" applyProtection="0"/>
    <xf numFmtId="4" fontId="199" fillId="37" borderId="27" applyNumberFormat="0" applyProtection="0">
      <alignment horizontal="left" vertical="center" indent="1"/>
    </xf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81" fontId="91" fillId="0" borderId="3" applyBorder="0"/>
    <xf numFmtId="0" fontId="218" fillId="51" borderId="27" applyNumberFormat="0" applyAlignment="0" applyProtection="0"/>
    <xf numFmtId="181" fontId="132" fillId="0" borderId="2" applyBorder="0"/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287" fillId="37" borderId="27" applyNumberFormat="0" applyProtection="0">
      <alignment vertical="center"/>
    </xf>
    <xf numFmtId="0" fontId="105" fillId="43" borderId="21" applyNumberFormat="0" applyAlignment="0" applyProtection="0"/>
    <xf numFmtId="173" fontId="45" fillId="0" borderId="93" applyFill="0" applyBorder="0" applyProtection="0">
      <alignment horizontal="left" vertical="top"/>
    </xf>
    <xf numFmtId="173" fontId="65" fillId="51" borderId="21" applyNumberFormat="0" applyAlignment="0" applyProtection="0"/>
    <xf numFmtId="0" fontId="163" fillId="51" borderId="21" applyNumberFormat="0" applyAlignment="0" applyProtection="0"/>
    <xf numFmtId="173" fontId="65" fillId="51" borderId="21" applyNumberFormat="0" applyAlignment="0" applyProtection="0"/>
    <xf numFmtId="0" fontId="244" fillId="51" borderId="21" applyNumberFormat="0" applyAlignment="0" applyProtection="0"/>
    <xf numFmtId="0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72" fillId="51" borderId="27" applyNumberFormat="0" applyAlignment="0" applyProtection="0"/>
    <xf numFmtId="0" fontId="200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173" fontId="65" fillId="51" borderId="21" applyNumberFormat="0" applyAlignment="0" applyProtection="0"/>
    <xf numFmtId="4" fontId="199" fillId="99" borderId="27" applyNumberFormat="0" applyProtection="0">
      <alignment horizontal="left" vertical="center" indent="1"/>
    </xf>
    <xf numFmtId="173" fontId="45" fillId="0" borderId="108" applyFill="0" applyBorder="0" applyProtection="0">
      <alignment horizontal="left" vertical="top"/>
    </xf>
    <xf numFmtId="8" fontId="123" fillId="0" borderId="45">
      <alignment horizontal="right"/>
    </xf>
    <xf numFmtId="181" fontId="91" fillId="0" borderId="3" applyBorder="0"/>
    <xf numFmtId="0" fontId="72" fillId="51" borderId="27" applyNumberFormat="0" applyAlignment="0" applyProtection="0"/>
    <xf numFmtId="0" fontId="78" fillId="0" borderId="110" applyNumberFormat="0" applyAlignment="0" applyProtection="0">
      <alignment horizontal="left" vertical="center"/>
    </xf>
    <xf numFmtId="0" fontId="143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0" fontId="197" fillId="43" borderId="21" applyNumberFormat="0" applyAlignment="0" applyProtection="0"/>
    <xf numFmtId="0" fontId="163" fillId="51" borderId="21" applyNumberFormat="0" applyAlignment="0" applyProtection="0"/>
    <xf numFmtId="0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142" fillId="43" borderId="21" applyNumberFormat="0" applyAlignment="0" applyProtection="0"/>
    <xf numFmtId="0" fontId="105" fillId="43" borderId="21" applyNumberFormat="0" applyAlignment="0" applyProtection="0"/>
    <xf numFmtId="0" fontId="7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0" fontId="163" fillId="51" borderId="21" applyNumberFormat="0" applyAlignment="0" applyProtection="0"/>
    <xf numFmtId="173" fontId="65" fillId="51" borderId="21" applyNumberFormat="0" applyAlignment="0" applyProtection="0"/>
    <xf numFmtId="0" fontId="244" fillId="51" borderId="21" applyNumberFormat="0" applyAlignment="0" applyProtection="0"/>
    <xf numFmtId="173" fontId="105" fillId="59" borderId="21" applyNumberFormat="0" applyAlignment="0" applyProtection="0"/>
    <xf numFmtId="0" fontId="163" fillId="51" borderId="21" applyNumberFormat="0" applyAlignment="0" applyProtection="0"/>
    <xf numFmtId="0" fontId="65" fillId="51" borderId="21" applyNumberFormat="0" applyAlignment="0" applyProtection="0"/>
    <xf numFmtId="0" fontId="7" fillId="36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4" fontId="199" fillId="103" borderId="27" applyNumberFormat="0" applyProtection="0">
      <alignment horizontal="right" vertical="center"/>
    </xf>
    <xf numFmtId="173" fontId="72" fillId="51" borderId="27" applyNumberFormat="0" applyAlignment="0" applyProtection="0"/>
    <xf numFmtId="173" fontId="65" fillId="51" borderId="21" applyNumberFormat="0" applyAlignment="0" applyProtection="0"/>
    <xf numFmtId="0" fontId="163" fillId="51" borderId="21" applyNumberFormat="0" applyAlignment="0" applyProtection="0"/>
    <xf numFmtId="0" fontId="98" fillId="61" borderId="21" applyNumberFormat="0" applyAlignment="0" applyProtection="0"/>
    <xf numFmtId="185" fontId="7" fillId="0" borderId="2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0" fontId="105" fillId="43" borderId="21" applyNumberFormat="0" applyAlignment="0" applyProtection="0"/>
    <xf numFmtId="0" fontId="105" fillId="43" borderId="21" applyNumberFormat="0" applyAlignment="0" applyProtection="0"/>
    <xf numFmtId="0" fontId="197" fillId="43" borderId="21" applyNumberFormat="0" applyAlignment="0" applyProtection="0"/>
    <xf numFmtId="1" fontId="207" fillId="0" borderId="111">
      <alignment vertical="top"/>
    </xf>
    <xf numFmtId="0" fontId="7" fillId="9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173" fontId="72" fillId="51" borderId="27" applyNumberFormat="0" applyAlignment="0" applyProtection="0"/>
    <xf numFmtId="4" fontId="287" fillId="78" borderId="27" applyNumberFormat="0" applyProtection="0">
      <alignment vertical="center"/>
    </xf>
    <xf numFmtId="0" fontId="7" fillId="70" borderId="27" applyNumberFormat="0" applyProtection="0">
      <alignment horizontal="left" vertical="center" indent="1"/>
    </xf>
    <xf numFmtId="0" fontId="218" fillId="51" borderId="27" applyNumberFormat="0" applyAlignment="0" applyProtection="0"/>
    <xf numFmtId="173" fontId="72" fillId="51" borderId="27" applyNumberFormat="0" applyAlignment="0" applyProtection="0"/>
    <xf numFmtId="274" fontId="7" fillId="90" borderId="27" applyNumberFormat="0" applyProtection="0">
      <alignment horizontal="left" vertical="center" indent="1"/>
    </xf>
    <xf numFmtId="173" fontId="65" fillId="51" borderId="21" applyNumberFormat="0" applyAlignment="0" applyProtection="0"/>
    <xf numFmtId="171" fontId="40" fillId="0" borderId="3" applyBorder="0">
      <alignment horizontal="right"/>
    </xf>
    <xf numFmtId="173" fontId="65" fillId="51" borderId="21" applyNumberFormat="0" applyAlignment="0" applyProtection="0"/>
    <xf numFmtId="0" fontId="197" fillId="43" borderId="21" applyNumberFormat="0" applyAlignment="0" applyProtection="0"/>
    <xf numFmtId="0" fontId="65" fillId="51" borderId="21" applyNumberFormat="0" applyAlignment="0" applyProtection="0"/>
    <xf numFmtId="185" fontId="7" fillId="0" borderId="2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197" fillId="43" borderId="21" applyNumberFormat="0" applyAlignment="0" applyProtection="0"/>
    <xf numFmtId="173" fontId="72" fillId="51" borderId="27" applyNumberFormat="0" applyAlignment="0" applyProtection="0"/>
    <xf numFmtId="0" fontId="65" fillId="85" borderId="21" applyNumberFormat="0" applyAlignment="0" applyProtection="0"/>
    <xf numFmtId="0" fontId="105" fillId="43" borderId="21" applyNumberFormat="0" applyAlignment="0" applyProtection="0"/>
    <xf numFmtId="173" fontId="65" fillId="51" borderId="21" applyNumberFormat="0" applyAlignment="0" applyProtection="0"/>
    <xf numFmtId="0" fontId="105" fillId="59" borderId="21" applyNumberFormat="0" applyAlignment="0" applyProtection="0"/>
    <xf numFmtId="185" fontId="7" fillId="0" borderId="2"/>
    <xf numFmtId="0" fontId="105" fillId="43" borderId="21" applyNumberFormat="0" applyAlignment="0" applyProtection="0"/>
    <xf numFmtId="181" fontId="132" fillId="0" borderId="2" applyBorder="0"/>
    <xf numFmtId="173" fontId="105" fillId="59" borderId="21" applyNumberFormat="0" applyAlignment="0" applyProtection="0"/>
    <xf numFmtId="0" fontId="163" fillId="51" borderId="21" applyNumberFormat="0" applyAlignment="0" applyProtection="0"/>
    <xf numFmtId="0" fontId="163" fillId="51" borderId="21" applyNumberFormat="0" applyAlignment="0" applyProtection="0"/>
    <xf numFmtId="0" fontId="105" fillId="59" borderId="21" applyNumberFormat="0" applyAlignment="0" applyProtection="0"/>
    <xf numFmtId="4" fontId="199" fillId="102" borderId="27" applyNumberFormat="0" applyProtection="0">
      <alignment horizontal="right" vertical="center"/>
    </xf>
    <xf numFmtId="173" fontId="72" fillId="51" borderId="27" applyNumberFormat="0" applyAlignment="0" applyProtection="0"/>
    <xf numFmtId="0" fontId="7" fillId="90" borderId="27" applyNumberFormat="0" applyProtection="0">
      <alignment horizontal="left" vertical="center" indent="1"/>
    </xf>
    <xf numFmtId="0" fontId="98" fillId="61" borderId="21" applyNumberFormat="0" applyAlignment="0" applyProtection="0"/>
    <xf numFmtId="0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72" fillId="51" borderId="27" applyNumberFormat="0" applyAlignment="0" applyProtection="0"/>
    <xf numFmtId="185" fontId="7" fillId="0" borderId="2"/>
    <xf numFmtId="0" fontId="7" fillId="70" borderId="27" applyNumberFormat="0" applyProtection="0">
      <alignment horizontal="left" vertical="center" indent="1"/>
    </xf>
    <xf numFmtId="4" fontId="232" fillId="107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73" fontId="72" fillId="51" borderId="27" applyNumberFormat="0" applyAlignment="0" applyProtection="0"/>
    <xf numFmtId="185" fontId="7" fillId="0" borderId="2"/>
    <xf numFmtId="173" fontId="72" fillId="51" borderId="27" applyNumberFormat="0" applyAlignment="0" applyProtection="0"/>
    <xf numFmtId="274" fontId="7" fillId="90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173" fontId="72" fillId="51" borderId="27" applyNumberFormat="0" applyAlignment="0" applyProtection="0"/>
    <xf numFmtId="3" fontId="233" fillId="35" borderId="94" applyFont="0" applyAlignment="0">
      <alignment vertical="center"/>
    </xf>
    <xf numFmtId="0" fontId="218" fillId="51" borderId="27" applyNumberFormat="0" applyAlignment="0" applyProtection="0"/>
    <xf numFmtId="4" fontId="199" fillId="99" borderId="27" applyNumberFormat="0" applyProtection="0">
      <alignment horizontal="right" vertical="center"/>
    </xf>
    <xf numFmtId="0" fontId="72" fillId="51" borderId="27" applyNumberFormat="0" applyAlignment="0" applyProtection="0"/>
    <xf numFmtId="0" fontId="259" fillId="51" borderId="27" applyNumberFormat="0" applyAlignment="0" applyProtection="0"/>
    <xf numFmtId="4" fontId="287" fillId="99" borderId="27" applyNumberFormat="0" applyProtection="0">
      <alignment horizontal="right" vertical="center"/>
    </xf>
    <xf numFmtId="0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173" fontId="65" fillId="51" borderId="21" applyNumberFormat="0" applyAlignment="0" applyProtection="0"/>
    <xf numFmtId="0" fontId="7" fillId="9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287" fillId="37" borderId="27" applyNumberFormat="0" applyProtection="0">
      <alignment vertical="center"/>
    </xf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2" fillId="51" borderId="27" applyNumberFormat="0" applyAlignment="0" applyProtection="0"/>
    <xf numFmtId="17" fontId="103" fillId="0" borderId="3" applyFont="0" applyFill="0" applyBorder="0" applyAlignment="0" applyProtection="0"/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4" fontId="199" fillId="37" borderId="27" applyNumberFormat="0" applyProtection="0">
      <alignment vertical="center"/>
    </xf>
    <xf numFmtId="173" fontId="72" fillId="51" borderId="27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202" fillId="51" borderId="21" applyNumberFormat="0" applyAlignment="0" applyProtection="0"/>
    <xf numFmtId="0" fontId="259" fillId="51" borderId="27" applyNumberFormat="0" applyAlignment="0" applyProtection="0"/>
    <xf numFmtId="3" fontId="233" fillId="35" borderId="94" applyFont="0" applyAlignment="0">
      <alignment vertical="center"/>
    </xf>
    <xf numFmtId="3" fontId="233" fillId="35" borderId="94" applyFont="0" applyAlignment="0">
      <alignment vertical="center"/>
    </xf>
    <xf numFmtId="3" fontId="233" fillId="35" borderId="94" applyFont="0" applyAlignment="0">
      <alignment vertical="center"/>
    </xf>
    <xf numFmtId="3" fontId="233" fillId="35" borderId="94" applyFont="0" applyAlignment="0">
      <alignment vertical="center"/>
    </xf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1" fontId="207" fillId="0" borderId="111">
      <alignment vertical="top"/>
    </xf>
    <xf numFmtId="173" fontId="72" fillId="51" borderId="27" applyNumberFormat="0" applyAlignment="0" applyProtection="0"/>
    <xf numFmtId="199" fontId="71" fillId="0" borderId="99" applyFont="0" applyFill="0" applyBorder="0" applyAlignment="0" applyProtection="0"/>
    <xf numFmtId="1" fontId="207" fillId="0" borderId="111">
      <alignment vertical="top"/>
    </xf>
    <xf numFmtId="1" fontId="207" fillId="0" borderId="111">
      <alignment vertical="top"/>
    </xf>
    <xf numFmtId="0" fontId="200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173" fontId="72" fillId="51" borderId="27" applyNumberFormat="0" applyAlignment="0" applyProtection="0"/>
    <xf numFmtId="0" fontId="163" fillId="51" borderId="21" applyNumberFormat="0" applyAlignment="0" applyProtection="0"/>
    <xf numFmtId="0" fontId="7" fillId="36" borderId="27" applyNumberFormat="0" applyProtection="0">
      <alignment horizontal="left" vertical="center" indent="1"/>
    </xf>
    <xf numFmtId="173" fontId="72" fillId="51" borderId="27" applyNumberFormat="0" applyAlignment="0" applyProtection="0"/>
    <xf numFmtId="0" fontId="65" fillId="51" borderId="21" applyNumberFormat="0" applyAlignment="0" applyProtection="0"/>
    <xf numFmtId="0" fontId="7" fillId="64" borderId="27" applyNumberFormat="0" applyProtection="0">
      <alignment horizontal="left" vertical="center" indent="1"/>
    </xf>
    <xf numFmtId="4" fontId="199" fillId="37" borderId="27" applyNumberFormat="0" applyProtection="0">
      <alignment vertical="center"/>
    </xf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275" fontId="7" fillId="0" borderId="3" applyFont="0" applyFill="0" applyBorder="0" applyAlignment="0" applyProtection="0"/>
    <xf numFmtId="181" fontId="91" fillId="0" borderId="3" applyBorder="0"/>
    <xf numFmtId="0" fontId="7" fillId="64" borderId="27" applyNumberFormat="0" applyProtection="0">
      <alignment horizontal="left" vertical="center" indent="1"/>
    </xf>
    <xf numFmtId="173" fontId="72" fillId="51" borderId="27" applyNumberFormat="0" applyAlignment="0" applyProtection="0"/>
    <xf numFmtId="185" fontId="7" fillId="0" borderId="2"/>
    <xf numFmtId="3" fontId="233" fillId="35" borderId="100" applyFont="0" applyAlignment="0">
      <alignment vertical="center"/>
    </xf>
    <xf numFmtId="173" fontId="72" fillId="51" borderId="27" applyNumberFormat="0" applyAlignment="0" applyProtection="0"/>
    <xf numFmtId="0" fontId="65" fillId="51" borderId="21" applyNumberFormat="0" applyAlignment="0" applyProtection="0"/>
    <xf numFmtId="0" fontId="65" fillId="51" borderId="21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202" fillId="51" borderId="21" applyNumberFormat="0" applyAlignment="0" applyProtection="0"/>
    <xf numFmtId="0" fontId="105" fillId="43" borderId="21" applyNumberFormat="0" applyAlignment="0" applyProtection="0"/>
    <xf numFmtId="0" fontId="105" fillId="59" borderId="21" applyNumberFormat="0" applyAlignment="0" applyProtection="0"/>
    <xf numFmtId="0" fontId="163" fillId="51" borderId="21" applyNumberFormat="0" applyAlignment="0" applyProtection="0"/>
    <xf numFmtId="0" fontId="98" fillId="61" borderId="21" applyNumberFormat="0" applyAlignment="0" applyProtection="0"/>
    <xf numFmtId="173" fontId="72" fillId="61" borderId="27" applyNumberFormat="0" applyAlignment="0" applyProtection="0"/>
    <xf numFmtId="173" fontId="98" fillId="61" borderId="21" applyNumberFormat="0" applyAlignment="0" applyProtection="0"/>
    <xf numFmtId="173" fontId="65" fillId="51" borderId="21" applyNumberFormat="0" applyAlignment="0" applyProtection="0"/>
    <xf numFmtId="0" fontId="7" fillId="36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244" fillId="51" borderId="21" applyNumberFormat="0" applyAlignment="0" applyProtection="0"/>
    <xf numFmtId="185" fontId="7" fillId="0" borderId="2"/>
    <xf numFmtId="173" fontId="65" fillId="51" borderId="21" applyNumberFormat="0" applyAlignment="0" applyProtection="0"/>
    <xf numFmtId="0" fontId="105" fillId="59" borderId="21" applyNumberFormat="0" applyAlignment="0" applyProtection="0"/>
    <xf numFmtId="4" fontId="199" fillId="104" borderId="27" applyNumberFormat="0" applyProtection="0">
      <alignment horizontal="right" vertical="center"/>
    </xf>
    <xf numFmtId="0" fontId="7" fillId="70" borderId="27" applyNumberFormat="0" applyProtection="0">
      <alignment horizontal="left" vertical="center" indent="1"/>
    </xf>
    <xf numFmtId="0" fontId="48" fillId="0" borderId="92"/>
    <xf numFmtId="173" fontId="48" fillId="0" borderId="92"/>
    <xf numFmtId="185" fontId="7" fillId="0" borderId="2"/>
    <xf numFmtId="0" fontId="65" fillId="51" borderId="21" applyNumberFormat="0" applyAlignment="0" applyProtection="0"/>
    <xf numFmtId="173" fontId="65" fillId="51" borderId="21" applyNumberFormat="0" applyAlignment="0" applyProtection="0"/>
    <xf numFmtId="0" fontId="197" fillId="43" borderId="21" applyNumberFormat="0" applyAlignment="0" applyProtection="0"/>
    <xf numFmtId="0" fontId="197" fillId="43" borderId="21" applyNumberFormat="0" applyAlignment="0" applyProtection="0"/>
    <xf numFmtId="0" fontId="200" fillId="70" borderId="27" applyNumberFormat="0" applyProtection="0">
      <alignment horizontal="left" vertical="center" indent="1"/>
    </xf>
    <xf numFmtId="0" fontId="218" fillId="51" borderId="27" applyNumberFormat="0" applyAlignment="0" applyProtection="0"/>
    <xf numFmtId="173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0" fontId="45" fillId="0" borderId="99" applyFill="0" applyBorder="0" applyProtection="0">
      <alignment horizontal="left" vertical="top"/>
    </xf>
    <xf numFmtId="173" fontId="65" fillId="51" borderId="21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99" fontId="71" fillId="0" borderId="93" applyFont="0" applyFill="0" applyBorder="0" applyAlignment="0" applyProtection="0"/>
    <xf numFmtId="0" fontId="7" fillId="70" borderId="27" applyNumberFormat="0" applyProtection="0">
      <alignment horizontal="left" vertical="center" indent="1"/>
    </xf>
    <xf numFmtId="0" fontId="48" fillId="0" borderId="92"/>
    <xf numFmtId="0" fontId="7" fillId="36" borderId="27" applyNumberFormat="0" applyProtection="0">
      <alignment horizontal="left" vertical="center" indent="1"/>
    </xf>
    <xf numFmtId="173" fontId="65" fillId="51" borderId="21" applyNumberFormat="0" applyAlignment="0" applyProtection="0"/>
    <xf numFmtId="173" fontId="72" fillId="51" borderId="27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4" fontId="232" fillId="107" borderId="27" applyNumberFormat="0" applyProtection="0">
      <alignment horizontal="left" vertical="center" indent="1"/>
    </xf>
    <xf numFmtId="173" fontId="65" fillId="51" borderId="21" applyNumberFormat="0" applyAlignment="0" applyProtection="0"/>
    <xf numFmtId="0" fontId="7" fillId="70" borderId="27" applyNumberFormat="0" applyProtection="0">
      <alignment horizontal="left" vertical="center" indent="1"/>
    </xf>
    <xf numFmtId="274" fontId="7" fillId="36" borderId="27" applyNumberFormat="0" applyProtection="0">
      <alignment horizontal="left" vertical="center" indent="1"/>
    </xf>
    <xf numFmtId="173" fontId="72" fillId="51" borderId="27" applyNumberFormat="0" applyAlignment="0" applyProtection="0"/>
    <xf numFmtId="173" fontId="65" fillId="51" borderId="21" applyNumberFormat="0" applyAlignment="0" applyProtection="0"/>
    <xf numFmtId="0" fontId="45" fillId="0" borderId="93" applyFill="0" applyBorder="0" applyProtection="0">
      <alignment horizontal="left" vertical="top"/>
    </xf>
    <xf numFmtId="173" fontId="45" fillId="0" borderId="93" applyFill="0" applyBorder="0" applyProtection="0">
      <alignment horizontal="left" vertical="top"/>
    </xf>
    <xf numFmtId="0" fontId="65" fillId="51" borderId="21" applyNumberFormat="0" applyAlignment="0" applyProtection="0"/>
    <xf numFmtId="173" fontId="98" fillId="61" borderId="21" applyNumberFormat="0" applyAlignment="0" applyProtection="0"/>
    <xf numFmtId="0" fontId="163" fillId="51" borderId="21" applyNumberFormat="0" applyAlignment="0" applyProtection="0"/>
    <xf numFmtId="0" fontId="142" fillId="43" borderId="21" applyNumberFormat="0" applyAlignment="0" applyProtection="0"/>
    <xf numFmtId="173" fontId="105" fillId="59" borderId="21" applyNumberFormat="0" applyAlignment="0" applyProtection="0"/>
    <xf numFmtId="173" fontId="98" fillId="61" borderId="21" applyNumberFormat="0" applyAlignment="0" applyProtection="0"/>
    <xf numFmtId="173" fontId="65" fillId="51" borderId="21" applyNumberFormat="0" applyAlignment="0" applyProtection="0"/>
    <xf numFmtId="0" fontId="244" fillId="51" borderId="21" applyNumberFormat="0" applyAlignment="0" applyProtection="0"/>
    <xf numFmtId="173" fontId="72" fillId="51" borderId="27" applyNumberFormat="0" applyAlignment="0" applyProtection="0"/>
    <xf numFmtId="0" fontId="244" fillId="51" borderId="21" applyNumberFormat="0" applyAlignment="0" applyProtection="0"/>
    <xf numFmtId="0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105" fillId="59" borderId="21" applyNumberFormat="0" applyAlignment="0" applyProtection="0"/>
    <xf numFmtId="4" fontId="199" fillId="64" borderId="27" applyNumberFormat="0" applyProtection="0">
      <alignment horizontal="left" vertical="center" indent="1"/>
    </xf>
    <xf numFmtId="185" fontId="7" fillId="0" borderId="2"/>
    <xf numFmtId="171" fontId="40" fillId="71" borderId="3" applyBorder="0">
      <alignment horizontal="right"/>
    </xf>
    <xf numFmtId="181" fontId="91" fillId="0" borderId="3" applyBorder="0"/>
    <xf numFmtId="173" fontId="65" fillId="51" borderId="21" applyNumberFormat="0" applyAlignment="0" applyProtection="0"/>
    <xf numFmtId="0" fontId="65" fillId="51" borderId="21" applyNumberFormat="0" applyAlignment="0" applyProtection="0"/>
    <xf numFmtId="0" fontId="142" fillId="43" borderId="21" applyNumberFormat="0" applyAlignment="0" applyProtection="0"/>
    <xf numFmtId="173" fontId="48" fillId="0" borderId="98"/>
    <xf numFmtId="182" fontId="79" fillId="0" borderId="93" applyFont="0" applyFill="0" applyBorder="0" applyAlignment="0" applyProtection="0"/>
    <xf numFmtId="0" fontId="202" fillId="51" borderId="21" applyNumberFormat="0" applyAlignment="0" applyProtection="0"/>
    <xf numFmtId="0" fontId="200" fillId="70" borderId="27" applyNumberFormat="0" applyProtection="0">
      <alignment horizontal="left" vertical="center" indent="1"/>
    </xf>
    <xf numFmtId="181" fontId="91" fillId="0" borderId="3" applyBorder="0"/>
    <xf numFmtId="164" fontId="84" fillId="0" borderId="93" applyFont="0" applyFill="0" applyBorder="0" applyAlignment="0" applyProtection="0">
      <alignment horizontal="right"/>
    </xf>
    <xf numFmtId="173" fontId="65" fillId="51" borderId="21" applyNumberFormat="0" applyAlignment="0" applyProtection="0"/>
    <xf numFmtId="4" fontId="199" fillId="71" borderId="27" applyNumberFormat="0" applyProtection="0">
      <alignment horizontal="right" vertical="center"/>
    </xf>
    <xf numFmtId="0" fontId="78" fillId="0" borderId="110" applyNumberFormat="0" applyAlignment="0" applyProtection="0">
      <alignment horizontal="left" vertical="center"/>
    </xf>
    <xf numFmtId="185" fontId="7" fillId="0" borderId="2"/>
    <xf numFmtId="173" fontId="65" fillId="51" borderId="21" applyNumberFormat="0" applyAlignment="0" applyProtection="0"/>
    <xf numFmtId="4" fontId="199" fillId="99" borderId="27" applyNumberFormat="0" applyProtection="0">
      <alignment horizontal="left" vertical="center" indent="1"/>
    </xf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2" fillId="51" borderId="27" applyNumberFormat="0" applyAlignment="0" applyProtection="0"/>
    <xf numFmtId="0" fontId="72" fillId="61" borderId="27" applyNumberFormat="0" applyAlignment="0" applyProtection="0"/>
    <xf numFmtId="0" fontId="72" fillId="51" borderId="27" applyNumberFormat="0" applyAlignment="0" applyProtection="0"/>
    <xf numFmtId="0" fontId="143" fillId="51" borderId="27" applyNumberFormat="0" applyAlignment="0" applyProtection="0"/>
    <xf numFmtId="0" fontId="143" fillId="51" borderId="27" applyNumberFormat="0" applyAlignment="0" applyProtection="0"/>
    <xf numFmtId="17" fontId="103" fillId="0" borderId="3" applyFont="0" applyFill="0" applyBorder="0" applyAlignment="0" applyProtection="0"/>
    <xf numFmtId="185" fontId="7" fillId="0" borderId="2"/>
    <xf numFmtId="0" fontId="7" fillId="64" borderId="27" applyNumberFormat="0" applyProtection="0">
      <alignment horizontal="left" vertical="center" indent="1"/>
    </xf>
    <xf numFmtId="17" fontId="103" fillId="0" borderId="3" applyFont="0" applyFill="0" applyBorder="0" applyAlignment="0" applyProtection="0"/>
    <xf numFmtId="173" fontId="72" fillId="51" borderId="27" applyNumberFormat="0" applyAlignment="0" applyProtection="0"/>
    <xf numFmtId="4" fontId="199" fillId="78" borderId="27" applyNumberFormat="0" applyProtection="0">
      <alignment vertical="center"/>
    </xf>
    <xf numFmtId="1" fontId="207" fillId="0" borderId="111">
      <alignment vertical="top"/>
    </xf>
    <xf numFmtId="0" fontId="105" fillId="59" borderId="21" applyNumberFormat="0" applyAlignment="0" applyProtection="0"/>
    <xf numFmtId="4" fontId="199" fillId="68" borderId="27" applyNumberFormat="0" applyProtection="0">
      <alignment horizontal="right" vertical="center"/>
    </xf>
    <xf numFmtId="0" fontId="197" fillId="43" borderId="21" applyNumberFormat="0" applyAlignment="0" applyProtection="0"/>
    <xf numFmtId="0" fontId="244" fillId="51" borderId="21" applyNumberFormat="0" applyAlignment="0" applyProtection="0"/>
    <xf numFmtId="1" fontId="207" fillId="0" borderId="111">
      <alignment vertical="top"/>
    </xf>
    <xf numFmtId="181" fontId="91" fillId="0" borderId="3" applyBorder="0"/>
    <xf numFmtId="0" fontId="163" fillId="51" borderId="21" applyNumberFormat="0" applyAlignment="0" applyProtection="0"/>
    <xf numFmtId="0" fontId="105" fillId="59" borderId="21" applyNumberFormat="0" applyAlignment="0" applyProtection="0"/>
    <xf numFmtId="173" fontId="65" fillId="51" borderId="21" applyNumberFormat="0" applyAlignment="0" applyProtection="0"/>
    <xf numFmtId="185" fontId="7" fillId="0" borderId="2"/>
    <xf numFmtId="173" fontId="65" fillId="51" borderId="21" applyNumberFormat="0" applyAlignment="0" applyProtection="0"/>
    <xf numFmtId="185" fontId="7" fillId="0" borderId="2"/>
    <xf numFmtId="173" fontId="65" fillId="51" borderId="21" applyNumberFormat="0" applyAlignment="0" applyProtection="0"/>
    <xf numFmtId="0" fontId="202" fillId="51" borderId="21" applyNumberFormat="0" applyAlignment="0" applyProtection="0"/>
    <xf numFmtId="173" fontId="65" fillId="51" borderId="21" applyNumberFormat="0" applyAlignment="0" applyProtection="0"/>
    <xf numFmtId="171" fontId="40" fillId="0" borderId="3" applyBorder="0">
      <alignment horizontal="right"/>
    </xf>
    <xf numFmtId="173" fontId="72" fillId="51" borderId="27" applyNumberFormat="0" applyAlignment="0" applyProtection="0"/>
    <xf numFmtId="4" fontId="199" fillId="37" borderId="27" applyNumberFormat="0" applyProtection="0">
      <alignment horizontal="left" vertical="center" indent="1"/>
    </xf>
    <xf numFmtId="0" fontId="218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218" fillId="51" borderId="27" applyNumberFormat="0" applyAlignment="0" applyProtection="0"/>
    <xf numFmtId="0" fontId="65" fillId="51" borderId="21" applyNumberFormat="0" applyAlignment="0" applyProtection="0"/>
    <xf numFmtId="4" fontId="225" fillId="99" borderId="27" applyNumberFormat="0" applyProtection="0">
      <alignment horizontal="right" vertical="center"/>
    </xf>
    <xf numFmtId="0" fontId="7" fillId="36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0" fontId="218" fillId="51" borderId="27" applyNumberFormat="0" applyAlignment="0" applyProtection="0"/>
    <xf numFmtId="0" fontId="142" fillId="43" borderId="21" applyNumberFormat="0" applyAlignment="0" applyProtection="0"/>
    <xf numFmtId="4" fontId="199" fillId="68" borderId="27" applyNumberFormat="0" applyProtection="0">
      <alignment horizontal="right" vertical="center"/>
    </xf>
    <xf numFmtId="276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274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274" fontId="7" fillId="9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274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4" fontId="199" fillId="97" borderId="27" applyNumberFormat="0" applyProtection="0">
      <alignment horizontal="right" vertical="center"/>
    </xf>
    <xf numFmtId="4" fontId="199" fillId="103" borderId="27" applyNumberFormat="0" applyProtection="0">
      <alignment horizontal="right" vertical="center"/>
    </xf>
    <xf numFmtId="0" fontId="218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2" fillId="51" borderId="27" applyNumberFormat="0" applyAlignment="0" applyProtection="0"/>
    <xf numFmtId="4" fontId="287" fillId="99" borderId="27" applyNumberFormat="0" applyProtection="0">
      <alignment horizontal="right" vertical="center"/>
    </xf>
    <xf numFmtId="185" fontId="7" fillId="0" borderId="2"/>
    <xf numFmtId="173" fontId="98" fillId="61" borderId="21" applyNumberFormat="0" applyAlignment="0" applyProtection="0"/>
    <xf numFmtId="173" fontId="65" fillId="51" borderId="21" applyNumberFormat="0" applyAlignment="0" applyProtection="0"/>
    <xf numFmtId="185" fontId="7" fillId="0" borderId="2"/>
    <xf numFmtId="185" fontId="7" fillId="0" borderId="2"/>
    <xf numFmtId="0" fontId="72" fillId="51" borderId="27" applyNumberFormat="0" applyAlignment="0" applyProtection="0"/>
    <xf numFmtId="17" fontId="103" fillId="0" borderId="3" applyFont="0" applyFill="0" applyBorder="0" applyAlignment="0" applyProtection="0"/>
    <xf numFmtId="173" fontId="72" fillId="51" borderId="27" applyNumberFormat="0" applyAlignment="0" applyProtection="0"/>
    <xf numFmtId="4" fontId="199" fillId="99" borderId="27" applyNumberFormat="0" applyProtection="0">
      <alignment horizontal="right" vertical="center"/>
    </xf>
    <xf numFmtId="4" fontId="199" fillId="99" borderId="27" applyNumberFormat="0" applyProtection="0">
      <alignment horizontal="right" vertical="center"/>
    </xf>
    <xf numFmtId="0" fontId="7" fillId="70" borderId="27" applyNumberFormat="0" applyProtection="0">
      <alignment horizontal="left" vertical="center" indent="1"/>
    </xf>
    <xf numFmtId="185" fontId="7" fillId="0" borderId="2"/>
    <xf numFmtId="17" fontId="103" fillId="0" borderId="3" applyFont="0" applyFill="0" applyBorder="0" applyAlignment="0" applyProtection="0"/>
    <xf numFmtId="0" fontId="7" fillId="70" borderId="27" applyNumberFormat="0" applyProtection="0">
      <alignment horizontal="left" vertical="center" indent="1"/>
    </xf>
    <xf numFmtId="173" fontId="72" fillId="51" borderId="27" applyNumberFormat="0" applyAlignment="0" applyProtection="0"/>
    <xf numFmtId="173" fontId="65" fillId="51" borderId="21" applyNumberFormat="0" applyAlignment="0" applyProtection="0"/>
    <xf numFmtId="4" fontId="199" fillId="99" borderId="27" applyNumberFormat="0" applyProtection="0">
      <alignment horizontal="left" vertical="center" indent="1"/>
    </xf>
    <xf numFmtId="173" fontId="65" fillId="51" borderId="21" applyNumberFormat="0" applyAlignment="0" applyProtection="0"/>
    <xf numFmtId="173" fontId="65" fillId="51" borderId="21" applyNumberFormat="0" applyAlignment="0" applyProtection="0"/>
    <xf numFmtId="4" fontId="199" fillId="99" borderId="27" applyNumberFormat="0" applyProtection="0">
      <alignment horizontal="right" vertical="center"/>
    </xf>
    <xf numFmtId="0" fontId="7" fillId="36" borderId="27" applyNumberFormat="0" applyProtection="0">
      <alignment horizontal="left" vertical="center" indent="1"/>
    </xf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61" borderId="27" applyNumberFormat="0" applyAlignment="0" applyProtection="0"/>
    <xf numFmtId="17" fontId="103" fillId="0" borderId="3" applyFont="0" applyFill="0" applyBorder="0" applyAlignment="0" applyProtection="0"/>
    <xf numFmtId="185" fontId="7" fillId="0" borderId="2"/>
    <xf numFmtId="0" fontId="7" fillId="64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173" fontId="72" fillId="51" borderId="27" applyNumberFormat="0" applyAlignment="0" applyProtection="0"/>
    <xf numFmtId="4" fontId="199" fillId="64" borderId="27" applyNumberFormat="0" applyProtection="0">
      <alignment horizontal="left" vertical="center" indent="1"/>
    </xf>
    <xf numFmtId="173" fontId="72" fillId="51" borderId="27" applyNumberFormat="0" applyAlignment="0" applyProtection="0"/>
    <xf numFmtId="0" fontId="98" fillId="61" borderId="21" applyNumberFormat="0" applyAlignment="0" applyProtection="0"/>
    <xf numFmtId="173" fontId="65" fillId="51" borderId="21" applyNumberFormat="0" applyAlignment="0" applyProtection="0"/>
    <xf numFmtId="0" fontId="7" fillId="64" borderId="27" applyNumberFormat="0" applyProtection="0">
      <alignment horizontal="left" vertical="center" indent="1"/>
    </xf>
    <xf numFmtId="3" fontId="233" fillId="35" borderId="94" applyFont="0" applyAlignment="0">
      <alignment vertical="center"/>
    </xf>
    <xf numFmtId="3" fontId="233" fillId="35" borderId="94" applyFont="0" applyAlignment="0">
      <alignment vertical="center"/>
    </xf>
    <xf numFmtId="3" fontId="233" fillId="35" borderId="94" applyFont="0" applyAlignment="0">
      <alignment vertical="center"/>
    </xf>
    <xf numFmtId="1" fontId="207" fillId="0" borderId="111">
      <alignment vertical="top"/>
    </xf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142" fillId="43" borderId="21" applyNumberFormat="0" applyAlignment="0" applyProtection="0"/>
    <xf numFmtId="0" fontId="7" fillId="64" borderId="27" applyNumberFormat="0" applyProtection="0">
      <alignment horizontal="left" vertical="center" indent="1"/>
    </xf>
    <xf numFmtId="0" fontId="72" fillId="85" borderId="27" applyNumberFormat="0" applyAlignment="0" applyProtection="0"/>
    <xf numFmtId="173" fontId="72" fillId="51" borderId="27" applyNumberFormat="0" applyAlignment="0" applyProtection="0"/>
    <xf numFmtId="0" fontId="7" fillId="90" borderId="27" applyNumberFormat="0" applyProtection="0">
      <alignment horizontal="left" vertical="center" indent="1"/>
    </xf>
    <xf numFmtId="173" fontId="72" fillId="51" borderId="27" applyNumberFormat="0" applyAlignment="0" applyProtection="0"/>
    <xf numFmtId="0" fontId="48" fillId="0" borderId="107"/>
    <xf numFmtId="185" fontId="7" fillId="0" borderId="2"/>
    <xf numFmtId="0" fontId="143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173" fontId="72" fillId="51" borderId="27" applyNumberFormat="0" applyAlignment="0" applyProtection="0"/>
    <xf numFmtId="4" fontId="199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73" fontId="65" fillId="51" borderId="21" applyNumberFormat="0" applyAlignment="0" applyProtection="0"/>
    <xf numFmtId="0" fontId="7" fillId="70" borderId="27" applyNumberFormat="0" applyProtection="0">
      <alignment horizontal="left" vertical="center" indent="1"/>
    </xf>
    <xf numFmtId="173" fontId="65" fillId="51" borderId="21" applyNumberFormat="0" applyAlignment="0" applyProtection="0"/>
    <xf numFmtId="0" fontId="244" fillId="51" borderId="21" applyNumberFormat="0" applyAlignment="0" applyProtection="0"/>
    <xf numFmtId="0" fontId="7" fillId="64" borderId="27" applyNumberFormat="0" applyProtection="0">
      <alignment horizontal="left" vertical="center" indent="1"/>
    </xf>
    <xf numFmtId="0" fontId="65" fillId="51" borderId="21" applyNumberFormat="0" applyAlignment="0" applyProtection="0"/>
    <xf numFmtId="0" fontId="142" fillId="43" borderId="21" applyNumberFormat="0" applyAlignment="0" applyProtection="0"/>
    <xf numFmtId="274" fontId="7" fillId="70" borderId="27" applyNumberFormat="0" applyProtection="0">
      <alignment horizontal="left" vertical="center" indent="1"/>
    </xf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61" borderId="27" applyNumberFormat="0" applyAlignment="0" applyProtection="0"/>
    <xf numFmtId="0" fontId="244" fillId="51" borderId="21" applyNumberFormat="0" applyAlignment="0" applyProtection="0"/>
    <xf numFmtId="0" fontId="7" fillId="70" borderId="27" applyNumberFormat="0" applyProtection="0">
      <alignment horizontal="left" vertical="center" indent="1"/>
    </xf>
    <xf numFmtId="17" fontId="103" fillId="0" borderId="3" applyFont="0" applyFill="0" applyBorder="0" applyAlignment="0" applyProtection="0"/>
    <xf numFmtId="173" fontId="72" fillId="51" borderId="27" applyNumberFormat="0" applyAlignment="0" applyProtection="0"/>
    <xf numFmtId="0" fontId="7" fillId="64" borderId="27" applyNumberFormat="0" applyProtection="0">
      <alignment horizontal="left" vertical="center" indent="1"/>
    </xf>
    <xf numFmtId="4" fontId="287" fillId="99" borderId="27" applyNumberFormat="0" applyProtection="0">
      <alignment horizontal="right" vertical="center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0" fontId="218" fillId="51" borderId="27" applyNumberFormat="0" applyAlignment="0" applyProtection="0"/>
    <xf numFmtId="0" fontId="72" fillId="85" borderId="27" applyNumberFormat="0" applyAlignment="0" applyProtection="0"/>
    <xf numFmtId="185" fontId="7" fillId="0" borderId="2"/>
    <xf numFmtId="274" fontId="7" fillId="70" borderId="27" applyNumberFormat="0" applyProtection="0">
      <alignment horizontal="left" vertical="center" indent="1"/>
    </xf>
    <xf numFmtId="0" fontId="143" fillId="51" borderId="27" applyNumberFormat="0" applyAlignment="0" applyProtection="0"/>
    <xf numFmtId="0" fontId="143" fillId="51" borderId="27" applyNumberFormat="0" applyAlignment="0" applyProtection="0"/>
    <xf numFmtId="0" fontId="7" fillId="64" borderId="27" applyNumberFormat="0" applyProtection="0">
      <alignment horizontal="left" vertical="center" indent="1"/>
    </xf>
    <xf numFmtId="185" fontId="7" fillId="0" borderId="2"/>
    <xf numFmtId="173" fontId="65" fillId="51" borderId="21" applyNumberFormat="0" applyAlignment="0" applyProtection="0"/>
    <xf numFmtId="181" fontId="91" fillId="0" borderId="3" applyBorder="0"/>
    <xf numFmtId="173" fontId="65" fillId="51" borderId="21" applyNumberFormat="0" applyAlignment="0" applyProtection="0"/>
    <xf numFmtId="0" fontId="105" fillId="43" borderId="21" applyNumberFormat="0" applyAlignment="0" applyProtection="0"/>
    <xf numFmtId="0" fontId="78" fillId="0" borderId="110" applyNumberFormat="0" applyAlignment="0" applyProtection="0">
      <alignment horizontal="left" vertical="center"/>
    </xf>
    <xf numFmtId="173" fontId="65" fillId="51" borderId="21" applyNumberFormat="0" applyAlignment="0" applyProtection="0"/>
    <xf numFmtId="4" fontId="199" fillId="99" borderId="27" applyNumberFormat="0" applyProtection="0">
      <alignment horizontal="left" vertical="center" indent="1"/>
    </xf>
    <xf numFmtId="0" fontId="142" fillId="43" borderId="21" applyNumberFormat="0" applyAlignment="0" applyProtection="0"/>
    <xf numFmtId="0" fontId="105" fillId="43" borderId="21" applyNumberFormat="0" applyAlignment="0" applyProtection="0"/>
    <xf numFmtId="0" fontId="98" fillId="61" borderId="21" applyNumberFormat="0" applyAlignment="0" applyProtection="0"/>
    <xf numFmtId="173" fontId="105" fillId="59" borderId="21" applyNumberFormat="0" applyAlignment="0" applyProtection="0"/>
    <xf numFmtId="0" fontId="7" fillId="64" borderId="27" applyNumberFormat="0" applyProtection="0">
      <alignment horizontal="left" vertical="center" indent="1"/>
    </xf>
    <xf numFmtId="3" fontId="233" fillId="35" borderId="94" applyFont="0" applyAlignment="0">
      <alignment vertical="center"/>
    </xf>
    <xf numFmtId="173" fontId="65" fillId="51" borderId="21" applyNumberFormat="0" applyAlignment="0" applyProtection="0"/>
    <xf numFmtId="173" fontId="105" fillId="59" borderId="21" applyNumberFormat="0" applyAlignment="0" applyProtection="0"/>
    <xf numFmtId="0" fontId="7" fillId="70" borderId="27" applyNumberFormat="0" applyProtection="0">
      <alignment horizontal="left" vertical="center" indent="1"/>
    </xf>
    <xf numFmtId="0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61" borderId="27" applyNumberFormat="0" applyAlignment="0" applyProtection="0"/>
    <xf numFmtId="0" fontId="72" fillId="51" borderId="27" applyNumberFormat="0" applyAlignment="0" applyProtection="0"/>
    <xf numFmtId="1" fontId="207" fillId="0" borderId="114">
      <alignment vertical="top"/>
    </xf>
    <xf numFmtId="181" fontId="91" fillId="0" borderId="3" applyBorder="0"/>
    <xf numFmtId="173" fontId="72" fillId="51" borderId="27" applyNumberFormat="0" applyAlignment="0" applyProtection="0"/>
    <xf numFmtId="173" fontId="65" fillId="51" borderId="21" applyNumberFormat="0" applyAlignment="0" applyProtection="0"/>
    <xf numFmtId="185" fontId="7" fillId="0" borderId="2"/>
    <xf numFmtId="0" fontId="7" fillId="64" borderId="27" applyNumberFormat="0" applyProtection="0">
      <alignment horizontal="left" vertical="center" indent="1"/>
    </xf>
    <xf numFmtId="0" fontId="143" fillId="51" borderId="27" applyNumberFormat="0" applyAlignment="0" applyProtection="0"/>
    <xf numFmtId="274" fontId="7" fillId="90" borderId="27" applyNumberFormat="0" applyProtection="0">
      <alignment horizontal="left" vertical="center" indent="1"/>
    </xf>
    <xf numFmtId="275" fontId="7" fillId="0" borderId="3" applyFont="0" applyFill="0" applyBorder="0" applyAlignment="0" applyProtection="0"/>
    <xf numFmtId="0" fontId="105" fillId="43" borderId="21" applyNumberFormat="0" applyAlignment="0" applyProtection="0"/>
    <xf numFmtId="4" fontId="199" fillId="105" borderId="27" applyNumberFormat="0" applyProtection="0">
      <alignment horizontal="right" vertical="center"/>
    </xf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173" fontId="72" fillId="51" borderId="27" applyNumberFormat="0" applyAlignment="0" applyProtection="0"/>
    <xf numFmtId="173" fontId="65" fillId="51" borderId="21" applyNumberFormat="0" applyAlignment="0" applyProtection="0"/>
    <xf numFmtId="0" fontId="7" fillId="64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64" fontId="84" fillId="0" borderId="93" applyFont="0" applyFill="0" applyBorder="0" applyAlignment="0" applyProtection="0">
      <alignment horizontal="right"/>
    </xf>
    <xf numFmtId="4" fontId="199" fillId="37" borderId="27" applyNumberFormat="0" applyProtection="0">
      <alignment horizontal="left" vertical="center" indent="1"/>
    </xf>
    <xf numFmtId="185" fontId="7" fillId="0" borderId="2"/>
    <xf numFmtId="0" fontId="7" fillId="36" borderId="27" applyNumberFormat="0" applyProtection="0">
      <alignment horizontal="left" vertical="center" indent="1"/>
    </xf>
    <xf numFmtId="173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173" fontId="65" fillId="51" borderId="21" applyNumberFormat="0" applyAlignment="0" applyProtection="0"/>
    <xf numFmtId="0" fontId="202" fillId="51" borderId="21" applyNumberFormat="0" applyAlignment="0" applyProtection="0"/>
    <xf numFmtId="173" fontId="45" fillId="0" borderId="93" applyFill="0" applyBorder="0" applyProtection="0">
      <alignment horizontal="left" vertical="top"/>
    </xf>
    <xf numFmtId="0" fontId="197" fillId="43" borderId="21" applyNumberFormat="0" applyAlignment="0" applyProtection="0"/>
    <xf numFmtId="0" fontId="7" fillId="90" borderId="27" applyNumberFormat="0" applyProtection="0">
      <alignment horizontal="left" vertical="center" indent="1"/>
    </xf>
    <xf numFmtId="0" fontId="65" fillId="85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85" fontId="7" fillId="0" borderId="2"/>
    <xf numFmtId="173" fontId="72" fillId="51" borderId="27" applyNumberFormat="0" applyAlignment="0" applyProtection="0"/>
    <xf numFmtId="185" fontId="7" fillId="0" borderId="2"/>
    <xf numFmtId="1" fontId="207" fillId="0" borderId="111">
      <alignment vertical="top"/>
    </xf>
    <xf numFmtId="0" fontId="142" fillId="43" borderId="21" applyNumberFormat="0" applyAlignment="0" applyProtection="0"/>
    <xf numFmtId="0" fontId="202" fillId="51" borderId="21" applyNumberFormat="0" applyAlignment="0" applyProtection="0"/>
    <xf numFmtId="173" fontId="65" fillId="51" borderId="21" applyNumberFormat="0" applyAlignment="0" applyProtection="0"/>
    <xf numFmtId="185" fontId="7" fillId="0" borderId="2"/>
    <xf numFmtId="0" fontId="200" fillId="70" borderId="27" applyNumberFormat="0" applyProtection="0">
      <alignment horizontal="left" vertical="center" indent="1"/>
    </xf>
    <xf numFmtId="274" fontId="7" fillId="36" borderId="27" applyNumberFormat="0" applyProtection="0">
      <alignment horizontal="left" vertical="center" indent="1"/>
    </xf>
    <xf numFmtId="4" fontId="199" fillId="99" borderId="27" applyNumberFormat="0" applyProtection="0">
      <alignment horizontal="right" vertical="center"/>
    </xf>
    <xf numFmtId="274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73" fontId="72" fillId="51" borderId="27" applyNumberFormat="0" applyAlignment="0" applyProtection="0"/>
    <xf numFmtId="0" fontId="163" fillId="51" borderId="21" applyNumberFormat="0" applyAlignment="0" applyProtection="0"/>
    <xf numFmtId="173" fontId="72" fillId="51" borderId="27" applyNumberFormat="0" applyAlignment="0" applyProtection="0"/>
    <xf numFmtId="173" fontId="65" fillId="51" borderId="21" applyNumberFormat="0" applyAlignment="0" applyProtection="0"/>
    <xf numFmtId="0" fontId="244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0" fontId="197" fillId="43" borderId="21" applyNumberFormat="0" applyAlignment="0" applyProtection="0"/>
    <xf numFmtId="185" fontId="7" fillId="0" borderId="2"/>
    <xf numFmtId="0" fontId="105" fillId="59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0" fontId="244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173" fontId="65" fillId="51" borderId="21" applyNumberFormat="0" applyAlignment="0" applyProtection="0"/>
    <xf numFmtId="0" fontId="105" fillId="59" borderId="21" applyNumberFormat="0" applyAlignment="0" applyProtection="0"/>
    <xf numFmtId="173" fontId="65" fillId="51" borderId="21" applyNumberFormat="0" applyAlignment="0" applyProtection="0"/>
    <xf numFmtId="1" fontId="207" fillId="0" borderId="111">
      <alignment vertical="top"/>
    </xf>
    <xf numFmtId="0" fontId="105" fillId="43" borderId="21" applyNumberFormat="0" applyAlignment="0" applyProtection="0"/>
    <xf numFmtId="4" fontId="232" fillId="107" borderId="27" applyNumberFormat="0" applyProtection="0">
      <alignment horizontal="left" vertical="center" indent="1"/>
    </xf>
    <xf numFmtId="0" fontId="48" fillId="0" borderId="98"/>
    <xf numFmtId="173" fontId="72" fillId="51" borderId="27" applyNumberFormat="0" applyAlignment="0" applyProtection="0"/>
    <xf numFmtId="0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142" fillId="43" borderId="21" applyNumberFormat="0" applyAlignment="0" applyProtection="0"/>
    <xf numFmtId="0" fontId="244" fillId="51" borderId="21" applyNumberFormat="0" applyAlignment="0" applyProtection="0"/>
    <xf numFmtId="173" fontId="65" fillId="51" borderId="21" applyNumberFormat="0" applyAlignment="0" applyProtection="0"/>
    <xf numFmtId="0" fontId="202" fillId="51" borderId="21" applyNumberFormat="0" applyAlignment="0" applyProtection="0"/>
    <xf numFmtId="173" fontId="65" fillId="51" borderId="21" applyNumberFormat="0" applyAlignment="0" applyProtection="0"/>
    <xf numFmtId="0" fontId="202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72" fillId="85" borderId="27" applyNumberFormat="0" applyAlignment="0" applyProtection="0"/>
    <xf numFmtId="0" fontId="197" fillId="43" borderId="21" applyNumberFormat="0" applyAlignment="0" applyProtection="0"/>
    <xf numFmtId="185" fontId="7" fillId="0" borderId="2"/>
    <xf numFmtId="173" fontId="105" fillId="59" borderId="21" applyNumberFormat="0" applyAlignment="0" applyProtection="0"/>
    <xf numFmtId="173" fontId="65" fillId="51" borderId="21" applyNumberFormat="0" applyAlignment="0" applyProtection="0"/>
    <xf numFmtId="0" fontId="7" fillId="70" borderId="27" applyNumberFormat="0" applyProtection="0">
      <alignment horizontal="left" vertical="center" indent="1"/>
    </xf>
    <xf numFmtId="173" fontId="98" fillId="61" borderId="21" applyNumberFormat="0" applyAlignment="0" applyProtection="0"/>
    <xf numFmtId="0" fontId="7" fillId="36" borderId="27" applyNumberFormat="0" applyProtection="0">
      <alignment horizontal="left" vertical="center" indent="1"/>
    </xf>
    <xf numFmtId="173" fontId="72" fillId="51" borderId="27" applyNumberFormat="0" applyAlignment="0" applyProtection="0"/>
    <xf numFmtId="3" fontId="233" fillId="35" borderId="109" applyFont="0" applyAlignment="0">
      <alignment vertical="center"/>
    </xf>
    <xf numFmtId="4" fontId="199" fillId="97" borderId="27" applyNumberFormat="0" applyProtection="0">
      <alignment horizontal="right" vertical="center"/>
    </xf>
    <xf numFmtId="0" fontId="98" fillId="61" borderId="21" applyNumberFormat="0" applyAlignment="0" applyProtection="0"/>
    <xf numFmtId="173" fontId="65" fillId="51" borderId="21" applyNumberFormat="0" applyAlignment="0" applyProtection="0"/>
    <xf numFmtId="4" fontId="199" fillId="106" borderId="27" applyNumberFormat="0" applyProtection="0">
      <alignment horizontal="right" vertical="center"/>
    </xf>
    <xf numFmtId="0" fontId="65" fillId="51" borderId="21" applyNumberFormat="0" applyAlignment="0" applyProtection="0"/>
    <xf numFmtId="173" fontId="72" fillId="51" borderId="27" applyNumberFormat="0" applyAlignment="0" applyProtection="0"/>
    <xf numFmtId="3" fontId="233" fillId="35" borderId="100" applyFont="0" applyAlignment="0">
      <alignment vertical="center"/>
    </xf>
    <xf numFmtId="173" fontId="98" fillId="61" borderId="21" applyNumberFormat="0" applyAlignment="0" applyProtection="0"/>
    <xf numFmtId="0" fontId="98" fillId="61" borderId="21" applyNumberFormat="0" applyAlignment="0" applyProtection="0"/>
    <xf numFmtId="0" fontId="7" fillId="9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173" fontId="98" fillId="61" borderId="21" applyNumberFormat="0" applyAlignment="0" applyProtection="0"/>
    <xf numFmtId="173" fontId="65" fillId="51" borderId="21" applyNumberFormat="0" applyAlignment="0" applyProtection="0"/>
    <xf numFmtId="0" fontId="7" fillId="36" borderId="27" applyNumberFormat="0" applyProtection="0">
      <alignment horizontal="left" vertical="center" indent="1"/>
    </xf>
    <xf numFmtId="173" fontId="72" fillId="51" borderId="27" applyNumberFormat="0" applyAlignment="0" applyProtection="0"/>
    <xf numFmtId="173" fontId="72" fillId="51" borderId="27" applyNumberFormat="0" applyAlignment="0" applyProtection="0"/>
    <xf numFmtId="0" fontId="65" fillId="51" borderId="21" applyNumberFormat="0" applyAlignment="0" applyProtection="0"/>
    <xf numFmtId="0" fontId="7" fillId="36" borderId="27" applyNumberFormat="0" applyProtection="0">
      <alignment horizontal="left" vertical="center" indent="1"/>
    </xf>
    <xf numFmtId="0" fontId="202" fillId="51" borderId="21" applyNumberFormat="0" applyAlignment="0" applyProtection="0"/>
    <xf numFmtId="0" fontId="7" fillId="70" borderId="27" applyNumberFormat="0" applyProtection="0">
      <alignment horizontal="left" vertical="center" indent="1"/>
    </xf>
    <xf numFmtId="0" fontId="98" fillId="6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173" fontId="65" fillId="51" borderId="21" applyNumberFormat="0" applyAlignment="0" applyProtection="0"/>
    <xf numFmtId="0" fontId="142" fillId="43" borderId="21" applyNumberFormat="0" applyAlignment="0" applyProtection="0"/>
    <xf numFmtId="274" fontId="7" fillId="90" borderId="27" applyNumberFormat="0" applyProtection="0">
      <alignment horizontal="left" vertical="center" indent="1"/>
    </xf>
    <xf numFmtId="0" fontId="142" fillId="43" borderId="21" applyNumberFormat="0" applyAlignment="0" applyProtection="0"/>
    <xf numFmtId="0" fontId="143" fillId="51" borderId="27" applyNumberFormat="0" applyAlignment="0" applyProtection="0"/>
    <xf numFmtId="173" fontId="72" fillId="51" borderId="27" applyNumberFormat="0" applyAlignment="0" applyProtection="0"/>
    <xf numFmtId="0" fontId="105" fillId="59" borderId="21" applyNumberFormat="0" applyAlignment="0" applyProtection="0"/>
    <xf numFmtId="0" fontId="7" fillId="70" borderId="27" applyNumberFormat="0" applyProtection="0">
      <alignment horizontal="left" vertical="center" indent="1"/>
    </xf>
    <xf numFmtId="0" fontId="259" fillId="51" borderId="27" applyNumberFormat="0" applyAlignment="0" applyProtection="0"/>
    <xf numFmtId="4" fontId="199" fillId="65" borderId="27" applyNumberFormat="0" applyProtection="0">
      <alignment horizontal="right" vertical="center"/>
    </xf>
    <xf numFmtId="4" fontId="199" fillId="99" borderId="27" applyNumberFormat="0" applyProtection="0">
      <alignment horizontal="left" vertical="center" indent="1"/>
    </xf>
    <xf numFmtId="171" fontId="40" fillId="0" borderId="3" applyBorder="0">
      <alignment horizontal="right"/>
    </xf>
    <xf numFmtId="0" fontId="131" fillId="0" borderId="40" applyNumberFormat="0" applyFill="0" applyAlignment="0" applyProtection="0"/>
    <xf numFmtId="173" fontId="48" fillId="0" borderId="107"/>
    <xf numFmtId="274" fontId="7" fillId="70" borderId="27" applyNumberFormat="0" applyProtection="0">
      <alignment horizontal="left" vertical="center" indent="1"/>
    </xf>
    <xf numFmtId="171" fontId="40" fillId="71" borderId="3" applyBorder="0">
      <alignment horizontal="right"/>
    </xf>
    <xf numFmtId="173" fontId="65" fillId="51" borderId="21" applyNumberFormat="0" applyAlignment="0" applyProtection="0"/>
    <xf numFmtId="0" fontId="202" fillId="51" borderId="21" applyNumberFormat="0" applyAlignment="0" applyProtection="0"/>
    <xf numFmtId="173" fontId="65" fillId="51" borderId="21" applyNumberFormat="0" applyAlignment="0" applyProtection="0"/>
    <xf numFmtId="0" fontId="142" fillId="43" borderId="21" applyNumberFormat="0" applyAlignment="0" applyProtection="0"/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0" fontId="142" fillId="43" borderId="21" applyNumberFormat="0" applyAlignment="0" applyProtection="0"/>
    <xf numFmtId="173" fontId="65" fillId="51" borderId="21" applyNumberFormat="0" applyAlignment="0" applyProtection="0"/>
    <xf numFmtId="173" fontId="105" fillId="59" borderId="21" applyNumberFormat="0" applyAlignment="0" applyProtection="0"/>
    <xf numFmtId="173" fontId="105" fillId="59" borderId="21" applyNumberFormat="0" applyAlignment="0" applyProtection="0"/>
    <xf numFmtId="0" fontId="72" fillId="61" borderId="27" applyNumberFormat="0" applyAlignment="0" applyProtection="0"/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85" fontId="7" fillId="0" borderId="2"/>
    <xf numFmtId="173" fontId="98" fillId="61" borderId="21" applyNumberFormat="0" applyAlignment="0" applyProtection="0"/>
    <xf numFmtId="181" fontId="91" fillId="0" borderId="3" applyBorder="0"/>
    <xf numFmtId="0" fontId="7" fillId="90" borderId="27" applyNumberFormat="0" applyProtection="0">
      <alignment horizontal="left" vertical="center" indent="1"/>
    </xf>
    <xf numFmtId="185" fontId="7" fillId="0" borderId="2"/>
    <xf numFmtId="173" fontId="48" fillId="0" borderId="92"/>
    <xf numFmtId="0" fontId="163" fillId="51" borderId="21" applyNumberFormat="0" applyAlignment="0" applyProtection="0"/>
    <xf numFmtId="0" fontId="163" fillId="51" borderId="21" applyNumberFormat="0" applyAlignment="0" applyProtection="0"/>
    <xf numFmtId="0" fontId="7" fillId="90" borderId="27" applyNumberFormat="0" applyProtection="0">
      <alignment horizontal="left" vertical="center" indent="1"/>
    </xf>
    <xf numFmtId="0" fontId="72" fillId="61" borderId="27" applyNumberFormat="0" applyAlignment="0" applyProtection="0"/>
    <xf numFmtId="274" fontId="7" fillId="70" borderId="27" applyNumberFormat="0" applyProtection="0">
      <alignment horizontal="left" vertical="center" indent="1"/>
    </xf>
    <xf numFmtId="0" fontId="98" fillId="61" borderId="21" applyNumberFormat="0" applyAlignment="0" applyProtection="0"/>
    <xf numFmtId="0" fontId="7" fillId="36" borderId="27" applyNumberFormat="0" applyProtection="0">
      <alignment horizontal="left" vertical="center" indent="1"/>
    </xf>
    <xf numFmtId="173" fontId="48" fillId="0" borderId="107"/>
    <xf numFmtId="0" fontId="143" fillId="51" borderId="27" applyNumberFormat="0" applyAlignment="0" applyProtection="0"/>
    <xf numFmtId="0" fontId="78" fillId="0" borderId="71">
      <alignment horizontal="left" vertical="center"/>
    </xf>
    <xf numFmtId="0" fontId="163" fillId="51" borderId="21" applyNumberFormat="0" applyAlignment="0" applyProtection="0"/>
    <xf numFmtId="173" fontId="65" fillId="51" borderId="21" applyNumberFormat="0" applyAlignment="0" applyProtection="0"/>
    <xf numFmtId="0" fontId="105" fillId="43" borderId="21" applyNumberFormat="0" applyAlignment="0" applyProtection="0"/>
    <xf numFmtId="0" fontId="244" fillId="51" borderId="21" applyNumberFormat="0" applyAlignment="0" applyProtection="0"/>
    <xf numFmtId="0" fontId="143" fillId="51" borderId="27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3" fontId="233" fillId="35" borderId="109" applyFont="0" applyAlignment="0">
      <alignment vertical="center"/>
    </xf>
    <xf numFmtId="185" fontId="7" fillId="0" borderId="2"/>
    <xf numFmtId="0" fontId="105" fillId="43" borderId="21" applyNumberFormat="0" applyAlignment="0" applyProtection="0"/>
    <xf numFmtId="173" fontId="105" fillId="59" borderId="21" applyNumberFormat="0" applyAlignment="0" applyProtection="0"/>
    <xf numFmtId="0" fontId="7" fillId="64" borderId="27" applyNumberFormat="0" applyProtection="0">
      <alignment horizontal="left" vertical="center" indent="1"/>
    </xf>
    <xf numFmtId="0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8" fontId="123" fillId="0" borderId="45">
      <alignment horizontal="right"/>
    </xf>
    <xf numFmtId="3" fontId="233" fillId="35" borderId="100" applyFont="0" applyAlignment="0">
      <alignment vertical="center"/>
    </xf>
    <xf numFmtId="173" fontId="98" fillId="61" borderId="21" applyNumberFormat="0" applyAlignment="0" applyProtection="0"/>
    <xf numFmtId="0" fontId="259" fillId="51" borderId="27" applyNumberFormat="0" applyAlignment="0" applyProtection="0"/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173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0" fontId="65" fillId="85" borderId="21" applyNumberFormat="0" applyAlignment="0" applyProtection="0"/>
    <xf numFmtId="0" fontId="202" fillId="51" borderId="21" applyNumberFormat="0" applyAlignment="0" applyProtection="0"/>
    <xf numFmtId="4" fontId="199" fillId="65" borderId="27" applyNumberFormat="0" applyProtection="0">
      <alignment horizontal="right" vertical="center"/>
    </xf>
    <xf numFmtId="0" fontId="65" fillId="51" borderId="21" applyNumberFormat="0" applyAlignment="0" applyProtection="0"/>
    <xf numFmtId="185" fontId="7" fillId="0" borderId="2"/>
    <xf numFmtId="3" fontId="233" fillId="35" borderId="94" applyFont="0" applyAlignment="0">
      <alignment vertical="center"/>
    </xf>
    <xf numFmtId="3" fontId="233" fillId="35" borderId="94" applyFont="0" applyAlignment="0">
      <alignment vertical="center"/>
    </xf>
    <xf numFmtId="3" fontId="233" fillId="35" borderId="94" applyFont="0" applyAlignment="0">
      <alignment vertical="center"/>
    </xf>
    <xf numFmtId="3" fontId="233" fillId="35" borderId="94" applyFont="0" applyAlignment="0">
      <alignment vertical="center"/>
    </xf>
    <xf numFmtId="3" fontId="233" fillId="35" borderId="94" applyFont="0" applyAlignment="0">
      <alignment vertical="center"/>
    </xf>
    <xf numFmtId="3" fontId="233" fillId="35" borderId="94" applyFont="0" applyAlignment="0">
      <alignment vertical="center"/>
    </xf>
    <xf numFmtId="3" fontId="233" fillId="35" borderId="94" applyFont="0" applyAlignment="0">
      <alignment vertical="center"/>
    </xf>
    <xf numFmtId="173" fontId="98" fillId="61" borderId="21" applyNumberFormat="0" applyAlignment="0" applyProtection="0"/>
    <xf numFmtId="0" fontId="65" fillId="51" borderId="21" applyNumberFormat="0" applyAlignment="0" applyProtection="0"/>
    <xf numFmtId="0" fontId="202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173" fontId="65" fillId="51" borderId="21" applyNumberFormat="0" applyAlignment="0" applyProtection="0"/>
    <xf numFmtId="0" fontId="142" fillId="43" borderId="21" applyNumberFormat="0" applyAlignment="0" applyProtection="0"/>
    <xf numFmtId="0" fontId="142" fillId="43" borderId="21" applyNumberFormat="0" applyAlignment="0" applyProtection="0"/>
    <xf numFmtId="0" fontId="197" fillId="43" borderId="21" applyNumberFormat="0" applyAlignment="0" applyProtection="0"/>
    <xf numFmtId="0" fontId="7" fillId="9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259" fillId="51" borderId="27" applyNumberFormat="0" applyAlignment="0" applyProtection="0"/>
    <xf numFmtId="173" fontId="72" fillId="51" borderId="27" applyNumberFormat="0" applyAlignment="0" applyProtection="0"/>
    <xf numFmtId="1" fontId="207" fillId="0" borderId="111">
      <alignment vertical="top"/>
    </xf>
    <xf numFmtId="4" fontId="232" fillId="107" borderId="27" applyNumberFormat="0" applyProtection="0">
      <alignment horizontal="left" vertical="center" indent="1"/>
    </xf>
    <xf numFmtId="173" fontId="72" fillId="51" borderId="27" applyNumberFormat="0" applyAlignment="0" applyProtection="0"/>
    <xf numFmtId="274" fontId="7" fillId="64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202" fillId="51" borderId="21" applyNumberFormat="0" applyAlignment="0" applyProtection="0"/>
    <xf numFmtId="0" fontId="259" fillId="51" borderId="27" applyNumberFormat="0" applyAlignment="0" applyProtection="0"/>
    <xf numFmtId="274" fontId="7" fillId="70" borderId="27" applyNumberFormat="0" applyProtection="0">
      <alignment horizontal="left" vertical="center" indent="1"/>
    </xf>
    <xf numFmtId="0" fontId="98" fillId="6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202" fillId="51" borderId="21" applyNumberFormat="0" applyAlignment="0" applyProtection="0"/>
    <xf numFmtId="173" fontId="65" fillId="51" borderId="21" applyNumberFormat="0" applyAlignment="0" applyProtection="0"/>
    <xf numFmtId="0" fontId="105" fillId="43" borderId="21" applyNumberFormat="0" applyAlignment="0" applyProtection="0"/>
    <xf numFmtId="0" fontId="105" fillId="59" borderId="21" applyNumberFormat="0" applyAlignment="0" applyProtection="0"/>
    <xf numFmtId="4" fontId="225" fillId="99" borderId="27" applyNumberFormat="0" applyProtection="0">
      <alignment horizontal="right" vertical="center"/>
    </xf>
    <xf numFmtId="4" fontId="199" fillId="71" borderId="27" applyNumberFormat="0" applyProtection="0">
      <alignment horizontal="right" vertical="center"/>
    </xf>
    <xf numFmtId="4" fontId="199" fillId="78" borderId="27" applyNumberFormat="0" applyProtection="0">
      <alignment horizontal="left" vertical="center" indent="1"/>
    </xf>
    <xf numFmtId="3" fontId="233" fillId="35" borderId="94" applyFont="0" applyAlignment="0">
      <alignment vertical="center"/>
    </xf>
    <xf numFmtId="3" fontId="233" fillId="35" borderId="94" applyFont="0" applyAlignment="0">
      <alignment vertical="center"/>
    </xf>
    <xf numFmtId="3" fontId="233" fillId="35" borderId="94" applyFont="0" applyAlignment="0">
      <alignment vertical="center"/>
    </xf>
    <xf numFmtId="173" fontId="72" fillId="61" borderId="27" applyNumberFormat="0" applyAlignment="0" applyProtection="0"/>
    <xf numFmtId="185" fontId="7" fillId="0" borderId="2"/>
    <xf numFmtId="0" fontId="143" fillId="51" borderId="27" applyNumberFormat="0" applyAlignment="0" applyProtection="0"/>
    <xf numFmtId="0" fontId="143" fillId="51" borderId="27" applyNumberFormat="0" applyAlignment="0" applyProtection="0"/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85" fontId="7" fillId="0" borderId="2"/>
    <xf numFmtId="171" fontId="40" fillId="71" borderId="3" applyBorder="0">
      <alignment horizontal="right"/>
    </xf>
    <xf numFmtId="0" fontId="105" fillId="59" borderId="21" applyNumberFormat="0" applyAlignment="0" applyProtection="0"/>
    <xf numFmtId="185" fontId="7" fillId="0" borderId="2"/>
    <xf numFmtId="0" fontId="7" fillId="9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73" fontId="65" fillId="51" borderId="21" applyNumberFormat="0" applyAlignment="0" applyProtection="0"/>
    <xf numFmtId="0" fontId="98" fillId="61" borderId="21" applyNumberFormat="0" applyAlignment="0" applyProtection="0"/>
    <xf numFmtId="0" fontId="65" fillId="51" borderId="21" applyNumberFormat="0" applyAlignment="0" applyProtection="0"/>
    <xf numFmtId="0" fontId="7" fillId="90" borderId="27" applyNumberFormat="0" applyProtection="0">
      <alignment horizontal="left" vertical="center" indent="1"/>
    </xf>
    <xf numFmtId="274" fontId="7" fillId="9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185" fontId="7" fillId="0" borderId="2"/>
    <xf numFmtId="0" fontId="7" fillId="9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85" fontId="7" fillId="0" borderId="2"/>
    <xf numFmtId="185" fontId="7" fillId="0" borderId="2"/>
    <xf numFmtId="0" fontId="105" fillId="59" borderId="21" applyNumberFormat="0" applyAlignment="0" applyProtection="0"/>
    <xf numFmtId="173" fontId="105" fillId="59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" fontId="207" fillId="0" borderId="111">
      <alignment vertical="top"/>
    </xf>
    <xf numFmtId="0" fontId="105" fillId="59" borderId="21" applyNumberFormat="0" applyAlignment="0" applyProtection="0"/>
    <xf numFmtId="173" fontId="98" fillId="61" borderId="21" applyNumberFormat="0" applyAlignment="0" applyProtection="0"/>
    <xf numFmtId="0" fontId="98" fillId="61" borderId="21" applyNumberFormat="0" applyAlignment="0" applyProtection="0"/>
    <xf numFmtId="0" fontId="197" fillId="43" borderId="21" applyNumberFormat="0" applyAlignment="0" applyProtection="0"/>
    <xf numFmtId="0" fontId="259" fillId="51" borderId="27" applyNumberFormat="0" applyAlignment="0" applyProtection="0"/>
    <xf numFmtId="0" fontId="202" fillId="51" borderId="21" applyNumberFormat="0" applyAlignment="0" applyProtection="0"/>
    <xf numFmtId="4" fontId="199" fillId="105" borderId="27" applyNumberFormat="0" applyProtection="0">
      <alignment horizontal="right" vertical="center"/>
    </xf>
    <xf numFmtId="0" fontId="48" fillId="0" borderId="107"/>
    <xf numFmtId="0" fontId="7" fillId="90" borderId="27" applyNumberFormat="0" applyProtection="0">
      <alignment horizontal="left" vertical="center" indent="1"/>
    </xf>
    <xf numFmtId="0" fontId="98" fillId="61" borderId="21" applyNumberFormat="0" applyAlignment="0" applyProtection="0"/>
    <xf numFmtId="0" fontId="218" fillId="51" borderId="27" applyNumberFormat="0" applyAlignment="0" applyProtection="0"/>
    <xf numFmtId="274" fontId="7" fillId="70" borderId="27" applyNumberFormat="0" applyProtection="0">
      <alignment horizontal="left" vertical="center" indent="1"/>
    </xf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" fillId="90" borderId="27" applyNumberFormat="0" applyProtection="0">
      <alignment horizontal="left" vertical="center" indent="1"/>
    </xf>
    <xf numFmtId="185" fontId="7" fillId="0" borderId="2"/>
    <xf numFmtId="0" fontId="142" fillId="43" borderId="21" applyNumberFormat="0" applyAlignment="0" applyProtection="0"/>
    <xf numFmtId="0" fontId="65" fillId="51" borderId="21" applyNumberFormat="0" applyAlignment="0" applyProtection="0"/>
    <xf numFmtId="0" fontId="7" fillId="70" borderId="27" applyNumberFormat="0" applyProtection="0">
      <alignment horizontal="left" vertical="center" indent="1"/>
    </xf>
    <xf numFmtId="0" fontId="78" fillId="0" borderId="71">
      <alignment horizontal="left" vertical="center"/>
    </xf>
    <xf numFmtId="0" fontId="7" fillId="64" borderId="27" applyNumberFormat="0" applyProtection="0">
      <alignment horizontal="left" vertical="center" indent="1"/>
    </xf>
    <xf numFmtId="0" fontId="65" fillId="85" borderId="21" applyNumberFormat="0" applyAlignment="0" applyProtection="0"/>
    <xf numFmtId="4" fontId="199" fillId="37" borderId="27" applyNumberFormat="0" applyProtection="0">
      <alignment vertical="center"/>
    </xf>
    <xf numFmtId="0" fontId="7" fillId="64" borderId="27" applyNumberFormat="0" applyProtection="0">
      <alignment horizontal="left" vertical="center" indent="1"/>
    </xf>
    <xf numFmtId="173" fontId="65" fillId="51" borderId="21" applyNumberFormat="0" applyAlignment="0" applyProtection="0"/>
    <xf numFmtId="173" fontId="72" fillId="61" borderId="27" applyNumberFormat="0" applyAlignment="0" applyProtection="0"/>
    <xf numFmtId="0" fontId="202" fillId="51" borderId="21" applyNumberFormat="0" applyAlignment="0" applyProtection="0"/>
    <xf numFmtId="0" fontId="7" fillId="64" borderId="27" applyNumberFormat="0" applyProtection="0">
      <alignment horizontal="left" vertical="center" indent="1"/>
    </xf>
    <xf numFmtId="0" fontId="259" fillId="51" borderId="27" applyNumberFormat="0" applyAlignment="0" applyProtection="0"/>
    <xf numFmtId="173" fontId="65" fillId="51" borderId="21" applyNumberFormat="0" applyAlignment="0" applyProtection="0"/>
    <xf numFmtId="0" fontId="197" fillId="43" borderId="21" applyNumberFormat="0" applyAlignment="0" applyProtection="0"/>
    <xf numFmtId="0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197" fillId="43" borderId="21" applyNumberFormat="0" applyAlignment="0" applyProtection="0"/>
    <xf numFmtId="173" fontId="72" fillId="51" borderId="27" applyNumberFormat="0" applyAlignment="0" applyProtection="0"/>
    <xf numFmtId="4" fontId="199" fillId="37" borderId="27" applyNumberFormat="0" applyProtection="0">
      <alignment horizontal="left" vertical="center" indent="1"/>
    </xf>
    <xf numFmtId="173" fontId="72" fillId="51" borderId="27" applyNumberFormat="0" applyAlignment="0" applyProtection="0"/>
    <xf numFmtId="0" fontId="7" fillId="64" borderId="27" applyNumberFormat="0" applyProtection="0">
      <alignment horizontal="left" vertical="center" indent="1"/>
    </xf>
    <xf numFmtId="0" fontId="218" fillId="51" borderId="27" applyNumberFormat="0" applyAlignment="0" applyProtection="0"/>
    <xf numFmtId="274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37" borderId="27" applyNumberFormat="0" applyProtection="0">
      <alignment horizontal="left" vertical="center" indent="1"/>
    </xf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85" fontId="7" fillId="0" borderId="2"/>
    <xf numFmtId="0" fontId="7" fillId="70" borderId="27" applyNumberFormat="0" applyProtection="0">
      <alignment horizontal="left" vertical="center" indent="1"/>
    </xf>
    <xf numFmtId="173" fontId="72" fillId="51" borderId="27" applyNumberFormat="0" applyAlignment="0" applyProtection="0"/>
    <xf numFmtId="0" fontId="7" fillId="9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4" fontId="199" fillId="78" borderId="27" applyNumberFormat="0" applyProtection="0">
      <alignment vertical="center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73" fontId="65" fillId="51" borderId="21" applyNumberFormat="0" applyAlignment="0" applyProtection="0"/>
    <xf numFmtId="0" fontId="197" fillId="43" borderId="21" applyNumberFormat="0" applyAlignment="0" applyProtection="0"/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185" fontId="7" fillId="0" borderId="2"/>
    <xf numFmtId="0" fontId="7" fillId="64" borderId="27" applyNumberFormat="0" applyProtection="0">
      <alignment horizontal="left" vertical="center" indent="1"/>
    </xf>
    <xf numFmtId="171" fontId="40" fillId="0" borderId="3" applyBorder="0">
      <alignment horizontal="right"/>
    </xf>
    <xf numFmtId="4" fontId="199" fillId="99" borderId="27" applyNumberFormat="0" applyProtection="0">
      <alignment horizontal="left" vertical="center" indent="1"/>
    </xf>
    <xf numFmtId="0" fontId="197" fillId="43" borderId="21" applyNumberFormat="0" applyAlignment="0" applyProtection="0"/>
    <xf numFmtId="3" fontId="233" fillId="35" borderId="109" applyFont="0" applyAlignment="0">
      <alignment vertical="center"/>
    </xf>
    <xf numFmtId="173" fontId="65" fillId="51" borderId="21" applyNumberFormat="0" applyAlignment="0" applyProtection="0"/>
    <xf numFmtId="0" fontId="7" fillId="64" borderId="27" applyNumberFormat="0" applyProtection="0">
      <alignment horizontal="left" vertical="center" indent="1"/>
    </xf>
    <xf numFmtId="0" fontId="163" fillId="51" borderId="21" applyNumberFormat="0" applyAlignment="0" applyProtection="0"/>
    <xf numFmtId="0" fontId="105" fillId="43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7" fillId="64" borderId="27" applyNumberFormat="0" applyProtection="0">
      <alignment horizontal="left" vertical="center" indent="1"/>
    </xf>
    <xf numFmtId="182" fontId="79" fillId="0" borderId="93" applyFont="0" applyFill="0" applyBorder="0" applyAlignment="0" applyProtection="0"/>
    <xf numFmtId="0" fontId="200" fillId="70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164" fontId="84" fillId="0" borderId="93" applyFont="0" applyFill="0" applyBorder="0" applyAlignment="0" applyProtection="0">
      <alignment horizontal="right"/>
    </xf>
    <xf numFmtId="0" fontId="72" fillId="51" borderId="27" applyNumberFormat="0" applyAlignment="0" applyProtection="0"/>
    <xf numFmtId="173" fontId="65" fillId="51" borderId="21" applyNumberFormat="0" applyAlignment="0" applyProtection="0"/>
    <xf numFmtId="173" fontId="72" fillId="61" borderId="27" applyNumberFormat="0" applyAlignment="0" applyProtection="0"/>
    <xf numFmtId="173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0" fontId="65" fillId="51" borderId="21" applyNumberFormat="0" applyAlignment="0" applyProtection="0"/>
    <xf numFmtId="0" fontId="142" fillId="43" borderId="21" applyNumberFormat="0" applyAlignment="0" applyProtection="0"/>
    <xf numFmtId="4" fontId="199" fillId="104" borderId="27" applyNumberFormat="0" applyProtection="0">
      <alignment horizontal="right" vertical="center"/>
    </xf>
    <xf numFmtId="0" fontId="72" fillId="61" borderId="27" applyNumberFormat="0" applyAlignment="0" applyProtection="0"/>
    <xf numFmtId="173" fontId="65" fillId="51" borderId="21" applyNumberFormat="0" applyAlignment="0" applyProtection="0"/>
    <xf numFmtId="3" fontId="233" fillId="35" borderId="109" applyFont="0" applyAlignment="0">
      <alignment vertical="center"/>
    </xf>
    <xf numFmtId="0" fontId="197" fillId="43" borderId="21" applyNumberFormat="0" applyAlignment="0" applyProtection="0"/>
    <xf numFmtId="185" fontId="7" fillId="0" borderId="2"/>
    <xf numFmtId="0" fontId="7" fillId="70" borderId="27" applyNumberFormat="0" applyProtection="0">
      <alignment horizontal="left" vertical="center" indent="1"/>
    </xf>
    <xf numFmtId="181" fontId="132" fillId="0" borderId="2" applyBorder="0"/>
    <xf numFmtId="17" fontId="103" fillId="0" borderId="3" applyFont="0" applyFill="0" applyBorder="0" applyAlignment="0" applyProtection="0"/>
    <xf numFmtId="3" fontId="233" fillId="35" borderId="100" applyFont="0" applyAlignment="0">
      <alignment vertical="center"/>
    </xf>
    <xf numFmtId="0" fontId="65" fillId="51" borderId="21" applyNumberFormat="0" applyAlignment="0" applyProtection="0"/>
    <xf numFmtId="0" fontId="7" fillId="36" borderId="27" applyNumberFormat="0" applyProtection="0">
      <alignment horizontal="left" vertical="center" indent="1"/>
    </xf>
    <xf numFmtId="173" fontId="72" fillId="51" borderId="27" applyNumberFormat="0" applyAlignment="0" applyProtection="0"/>
    <xf numFmtId="173" fontId="65" fillId="51" borderId="21" applyNumberFormat="0" applyAlignment="0" applyProtection="0"/>
    <xf numFmtId="0" fontId="202" fillId="51" borderId="21" applyNumberFormat="0" applyAlignment="0" applyProtection="0"/>
    <xf numFmtId="173" fontId="65" fillId="51" borderId="21" applyNumberFormat="0" applyAlignment="0" applyProtection="0"/>
    <xf numFmtId="1" fontId="207" fillId="0" borderId="111">
      <alignment vertical="top"/>
    </xf>
    <xf numFmtId="173" fontId="65" fillId="51" borderId="21" applyNumberFormat="0" applyAlignment="0" applyProtection="0"/>
    <xf numFmtId="0" fontId="244" fillId="51" borderId="21" applyNumberFormat="0" applyAlignment="0" applyProtection="0"/>
    <xf numFmtId="171" fontId="40" fillId="71" borderId="3" applyBorder="0">
      <alignment horizontal="right"/>
    </xf>
    <xf numFmtId="274" fontId="7" fillId="36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173" fontId="72" fillId="51" borderId="27" applyNumberFormat="0" applyAlignment="0" applyProtection="0"/>
    <xf numFmtId="173" fontId="65" fillId="51" borderId="21" applyNumberFormat="0" applyAlignment="0" applyProtection="0"/>
    <xf numFmtId="0" fontId="7" fillId="36" borderId="27" applyNumberFormat="0" applyProtection="0">
      <alignment horizontal="left" vertical="center" indent="1"/>
    </xf>
    <xf numFmtId="4" fontId="287" fillId="99" borderId="27" applyNumberFormat="0" applyProtection="0">
      <alignment horizontal="right" vertical="center"/>
    </xf>
    <xf numFmtId="0" fontId="7" fillId="9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274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104" borderId="27" applyNumberFormat="0" applyProtection="0">
      <alignment horizontal="right" vertical="center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73" fontId="98" fillId="6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202" fillId="51" borderId="21" applyNumberFormat="0" applyAlignment="0" applyProtection="0"/>
    <xf numFmtId="0" fontId="143" fillId="51" borderId="27" applyNumberFormat="0" applyAlignment="0" applyProtection="0"/>
    <xf numFmtId="185" fontId="7" fillId="0" borderId="2"/>
    <xf numFmtId="3" fontId="233" fillId="35" borderId="109" applyFont="0" applyAlignment="0">
      <alignment vertical="center"/>
    </xf>
    <xf numFmtId="173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85" fontId="7" fillId="0" borderId="2"/>
    <xf numFmtId="3" fontId="233" fillId="35" borderId="94" applyFont="0" applyAlignment="0">
      <alignment vertical="center"/>
    </xf>
    <xf numFmtId="4" fontId="199" fillId="99" borderId="27" applyNumberFormat="0" applyProtection="0">
      <alignment horizontal="left" vertical="center" indent="1"/>
    </xf>
    <xf numFmtId="185" fontId="7" fillId="0" borderId="2"/>
    <xf numFmtId="1" fontId="207" fillId="0" borderId="111">
      <alignment vertical="top"/>
    </xf>
    <xf numFmtId="185" fontId="7" fillId="0" borderId="2"/>
    <xf numFmtId="0" fontId="7" fillId="70" borderId="27" applyNumberFormat="0" applyProtection="0">
      <alignment horizontal="left" vertical="center" indent="1"/>
    </xf>
    <xf numFmtId="3" fontId="233" fillId="35" borderId="100" applyFont="0" applyAlignment="0">
      <alignment vertical="center"/>
    </xf>
    <xf numFmtId="3" fontId="233" fillId="35" borderId="100" applyFont="0" applyAlignment="0">
      <alignment vertical="center"/>
    </xf>
    <xf numFmtId="0" fontId="244" fillId="51" borderId="21" applyNumberFormat="0" applyAlignment="0" applyProtection="0"/>
    <xf numFmtId="0" fontId="65" fillId="85" borderId="21" applyNumberFormat="0" applyAlignment="0" applyProtection="0"/>
    <xf numFmtId="0" fontId="105" fillId="43" borderId="21" applyNumberFormat="0" applyAlignment="0" applyProtection="0"/>
    <xf numFmtId="173" fontId="65" fillId="51" borderId="21" applyNumberFormat="0" applyAlignment="0" applyProtection="0"/>
    <xf numFmtId="0" fontId="163" fillId="51" borderId="21" applyNumberFormat="0" applyAlignment="0" applyProtection="0"/>
    <xf numFmtId="0" fontId="163" fillId="51" borderId="21" applyNumberFormat="0" applyAlignment="0" applyProtection="0"/>
    <xf numFmtId="0" fontId="163" fillId="51" borderId="21" applyNumberFormat="0" applyAlignment="0" applyProtection="0"/>
    <xf numFmtId="0" fontId="7" fillId="9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287" fillId="37" borderId="27" applyNumberFormat="0" applyProtection="0">
      <alignment vertical="center"/>
    </xf>
    <xf numFmtId="173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173" fontId="72" fillId="51" borderId="27" applyNumberFormat="0" applyAlignment="0" applyProtection="0"/>
    <xf numFmtId="4" fontId="199" fillId="106" borderId="27" applyNumberFormat="0" applyProtection="0">
      <alignment horizontal="right" vertical="center"/>
    </xf>
    <xf numFmtId="4" fontId="199" fillId="99" borderId="27" applyNumberFormat="0" applyProtection="0">
      <alignment horizontal="left" vertical="center" indent="1"/>
    </xf>
    <xf numFmtId="274" fontId="7" fillId="64" borderId="27" applyNumberFormat="0" applyProtection="0">
      <alignment horizontal="left" vertical="center" indent="1"/>
    </xf>
    <xf numFmtId="173" fontId="72" fillId="51" borderId="27" applyNumberFormat="0" applyAlignment="0" applyProtection="0"/>
    <xf numFmtId="0" fontId="143" fillId="51" borderId="27" applyNumberFormat="0" applyAlignment="0" applyProtection="0"/>
    <xf numFmtId="185" fontId="7" fillId="0" borderId="2"/>
    <xf numFmtId="185" fontId="7" fillId="0" borderId="2"/>
    <xf numFmtId="185" fontId="7" fillId="0" borderId="2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105" fillId="43" borderId="21" applyNumberFormat="0" applyAlignment="0" applyProtection="0"/>
    <xf numFmtId="0" fontId="197" fillId="43" borderId="21" applyNumberFormat="0" applyAlignment="0" applyProtection="0"/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4" fontId="199" fillId="103" borderId="27" applyNumberFormat="0" applyProtection="0">
      <alignment horizontal="right" vertical="center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2" fillId="51" borderId="27" applyNumberFormat="0" applyAlignment="0" applyProtection="0"/>
    <xf numFmtId="173" fontId="72" fillId="51" borderId="27" applyNumberFormat="0" applyAlignment="0" applyProtection="0"/>
    <xf numFmtId="0" fontId="218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6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73" fontId="45" fillId="0" borderId="99" applyFill="0" applyBorder="0" applyProtection="0">
      <alignment horizontal="left" vertical="top"/>
    </xf>
    <xf numFmtId="173" fontId="65" fillId="51" borderId="21" applyNumberFormat="0" applyAlignment="0" applyProtection="0"/>
    <xf numFmtId="4" fontId="199" fillId="102" borderId="27" applyNumberFormat="0" applyProtection="0">
      <alignment horizontal="right" vertical="center"/>
    </xf>
    <xf numFmtId="182" fontId="79" fillId="0" borderId="93" applyFont="0" applyFill="0" applyBorder="0" applyAlignment="0" applyProtection="0"/>
    <xf numFmtId="0" fontId="7" fillId="90" borderId="27" applyNumberFormat="0" applyProtection="0">
      <alignment horizontal="left" vertical="center" indent="1"/>
    </xf>
    <xf numFmtId="274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2" fillId="51" borderId="27" applyNumberFormat="0" applyAlignment="0" applyProtection="0"/>
    <xf numFmtId="0" fontId="72" fillId="61" borderId="27" applyNumberFormat="0" applyAlignment="0" applyProtection="0"/>
    <xf numFmtId="181" fontId="91" fillId="0" borderId="3" applyBorder="0"/>
    <xf numFmtId="185" fontId="7" fillId="0" borderId="2"/>
    <xf numFmtId="4" fontId="199" fillId="78" borderId="27" applyNumberFormat="0" applyProtection="0">
      <alignment horizontal="left" vertical="center" indent="1"/>
    </xf>
    <xf numFmtId="4" fontId="199" fillId="78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65" fillId="85" borderId="21" applyNumberFormat="0" applyAlignment="0" applyProtection="0"/>
    <xf numFmtId="1" fontId="207" fillId="0" borderId="114">
      <alignment vertical="top"/>
    </xf>
    <xf numFmtId="0" fontId="7" fillId="90" borderId="27" applyNumberFormat="0" applyProtection="0">
      <alignment horizontal="left" vertical="center" indent="1"/>
    </xf>
    <xf numFmtId="4" fontId="287" fillId="37" borderId="27" applyNumberFormat="0" applyProtection="0">
      <alignment vertical="center"/>
    </xf>
    <xf numFmtId="0" fontId="259" fillId="51" borderId="27" applyNumberFormat="0" applyAlignment="0" applyProtection="0"/>
    <xf numFmtId="0" fontId="45" fillId="0" borderId="93" applyFill="0" applyBorder="0" applyProtection="0">
      <alignment horizontal="left" vertical="top"/>
    </xf>
    <xf numFmtId="0" fontId="7" fillId="36" borderId="27" applyNumberFormat="0" applyProtection="0">
      <alignment horizontal="left" vertical="center" indent="1"/>
    </xf>
    <xf numFmtId="185" fontId="7" fillId="0" borderId="2"/>
    <xf numFmtId="0" fontId="7" fillId="70" borderId="27" applyNumberFormat="0" applyProtection="0">
      <alignment horizontal="left" vertical="center" indent="1"/>
    </xf>
    <xf numFmtId="173" fontId="65" fillId="51" borderId="21" applyNumberFormat="0" applyAlignment="0" applyProtection="0"/>
    <xf numFmtId="173" fontId="65" fillId="51" borderId="21" applyNumberFormat="0" applyAlignment="0" applyProtection="0"/>
    <xf numFmtId="199" fontId="71" fillId="0" borderId="93" applyFont="0" applyFill="0" applyBorder="0" applyAlignment="0" applyProtection="0"/>
    <xf numFmtId="0" fontId="78" fillId="0" borderId="110" applyNumberFormat="0" applyAlignment="0" applyProtection="0">
      <alignment horizontal="left" vertical="center"/>
    </xf>
    <xf numFmtId="173" fontId="48" fillId="0" borderId="92"/>
    <xf numFmtId="173" fontId="65" fillId="51" borderId="21" applyNumberFormat="0" applyAlignment="0" applyProtection="0"/>
    <xf numFmtId="3" fontId="233" fillId="35" borderId="109" applyFont="0" applyAlignment="0">
      <alignment vertical="center"/>
    </xf>
    <xf numFmtId="173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171" fontId="40" fillId="71" borderId="3" applyBorder="0">
      <alignment horizontal="right"/>
    </xf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173" fontId="72" fillId="51" borderId="27" applyNumberFormat="0" applyAlignment="0" applyProtection="0"/>
    <xf numFmtId="0" fontId="65" fillId="51" borderId="21" applyNumberFormat="0" applyAlignment="0" applyProtection="0"/>
    <xf numFmtId="173" fontId="65" fillId="51" borderId="21" applyNumberFormat="0" applyAlignment="0" applyProtection="0"/>
    <xf numFmtId="0" fontId="197" fillId="43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85" fontId="7" fillId="0" borderId="2"/>
    <xf numFmtId="0" fontId="65" fillId="51" borderId="21" applyNumberFormat="0" applyAlignment="0" applyProtection="0"/>
    <xf numFmtId="4" fontId="199" fillId="97" borderId="27" applyNumberFormat="0" applyProtection="0">
      <alignment horizontal="right" vertical="center"/>
    </xf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4" fontId="199" fillId="71" borderId="27" applyNumberFormat="0" applyProtection="0">
      <alignment horizontal="right" vertical="center"/>
    </xf>
    <xf numFmtId="0" fontId="202" fillId="51" borderId="21" applyNumberFormat="0" applyAlignment="0" applyProtection="0"/>
    <xf numFmtId="0" fontId="7" fillId="70" borderId="27" applyNumberFormat="0" applyProtection="0">
      <alignment horizontal="left" vertical="center" indent="1"/>
    </xf>
    <xf numFmtId="4" fontId="287" fillId="37" borderId="27" applyNumberFormat="0" applyProtection="0">
      <alignment vertical="center"/>
    </xf>
    <xf numFmtId="0" fontId="142" fillId="43" borderId="21" applyNumberFormat="0" applyAlignment="0" applyProtection="0"/>
    <xf numFmtId="0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105" borderId="27" applyNumberFormat="0" applyProtection="0">
      <alignment horizontal="right" vertical="center"/>
    </xf>
    <xf numFmtId="4" fontId="199" fillId="102" borderId="27" applyNumberFormat="0" applyProtection="0">
      <alignment horizontal="right" vertical="center"/>
    </xf>
    <xf numFmtId="0" fontId="218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" fillId="64" borderId="27" applyNumberFormat="0" applyProtection="0">
      <alignment horizontal="left" vertical="center" indent="1"/>
    </xf>
    <xf numFmtId="173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3" fontId="233" fillId="35" borderId="94" applyFont="0" applyAlignment="0">
      <alignment vertical="center"/>
    </xf>
    <xf numFmtId="185" fontId="7" fillId="0" borderId="2"/>
    <xf numFmtId="185" fontId="7" fillId="0" borderId="2"/>
    <xf numFmtId="3" fontId="233" fillId="35" borderId="100" applyFont="0" applyAlignment="0">
      <alignment vertical="center"/>
    </xf>
    <xf numFmtId="173" fontId="65" fillId="51" borderId="21" applyNumberFormat="0" applyAlignment="0" applyProtection="0"/>
    <xf numFmtId="0" fontId="244" fillId="51" borderId="21" applyNumberFormat="0" applyAlignment="0" applyProtection="0"/>
    <xf numFmtId="0" fontId="202" fillId="51" borderId="21" applyNumberFormat="0" applyAlignment="0" applyProtection="0"/>
    <xf numFmtId="173" fontId="105" fillId="59" borderId="21" applyNumberFormat="0" applyAlignment="0" applyProtection="0"/>
    <xf numFmtId="0" fontId="105" fillId="59" borderId="21" applyNumberFormat="0" applyAlignment="0" applyProtection="0"/>
    <xf numFmtId="185" fontId="7" fillId="0" borderId="2"/>
    <xf numFmtId="185" fontId="7" fillId="0" borderId="2"/>
    <xf numFmtId="0" fontId="163" fillId="51" borderId="21" applyNumberFormat="0" applyAlignment="0" applyProtection="0"/>
    <xf numFmtId="0" fontId="163" fillId="51" borderId="21" applyNumberFormat="0" applyAlignment="0" applyProtection="0"/>
    <xf numFmtId="0" fontId="163" fillId="51" borderId="21" applyNumberFormat="0" applyAlignment="0" applyProtection="0"/>
    <xf numFmtId="181" fontId="91" fillId="0" borderId="3" applyBorder="0"/>
    <xf numFmtId="275" fontId="7" fillId="0" borderId="3" applyFont="0" applyFill="0" applyBorder="0" applyAlignment="0" applyProtection="0"/>
    <xf numFmtId="173" fontId="72" fillId="51" borderId="27" applyNumberFormat="0" applyAlignment="0" applyProtection="0"/>
    <xf numFmtId="185" fontId="7" fillId="0" borderId="2"/>
    <xf numFmtId="0" fontId="7" fillId="70" borderId="27" applyNumberFormat="0" applyProtection="0">
      <alignment horizontal="left" vertical="center" indent="1"/>
    </xf>
    <xf numFmtId="4" fontId="287" fillId="37" borderId="27" applyNumberFormat="0" applyProtection="0">
      <alignment vertical="center"/>
    </xf>
    <xf numFmtId="0" fontId="7" fillId="36" borderId="27" applyNumberFormat="0" applyProtection="0">
      <alignment horizontal="left" vertical="center" indent="1"/>
    </xf>
    <xf numFmtId="0" fontId="143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73" fontId="72" fillId="51" borderId="27" applyNumberFormat="0" applyAlignment="0" applyProtection="0"/>
    <xf numFmtId="0" fontId="7" fillId="64" borderId="27" applyNumberFormat="0" applyProtection="0">
      <alignment horizontal="left" vertical="center" indent="1"/>
    </xf>
    <xf numFmtId="4" fontId="199" fillId="65" borderId="27" applyNumberFormat="0" applyProtection="0">
      <alignment horizontal="right" vertical="center"/>
    </xf>
    <xf numFmtId="173" fontId="65" fillId="51" borderId="21" applyNumberFormat="0" applyAlignment="0" applyProtection="0"/>
    <xf numFmtId="173" fontId="65" fillId="51" borderId="21" applyNumberFormat="0" applyAlignment="0" applyProtection="0"/>
    <xf numFmtId="0" fontId="72" fillId="85" borderId="27" applyNumberFormat="0" applyAlignment="0" applyProtection="0"/>
    <xf numFmtId="0" fontId="7" fillId="70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0" fontId="244" fillId="51" borderId="21" applyNumberFormat="0" applyAlignment="0" applyProtection="0"/>
    <xf numFmtId="173" fontId="65" fillId="51" borderId="21" applyNumberFormat="0" applyAlignment="0" applyProtection="0"/>
    <xf numFmtId="185" fontId="7" fillId="0" borderId="2"/>
    <xf numFmtId="0" fontId="202" fillId="51" borderId="21" applyNumberFormat="0" applyAlignment="0" applyProtection="0"/>
    <xf numFmtId="173" fontId="65" fillId="51" borderId="21" applyNumberFormat="0" applyAlignment="0" applyProtection="0"/>
    <xf numFmtId="0" fontId="202" fillId="51" borderId="21" applyNumberFormat="0" applyAlignment="0" applyProtection="0"/>
    <xf numFmtId="0" fontId="197" fillId="43" borderId="21" applyNumberFormat="0" applyAlignment="0" applyProtection="0"/>
    <xf numFmtId="1" fontId="207" fillId="0" borderId="111">
      <alignment vertical="top"/>
    </xf>
    <xf numFmtId="173" fontId="105" fillId="59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142" fillId="43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105" fillId="43" borderId="21" applyNumberFormat="0" applyAlignment="0" applyProtection="0"/>
    <xf numFmtId="173" fontId="105" fillId="59" borderId="21" applyNumberFormat="0" applyAlignment="0" applyProtection="0"/>
    <xf numFmtId="0" fontId="142" fillId="43" borderId="21" applyNumberFormat="0" applyAlignment="0" applyProtection="0"/>
    <xf numFmtId="0" fontId="65" fillId="51" borderId="21" applyNumberFormat="0" applyAlignment="0" applyProtection="0"/>
    <xf numFmtId="4" fontId="199" fillId="37" borderId="27" applyNumberFormat="0" applyProtection="0">
      <alignment vertical="center"/>
    </xf>
    <xf numFmtId="173" fontId="98" fillId="61" borderId="21" applyNumberFormat="0" applyAlignment="0" applyProtection="0"/>
    <xf numFmtId="4" fontId="199" fillId="64" borderId="27" applyNumberFormat="0" applyProtection="0">
      <alignment horizontal="left" vertical="center" indent="1"/>
    </xf>
    <xf numFmtId="173" fontId="98" fillId="61" borderId="21" applyNumberFormat="0" applyAlignment="0" applyProtection="0"/>
    <xf numFmtId="0" fontId="244" fillId="51" borderId="21" applyNumberFormat="0" applyAlignment="0" applyProtection="0"/>
    <xf numFmtId="173" fontId="98" fillId="6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65" fillId="85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85" fontId="7" fillId="0" borderId="2"/>
    <xf numFmtId="4" fontId="225" fillId="99" borderId="27" applyNumberFormat="0" applyProtection="0">
      <alignment horizontal="right" vertical="center"/>
    </xf>
    <xf numFmtId="185" fontId="7" fillId="0" borderId="2"/>
    <xf numFmtId="0" fontId="202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142" fillId="43" borderId="21" applyNumberFormat="0" applyAlignment="0" applyProtection="0"/>
    <xf numFmtId="1" fontId="207" fillId="0" borderId="111">
      <alignment vertical="top"/>
    </xf>
    <xf numFmtId="0" fontId="259" fillId="51" borderId="27" applyNumberFormat="0" applyAlignment="0" applyProtection="0"/>
    <xf numFmtId="173" fontId="72" fillId="51" borderId="27" applyNumberFormat="0" applyAlignment="0" applyProtection="0"/>
    <xf numFmtId="185" fontId="7" fillId="0" borderId="2"/>
    <xf numFmtId="185" fontId="7" fillId="0" borderId="2"/>
    <xf numFmtId="185" fontId="7" fillId="0" borderId="2"/>
    <xf numFmtId="4" fontId="199" fillId="99" borderId="27" applyNumberFormat="0" applyProtection="0">
      <alignment horizontal="right" vertical="center"/>
    </xf>
    <xf numFmtId="0" fontId="105" fillId="43" borderId="21" applyNumberFormat="0" applyAlignment="0" applyProtection="0"/>
    <xf numFmtId="0" fontId="98" fillId="6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105" fillId="43" borderId="21" applyNumberFormat="0" applyAlignment="0" applyProtection="0"/>
    <xf numFmtId="0" fontId="244" fillId="51" borderId="21" applyNumberFormat="0" applyAlignment="0" applyProtection="0"/>
    <xf numFmtId="0" fontId="72" fillId="85" borderId="27" applyNumberFormat="0" applyAlignment="0" applyProtection="0"/>
    <xf numFmtId="0" fontId="98" fillId="6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173" fontId="72" fillId="51" borderId="27" applyNumberFormat="0" applyAlignment="0" applyProtection="0"/>
    <xf numFmtId="173" fontId="98" fillId="61" borderId="21" applyNumberFormat="0" applyAlignment="0" applyProtection="0"/>
    <xf numFmtId="0" fontId="105" fillId="59" borderId="21" applyNumberFormat="0" applyAlignment="0" applyProtection="0"/>
    <xf numFmtId="0" fontId="7" fillId="70" borderId="27" applyNumberFormat="0" applyProtection="0">
      <alignment horizontal="left" vertical="center" indent="1"/>
    </xf>
    <xf numFmtId="0" fontId="163" fillId="51" borderId="21" applyNumberFormat="0" applyAlignment="0" applyProtection="0"/>
    <xf numFmtId="0" fontId="163" fillId="51" borderId="21" applyNumberFormat="0" applyAlignment="0" applyProtection="0"/>
    <xf numFmtId="0" fontId="163" fillId="51" borderId="21" applyNumberFormat="0" applyAlignment="0" applyProtection="0"/>
    <xf numFmtId="0" fontId="65" fillId="51" borderId="21" applyNumberFormat="0" applyAlignment="0" applyProtection="0"/>
    <xf numFmtId="0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163" fillId="51" borderId="21" applyNumberFormat="0" applyAlignment="0" applyProtection="0"/>
    <xf numFmtId="185" fontId="7" fillId="0" borderId="2"/>
    <xf numFmtId="185" fontId="7" fillId="0" borderId="2"/>
    <xf numFmtId="0" fontId="7" fillId="70" borderId="27" applyNumberFormat="0" applyProtection="0">
      <alignment horizontal="left" vertical="center" indent="1"/>
    </xf>
    <xf numFmtId="0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218" fillId="51" borderId="27" applyNumberFormat="0" applyAlignment="0" applyProtection="0"/>
    <xf numFmtId="173" fontId="72" fillId="51" borderId="27" applyNumberFormat="0" applyAlignment="0" applyProtection="0"/>
    <xf numFmtId="181" fontId="91" fillId="0" borderId="3" applyBorder="0"/>
    <xf numFmtId="274" fontId="7" fillId="64" borderId="27" applyNumberFormat="0" applyProtection="0">
      <alignment horizontal="left" vertical="center" indent="1"/>
    </xf>
    <xf numFmtId="171" fontId="40" fillId="0" borderId="3" applyBorder="0">
      <alignment horizontal="right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85" fontId="7" fillId="0" borderId="2"/>
    <xf numFmtId="185" fontId="7" fillId="0" borderId="2"/>
    <xf numFmtId="3" fontId="233" fillId="35" borderId="109" applyFont="0" applyAlignment="0">
      <alignment vertical="center"/>
    </xf>
    <xf numFmtId="0" fontId="105" fillId="43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202" fillId="51" borderId="21" applyNumberFormat="0" applyAlignment="0" applyProtection="0"/>
    <xf numFmtId="0" fontId="218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4" fontId="199" fillId="65" borderId="27" applyNumberFormat="0" applyProtection="0">
      <alignment horizontal="right" vertical="center"/>
    </xf>
    <xf numFmtId="4" fontId="199" fillId="64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78" borderId="27" applyNumberFormat="0" applyProtection="0">
      <alignment vertical="center"/>
    </xf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" fillId="36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259" fillId="51" borderId="27" applyNumberFormat="0" applyAlignment="0" applyProtection="0"/>
    <xf numFmtId="173" fontId="72" fillId="51" borderId="27" applyNumberFormat="0" applyAlignment="0" applyProtection="0"/>
    <xf numFmtId="4" fontId="7" fillId="0" borderId="3" applyNumberFormat="0" applyFont="0" applyFill="0" applyAlignment="0" applyProtection="0"/>
    <xf numFmtId="0" fontId="7" fillId="70" borderId="27" applyNumberFormat="0" applyProtection="0">
      <alignment horizontal="left" vertical="center" indent="1"/>
    </xf>
    <xf numFmtId="185" fontId="7" fillId="0" borderId="2"/>
    <xf numFmtId="185" fontId="7" fillId="0" borderId="2"/>
    <xf numFmtId="8" fontId="123" fillId="0" borderId="45">
      <alignment horizontal="right"/>
    </xf>
    <xf numFmtId="0" fontId="218" fillId="51" borderId="27" applyNumberFormat="0" applyAlignment="0" applyProtection="0"/>
    <xf numFmtId="173" fontId="72" fillId="51" borderId="27" applyNumberFormat="0" applyAlignment="0" applyProtection="0"/>
    <xf numFmtId="173" fontId="65" fillId="51" borderId="21" applyNumberFormat="0" applyAlignment="0" applyProtection="0"/>
    <xf numFmtId="181" fontId="91" fillId="0" borderId="3" applyBorder="0"/>
    <xf numFmtId="1" fontId="207" fillId="0" borderId="114">
      <alignment vertical="top"/>
    </xf>
    <xf numFmtId="173" fontId="72" fillId="61" borderId="27" applyNumberFormat="0" applyAlignment="0" applyProtection="0"/>
    <xf numFmtId="0" fontId="259" fillId="51" borderId="27" applyNumberFormat="0" applyAlignment="0" applyProtection="0"/>
    <xf numFmtId="0" fontId="259" fillId="51" borderId="27" applyNumberFormat="0" applyAlignment="0" applyProtection="0"/>
    <xf numFmtId="0" fontId="72" fillId="61" borderId="27" applyNumberFormat="0" applyAlignment="0" applyProtection="0"/>
    <xf numFmtId="173" fontId="72" fillId="61" borderId="27" applyNumberFormat="0" applyAlignment="0" applyProtection="0"/>
    <xf numFmtId="0" fontId="72" fillId="61" borderId="27" applyNumberFormat="0" applyAlignment="0" applyProtection="0"/>
    <xf numFmtId="0" fontId="259" fillId="51" borderId="27" applyNumberFormat="0" applyAlignment="0" applyProtection="0"/>
    <xf numFmtId="173" fontId="72" fillId="61" borderId="27" applyNumberFormat="0" applyAlignment="0" applyProtection="0"/>
    <xf numFmtId="0" fontId="72" fillId="85" borderId="27" applyNumberFormat="0" applyAlignment="0" applyProtection="0"/>
    <xf numFmtId="8" fontId="123" fillId="0" borderId="45">
      <alignment horizontal="right"/>
    </xf>
    <xf numFmtId="0" fontId="72" fillId="51" borderId="27" applyNumberFormat="0" applyAlignment="0" applyProtection="0"/>
    <xf numFmtId="0" fontId="72" fillId="51" borderId="27" applyNumberFormat="0" applyAlignment="0" applyProtection="0"/>
    <xf numFmtId="8" fontId="123" fillId="0" borderId="45">
      <alignment horizontal="right"/>
    </xf>
    <xf numFmtId="8" fontId="123" fillId="0" borderId="45">
      <alignment horizontal="right"/>
    </xf>
    <xf numFmtId="0" fontId="72" fillId="51" borderId="27" applyNumberFormat="0" applyAlignment="0" applyProtection="0"/>
    <xf numFmtId="0" fontId="218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2" fillId="51" borderId="27" applyNumberFormat="0" applyAlignment="0" applyProtection="0"/>
    <xf numFmtId="173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4" fontId="199" fillId="37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106" borderId="27" applyNumberFormat="0" applyProtection="0">
      <alignment horizontal="right" vertical="center"/>
    </xf>
    <xf numFmtId="4" fontId="199" fillId="105" borderId="27" applyNumberFormat="0" applyProtection="0">
      <alignment horizontal="right" vertical="center"/>
    </xf>
    <xf numFmtId="0" fontId="200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73" fontId="72" fillId="51" borderId="27" applyNumberFormat="0" applyAlignment="0" applyProtection="0"/>
    <xf numFmtId="4" fontId="199" fillId="99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97" borderId="27" applyNumberFormat="0" applyProtection="0">
      <alignment horizontal="right" vertical="center"/>
    </xf>
    <xf numFmtId="0" fontId="7" fillId="64" borderId="27" applyNumberFormat="0" applyProtection="0">
      <alignment horizontal="left" vertical="center" indent="1"/>
    </xf>
    <xf numFmtId="185" fontId="7" fillId="0" borderId="2"/>
    <xf numFmtId="0" fontId="7" fillId="90" borderId="27" applyNumberFormat="0" applyProtection="0">
      <alignment horizontal="left" vertical="center" indent="1"/>
    </xf>
    <xf numFmtId="4" fontId="199" fillId="37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106" borderId="27" applyNumberFormat="0" applyProtection="0">
      <alignment horizontal="right" vertical="center"/>
    </xf>
    <xf numFmtId="0" fontId="7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85" fontId="7" fillId="0" borderId="2"/>
    <xf numFmtId="0" fontId="7" fillId="70" borderId="27" applyNumberFormat="0" applyProtection="0">
      <alignment horizontal="left" vertical="center" indent="1"/>
    </xf>
    <xf numFmtId="173" fontId="72" fillId="51" borderId="27" applyNumberFormat="0" applyAlignment="0" applyProtection="0"/>
    <xf numFmtId="0" fontId="72" fillId="51" borderId="27" applyNumberFormat="0" applyAlignment="0" applyProtection="0"/>
    <xf numFmtId="185" fontId="7" fillId="0" borderId="2"/>
    <xf numFmtId="274" fontId="7" fillId="70" borderId="27" applyNumberFormat="0" applyProtection="0">
      <alignment horizontal="left" vertical="center" indent="1"/>
    </xf>
    <xf numFmtId="4" fontId="7" fillId="0" borderId="3" applyNumberFormat="0" applyFont="0" applyFill="0" applyAlignment="0" applyProtection="0"/>
    <xf numFmtId="4" fontId="199" fillId="68" borderId="27" applyNumberFormat="0" applyProtection="0">
      <alignment horizontal="right" vertical="center"/>
    </xf>
    <xf numFmtId="185" fontId="7" fillId="0" borderId="2"/>
    <xf numFmtId="0" fontId="72" fillId="85" borderId="27" applyNumberFormat="0" applyAlignment="0" applyProtection="0"/>
    <xf numFmtId="0" fontId="65" fillId="51" borderId="21" applyNumberFormat="0" applyAlignment="0" applyProtection="0"/>
    <xf numFmtId="173" fontId="72" fillId="51" borderId="27" applyNumberFormat="0" applyAlignment="0" applyProtection="0"/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105" fillId="59" borderId="21" applyNumberFormat="0" applyAlignment="0" applyProtection="0"/>
    <xf numFmtId="0" fontId="143" fillId="51" borderId="27" applyNumberFormat="0" applyAlignment="0" applyProtection="0"/>
    <xf numFmtId="0" fontId="143" fillId="51" borderId="27" applyNumberFormat="0" applyAlignment="0" applyProtection="0"/>
    <xf numFmtId="17" fontId="103" fillId="0" borderId="3" applyFont="0" applyFill="0" applyBorder="0" applyAlignment="0" applyProtection="0"/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71" borderId="27" applyNumberFormat="0" applyProtection="0">
      <alignment horizontal="right" vertical="center"/>
    </xf>
    <xf numFmtId="4" fontId="199" fillId="104" borderId="27" applyNumberFormat="0" applyProtection="0">
      <alignment horizontal="right" vertical="center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182" fontId="79" fillId="0" borderId="99" applyFont="0" applyFill="0" applyBorder="0" applyAlignment="0" applyProtection="0"/>
    <xf numFmtId="4" fontId="199" fillId="99" borderId="27" applyNumberFormat="0" applyProtection="0">
      <alignment horizontal="right" vertical="center"/>
    </xf>
    <xf numFmtId="0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164" fontId="84" fillId="0" borderId="99" applyFont="0" applyFill="0" applyBorder="0" applyAlignment="0" applyProtection="0">
      <alignment horizontal="right"/>
    </xf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202" fillId="51" borderId="21" applyNumberFormat="0" applyAlignment="0" applyProtection="0"/>
    <xf numFmtId="0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" fontId="103" fillId="0" borderId="3" applyFont="0" applyFill="0" applyBorder="0" applyAlignment="0" applyProtection="0"/>
    <xf numFmtId="0" fontId="143" fillId="51" borderId="27" applyNumberFormat="0" applyAlignment="0" applyProtection="0"/>
    <xf numFmtId="0" fontId="143" fillId="51" borderId="27" applyNumberFormat="0" applyAlignment="0" applyProtection="0"/>
    <xf numFmtId="0" fontId="98" fillId="61" borderId="21" applyNumberFormat="0" applyAlignment="0" applyProtection="0"/>
    <xf numFmtId="181" fontId="91" fillId="0" borderId="3" applyBorder="0"/>
    <xf numFmtId="0" fontId="143" fillId="51" borderId="27" applyNumberFormat="0" applyAlignment="0" applyProtection="0"/>
    <xf numFmtId="185" fontId="7" fillId="0" borderId="2"/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143" fillId="51" borderId="27" applyNumberFormat="0" applyAlignment="0" applyProtection="0"/>
    <xf numFmtId="0" fontId="143" fillId="51" borderId="27" applyNumberFormat="0" applyAlignment="0" applyProtection="0"/>
    <xf numFmtId="3" fontId="233" fillId="35" borderId="109" applyFont="0" applyAlignment="0">
      <alignment vertical="center"/>
    </xf>
    <xf numFmtId="274" fontId="7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287" fillId="78" borderId="27" applyNumberFormat="0" applyProtection="0">
      <alignment vertical="center"/>
    </xf>
    <xf numFmtId="4" fontId="199" fillId="99" borderId="27" applyNumberFormat="0" applyProtection="0">
      <alignment horizontal="left" vertical="center" indent="1"/>
    </xf>
    <xf numFmtId="4" fontId="199" fillId="78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right" vertical="center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right" vertical="center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right" vertical="center"/>
    </xf>
    <xf numFmtId="4" fontId="199" fillId="99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0" fontId="45" fillId="0" borderId="108" applyFill="0" applyBorder="0" applyProtection="0">
      <alignment horizontal="left" vertical="top"/>
    </xf>
    <xf numFmtId="185" fontId="7" fillId="0" borderId="2"/>
    <xf numFmtId="173" fontId="72" fillId="61" borderId="27" applyNumberFormat="0" applyAlignment="0" applyProtection="0"/>
    <xf numFmtId="173" fontId="72" fillId="51" borderId="27" applyNumberFormat="0" applyAlignment="0" applyProtection="0"/>
    <xf numFmtId="0" fontId="72" fillId="51" borderId="27" applyNumberFormat="0" applyAlignment="0" applyProtection="0"/>
    <xf numFmtId="185" fontId="7" fillId="0" borderId="2"/>
    <xf numFmtId="173" fontId="7" fillId="60" borderId="25" applyNumberFormat="0" applyFont="0" applyAlignment="0" applyProtection="0"/>
    <xf numFmtId="0" fontId="48" fillId="0" borderId="98"/>
    <xf numFmtId="0" fontId="45" fillId="0" borderId="99" applyFill="0" applyBorder="0" applyProtection="0">
      <alignment horizontal="left" vertical="top"/>
    </xf>
    <xf numFmtId="0" fontId="136" fillId="60" borderId="25" applyNumberFormat="0" applyFont="0" applyAlignment="0" applyProtection="0"/>
    <xf numFmtId="0" fontId="136" fillId="60" borderId="25" applyNumberFormat="0" applyFont="0" applyAlignment="0" applyProtection="0"/>
    <xf numFmtId="0" fontId="131" fillId="0" borderId="40" applyNumberFormat="0" applyFill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" fontId="207" fillId="0" borderId="96">
      <alignment vertical="top"/>
    </xf>
    <xf numFmtId="1" fontId="207" fillId="0" borderId="96">
      <alignment vertical="top"/>
    </xf>
    <xf numFmtId="1" fontId="207" fillId="0" borderId="96">
      <alignment vertical="top"/>
    </xf>
    <xf numFmtId="0" fontId="200" fillId="70" borderId="27" applyNumberFormat="0" applyProtection="0">
      <alignment horizontal="left" vertical="center" indent="1"/>
    </xf>
    <xf numFmtId="173" fontId="62" fillId="60" borderId="25" applyNumberFormat="0" applyFont="0" applyAlignment="0" applyProtection="0"/>
    <xf numFmtId="1" fontId="207" fillId="0" borderId="96">
      <alignment vertical="top"/>
    </xf>
    <xf numFmtId="0" fontId="7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4" fontId="199" fillId="105" borderId="27" applyNumberFormat="0" applyProtection="0">
      <alignment horizontal="right" vertical="center"/>
    </xf>
    <xf numFmtId="0" fontId="78" fillId="0" borderId="95" applyNumberFormat="0" applyAlignment="0" applyProtection="0">
      <alignment horizontal="left" vertical="center"/>
    </xf>
    <xf numFmtId="0" fontId="7" fillId="36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173" fontId="62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62" fillId="60" borderId="25" applyNumberFormat="0" applyFont="0" applyAlignment="0" applyProtection="0"/>
    <xf numFmtId="0" fontId="62" fillId="60" borderId="25" applyNumberFormat="0" applyFont="0" applyAlignment="0" applyProtection="0"/>
    <xf numFmtId="0" fontId="62" fillId="60" borderId="25" applyNumberFormat="0" applyFont="0" applyAlignment="0" applyProtection="0"/>
    <xf numFmtId="173" fontId="48" fillId="0" borderId="98"/>
    <xf numFmtId="0" fontId="72" fillId="85" borderId="27" applyNumberFormat="0" applyAlignment="0" applyProtection="0"/>
    <xf numFmtId="8" fontId="123" fillId="0" borderId="45">
      <alignment horizontal="right"/>
    </xf>
    <xf numFmtId="0" fontId="218" fillId="51" borderId="27" applyNumberFormat="0" applyAlignment="0" applyProtection="0"/>
    <xf numFmtId="0" fontId="218" fillId="51" borderId="27" applyNumberFormat="0" applyAlignment="0" applyProtection="0"/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65" applyNumberFormat="0" applyProtection="0">
      <alignment horizontal="left" vertical="center" indent="1"/>
    </xf>
    <xf numFmtId="173" fontId="45" fillId="0" borderId="99" applyFill="0" applyBorder="0" applyProtection="0">
      <alignment horizontal="left" vertical="top"/>
    </xf>
    <xf numFmtId="0" fontId="232" fillId="0" borderId="43" applyNumberFormat="0" applyFill="0" applyAlignment="0" applyProtection="0"/>
    <xf numFmtId="0" fontId="232" fillId="0" borderId="43" applyNumberFormat="0" applyFill="0" applyAlignment="0" applyProtection="0"/>
    <xf numFmtId="0" fontId="232" fillId="0" borderId="43" applyNumberFormat="0" applyFill="0" applyAlignment="0" applyProtection="0"/>
    <xf numFmtId="0" fontId="40" fillId="0" borderId="52" applyFont="0" applyFill="0" applyBorder="0" applyAlignment="0" applyProtection="0"/>
    <xf numFmtId="0" fontId="78" fillId="0" borderId="95" applyNumberFormat="0" applyAlignment="0" applyProtection="0">
      <alignment horizontal="left" vertical="center"/>
    </xf>
    <xf numFmtId="8" fontId="123" fillId="0" borderId="45">
      <alignment horizontal="right"/>
    </xf>
    <xf numFmtId="4" fontId="199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103" borderId="27" applyNumberFormat="0" applyProtection="0">
      <alignment horizontal="right" vertical="center"/>
    </xf>
    <xf numFmtId="4" fontId="199" fillId="99" borderId="27" applyNumberFormat="0" applyProtection="0">
      <alignment horizontal="right" vertical="center"/>
    </xf>
    <xf numFmtId="0" fontId="7" fillId="64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259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4" fontId="287" fillId="99" borderId="27" applyNumberFormat="0" applyProtection="0">
      <alignment horizontal="right" vertical="center"/>
    </xf>
    <xf numFmtId="4" fontId="199" fillId="78" borderId="27" applyNumberFormat="0" applyProtection="0">
      <alignment horizontal="left" vertical="center" indent="1"/>
    </xf>
    <xf numFmtId="274" fontId="7" fillId="36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1" fontId="207" fillId="0" borderId="96">
      <alignment vertical="top"/>
    </xf>
    <xf numFmtId="0" fontId="7" fillId="70" borderId="27" applyNumberFormat="0" applyProtection="0">
      <alignment horizontal="left" vertical="center" indent="1"/>
    </xf>
    <xf numFmtId="274" fontId="7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287" fillId="37" borderId="27" applyNumberFormat="0" applyProtection="0">
      <alignment vertical="center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99" borderId="27" applyNumberFormat="0" applyProtection="0">
      <alignment horizontal="right" vertical="center"/>
    </xf>
    <xf numFmtId="0" fontId="7" fillId="36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4" fontId="26" fillId="49" borderId="63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4" fontId="199" fillId="78" borderId="27" applyNumberFormat="0" applyProtection="0">
      <alignment vertical="center"/>
    </xf>
    <xf numFmtId="0" fontId="7" fillId="90" borderId="27" applyNumberFormat="0" applyProtection="0">
      <alignment horizontal="left" vertical="center" indent="1"/>
    </xf>
    <xf numFmtId="274" fontId="7" fillId="9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37" borderId="27" applyNumberFormat="0" applyProtection="0">
      <alignment vertical="center"/>
    </xf>
    <xf numFmtId="0" fontId="7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37" borderId="27" applyNumberFormat="0" applyProtection="0">
      <alignment horizontal="left" vertical="center" indent="1"/>
    </xf>
    <xf numFmtId="4" fontId="26" fillId="0" borderId="63" applyNumberFormat="0" applyProtection="0">
      <alignment horizontal="right" vertical="center"/>
    </xf>
    <xf numFmtId="0" fontId="7" fillId="36" borderId="27" applyNumberFormat="0" applyProtection="0">
      <alignment horizontal="left" vertical="center" indent="1"/>
    </xf>
    <xf numFmtId="4" fontId="199" fillId="71" borderId="27" applyNumberFormat="0" applyProtection="0">
      <alignment horizontal="right" vertical="center"/>
    </xf>
    <xf numFmtId="274" fontId="7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287" fillId="78" borderId="27" applyNumberFormat="0" applyProtection="0">
      <alignment vertical="center"/>
    </xf>
    <xf numFmtId="274" fontId="7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8" borderId="27" applyNumberFormat="0" applyProtection="0">
      <alignment horizontal="right" vertical="center"/>
    </xf>
    <xf numFmtId="274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40" fillId="0" borderId="52" applyFont="0" applyFill="0" applyBorder="0" applyAlignment="0" applyProtection="0"/>
    <xf numFmtId="0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4" fontId="225" fillId="99" borderId="27" applyNumberFormat="0" applyProtection="0">
      <alignment horizontal="right" vertical="center"/>
    </xf>
    <xf numFmtId="0" fontId="7" fillId="90" borderId="27" applyNumberFormat="0" applyProtection="0">
      <alignment horizontal="left" vertical="center" indent="1"/>
    </xf>
    <xf numFmtId="4" fontId="232" fillId="107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274" fontId="7" fillId="90" borderId="27" applyNumberFormat="0" applyProtection="0">
      <alignment horizontal="left" vertical="center" indent="1"/>
    </xf>
    <xf numFmtId="4" fontId="7" fillId="0" borderId="3" applyNumberFormat="0" applyFont="0" applyFill="0" applyAlignment="0" applyProtection="0"/>
    <xf numFmtId="0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40" fillId="0" borderId="52" applyFont="0" applyFill="0" applyBorder="0" applyAlignment="0" applyProtection="0"/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78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0" fontId="40" fillId="0" borderId="52" applyFont="0" applyFill="0" applyBorder="0" applyAlignment="0" applyProtection="0"/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4" fontId="199" fillId="106" borderId="27" applyNumberFormat="0" applyProtection="0">
      <alignment horizontal="right" vertical="center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65" borderId="27" applyNumberFormat="0" applyProtection="0">
      <alignment horizontal="right" vertical="center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97" borderId="27" applyNumberFormat="0" applyProtection="0">
      <alignment horizontal="right" vertical="center"/>
    </xf>
    <xf numFmtId="4" fontId="199" fillId="104" borderId="27" applyNumberFormat="0" applyProtection="0">
      <alignment horizontal="right" vertical="center"/>
    </xf>
    <xf numFmtId="4" fontId="26" fillId="49" borderId="63" applyNumberFormat="0" applyProtection="0">
      <alignment horizontal="left" vertical="center" indent="1"/>
    </xf>
    <xf numFmtId="0" fontId="72" fillId="51" borderId="27" applyNumberFormat="0" applyAlignment="0" applyProtection="0"/>
    <xf numFmtId="0" fontId="7" fillId="9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274" fontId="7" fillId="36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4" fontId="199" fillId="37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4" fontId="7" fillId="0" borderId="3" applyNumberFormat="0" applyFont="0" applyFill="0" applyAlignment="0" applyProtection="0"/>
    <xf numFmtId="0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276" fontId="292" fillId="71" borderId="25"/>
    <xf numFmtId="0" fontId="7" fillId="70" borderId="27" applyNumberFormat="0" applyProtection="0">
      <alignment horizontal="left" vertical="center" indent="1"/>
    </xf>
    <xf numFmtId="276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4" fontId="199" fillId="102" borderId="27" applyNumberFormat="0" applyProtection="0">
      <alignment horizontal="right" vertical="center"/>
    </xf>
    <xf numFmtId="0" fontId="7" fillId="36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" fontId="207" fillId="0" borderId="96">
      <alignment vertical="top"/>
    </xf>
    <xf numFmtId="1" fontId="207" fillId="0" borderId="96">
      <alignment vertical="top"/>
    </xf>
    <xf numFmtId="0" fontId="170" fillId="0" borderId="97">
      <alignment vertical="center"/>
    </xf>
    <xf numFmtId="8" fontId="123" fillId="0" borderId="45">
      <alignment horizontal="right"/>
    </xf>
    <xf numFmtId="185" fontId="7" fillId="0" borderId="2"/>
    <xf numFmtId="185" fontId="7" fillId="0" borderId="2"/>
    <xf numFmtId="185" fontId="7" fillId="0" borderId="2"/>
    <xf numFmtId="0" fontId="72" fillId="61" borderId="27" applyNumberFormat="0" applyAlignment="0" applyProtection="0"/>
    <xf numFmtId="0" fontId="78" fillId="0" borderId="95" applyNumberFormat="0" applyAlignment="0" applyProtection="0">
      <alignment horizontal="left" vertical="center"/>
    </xf>
    <xf numFmtId="0" fontId="78" fillId="0" borderId="95" applyNumberFormat="0" applyAlignment="0" applyProtection="0">
      <alignment horizontal="left" vertical="center"/>
    </xf>
    <xf numFmtId="0" fontId="7" fillId="60" borderId="25" applyNumberFormat="0" applyFont="0" applyAlignment="0" applyProtection="0"/>
    <xf numFmtId="173" fontId="7" fillId="60" borderId="25" applyNumberFormat="0" applyFont="0" applyAlignment="0" applyProtection="0"/>
    <xf numFmtId="0" fontId="7" fillId="60" borderId="25" applyNumberFormat="0" applyFont="0" applyAlignment="0" applyProtection="0"/>
    <xf numFmtId="173" fontId="7" fillId="60" borderId="25" applyNumberFormat="0" applyFont="0" applyAlignment="0" applyProtection="0"/>
    <xf numFmtId="173" fontId="48" fillId="0" borderId="98"/>
    <xf numFmtId="0" fontId="7" fillId="60" borderId="25" applyNumberFormat="0" applyFont="0" applyAlignment="0" applyProtection="0"/>
    <xf numFmtId="173" fontId="72" fillId="61" borderId="27" applyNumberFormat="0" applyAlignment="0" applyProtection="0"/>
    <xf numFmtId="8" fontId="123" fillId="0" borderId="45">
      <alignment horizontal="right"/>
    </xf>
    <xf numFmtId="8" fontId="123" fillId="0" borderId="45">
      <alignment horizontal="right"/>
    </xf>
    <xf numFmtId="0" fontId="72" fillId="51" borderId="27" applyNumberFormat="0" applyAlignment="0" applyProtection="0"/>
    <xf numFmtId="0" fontId="72" fillId="51" borderId="27" applyNumberFormat="0" applyAlignment="0" applyProtection="0"/>
    <xf numFmtId="173" fontId="72" fillId="51" borderId="27" applyNumberFormat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0" fontId="7" fillId="60" borderId="25" applyNumberFormat="0" applyFont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255" fontId="207" fillId="0" borderId="52" applyAlignment="0">
      <alignment horizontal="right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253" fontId="207" fillId="0" borderId="52" applyAlignment="0"/>
    <xf numFmtId="0" fontId="72" fillId="61" borderId="27" applyNumberFormat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255" fontId="207" fillId="0" borderId="52" applyAlignment="0">
      <alignment horizontal="right"/>
    </xf>
    <xf numFmtId="185" fontId="7" fillId="0" borderId="2"/>
    <xf numFmtId="173" fontId="7" fillId="60" borderId="25" applyNumberFormat="0" applyFont="0" applyAlignment="0" applyProtection="0"/>
    <xf numFmtId="0" fontId="7" fillId="60" borderId="25" applyNumberFormat="0" applyFont="0" applyAlignment="0" applyProtection="0"/>
    <xf numFmtId="185" fontId="7" fillId="0" borderId="2"/>
    <xf numFmtId="185" fontId="7" fillId="0" borderId="2"/>
    <xf numFmtId="185" fontId="7" fillId="0" borderId="2"/>
    <xf numFmtId="254" fontId="207" fillId="0" borderId="52" applyAlignment="0"/>
    <xf numFmtId="185" fontId="7" fillId="0" borderId="2"/>
    <xf numFmtId="0" fontId="163" fillId="51" borderId="21" applyNumberFormat="0" applyAlignment="0" applyProtection="0"/>
    <xf numFmtId="255" fontId="207" fillId="0" borderId="52" applyAlignment="0">
      <alignment horizontal="right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255" fontId="207" fillId="0" borderId="52" applyAlignment="0">
      <alignment horizontal="right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255" fontId="207" fillId="0" borderId="52" applyAlignment="0">
      <alignment horizontal="right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" fontId="207" fillId="0" borderId="96">
      <alignment vertical="top"/>
    </xf>
    <xf numFmtId="0" fontId="163" fillId="51" borderId="21" applyNumberFormat="0" applyAlignment="0" applyProtection="0"/>
    <xf numFmtId="0" fontId="72" fillId="51" borderId="27" applyNumberFormat="0" applyAlignment="0" applyProtection="0"/>
    <xf numFmtId="173" fontId="72" fillId="61" borderId="27" applyNumberFormat="0" applyAlignment="0" applyProtection="0"/>
    <xf numFmtId="0" fontId="72" fillId="85" borderId="27" applyNumberFormat="0" applyAlignment="0" applyProtection="0"/>
    <xf numFmtId="173" fontId="72" fillId="51" borderId="27" applyNumberFormat="0" applyAlignment="0" applyProtection="0"/>
    <xf numFmtId="0" fontId="218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218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218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2" fillId="51" borderId="27" applyNumberFormat="0" applyAlignment="0" applyProtection="0"/>
    <xf numFmtId="173" fontId="72" fillId="51" borderId="27" applyNumberFormat="0" applyAlignment="0" applyProtection="0"/>
    <xf numFmtId="0" fontId="72" fillId="51" borderId="27" applyNumberFormat="0" applyAlignment="0" applyProtection="0"/>
    <xf numFmtId="173" fontId="72" fillId="51" borderId="27" applyNumberFormat="0" applyAlignment="0" applyProtection="0"/>
    <xf numFmtId="185" fontId="7" fillId="0" borderId="2"/>
    <xf numFmtId="0" fontId="163" fillId="51" borderId="21" applyNumberFormat="0" applyAlignment="0" applyProtection="0"/>
    <xf numFmtId="0" fontId="163" fillId="51" borderId="21" applyNumberFormat="0" applyAlignment="0" applyProtection="0"/>
    <xf numFmtId="0" fontId="259" fillId="51" borderId="27" applyNumberFormat="0" applyAlignment="0" applyProtection="0"/>
    <xf numFmtId="0" fontId="259" fillId="51" borderId="27" applyNumberFormat="0" applyAlignment="0" applyProtection="0"/>
    <xf numFmtId="0" fontId="259" fillId="51" borderId="27" applyNumberFormat="0" applyAlignment="0" applyProtection="0"/>
    <xf numFmtId="0" fontId="7" fillId="60" borderId="25" applyNumberFormat="0" applyFont="0" applyAlignment="0" applyProtection="0"/>
    <xf numFmtId="185" fontId="7" fillId="0" borderId="2"/>
    <xf numFmtId="0" fontId="7" fillId="70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73" fontId="62" fillId="60" borderId="25" applyNumberFormat="0" applyFont="0" applyAlignment="0" applyProtection="0"/>
    <xf numFmtId="173" fontId="72" fillId="51" borderId="27" applyNumberFormat="0" applyAlignment="0" applyProtection="0"/>
    <xf numFmtId="0" fontId="7" fillId="60" borderId="25" applyNumberFormat="0" applyFont="0" applyAlignment="0" applyProtection="0"/>
    <xf numFmtId="173" fontId="72" fillId="51" borderId="27" applyNumberFormat="0" applyAlignment="0" applyProtection="0"/>
    <xf numFmtId="173" fontId="72" fillId="61" borderId="27" applyNumberFormat="0" applyAlignment="0" applyProtection="0"/>
    <xf numFmtId="173" fontId="72" fillId="51" borderId="27" applyNumberFormat="0" applyAlignment="0" applyProtection="0"/>
    <xf numFmtId="0" fontId="72" fillId="51" borderId="27" applyNumberFormat="0" applyAlignment="0" applyProtection="0"/>
    <xf numFmtId="0" fontId="7" fillId="60" borderId="25" applyNumberFormat="0" applyFont="0" applyAlignment="0" applyProtection="0"/>
    <xf numFmtId="0" fontId="131" fillId="0" borderId="43" applyNumberFormat="0" applyFill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" fillId="60" borderId="25" applyNumberFormat="0" applyFont="0" applyAlignment="0" applyProtection="0"/>
    <xf numFmtId="0" fontId="72" fillId="51" borderId="27" applyNumberFormat="0" applyAlignment="0" applyProtection="0"/>
    <xf numFmtId="0" fontId="72" fillId="61" borderId="27" applyNumberFormat="0" applyAlignment="0" applyProtection="0"/>
    <xf numFmtId="173" fontId="72" fillId="51" borderId="27" applyNumberFormat="0" applyAlignment="0" applyProtection="0"/>
    <xf numFmtId="171" fontId="40" fillId="0" borderId="3" applyBorder="0">
      <alignment horizontal="right"/>
    </xf>
    <xf numFmtId="17" fontId="222" fillId="93" borderId="51" applyNumberFormat="0" applyBorder="0">
      <alignment horizontal="center" vertical="center" wrapText="1"/>
    </xf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185" fontId="7" fillId="0" borderId="2"/>
    <xf numFmtId="0" fontId="7" fillId="90" borderId="27" applyNumberFormat="0" applyProtection="0">
      <alignment horizontal="left" vertical="center" indent="1"/>
    </xf>
    <xf numFmtId="185" fontId="7" fillId="0" borderId="2"/>
    <xf numFmtId="0" fontId="7" fillId="36" borderId="27" applyNumberFormat="0" applyProtection="0">
      <alignment horizontal="left" vertical="center" indent="1"/>
    </xf>
    <xf numFmtId="185" fontId="7" fillId="0" borderId="2"/>
    <xf numFmtId="0" fontId="7" fillId="70" borderId="27" applyNumberFormat="0" applyProtection="0">
      <alignment horizontal="left" vertical="center" indent="1"/>
    </xf>
    <xf numFmtId="1" fontId="207" fillId="0" borderId="114">
      <alignment vertical="top"/>
    </xf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102" borderId="27" applyNumberFormat="0" applyProtection="0">
      <alignment horizontal="right" vertical="center"/>
    </xf>
    <xf numFmtId="0" fontId="168" fillId="1" borderId="71" applyNumberFormat="0" applyFont="0" applyAlignment="0">
      <alignment horizontal="center"/>
    </xf>
    <xf numFmtId="185" fontId="7" fillId="0" borderId="2"/>
    <xf numFmtId="185" fontId="7" fillId="0" borderId="2"/>
    <xf numFmtId="1" fontId="207" fillId="0" borderId="114">
      <alignment vertical="top"/>
    </xf>
    <xf numFmtId="0" fontId="7" fillId="70" borderId="27" applyNumberFormat="0" applyProtection="0">
      <alignment horizontal="left" vertical="center" indent="1"/>
    </xf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173" fontId="131" fillId="0" borderId="40" applyNumberFormat="0" applyFill="0" applyAlignment="0" applyProtection="0"/>
    <xf numFmtId="173" fontId="72" fillId="51" borderId="27" applyNumberFormat="0" applyAlignment="0" applyProtection="0"/>
    <xf numFmtId="173" fontId="131" fillId="0" borderId="40" applyNumberFormat="0" applyFill="0" applyAlignment="0" applyProtection="0"/>
    <xf numFmtId="173" fontId="131" fillId="0" borderId="40" applyNumberFormat="0" applyFill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85" fontId="7" fillId="0" borderId="2"/>
    <xf numFmtId="173" fontId="65" fillId="51" borderId="21" applyNumberForma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0" fontId="131" fillId="0" borderId="40" applyNumberFormat="0" applyFill="0" applyAlignment="0" applyProtection="0"/>
    <xf numFmtId="0" fontId="7" fillId="60" borderId="25" applyNumberFormat="0" applyFont="0" applyAlignment="0" applyProtection="0"/>
    <xf numFmtId="0" fontId="136" fillId="60" borderId="25" applyNumberFormat="0" applyFont="0" applyAlignment="0" applyProtection="0"/>
    <xf numFmtId="173" fontId="131" fillId="0" borderId="40" applyNumberFormat="0" applyFill="0" applyAlignment="0" applyProtection="0"/>
    <xf numFmtId="173" fontId="72" fillId="61" borderId="27" applyNumberFormat="0" applyAlignment="0" applyProtection="0"/>
    <xf numFmtId="185" fontId="7" fillId="0" borderId="2"/>
    <xf numFmtId="173" fontId="62" fillId="60" borderId="25" applyNumberFormat="0" applyFont="0" applyAlignment="0" applyProtection="0"/>
    <xf numFmtId="173" fontId="65" fillId="51" borderId="21" applyNumberFormat="0" applyAlignment="0" applyProtection="0"/>
    <xf numFmtId="0" fontId="72" fillId="85" borderId="27" applyNumberFormat="0" applyAlignment="0" applyProtection="0"/>
    <xf numFmtId="0" fontId="259" fillId="51" borderId="27" applyNumberFormat="0" applyAlignment="0" applyProtection="0"/>
    <xf numFmtId="0" fontId="259" fillId="51" borderId="27" applyNumberFormat="0" applyAlignment="0" applyProtection="0"/>
    <xf numFmtId="0" fontId="163" fillId="51" borderId="21" applyNumberFormat="0" applyAlignment="0" applyProtection="0"/>
    <xf numFmtId="0" fontId="257" fillId="60" borderId="25" applyNumberFormat="0" applyFont="0" applyAlignment="0" applyProtection="0"/>
    <xf numFmtId="0" fontId="257" fillId="60" borderId="25" applyNumberFormat="0" applyFont="0" applyAlignment="0" applyProtection="0"/>
    <xf numFmtId="0" fontId="25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173" fontId="62" fillId="60" borderId="25" applyNumberFormat="0" applyFont="0" applyAlignment="0" applyProtection="0"/>
    <xf numFmtId="173" fontId="72" fillId="51" borderId="27" applyNumberFormat="0" applyAlignment="0" applyProtection="0"/>
    <xf numFmtId="0" fontId="131" fillId="0" borderId="43" applyNumberFormat="0" applyFill="0" applyAlignment="0" applyProtection="0"/>
    <xf numFmtId="173" fontId="72" fillId="51" borderId="27" applyNumberFormat="0" applyAlignment="0" applyProtection="0"/>
    <xf numFmtId="173" fontId="131" fillId="0" borderId="40" applyNumberFormat="0" applyFill="0" applyAlignment="0" applyProtection="0"/>
    <xf numFmtId="8" fontId="123" fillId="0" borderId="45">
      <alignment horizontal="right"/>
    </xf>
    <xf numFmtId="173" fontId="131" fillId="0" borderId="40" applyNumberFormat="0" applyFill="0" applyAlignment="0" applyProtection="0"/>
    <xf numFmtId="17" fontId="222" fillId="93" borderId="51" applyNumberFormat="0" applyBorder="0">
      <alignment horizontal="center" vertical="center" wrapText="1"/>
    </xf>
    <xf numFmtId="17" fontId="222" fillId="93" borderId="51" applyNumberFormat="0" applyBorder="0">
      <alignment horizontal="center" vertical="center" wrapText="1"/>
    </xf>
    <xf numFmtId="173" fontId="72" fillId="51" borderId="27" applyNumberFormat="0" applyAlignment="0" applyProtection="0"/>
    <xf numFmtId="0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" fillId="60" borderId="25" applyNumberFormat="0" applyFont="0" applyAlignment="0" applyProtection="0"/>
    <xf numFmtId="0" fontId="26" fillId="60" borderId="25" applyNumberFormat="0" applyFont="0" applyAlignment="0" applyProtection="0"/>
    <xf numFmtId="0" fontId="7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0" fontId="136" fillId="60" borderId="25" applyNumberFormat="0" applyFont="0" applyAlignment="0" applyProtection="0"/>
    <xf numFmtId="173" fontId="7" fillId="60" borderId="25" applyNumberFormat="0" applyFont="0" applyAlignment="0" applyProtection="0"/>
    <xf numFmtId="173" fontId="72" fillId="51" borderId="27" applyNumberFormat="0" applyAlignment="0" applyProtection="0"/>
    <xf numFmtId="173" fontId="62" fillId="60" borderId="25" applyNumberFormat="0" applyFont="0" applyAlignment="0" applyProtection="0"/>
    <xf numFmtId="173" fontId="72" fillId="51" borderId="27" applyNumberFormat="0" applyAlignment="0" applyProtection="0"/>
    <xf numFmtId="0" fontId="7" fillId="90" borderId="27" applyNumberFormat="0" applyProtection="0">
      <alignment horizontal="left" vertical="center" indent="1"/>
    </xf>
    <xf numFmtId="173" fontId="72" fillId="51" borderId="27" applyNumberFormat="0" applyAlignment="0" applyProtection="0"/>
    <xf numFmtId="173" fontId="62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36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48" fillId="0" borderId="107"/>
    <xf numFmtId="0" fontId="7" fillId="60" borderId="25" applyNumberFormat="0" applyFont="0" applyAlignment="0" applyProtection="0"/>
    <xf numFmtId="185" fontId="7" fillId="0" borderId="2"/>
    <xf numFmtId="4" fontId="199" fillId="64" borderId="27" applyNumberFormat="0" applyProtection="0">
      <alignment horizontal="left" vertical="center" indent="1"/>
    </xf>
    <xf numFmtId="0" fontId="7" fillId="60" borderId="25" applyNumberFormat="0" applyFont="0" applyAlignment="0" applyProtection="0"/>
    <xf numFmtId="4" fontId="199" fillId="99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185" fontId="7" fillId="0" borderId="2"/>
    <xf numFmtId="173" fontId="72" fillId="51" borderId="27" applyNumberFormat="0" applyAlignment="0" applyProtection="0"/>
    <xf numFmtId="0" fontId="218" fillId="51" borderId="27" applyNumberFormat="0" applyAlignment="0" applyProtection="0"/>
    <xf numFmtId="185" fontId="7" fillId="0" borderId="2"/>
    <xf numFmtId="173" fontId="72" fillId="51" borderId="27" applyNumberFormat="0" applyAlignment="0" applyProtection="0"/>
    <xf numFmtId="173" fontId="62" fillId="60" borderId="25" applyNumberFormat="0" applyFont="0" applyAlignment="0" applyProtection="0"/>
    <xf numFmtId="0" fontId="72" fillId="51" borderId="27" applyNumberFormat="0" applyAlignment="0" applyProtection="0"/>
    <xf numFmtId="185" fontId="7" fillId="0" borderId="2"/>
    <xf numFmtId="185" fontId="7" fillId="0" borderId="2"/>
    <xf numFmtId="0" fontId="7" fillId="60" borderId="25" applyNumberFormat="0" applyFont="0" applyAlignment="0" applyProtection="0"/>
    <xf numFmtId="173" fontId="62" fillId="60" borderId="25" applyNumberFormat="0" applyFont="0" applyAlignment="0" applyProtection="0"/>
    <xf numFmtId="0" fontId="7" fillId="60" borderId="25" applyNumberFormat="0" applyFont="0" applyAlignment="0" applyProtection="0"/>
    <xf numFmtId="185" fontId="7" fillId="0" borderId="2"/>
    <xf numFmtId="0" fontId="7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0" fontId="200" fillId="70" borderId="27" applyNumberFormat="0" applyProtection="0">
      <alignment horizontal="left" vertical="center" indent="1"/>
    </xf>
    <xf numFmtId="173" fontId="72" fillId="51" borderId="27" applyNumberFormat="0" applyAlignment="0" applyProtection="0"/>
    <xf numFmtId="173" fontId="62" fillId="60" borderId="25" applyNumberFormat="0" applyFont="0" applyAlignment="0" applyProtection="0"/>
    <xf numFmtId="0" fontId="7" fillId="64" borderId="27" applyNumberFormat="0" applyProtection="0">
      <alignment horizontal="left" vertical="center" indent="1"/>
    </xf>
    <xf numFmtId="0" fontId="7" fillId="60" borderId="25" applyNumberFormat="0" applyFont="0" applyAlignment="0" applyProtection="0"/>
    <xf numFmtId="274" fontId="7" fillId="90" borderId="27" applyNumberFormat="0" applyProtection="0">
      <alignment horizontal="left" vertical="center" indent="1"/>
    </xf>
    <xf numFmtId="185" fontId="7" fillId="0" borderId="2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173" fontId="62" fillId="60" borderId="25" applyNumberFormat="0" applyFont="0" applyAlignment="0" applyProtection="0"/>
    <xf numFmtId="4" fontId="232" fillId="107" borderId="27" applyNumberFormat="0" applyProtection="0">
      <alignment horizontal="left" vertical="center" indent="1"/>
    </xf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173" fontId="72" fillId="51" borderId="27" applyNumberFormat="0" applyAlignment="0" applyProtection="0"/>
    <xf numFmtId="185" fontId="7" fillId="0" borderId="2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136" fillId="60" borderId="25" applyNumberFormat="0" applyFont="0" applyAlignment="0" applyProtection="0"/>
    <xf numFmtId="0" fontId="7" fillId="60" borderId="25" applyNumberFormat="0" applyFont="0" applyAlignment="0" applyProtection="0"/>
    <xf numFmtId="173" fontId="62" fillId="60" borderId="25" applyNumberFormat="0" applyFont="0" applyAlignment="0" applyProtection="0"/>
    <xf numFmtId="0" fontId="163" fillId="51" borderId="21" applyNumberForma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" fillId="60" borderId="25" applyNumberFormat="0" applyFont="0" applyAlignment="0" applyProtection="0"/>
    <xf numFmtId="0" fontId="72" fillId="51" borderId="27" applyNumberFormat="0" applyAlignment="0" applyProtection="0"/>
    <xf numFmtId="173" fontId="7" fillId="60" borderId="25" applyNumberFormat="0" applyFont="0" applyAlignment="0" applyProtection="0"/>
    <xf numFmtId="0" fontId="7" fillId="64" borderId="27" applyNumberFormat="0" applyProtection="0">
      <alignment horizontal="left" vertical="center" indent="1"/>
    </xf>
    <xf numFmtId="0" fontId="26" fillId="60" borderId="25" applyNumberFormat="0" applyFont="0" applyAlignment="0" applyProtection="0"/>
    <xf numFmtId="0" fontId="7" fillId="60" borderId="25" applyNumberFormat="0" applyFont="0" applyAlignment="0" applyProtection="0"/>
    <xf numFmtId="0" fontId="173" fillId="0" borderId="43" applyNumberFormat="0" applyFill="0" applyAlignment="0" applyProtection="0"/>
    <xf numFmtId="173" fontId="72" fillId="51" borderId="27" applyNumberFormat="0" applyAlignment="0" applyProtection="0"/>
    <xf numFmtId="0" fontId="200" fillId="70" borderId="27" applyNumberFormat="0" applyProtection="0">
      <alignment horizontal="left" vertical="center" indent="1"/>
    </xf>
    <xf numFmtId="8" fontId="123" fillId="0" borderId="45">
      <alignment horizontal="right"/>
    </xf>
    <xf numFmtId="4" fontId="199" fillId="64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0" fontId="7" fillId="60" borderId="25" applyNumberFormat="0" applyFont="0" applyAlignment="0" applyProtection="0"/>
    <xf numFmtId="4" fontId="199" fillId="64" borderId="27" applyNumberFormat="0" applyProtection="0">
      <alignment horizontal="left" vertical="center" indent="1"/>
    </xf>
    <xf numFmtId="173" fontId="72" fillId="51" borderId="27" applyNumberFormat="0" applyAlignment="0" applyProtection="0"/>
    <xf numFmtId="185" fontId="7" fillId="0" borderId="2"/>
    <xf numFmtId="0" fontId="7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0" fontId="163" fillId="51" borderId="21" applyNumberFormat="0" applyAlignment="0" applyProtection="0"/>
    <xf numFmtId="173" fontId="72" fillId="51" borderId="27" applyNumberFormat="0" applyAlignment="0" applyProtection="0"/>
    <xf numFmtId="0" fontId="7" fillId="60" borderId="25" applyNumberFormat="0" applyFont="0" applyAlignment="0" applyProtection="0"/>
    <xf numFmtId="0" fontId="78" fillId="0" borderId="71">
      <alignment horizontal="left" vertical="center"/>
    </xf>
    <xf numFmtId="0" fontId="7" fillId="64" borderId="27" applyNumberFormat="0" applyProtection="0">
      <alignment horizontal="left" vertical="center" indent="1"/>
    </xf>
    <xf numFmtId="173" fontId="72" fillId="51" borderId="27" applyNumberFormat="0" applyAlignment="0" applyProtection="0"/>
    <xf numFmtId="185" fontId="7" fillId="0" borderId="2"/>
    <xf numFmtId="4" fontId="199" fillId="64" borderId="27" applyNumberFormat="0" applyProtection="0">
      <alignment horizontal="left" vertical="center" indent="1"/>
    </xf>
    <xf numFmtId="274" fontId="7" fillId="36" borderId="27" applyNumberFormat="0" applyProtection="0">
      <alignment horizontal="left" vertical="center" indent="1"/>
    </xf>
    <xf numFmtId="0" fontId="72" fillId="85" borderId="27" applyNumberFormat="0" applyAlignment="0" applyProtection="0"/>
    <xf numFmtId="0" fontId="168" fillId="1" borderId="71" applyNumberFormat="0" applyFont="0" applyAlignment="0">
      <alignment horizontal="center"/>
    </xf>
    <xf numFmtId="0" fontId="72" fillId="51" borderId="27" applyNumberFormat="0" applyAlignment="0" applyProtection="0"/>
    <xf numFmtId="0" fontId="72" fillId="61" borderId="27" applyNumberFormat="0" applyAlignment="0" applyProtection="0"/>
    <xf numFmtId="3" fontId="233" fillId="35" borderId="100" applyFont="0" applyAlignment="0">
      <alignment vertical="center"/>
    </xf>
    <xf numFmtId="3" fontId="233" fillId="35" borderId="100" applyFont="0" applyAlignment="0">
      <alignment vertical="center"/>
    </xf>
    <xf numFmtId="3" fontId="233" fillId="35" borderId="100" applyFont="0" applyAlignment="0">
      <alignment vertical="center"/>
    </xf>
    <xf numFmtId="3" fontId="233" fillId="35" borderId="100" applyFont="0" applyAlignment="0">
      <alignment vertical="center"/>
    </xf>
    <xf numFmtId="3" fontId="233" fillId="35" borderId="100" applyFont="0" applyAlignment="0">
      <alignment vertical="center"/>
    </xf>
    <xf numFmtId="3" fontId="233" fillId="35" borderId="100" applyFont="0" applyAlignment="0">
      <alignment vertical="center"/>
    </xf>
    <xf numFmtId="3" fontId="233" fillId="35" borderId="100" applyFont="0" applyAlignment="0">
      <alignment vertical="center"/>
    </xf>
    <xf numFmtId="0" fontId="200" fillId="70" borderId="27" applyNumberFormat="0" applyProtection="0">
      <alignment horizontal="left" vertical="center" indent="1"/>
    </xf>
    <xf numFmtId="181" fontId="91" fillId="0" borderId="3" applyBorder="0"/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199" fillId="104" borderId="27" applyNumberFormat="0" applyProtection="0">
      <alignment horizontal="right" vertical="center"/>
    </xf>
    <xf numFmtId="4" fontId="199" fillId="106" borderId="27" applyNumberFormat="0" applyProtection="0">
      <alignment horizontal="right" vertical="center"/>
    </xf>
    <xf numFmtId="0" fontId="200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78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73" fontId="72" fillId="51" borderId="27" applyNumberFormat="0" applyAlignment="0" applyProtection="0"/>
    <xf numFmtId="17" fontId="103" fillId="0" borderId="3" applyFont="0" applyFill="0" applyBorder="0" applyAlignment="0" applyProtection="0"/>
    <xf numFmtId="185" fontId="7" fillId="0" borderId="2"/>
    <xf numFmtId="173" fontId="105" fillId="59" borderId="21" applyNumberFormat="0" applyAlignment="0" applyProtection="0"/>
    <xf numFmtId="0" fontId="105" fillId="43" borderId="21" applyNumberFormat="0" applyAlignment="0" applyProtection="0"/>
    <xf numFmtId="0" fontId="105" fillId="43" borderId="21" applyNumberFormat="0" applyAlignment="0" applyProtection="0"/>
    <xf numFmtId="0" fontId="105" fillId="43" borderId="21" applyNumberFormat="0" applyAlignment="0" applyProtection="0"/>
    <xf numFmtId="0" fontId="197" fillId="43" borderId="21" applyNumberFormat="0" applyAlignment="0" applyProtection="0"/>
    <xf numFmtId="0" fontId="197" fillId="43" borderId="21" applyNumberFormat="0" applyAlignment="0" applyProtection="0"/>
    <xf numFmtId="0" fontId="105" fillId="43" borderId="21" applyNumberFormat="0" applyAlignment="0" applyProtection="0"/>
    <xf numFmtId="0" fontId="197" fillId="43" borderId="21" applyNumberFormat="0" applyAlignment="0" applyProtection="0"/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0" fontId="142" fillId="43" borderId="21" applyNumberFormat="0" applyAlignment="0" applyProtection="0"/>
    <xf numFmtId="0" fontId="142" fillId="43" borderId="21" applyNumberFormat="0" applyAlignment="0" applyProtection="0"/>
    <xf numFmtId="0" fontId="142" fillId="43" borderId="21" applyNumberFormat="0" applyAlignment="0" applyProtection="0"/>
    <xf numFmtId="0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202" fillId="51" borderId="21" applyNumberFormat="0" applyAlignment="0" applyProtection="0"/>
    <xf numFmtId="173" fontId="98" fillId="61" borderId="21" applyNumberFormat="0" applyAlignment="0" applyProtection="0"/>
    <xf numFmtId="173" fontId="105" fillId="59" borderId="21" applyNumberFormat="0" applyAlignment="0" applyProtection="0"/>
    <xf numFmtId="0" fontId="202" fillId="51" borderId="21" applyNumberFormat="0" applyAlignment="0" applyProtection="0"/>
    <xf numFmtId="0" fontId="202" fillId="51" borderId="21" applyNumberFormat="0" applyAlignment="0" applyProtection="0"/>
    <xf numFmtId="0" fontId="105" fillId="59" borderId="21" applyNumberFormat="0" applyAlignment="0" applyProtection="0"/>
    <xf numFmtId="0" fontId="163" fillId="51" borderId="21" applyNumberFormat="0" applyAlignment="0" applyProtection="0"/>
    <xf numFmtId="4" fontId="199" fillId="64" borderId="27" applyNumberFormat="0" applyProtection="0">
      <alignment horizontal="left" vertical="center" indent="1"/>
    </xf>
    <xf numFmtId="1" fontId="207" fillId="0" borderId="114">
      <alignment vertical="top"/>
    </xf>
    <xf numFmtId="185" fontId="7" fillId="0" borderId="2"/>
    <xf numFmtId="173" fontId="72" fillId="51" borderId="27" applyNumberFormat="0" applyAlignment="0" applyProtection="0"/>
    <xf numFmtId="181" fontId="132" fillId="0" borderId="2" applyBorder="0"/>
    <xf numFmtId="185" fontId="7" fillId="0" borderId="2"/>
    <xf numFmtId="1" fontId="207" fillId="0" borderId="111">
      <alignment vertical="top"/>
    </xf>
    <xf numFmtId="274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274" fontId="7" fillId="64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2" fillId="51" borderId="27" applyNumberFormat="0" applyAlignment="0" applyProtection="0"/>
    <xf numFmtId="17" fontId="103" fillId="0" borderId="3" applyFont="0" applyFill="0" applyBorder="0" applyAlignment="0" applyProtection="0"/>
    <xf numFmtId="17" fontId="103" fillId="0" borderId="3" applyFont="0" applyFill="0" applyBorder="0" applyAlignment="0" applyProtection="0"/>
    <xf numFmtId="185" fontId="7" fillId="0" borderId="2"/>
    <xf numFmtId="0" fontId="78" fillId="0" borderId="71">
      <alignment horizontal="left" vertical="center"/>
    </xf>
    <xf numFmtId="0" fontId="72" fillId="51" borderId="27" applyNumberFormat="0" applyAlignment="0" applyProtection="0"/>
    <xf numFmtId="1" fontId="207" fillId="0" borderId="114">
      <alignment vertical="top"/>
    </xf>
    <xf numFmtId="185" fontId="7" fillId="0" borderId="2"/>
    <xf numFmtId="185" fontId="7" fillId="0" borderId="2"/>
    <xf numFmtId="185" fontId="7" fillId="0" borderId="2"/>
    <xf numFmtId="4" fontId="199" fillId="103" borderId="27" applyNumberFormat="0" applyProtection="0">
      <alignment horizontal="right" vertical="center"/>
    </xf>
    <xf numFmtId="0" fontId="7" fillId="9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173" fontId="72" fillId="51" borderId="27" applyNumberFormat="0" applyAlignment="0" applyProtection="0"/>
    <xf numFmtId="185" fontId="7" fillId="0" borderId="2"/>
    <xf numFmtId="185" fontId="7" fillId="0" borderId="2"/>
    <xf numFmtId="185" fontId="7" fillId="0" borderId="2"/>
    <xf numFmtId="0" fontId="168" fillId="1" borderId="71" applyNumberFormat="0" applyFont="0" applyAlignment="0">
      <alignment horizontal="center"/>
    </xf>
    <xf numFmtId="171" fontId="40" fillId="0" borderId="3" applyBorder="0">
      <alignment horizontal="right"/>
    </xf>
    <xf numFmtId="0" fontId="72" fillId="51" borderId="27" applyNumberFormat="0" applyAlignment="0" applyProtection="0"/>
    <xf numFmtId="4" fontId="199" fillId="99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4" fontId="199" fillId="78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232" fillId="107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287" fillId="99" borderId="27" applyNumberFormat="0" applyProtection="0">
      <alignment horizontal="right" vertical="center"/>
    </xf>
    <xf numFmtId="173" fontId="72" fillId="51" borderId="27" applyNumberFormat="0" applyAlignment="0" applyProtection="0"/>
    <xf numFmtId="185" fontId="7" fillId="0" borderId="2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274" fontId="7" fillId="36" borderId="27" applyNumberFormat="0" applyProtection="0">
      <alignment horizontal="left" vertical="center" indent="1"/>
    </xf>
    <xf numFmtId="274" fontId="7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185" fontId="7" fillId="0" borderId="2"/>
    <xf numFmtId="173" fontId="72" fillId="51" borderId="27" applyNumberFormat="0" applyAlignment="0" applyProtection="0"/>
    <xf numFmtId="0" fontId="7" fillId="36" borderId="27" applyNumberFormat="0" applyProtection="0">
      <alignment horizontal="left" vertical="center" indent="1"/>
    </xf>
    <xf numFmtId="185" fontId="7" fillId="0" borderId="2"/>
    <xf numFmtId="4" fontId="199" fillId="99" borderId="27" applyNumberFormat="0" applyProtection="0">
      <alignment horizontal="left" vertical="center" indent="1"/>
    </xf>
    <xf numFmtId="173" fontId="72" fillId="51" borderId="27" applyNumberFormat="0" applyAlignment="0" applyProtection="0"/>
    <xf numFmtId="0" fontId="7" fillId="36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78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4" fontId="199" fillId="106" borderId="27" applyNumberFormat="0" applyProtection="0">
      <alignment horizontal="right" vertical="center"/>
    </xf>
    <xf numFmtId="4" fontId="199" fillId="65" borderId="27" applyNumberFormat="0" applyProtection="0">
      <alignment horizontal="right" vertical="center"/>
    </xf>
    <xf numFmtId="185" fontId="7" fillId="0" borderId="2"/>
    <xf numFmtId="0" fontId="7" fillId="36" borderId="27" applyNumberFormat="0" applyProtection="0">
      <alignment horizontal="left" vertical="center" indent="1"/>
    </xf>
    <xf numFmtId="173" fontId="72" fillId="61" borderId="27" applyNumberFormat="0" applyAlignment="0" applyProtection="0"/>
    <xf numFmtId="0" fontId="72" fillId="61" borderId="27" applyNumberFormat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73" fontId="105" fillId="59" borderId="21" applyNumberFormat="0" applyAlignment="0" applyProtection="0"/>
    <xf numFmtId="173" fontId="105" fillId="59" borderId="21" applyNumberFormat="0" applyAlignment="0" applyProtection="0"/>
    <xf numFmtId="173" fontId="105" fillId="59" borderId="21" applyNumberFormat="0" applyAlignment="0" applyProtection="0"/>
    <xf numFmtId="0" fontId="105" fillId="59" borderId="21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2" fillId="51" borderId="27" applyNumberFormat="0" applyAlignment="0" applyProtection="0"/>
    <xf numFmtId="173" fontId="72" fillId="51" borderId="27" applyNumberFormat="0" applyAlignment="0" applyProtection="0"/>
    <xf numFmtId="0" fontId="143" fillId="51" borderId="27" applyNumberFormat="0" applyAlignment="0" applyProtection="0"/>
    <xf numFmtId="0" fontId="143" fillId="51" borderId="27" applyNumberFormat="0" applyAlignment="0" applyProtection="0"/>
    <xf numFmtId="0" fontId="143" fillId="51" borderId="27" applyNumberFormat="0" applyAlignment="0" applyProtection="0"/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0" fontId="105" fillId="43" borderId="21" applyNumberFormat="0" applyAlignment="0" applyProtection="0"/>
    <xf numFmtId="0" fontId="105" fillId="43" borderId="21" applyNumberFormat="0" applyAlignment="0" applyProtection="0"/>
    <xf numFmtId="0" fontId="197" fillId="43" borderId="21" applyNumberFormat="0" applyAlignment="0" applyProtection="0"/>
    <xf numFmtId="0" fontId="197" fillId="43" borderId="21" applyNumberFormat="0" applyAlignment="0" applyProtection="0"/>
    <xf numFmtId="0" fontId="197" fillId="43" borderId="21" applyNumberFormat="0" applyAlignment="0" applyProtection="0"/>
    <xf numFmtId="0" fontId="197" fillId="43" borderId="21" applyNumberFormat="0" applyAlignment="0" applyProtection="0"/>
    <xf numFmtId="0" fontId="142" fillId="43" borderId="21" applyNumberFormat="0" applyAlignment="0" applyProtection="0"/>
    <xf numFmtId="0" fontId="142" fillId="43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202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244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0" fontId="244" fillId="51" borderId="21" applyNumberFormat="0" applyAlignment="0" applyProtection="0"/>
    <xf numFmtId="4" fontId="287" fillId="78" borderId="27" applyNumberFormat="0" applyProtection="0">
      <alignment vertical="center"/>
    </xf>
    <xf numFmtId="276" fontId="7" fillId="70" borderId="27" applyNumberFormat="0" applyProtection="0">
      <alignment horizontal="left" vertical="center" indent="1"/>
    </xf>
    <xf numFmtId="0" fontId="72" fillId="85" borderId="27" applyNumberFormat="0" applyAlignment="0" applyProtection="0"/>
    <xf numFmtId="185" fontId="7" fillId="0" borderId="2"/>
    <xf numFmtId="185" fontId="7" fillId="0" borderId="2"/>
    <xf numFmtId="0" fontId="72" fillId="85" borderId="27" applyNumberFormat="0" applyAlignment="0" applyProtection="0"/>
    <xf numFmtId="0" fontId="7" fillId="9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73" fontId="72" fillId="51" borderId="27" applyNumberFormat="0" applyAlignment="0" applyProtection="0"/>
    <xf numFmtId="185" fontId="7" fillId="0" borderId="2"/>
    <xf numFmtId="4" fontId="199" fillId="37" borderId="27" applyNumberFormat="0" applyProtection="0">
      <alignment horizontal="left" vertical="center" indent="1"/>
    </xf>
    <xf numFmtId="185" fontId="7" fillId="0" borderId="2"/>
    <xf numFmtId="0" fontId="7" fillId="70" borderId="27" applyNumberFormat="0" applyProtection="0">
      <alignment horizontal="left" vertical="center" indent="1"/>
    </xf>
    <xf numFmtId="4" fontId="199" fillId="68" borderId="27" applyNumberFormat="0" applyProtection="0">
      <alignment horizontal="right" vertical="center"/>
    </xf>
    <xf numFmtId="4" fontId="199" fillId="78" borderId="27" applyNumberFormat="0" applyProtection="0">
      <alignment vertical="center"/>
    </xf>
    <xf numFmtId="0" fontId="7" fillId="70" borderId="27" applyNumberFormat="0" applyProtection="0">
      <alignment horizontal="left" vertical="center" indent="1"/>
    </xf>
    <xf numFmtId="185" fontId="7" fillId="0" borderId="2"/>
    <xf numFmtId="0" fontId="72" fillId="51" borderId="27" applyNumberFormat="0" applyAlignment="0" applyProtection="0"/>
    <xf numFmtId="173" fontId="72" fillId="51" borderId="27" applyNumberFormat="0" applyAlignment="0" applyProtection="0"/>
    <xf numFmtId="4" fontId="199" fillId="78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171" fontId="40" fillId="0" borderId="3" applyBorder="0">
      <alignment horizontal="right"/>
    </xf>
    <xf numFmtId="173" fontId="72" fillId="51" borderId="27" applyNumberFormat="0" applyAlignment="0" applyProtection="0"/>
    <xf numFmtId="185" fontId="7" fillId="0" borderId="2"/>
    <xf numFmtId="173" fontId="65" fillId="51" borderId="21" applyNumberFormat="0" applyAlignment="0" applyProtection="0"/>
    <xf numFmtId="1" fontId="207" fillId="0" borderId="114">
      <alignment vertical="top"/>
    </xf>
    <xf numFmtId="0" fontId="259" fillId="51" borderId="27" applyNumberFormat="0" applyAlignment="0" applyProtection="0"/>
    <xf numFmtId="0" fontId="72" fillId="61" borderId="27" applyNumberFormat="0" applyAlignment="0" applyProtection="0"/>
    <xf numFmtId="0" fontId="72" fillId="61" borderId="27" applyNumberFormat="0" applyAlignment="0" applyProtection="0"/>
    <xf numFmtId="0" fontId="72" fillId="51" borderId="27" applyNumberFormat="0" applyAlignment="0" applyProtection="0"/>
    <xf numFmtId="8" fontId="123" fillId="0" borderId="45">
      <alignment horizontal="right"/>
    </xf>
    <xf numFmtId="173" fontId="72" fillId="51" borderId="27" applyNumberFormat="0" applyAlignment="0" applyProtection="0"/>
    <xf numFmtId="0" fontId="72" fillId="51" borderId="27" applyNumberFormat="0" applyAlignment="0" applyProtection="0"/>
    <xf numFmtId="0" fontId="72" fillId="51" borderId="27" applyNumberFormat="0" applyAlignment="0" applyProtection="0"/>
    <xf numFmtId="173" fontId="72" fillId="51" borderId="27" applyNumberFormat="0" applyAlignment="0" applyProtection="0"/>
    <xf numFmtId="0" fontId="218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2" fillId="51" borderId="27" applyNumberFormat="0" applyAlignment="0" applyProtection="0"/>
    <xf numFmtId="4" fontId="199" fillId="71" borderId="27" applyNumberFormat="0" applyProtection="0">
      <alignment horizontal="right" vertical="center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274" fontId="7" fillId="64" borderId="27" applyNumberFormat="0" applyProtection="0">
      <alignment horizontal="left" vertical="center" indent="1"/>
    </xf>
    <xf numFmtId="274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274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276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4" fontId="7" fillId="0" borderId="3" applyNumberFormat="0" applyFont="0" applyFill="0" applyAlignment="0" applyProtection="0"/>
    <xf numFmtId="0" fontId="259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173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185" fontId="7" fillId="0" borderId="2"/>
    <xf numFmtId="4" fontId="199" fillId="64" borderId="27" applyNumberFormat="0" applyProtection="0">
      <alignment horizontal="left" vertical="center" indent="1"/>
    </xf>
    <xf numFmtId="275" fontId="7" fillId="0" borderId="3" applyFont="0" applyFill="0" applyBorder="0" applyAlignment="0" applyProtection="0"/>
    <xf numFmtId="17" fontId="103" fillId="0" borderId="3" applyFont="0" applyFill="0" applyBorder="0" applyAlignment="0" applyProtection="0"/>
    <xf numFmtId="173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163" fillId="51" borderId="21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8" fillId="0" borderId="95" applyNumberFormat="0" applyAlignment="0" applyProtection="0">
      <alignment horizontal="left" vertical="center"/>
    </xf>
    <xf numFmtId="0" fontId="78" fillId="0" borderId="95" applyNumberFormat="0" applyAlignment="0" applyProtection="0">
      <alignment horizontal="left" vertical="center"/>
    </xf>
    <xf numFmtId="0" fontId="78" fillId="0" borderId="95" applyNumberFormat="0" applyAlignment="0" applyProtection="0">
      <alignment horizontal="left" vertical="center"/>
    </xf>
    <xf numFmtId="171" fontId="40" fillId="71" borderId="3" applyBorder="0">
      <alignment horizontal="right"/>
    </xf>
    <xf numFmtId="8" fontId="123" fillId="0" borderId="45">
      <alignment horizontal="right"/>
    </xf>
    <xf numFmtId="8" fontId="123" fillId="0" borderId="45">
      <alignment horizontal="right"/>
    </xf>
    <xf numFmtId="8" fontId="123" fillId="0" borderId="45">
      <alignment horizontal="right"/>
    </xf>
    <xf numFmtId="8" fontId="123" fillId="0" borderId="45">
      <alignment horizontal="right"/>
    </xf>
    <xf numFmtId="8" fontId="123" fillId="0" borderId="45">
      <alignment horizontal="right"/>
    </xf>
    <xf numFmtId="185" fontId="7" fillId="0" borderId="2"/>
    <xf numFmtId="173" fontId="72" fillId="51" borderId="27" applyNumberFormat="0" applyAlignment="0" applyProtection="0"/>
    <xf numFmtId="185" fontId="7" fillId="0" borderId="2"/>
    <xf numFmtId="0" fontId="45" fillId="0" borderId="108" applyFill="0" applyBorder="0" applyProtection="0">
      <alignment horizontal="left" vertical="top"/>
    </xf>
    <xf numFmtId="185" fontId="7" fillId="0" borderId="2"/>
    <xf numFmtId="181" fontId="132" fillId="0" borderId="2" applyBorder="0"/>
    <xf numFmtId="185" fontId="7" fillId="0" borderId="2"/>
    <xf numFmtId="185" fontId="7" fillId="0" borderId="2"/>
    <xf numFmtId="185" fontId="7" fillId="0" borderId="2"/>
    <xf numFmtId="185" fontId="7" fillId="0" borderId="2"/>
    <xf numFmtId="4" fontId="199" fillId="105" borderId="27" applyNumberFormat="0" applyProtection="0">
      <alignment horizontal="right" vertical="center"/>
    </xf>
    <xf numFmtId="0" fontId="7" fillId="9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0" fontId="218" fillId="51" borderId="27" applyNumberFormat="0" applyAlignment="0" applyProtection="0"/>
    <xf numFmtId="173" fontId="45" fillId="0" borderId="108" applyFill="0" applyBorder="0" applyProtection="0">
      <alignment horizontal="left" vertical="top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4" fontId="287" fillId="99" borderId="27" applyNumberFormat="0" applyProtection="0">
      <alignment horizontal="right" vertical="center"/>
    </xf>
    <xf numFmtId="274" fontId="7" fillId="36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71" borderId="27" applyNumberFormat="0" applyProtection="0">
      <alignment horizontal="right" vertical="center"/>
    </xf>
    <xf numFmtId="4" fontId="287" fillId="78" borderId="27" applyNumberFormat="0" applyProtection="0">
      <alignment vertical="center"/>
    </xf>
    <xf numFmtId="185" fontId="7" fillId="0" borderId="2"/>
    <xf numFmtId="0" fontId="7" fillId="70" borderId="27" applyNumberFormat="0" applyProtection="0">
      <alignment horizontal="left" vertical="center" indent="1"/>
    </xf>
    <xf numFmtId="4" fontId="199" fillId="68" borderId="27" applyNumberFormat="0" applyProtection="0">
      <alignment horizontal="right" vertical="center"/>
    </xf>
    <xf numFmtId="0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7" fillId="0" borderId="3" applyNumberFormat="0" applyFont="0" applyFill="0" applyAlignment="0" applyProtection="0"/>
    <xf numFmtId="185" fontId="7" fillId="0" borderId="2"/>
    <xf numFmtId="0" fontId="200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185" fontId="7" fillId="0" borderId="2"/>
    <xf numFmtId="274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173" fontId="65" fillId="51" borderId="21" applyNumberFormat="0" applyAlignment="0" applyProtection="0"/>
    <xf numFmtId="0" fontId="244" fillId="51" borderId="21" applyNumberFormat="0" applyAlignment="0" applyProtection="0"/>
    <xf numFmtId="0" fontId="244" fillId="51" borderId="21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71" fontId="40" fillId="71" borderId="3" applyBorder="0">
      <alignment horizontal="right"/>
    </xf>
    <xf numFmtId="275" fontId="7" fillId="0" borderId="3" applyFont="0" applyFill="0" applyBorder="0" applyAlignment="0" applyProtection="0"/>
    <xf numFmtId="0" fontId="163" fillId="51" borderId="21" applyNumberFormat="0" applyAlignment="0" applyProtection="0"/>
    <xf numFmtId="185" fontId="7" fillId="0" borderId="2"/>
    <xf numFmtId="0" fontId="218" fillId="51" borderId="27" applyNumberFormat="0" applyAlignment="0" applyProtection="0"/>
    <xf numFmtId="4" fontId="199" fillId="37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2" fillId="61" borderId="27" applyNumberFormat="0" applyAlignment="0" applyProtection="0"/>
    <xf numFmtId="173" fontId="72" fillId="51" borderId="27" applyNumberFormat="0" applyAlignment="0" applyProtection="0"/>
    <xf numFmtId="185" fontId="7" fillId="0" borderId="2"/>
    <xf numFmtId="185" fontId="7" fillId="0" borderId="2"/>
    <xf numFmtId="0" fontId="259" fillId="51" borderId="27" applyNumberFormat="0" applyAlignment="0" applyProtection="0"/>
    <xf numFmtId="173" fontId="48" fillId="0" borderId="107"/>
    <xf numFmtId="0" fontId="78" fillId="0" borderId="113" applyNumberFormat="0" applyAlignment="0" applyProtection="0">
      <alignment horizontal="left" vertical="center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73" fontId="72" fillId="51" borderId="27" applyNumberFormat="0" applyAlignment="0" applyProtection="0"/>
    <xf numFmtId="173" fontId="72" fillId="51" borderId="27" applyNumberFormat="0" applyAlignment="0" applyProtection="0"/>
    <xf numFmtId="4" fontId="199" fillId="37" borderId="27" applyNumberFormat="0" applyProtection="0">
      <alignment vertical="center"/>
    </xf>
    <xf numFmtId="173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85" fontId="7" fillId="0" borderId="2"/>
    <xf numFmtId="1" fontId="207" fillId="0" borderId="111">
      <alignment vertical="top"/>
    </xf>
    <xf numFmtId="0" fontId="7" fillId="70" borderId="27" applyNumberFormat="0" applyProtection="0">
      <alignment horizontal="left" vertical="center" indent="1"/>
    </xf>
    <xf numFmtId="274" fontId="7" fillId="36" borderId="27" applyNumberFormat="0" applyProtection="0">
      <alignment horizontal="left" vertical="center" indent="1"/>
    </xf>
    <xf numFmtId="274" fontId="7" fillId="64" borderId="27" applyNumberFormat="0" applyProtection="0">
      <alignment horizontal="left" vertical="center" indent="1"/>
    </xf>
    <xf numFmtId="185" fontId="7" fillId="0" borderId="2"/>
    <xf numFmtId="0" fontId="72" fillId="61" borderId="27" applyNumberFormat="0" applyAlignment="0" applyProtection="0"/>
    <xf numFmtId="0" fontId="78" fillId="0" borderId="113" applyNumberFormat="0" applyAlignment="0" applyProtection="0">
      <alignment horizontal="left" vertical="center"/>
    </xf>
    <xf numFmtId="0" fontId="65" fillId="51" borderId="21" applyNumberFormat="0" applyAlignment="0" applyProtection="0"/>
    <xf numFmtId="4" fontId="199" fillId="78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185" fontId="7" fillId="0" borderId="2"/>
    <xf numFmtId="173" fontId="72" fillId="51" borderId="27" applyNumberFormat="0" applyAlignment="0" applyProtection="0"/>
    <xf numFmtId="185" fontId="7" fillId="0" borderId="2"/>
    <xf numFmtId="4" fontId="199" fillId="99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105" borderId="27" applyNumberFormat="0" applyProtection="0">
      <alignment horizontal="right" vertical="center"/>
    </xf>
    <xf numFmtId="171" fontId="40" fillId="71" borderId="3" applyBorder="0">
      <alignment horizontal="right"/>
    </xf>
    <xf numFmtId="185" fontId="7" fillId="0" borderId="2"/>
    <xf numFmtId="4" fontId="199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85" fontId="7" fillId="0" borderId="2"/>
    <xf numFmtId="0" fontId="7" fillId="70" borderId="27" applyNumberFormat="0" applyProtection="0">
      <alignment horizontal="left" vertical="center" indent="1"/>
    </xf>
    <xf numFmtId="185" fontId="7" fillId="0" borderId="2"/>
    <xf numFmtId="0" fontId="7" fillId="36" borderId="27" applyNumberFormat="0" applyProtection="0">
      <alignment horizontal="left" vertical="center" indent="1"/>
    </xf>
    <xf numFmtId="0" fontId="72" fillId="51" borderId="27" applyNumberFormat="0" applyAlignment="0" applyProtection="0"/>
    <xf numFmtId="0" fontId="142" fillId="43" borderId="21" applyNumberFormat="0" applyAlignment="0" applyProtection="0"/>
    <xf numFmtId="0" fontId="72" fillId="51" borderId="27" applyNumberFormat="0" applyAlignment="0" applyProtection="0"/>
    <xf numFmtId="173" fontId="72" fillId="51" borderId="27" applyNumberFormat="0" applyAlignment="0" applyProtection="0"/>
    <xf numFmtId="185" fontId="7" fillId="0" borderId="2"/>
    <xf numFmtId="185" fontId="7" fillId="0" borderId="2"/>
    <xf numFmtId="185" fontId="7" fillId="0" borderId="2"/>
    <xf numFmtId="185" fontId="7" fillId="0" borderId="2"/>
    <xf numFmtId="173" fontId="72" fillId="51" borderId="27" applyNumberFormat="0" applyAlignment="0" applyProtection="0"/>
    <xf numFmtId="0" fontId="7" fillId="90" borderId="27" applyNumberFormat="0" applyProtection="0">
      <alignment horizontal="left" vertical="center" indent="1"/>
    </xf>
    <xf numFmtId="173" fontId="72" fillId="51" borderId="27" applyNumberFormat="0" applyAlignment="0" applyProtection="0"/>
    <xf numFmtId="274" fontId="7" fillId="70" borderId="27" applyNumberFormat="0" applyProtection="0">
      <alignment horizontal="left" vertical="center" indent="1"/>
    </xf>
    <xf numFmtId="4" fontId="199" fillId="37" borderId="27" applyNumberFormat="0" applyProtection="0">
      <alignment horizontal="left" vertical="center" indent="1"/>
    </xf>
    <xf numFmtId="4" fontId="199" fillId="102" borderId="27" applyNumberFormat="0" applyProtection="0">
      <alignment horizontal="right" vertical="center"/>
    </xf>
    <xf numFmtId="0" fontId="7" fillId="36" borderId="27" applyNumberFormat="0" applyProtection="0">
      <alignment horizontal="left" vertical="center" indent="1"/>
    </xf>
    <xf numFmtId="173" fontId="72" fillId="51" borderId="27" applyNumberFormat="0" applyAlignment="0" applyProtection="0"/>
    <xf numFmtId="173" fontId="72" fillId="51" borderId="27" applyNumberFormat="0" applyAlignment="0" applyProtection="0"/>
    <xf numFmtId="185" fontId="7" fillId="0" borderId="2"/>
    <xf numFmtId="185" fontId="7" fillId="0" borderId="2"/>
    <xf numFmtId="17" fontId="103" fillId="0" borderId="3" applyFont="0" applyFill="0" applyBorder="0" applyAlignment="0" applyProtection="0"/>
    <xf numFmtId="4" fontId="199" fillId="64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8" fontId="123" fillId="0" borderId="45">
      <alignment horizontal="right"/>
    </xf>
    <xf numFmtId="0" fontId="7" fillId="90" borderId="27" applyNumberFormat="0" applyProtection="0">
      <alignment horizontal="left" vertical="center" indent="1"/>
    </xf>
    <xf numFmtId="185" fontId="7" fillId="0" borderId="2"/>
    <xf numFmtId="173" fontId="72" fillId="51" borderId="27" applyNumberFormat="0" applyAlignment="0" applyProtection="0"/>
    <xf numFmtId="173" fontId="72" fillId="51" borderId="27" applyNumberFormat="0" applyAlignment="0" applyProtection="0"/>
    <xf numFmtId="181" fontId="132" fillId="0" borderId="2" applyBorder="0"/>
    <xf numFmtId="0" fontId="197" fillId="43" borderId="21" applyNumberFormat="0" applyAlignment="0" applyProtection="0"/>
    <xf numFmtId="4" fontId="199" fillId="64" borderId="27" applyNumberFormat="0" applyProtection="0">
      <alignment horizontal="left" vertical="center" indent="1"/>
    </xf>
    <xf numFmtId="274" fontId="7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73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4" fontId="199" fillId="65" borderId="27" applyNumberFormat="0" applyProtection="0">
      <alignment horizontal="right" vertical="center"/>
    </xf>
    <xf numFmtId="0" fontId="7" fillId="64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" fillId="64" borderId="27" applyNumberFormat="0" applyProtection="0">
      <alignment horizontal="left" vertical="center" indent="1"/>
    </xf>
    <xf numFmtId="4" fontId="199" fillId="99" borderId="27" applyNumberFormat="0" applyProtection="0">
      <alignment horizontal="right" vertical="center"/>
    </xf>
    <xf numFmtId="0" fontId="170" fillId="0" borderId="112">
      <alignment vertical="center"/>
    </xf>
    <xf numFmtId="0" fontId="218" fillId="51" borderId="27" applyNumberFormat="0" applyAlignment="0" applyProtection="0"/>
    <xf numFmtId="0" fontId="7" fillId="64" borderId="27" applyNumberFormat="0" applyProtection="0">
      <alignment horizontal="left" vertical="center" indent="1"/>
    </xf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197" fillId="43" borderId="21" applyNumberFormat="0" applyAlignment="0" applyProtection="0"/>
    <xf numFmtId="173" fontId="72" fillId="61" borderId="27" applyNumberFormat="0" applyAlignment="0" applyProtection="0"/>
    <xf numFmtId="1" fontId="207" fillId="0" borderId="114">
      <alignment vertical="top"/>
    </xf>
    <xf numFmtId="173" fontId="72" fillId="51" borderId="27" applyNumberFormat="0" applyAlignment="0" applyProtection="0"/>
    <xf numFmtId="185" fontId="7" fillId="0" borderId="2"/>
    <xf numFmtId="173" fontId="72" fillId="51" borderId="27" applyNumberFormat="0" applyAlignment="0" applyProtection="0"/>
    <xf numFmtId="4" fontId="287" fillId="78" borderId="27" applyNumberFormat="0" applyProtection="0">
      <alignment vertical="center"/>
    </xf>
    <xf numFmtId="4" fontId="199" fillId="64" borderId="27" applyNumberFormat="0" applyProtection="0">
      <alignment horizontal="left" vertical="center" indent="1"/>
    </xf>
    <xf numFmtId="173" fontId="65" fillId="51" borderId="21" applyNumberFormat="0" applyAlignment="0" applyProtection="0"/>
    <xf numFmtId="0" fontId="7" fillId="90" borderId="27" applyNumberFormat="0" applyProtection="0">
      <alignment horizontal="left" vertical="center" indent="1"/>
    </xf>
    <xf numFmtId="173" fontId="65" fillId="51" borderId="21" applyNumberFormat="0" applyAlignment="0" applyProtection="0"/>
    <xf numFmtId="0" fontId="7" fillId="64" borderId="27" applyNumberFormat="0" applyProtection="0">
      <alignment horizontal="left" vertical="center" indent="1"/>
    </xf>
    <xf numFmtId="0" fontId="202" fillId="51" borderId="21" applyNumberFormat="0" applyAlignment="0" applyProtection="0"/>
    <xf numFmtId="185" fontId="7" fillId="0" borderId="2"/>
    <xf numFmtId="0" fontId="72" fillId="61" borderId="27" applyNumberFormat="0" applyAlignment="0" applyProtection="0"/>
    <xf numFmtId="0" fontId="7" fillId="64" borderId="27" applyNumberFormat="0" applyProtection="0">
      <alignment horizontal="left" vertical="center" indent="1"/>
    </xf>
    <xf numFmtId="173" fontId="72" fillId="51" borderId="27" applyNumberFormat="0" applyAlignment="0" applyProtection="0"/>
    <xf numFmtId="173" fontId="72" fillId="51" borderId="27" applyNumberFormat="0" applyAlignment="0" applyProtection="0"/>
    <xf numFmtId="4" fontId="199" fillId="64" borderId="27" applyNumberFormat="0" applyProtection="0">
      <alignment horizontal="left" vertical="center" indent="1"/>
    </xf>
    <xf numFmtId="173" fontId="72" fillId="51" borderId="27" applyNumberFormat="0" applyAlignment="0" applyProtection="0"/>
    <xf numFmtId="4" fontId="199" fillId="64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181" fontId="132" fillId="0" borderId="2" applyBorder="0"/>
    <xf numFmtId="0" fontId="218" fillId="51" borderId="27" applyNumberFormat="0" applyAlignment="0" applyProtection="0"/>
    <xf numFmtId="0" fontId="197" fillId="43" borderId="21" applyNumberFormat="0" applyAlignment="0" applyProtection="0"/>
    <xf numFmtId="185" fontId="7" fillId="0" borderId="2"/>
    <xf numFmtId="0" fontId="7" fillId="70" borderId="27" applyNumberFormat="0" applyProtection="0">
      <alignment horizontal="left" vertical="center" indent="1"/>
    </xf>
    <xf numFmtId="0" fontId="105" fillId="43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0" fontId="7" fillId="70" borderId="27" applyNumberFormat="0" applyProtection="0">
      <alignment horizontal="left" vertical="center" indent="1"/>
    </xf>
    <xf numFmtId="173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173" fontId="72" fillId="51" borderId="27" applyNumberFormat="0" applyAlignment="0" applyProtection="0"/>
    <xf numFmtId="185" fontId="7" fillId="0" borderId="2"/>
    <xf numFmtId="185" fontId="7" fillId="0" borderId="2"/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173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185" fontId="7" fillId="0" borderId="2"/>
    <xf numFmtId="185" fontId="7" fillId="0" borderId="2"/>
    <xf numFmtId="173" fontId="72" fillId="61" borderId="27" applyNumberFormat="0" applyAlignment="0" applyProtection="0"/>
    <xf numFmtId="0" fontId="218" fillId="51" borderId="27" applyNumberFormat="0" applyAlignment="0" applyProtection="0"/>
    <xf numFmtId="4" fontId="199" fillId="78" borderId="27" applyNumberFormat="0" applyProtection="0">
      <alignment vertical="center"/>
    </xf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4" fontId="287" fillId="78" borderId="27" applyNumberFormat="0" applyProtection="0">
      <alignment vertical="center"/>
    </xf>
    <xf numFmtId="276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244" fillId="51" borderId="21" applyNumberFormat="0" applyAlignment="0" applyProtection="0"/>
    <xf numFmtId="185" fontId="7" fillId="0" borderId="2"/>
    <xf numFmtId="0" fontId="7" fillId="70" borderId="27" applyNumberFormat="0" applyProtection="0">
      <alignment horizontal="left" vertical="center" indent="1"/>
    </xf>
    <xf numFmtId="0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274" fontId="7" fillId="90" borderId="27" applyNumberFormat="0" applyProtection="0">
      <alignment horizontal="left" vertical="center" indent="1"/>
    </xf>
    <xf numFmtId="0" fontId="259" fillId="51" borderId="27" applyNumberFormat="0" applyAlignment="0" applyProtection="0"/>
    <xf numFmtId="4" fontId="199" fillId="37" borderId="27" applyNumberFormat="0" applyProtection="0">
      <alignment vertical="center"/>
    </xf>
    <xf numFmtId="0" fontId="142" fillId="43" borderId="21" applyNumberFormat="0" applyAlignment="0" applyProtection="0"/>
    <xf numFmtId="173" fontId="72" fillId="51" borderId="27" applyNumberFormat="0" applyAlignment="0" applyProtection="0"/>
    <xf numFmtId="0" fontId="7" fillId="36" borderId="27" applyNumberFormat="0" applyProtection="0">
      <alignment horizontal="left" vertical="center" indent="1"/>
    </xf>
    <xf numFmtId="0" fontId="72" fillId="51" borderId="27" applyNumberFormat="0" applyAlignment="0" applyProtection="0"/>
    <xf numFmtId="185" fontId="7" fillId="0" borderId="2"/>
    <xf numFmtId="4" fontId="199" fillId="99" borderId="27" applyNumberFormat="0" applyProtection="0">
      <alignment horizontal="left" vertical="center" indent="1"/>
    </xf>
    <xf numFmtId="0" fontId="72" fillId="51" borderId="27" applyNumberFormat="0" applyAlignment="0" applyProtection="0"/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173" fontId="72" fillId="51" borderId="27" applyNumberFormat="0" applyAlignment="0" applyProtection="0"/>
    <xf numFmtId="185" fontId="7" fillId="0" borderId="2"/>
    <xf numFmtId="173" fontId="72" fillId="61" borderId="27" applyNumberFormat="0" applyAlignment="0" applyProtection="0"/>
    <xf numFmtId="0" fontId="7" fillId="90" borderId="27" applyNumberFormat="0" applyProtection="0">
      <alignment horizontal="left" vertical="center" indent="1"/>
    </xf>
    <xf numFmtId="173" fontId="72" fillId="51" borderId="27" applyNumberFormat="0" applyAlignment="0" applyProtection="0"/>
    <xf numFmtId="0" fontId="7" fillId="90" borderId="27" applyNumberFormat="0" applyProtection="0">
      <alignment horizontal="left" vertical="center" indent="1"/>
    </xf>
    <xf numFmtId="171" fontId="40" fillId="71" borderId="3" applyBorder="0">
      <alignment horizontal="right"/>
    </xf>
    <xf numFmtId="173" fontId="72" fillId="51" borderId="27" applyNumberFormat="0" applyAlignment="0" applyProtection="0"/>
    <xf numFmtId="185" fontId="7" fillId="0" borderId="2"/>
    <xf numFmtId="0" fontId="72" fillId="61" borderId="27" applyNumberFormat="0" applyAlignment="0" applyProtection="0"/>
    <xf numFmtId="0" fontId="78" fillId="0" borderId="113" applyNumberFormat="0" applyAlignment="0" applyProtection="0">
      <alignment horizontal="left" vertical="center"/>
    </xf>
    <xf numFmtId="0" fontId="7" fillId="70" borderId="27" applyNumberFormat="0" applyProtection="0">
      <alignment horizontal="left" vertical="center" indent="1"/>
    </xf>
    <xf numFmtId="0" fontId="200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8" fontId="123" fillId="0" borderId="45">
      <alignment horizontal="right"/>
    </xf>
    <xf numFmtId="0" fontId="7" fillId="36" borderId="27" applyNumberFormat="0" applyProtection="0">
      <alignment horizontal="left" vertical="center" indent="1"/>
    </xf>
    <xf numFmtId="0" fontId="72" fillId="51" borderId="27" applyNumberFormat="0" applyAlignment="0" applyProtection="0"/>
    <xf numFmtId="4" fontId="199" fillId="99" borderId="27" applyNumberFormat="0" applyProtection="0">
      <alignment horizontal="left" vertical="center" indent="1"/>
    </xf>
    <xf numFmtId="0" fontId="259" fillId="51" borderId="27" applyNumberFormat="0" applyAlignment="0" applyProtection="0"/>
    <xf numFmtId="173" fontId="72" fillId="51" borderId="27" applyNumberFormat="0" applyAlignment="0" applyProtection="0"/>
    <xf numFmtId="185" fontId="7" fillId="0" borderId="2"/>
    <xf numFmtId="0" fontId="143" fillId="51" borderId="27" applyNumberFormat="0" applyAlignment="0" applyProtection="0"/>
    <xf numFmtId="185" fontId="7" fillId="0" borderId="2"/>
    <xf numFmtId="0" fontId="218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173" fontId="105" fillId="59" borderId="21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81" fontId="132" fillId="0" borderId="2" applyBorder="0"/>
    <xf numFmtId="171" fontId="40" fillId="71" borderId="3" applyBorder="0">
      <alignment horizontal="right"/>
    </xf>
    <xf numFmtId="185" fontId="7" fillId="0" borderId="2"/>
    <xf numFmtId="185" fontId="7" fillId="0" borderId="2"/>
    <xf numFmtId="274" fontId="7" fillId="64" borderId="27" applyNumberFormat="0" applyProtection="0">
      <alignment horizontal="left" vertical="center" indent="1"/>
    </xf>
    <xf numFmtId="185" fontId="7" fillId="0" borderId="2"/>
    <xf numFmtId="0" fontId="7" fillId="9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173" fontId="72" fillId="51" borderId="27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7" fillId="70" borderId="27" applyNumberFormat="0" applyProtection="0">
      <alignment horizontal="left" vertical="center" indent="1"/>
    </xf>
    <xf numFmtId="0" fontId="72" fillId="51" borderId="27" applyNumberFormat="0" applyAlignment="0" applyProtection="0"/>
    <xf numFmtId="173" fontId="72" fillId="51" borderId="27" applyNumberFormat="0" applyAlignment="0" applyProtection="0"/>
    <xf numFmtId="0" fontId="7" fillId="90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85" fontId="7" fillId="0" borderId="2"/>
    <xf numFmtId="173" fontId="72" fillId="51" borderId="27" applyNumberFormat="0" applyAlignment="0" applyProtection="0"/>
    <xf numFmtId="173" fontId="72" fillId="51" borderId="27" applyNumberFormat="0" applyAlignment="0" applyProtection="0"/>
    <xf numFmtId="185" fontId="7" fillId="0" borderId="2"/>
    <xf numFmtId="185" fontId="7" fillId="0" borderId="2"/>
    <xf numFmtId="0" fontId="7" fillId="70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64" borderId="27" applyNumberFormat="0" applyProtection="0">
      <alignment horizontal="left" vertical="center" indent="1"/>
    </xf>
    <xf numFmtId="4" fontId="199" fillId="103" borderId="27" applyNumberFormat="0" applyProtection="0">
      <alignment horizontal="right" vertical="center"/>
    </xf>
    <xf numFmtId="4" fontId="199" fillId="64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173" fontId="72" fillId="51" borderId="27" applyNumberFormat="0" applyAlignment="0" applyProtection="0"/>
    <xf numFmtId="185" fontId="7" fillId="0" borderId="2"/>
    <xf numFmtId="0" fontId="259" fillId="51" borderId="27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0" fontId="65" fillId="85" borderId="21" applyNumberFormat="0" applyAlignment="0" applyProtection="0"/>
    <xf numFmtId="0" fontId="72" fillId="51" borderId="27" applyNumberFormat="0" applyAlignment="0" applyProtection="0"/>
    <xf numFmtId="0" fontId="7" fillId="90" borderId="27" applyNumberFormat="0" applyProtection="0">
      <alignment horizontal="left" vertical="center" indent="1"/>
    </xf>
    <xf numFmtId="0" fontId="7" fillId="64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143" fillId="51" borderId="27" applyNumberFormat="0" applyAlignment="0" applyProtection="0"/>
    <xf numFmtId="0" fontId="105" fillId="43" borderId="21" applyNumberFormat="0" applyAlignment="0" applyProtection="0"/>
    <xf numFmtId="181" fontId="132" fillId="0" borderId="2" applyBorder="0"/>
    <xf numFmtId="173" fontId="72" fillId="51" borderId="27" applyNumberFormat="0" applyAlignment="0" applyProtection="0"/>
    <xf numFmtId="185" fontId="7" fillId="0" borderId="2"/>
    <xf numFmtId="185" fontId="7" fillId="0" borderId="2"/>
    <xf numFmtId="274" fontId="7" fillId="90" borderId="27" applyNumberFormat="0" applyProtection="0">
      <alignment horizontal="left" vertical="center" indent="1"/>
    </xf>
    <xf numFmtId="173" fontId="72" fillId="51" borderId="27" applyNumberFormat="0" applyAlignment="0" applyProtection="0"/>
    <xf numFmtId="0" fontId="202" fillId="51" borderId="21" applyNumberFormat="0" applyAlignment="0" applyProtection="0"/>
    <xf numFmtId="0" fontId="65" fillId="51" borderId="21" applyNumberFormat="0" applyAlignment="0" applyProtection="0"/>
    <xf numFmtId="173" fontId="98" fillId="61" borderId="21" applyNumberFormat="0" applyAlignment="0" applyProtection="0"/>
    <xf numFmtId="0" fontId="72" fillId="51" borderId="27" applyNumberFormat="0" applyAlignment="0" applyProtection="0"/>
    <xf numFmtId="0" fontId="72" fillId="51" borderId="27" applyNumberFormat="0" applyAlignment="0" applyProtection="0"/>
    <xf numFmtId="185" fontId="7" fillId="0" borderId="2"/>
    <xf numFmtId="0" fontId="72" fillId="61" borderId="27" applyNumberFormat="0" applyAlignment="0" applyProtection="0"/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259" fillId="51" borderId="27" applyNumberFormat="0" applyAlignment="0" applyProtection="0"/>
    <xf numFmtId="173" fontId="72" fillId="51" borderId="27" applyNumberFormat="0" applyAlignment="0" applyProtection="0"/>
    <xf numFmtId="4" fontId="199" fillId="64" borderId="27" applyNumberFormat="0" applyProtection="0">
      <alignment horizontal="left" vertical="center" indent="1"/>
    </xf>
    <xf numFmtId="1" fontId="207" fillId="0" borderId="114">
      <alignment vertical="top"/>
    </xf>
    <xf numFmtId="0" fontId="163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173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4" fontId="199" fillId="99" borderId="27" applyNumberFormat="0" applyProtection="0">
      <alignment horizontal="left" vertical="center" indent="1"/>
    </xf>
    <xf numFmtId="0" fontId="143" fillId="51" borderId="27" applyNumberFormat="0" applyAlignment="0" applyProtection="0"/>
    <xf numFmtId="0" fontId="218" fillId="51" borderId="27" applyNumberFormat="0" applyAlignment="0" applyProtection="0"/>
    <xf numFmtId="171" fontId="40" fillId="71" borderId="3" applyBorder="0">
      <alignment horizontal="right"/>
    </xf>
    <xf numFmtId="1" fontId="207" fillId="0" borderId="114">
      <alignment vertical="top"/>
    </xf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72" fillId="51" borderId="27" applyNumberFormat="0" applyAlignment="0" applyProtection="0"/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85" fontId="7" fillId="0" borderId="2"/>
    <xf numFmtId="173" fontId="72" fillId="51" borderId="27" applyNumberFormat="0" applyAlignment="0" applyProtection="0"/>
    <xf numFmtId="171" fontId="40" fillId="71" borderId="3" applyBorder="0">
      <alignment horizontal="right"/>
    </xf>
    <xf numFmtId="0" fontId="7" fillId="64" borderId="27" applyNumberFormat="0" applyProtection="0">
      <alignment horizontal="left" vertical="center" indent="1"/>
    </xf>
    <xf numFmtId="1" fontId="207" fillId="0" borderId="114">
      <alignment vertical="top"/>
    </xf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72" fillId="51" borderId="27" applyNumberFormat="0" applyAlignment="0" applyProtection="0"/>
    <xf numFmtId="275" fontId="7" fillId="0" borderId="3" applyFont="0" applyFill="0" applyBorder="0" applyAlignment="0" applyProtection="0"/>
    <xf numFmtId="173" fontId="72" fillId="51" borderId="27" applyNumberFormat="0" applyAlignment="0" applyProtection="0"/>
    <xf numFmtId="4" fontId="199" fillId="99" borderId="27" applyNumberFormat="0" applyProtection="0">
      <alignment horizontal="left" vertical="center" indent="1"/>
    </xf>
    <xf numFmtId="173" fontId="72" fillId="51" borderId="27" applyNumberFormat="0" applyAlignment="0" applyProtection="0"/>
    <xf numFmtId="17" fontId="103" fillId="0" borderId="3" applyFont="0" applyFill="0" applyBorder="0" applyAlignment="0" applyProtection="0"/>
    <xf numFmtId="173" fontId="72" fillId="51" borderId="27" applyNumberFormat="0" applyAlignment="0" applyProtection="0"/>
    <xf numFmtId="185" fontId="7" fillId="0" borderId="2"/>
    <xf numFmtId="0" fontId="78" fillId="0" borderId="71">
      <alignment horizontal="left" vertical="center"/>
    </xf>
    <xf numFmtId="173" fontId="72" fillId="51" borderId="27" applyNumberFormat="0" applyAlignment="0" applyProtection="0"/>
    <xf numFmtId="0" fontId="105" fillId="43" borderId="21" applyNumberFormat="0" applyAlignment="0" applyProtection="0"/>
    <xf numFmtId="171" fontId="40" fillId="71" borderId="3" applyBorder="0">
      <alignment horizontal="right"/>
    </xf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72" fillId="51" borderId="27" applyNumberFormat="0" applyAlignment="0" applyProtection="0"/>
    <xf numFmtId="0" fontId="7" fillId="64" borderId="27" applyNumberFormat="0" applyProtection="0">
      <alignment horizontal="left" vertical="center" indent="1"/>
    </xf>
    <xf numFmtId="173" fontId="72" fillId="51" borderId="27" applyNumberFormat="0" applyAlignment="0" applyProtection="0"/>
    <xf numFmtId="0" fontId="7" fillId="90" borderId="27" applyNumberFormat="0" applyProtection="0">
      <alignment horizontal="left" vertical="center" indent="1"/>
    </xf>
    <xf numFmtId="185" fontId="7" fillId="0" borderId="2"/>
    <xf numFmtId="185" fontId="7" fillId="0" borderId="2"/>
    <xf numFmtId="173" fontId="72" fillId="51" borderId="27" applyNumberFormat="0" applyAlignment="0" applyProtection="0"/>
    <xf numFmtId="171" fontId="40" fillId="71" borderId="3" applyBorder="0">
      <alignment horizontal="right"/>
    </xf>
    <xf numFmtId="173" fontId="65" fillId="51" borderId="21" applyNumberFormat="0" applyAlignment="0" applyProtection="0"/>
    <xf numFmtId="173" fontId="65" fillId="51" borderId="21" applyNumberFormat="0" applyAlignment="0" applyProtection="0"/>
    <xf numFmtId="171" fontId="40" fillId="71" borderId="3" applyBorder="0">
      <alignment horizontal="right"/>
    </xf>
    <xf numFmtId="173" fontId="65" fillId="51" borderId="21" applyNumberFormat="0" applyAlignment="0" applyProtection="0"/>
    <xf numFmtId="173" fontId="65" fillId="51" borderId="21" applyNumberFormat="0" applyAlignment="0" applyProtection="0"/>
    <xf numFmtId="171" fontId="40" fillId="0" borderId="3" applyBorder="0">
      <alignment horizontal="right"/>
    </xf>
    <xf numFmtId="171" fontId="40" fillId="0" borderId="3" applyBorder="0">
      <alignment horizontal="right"/>
    </xf>
    <xf numFmtId="173" fontId="65" fillId="51" borderId="21" applyNumberFormat="0" applyAlignment="0" applyProtection="0"/>
    <xf numFmtId="173" fontId="65" fillId="51" borderId="21" applyNumberFormat="0" applyAlignment="0" applyProtection="0"/>
    <xf numFmtId="0" fontId="142" fillId="43" borderId="21" applyNumberFormat="0" applyAlignment="0" applyProtection="0"/>
    <xf numFmtId="173" fontId="72" fillId="51" borderId="27" applyNumberFormat="0" applyAlignment="0" applyProtection="0"/>
    <xf numFmtId="185" fontId="7" fillId="0" borderId="2"/>
    <xf numFmtId="185" fontId="7" fillId="0" borderId="2"/>
    <xf numFmtId="4" fontId="199" fillId="64" borderId="27" applyNumberFormat="0" applyProtection="0">
      <alignment horizontal="left" vertical="center" indent="1"/>
    </xf>
    <xf numFmtId="173" fontId="72" fillId="51" borderId="27" applyNumberFormat="0" applyAlignment="0" applyProtection="0"/>
    <xf numFmtId="173" fontId="72" fillId="51" borderId="27" applyNumberFormat="0" applyAlignment="0" applyProtection="0"/>
    <xf numFmtId="185" fontId="7" fillId="0" borderId="2"/>
    <xf numFmtId="173" fontId="72" fillId="51" borderId="27" applyNumberFormat="0" applyAlignment="0" applyProtection="0"/>
    <xf numFmtId="274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7" fontId="103" fillId="0" borderId="3" applyFont="0" applyFill="0" applyBorder="0" applyAlignment="0" applyProtection="0"/>
    <xf numFmtId="0" fontId="7" fillId="70" borderId="27" applyNumberFormat="0" applyProtection="0">
      <alignment horizontal="left" vertical="center" indent="1"/>
    </xf>
    <xf numFmtId="173" fontId="72" fillId="51" borderId="27" applyNumberFormat="0" applyAlignment="0" applyProtection="0"/>
    <xf numFmtId="171" fontId="40" fillId="0" borderId="3" applyBorder="0">
      <alignment horizontal="right"/>
    </xf>
    <xf numFmtId="8" fontId="123" fillId="0" borderId="45">
      <alignment horizontal="right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97" borderId="27" applyNumberFormat="0" applyProtection="0">
      <alignment horizontal="right" vertical="center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199" fillId="103" borderId="27" applyNumberFormat="0" applyProtection="0">
      <alignment horizontal="right" vertical="center"/>
    </xf>
    <xf numFmtId="0" fontId="7" fillId="70" borderId="27" applyNumberFormat="0" applyProtection="0">
      <alignment horizontal="left" vertical="center" indent="1"/>
    </xf>
    <xf numFmtId="185" fontId="7" fillId="0" borderId="2"/>
    <xf numFmtId="0" fontId="72" fillId="51" borderId="27" applyNumberFormat="0" applyAlignment="0" applyProtection="0"/>
    <xf numFmtId="173" fontId="72" fillId="51" borderId="27" applyNumberFormat="0" applyAlignment="0" applyProtection="0"/>
    <xf numFmtId="4" fontId="199" fillId="97" borderId="27" applyNumberFormat="0" applyProtection="0">
      <alignment horizontal="right" vertical="center"/>
    </xf>
    <xf numFmtId="0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185" fontId="7" fillId="0" borderId="2"/>
    <xf numFmtId="4" fontId="199" fillId="78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185" fontId="7" fillId="0" borderId="2"/>
    <xf numFmtId="173" fontId="72" fillId="51" borderId="27" applyNumberFormat="0" applyAlignment="0" applyProtection="0"/>
    <xf numFmtId="173" fontId="72" fillId="51" borderId="27" applyNumberFormat="0" applyAlignment="0" applyProtection="0"/>
    <xf numFmtId="185" fontId="7" fillId="0" borderId="2"/>
    <xf numFmtId="173" fontId="72" fillId="61" borderId="27" applyNumberFormat="0" applyAlignment="0" applyProtection="0"/>
    <xf numFmtId="4" fontId="199" fillId="99" borderId="27" applyNumberFormat="0" applyProtection="0">
      <alignment horizontal="left" vertical="center" indent="1"/>
    </xf>
    <xf numFmtId="4" fontId="199" fillId="99" borderId="27" applyNumberFormat="0" applyProtection="0">
      <alignment horizontal="right" vertical="center"/>
    </xf>
    <xf numFmtId="0" fontId="7" fillId="90" borderId="27" applyNumberFormat="0" applyProtection="0">
      <alignment horizontal="left" vertical="center" indent="1"/>
    </xf>
    <xf numFmtId="185" fontId="7" fillId="0" borderId="2"/>
    <xf numFmtId="0" fontId="7" fillId="36" borderId="27" applyNumberFormat="0" applyProtection="0">
      <alignment horizontal="left" vertical="center" indent="1"/>
    </xf>
    <xf numFmtId="185" fontId="7" fillId="0" borderId="2"/>
    <xf numFmtId="173" fontId="72" fillId="61" borderId="27" applyNumberFormat="0" applyAlignment="0" applyProtection="0"/>
    <xf numFmtId="274" fontId="7" fillId="70" borderId="27" applyNumberFormat="0" applyProtection="0">
      <alignment horizontal="left" vertical="center" indent="1"/>
    </xf>
    <xf numFmtId="173" fontId="72" fillId="51" borderId="27" applyNumberFormat="0" applyAlignment="0" applyProtection="0"/>
    <xf numFmtId="17" fontId="103" fillId="0" borderId="3" applyFont="0" applyFill="0" applyBorder="0" applyAlignment="0" applyProtection="0"/>
    <xf numFmtId="0" fontId="218" fillId="51" borderId="27" applyNumberFormat="0" applyAlignment="0" applyProtection="0"/>
    <xf numFmtId="0" fontId="72" fillId="61" borderId="27" applyNumberFormat="0" applyAlignment="0" applyProtection="0"/>
    <xf numFmtId="274" fontId="7" fillId="90" borderId="27" applyNumberFormat="0" applyProtection="0">
      <alignment horizontal="left" vertical="center" indent="1"/>
    </xf>
    <xf numFmtId="185" fontId="7" fillId="0" borderId="2"/>
    <xf numFmtId="185" fontId="7" fillId="0" borderId="2"/>
    <xf numFmtId="173" fontId="72" fillId="51" borderId="27" applyNumberFormat="0" applyAlignment="0" applyProtection="0"/>
    <xf numFmtId="0" fontId="259" fillId="51" borderId="27" applyNumberFormat="0" applyAlignment="0" applyProtection="0"/>
    <xf numFmtId="0" fontId="105" fillId="43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1" fontId="40" fillId="0" borderId="3" applyBorder="0">
      <alignment horizontal="right"/>
    </xf>
    <xf numFmtId="0" fontId="45" fillId="0" borderId="105" applyFill="0" applyBorder="0" applyProtection="0">
      <alignment horizontal="left" vertical="top"/>
    </xf>
    <xf numFmtId="0" fontId="48" fillId="0" borderId="104"/>
    <xf numFmtId="199" fontId="71" fillId="0" borderId="105" applyFont="0" applyFill="0" applyBorder="0" applyAlignment="0" applyProtection="0"/>
    <xf numFmtId="173" fontId="45" fillId="0" borderId="105" applyFill="0" applyBorder="0" applyProtection="0">
      <alignment horizontal="left" vertical="top"/>
    </xf>
    <xf numFmtId="3" fontId="233" fillId="35" borderId="106" applyFont="0" applyAlignment="0">
      <alignment vertical="center"/>
    </xf>
    <xf numFmtId="3" fontId="233" fillId="35" borderId="103" applyFont="0" applyAlignment="0">
      <alignment vertical="center"/>
    </xf>
    <xf numFmtId="3" fontId="233" fillId="35" borderId="103" applyFont="0" applyAlignment="0">
      <alignment vertical="center"/>
    </xf>
    <xf numFmtId="3" fontId="233" fillId="35" borderId="103" applyFont="0" applyAlignment="0">
      <alignment vertical="center"/>
    </xf>
    <xf numFmtId="3" fontId="233" fillId="35" borderId="103" applyFont="0" applyAlignment="0">
      <alignment vertical="center"/>
    </xf>
    <xf numFmtId="0" fontId="48" fillId="0" borderId="98"/>
    <xf numFmtId="173" fontId="48" fillId="0" borderId="98"/>
    <xf numFmtId="199" fontId="71" fillId="0" borderId="99" applyFont="0" applyFill="0" applyBorder="0" applyAlignment="0" applyProtection="0"/>
    <xf numFmtId="0" fontId="48" fillId="0" borderId="101"/>
    <xf numFmtId="0" fontId="45" fillId="0" borderId="99" applyFill="0" applyBorder="0" applyProtection="0">
      <alignment horizontal="left" vertical="top"/>
    </xf>
    <xf numFmtId="173" fontId="45" fillId="0" borderId="99" applyFill="0" applyBorder="0" applyProtection="0">
      <alignment horizontal="left" vertical="top"/>
    </xf>
    <xf numFmtId="0" fontId="7" fillId="70" borderId="27" applyNumberFormat="0" applyProtection="0">
      <alignment horizontal="left" vertical="center" indent="1"/>
    </xf>
    <xf numFmtId="0" fontId="72" fillId="51" borderId="27" applyNumberFormat="0" applyAlignment="0" applyProtection="0"/>
    <xf numFmtId="182" fontId="79" fillId="0" borderId="99" applyFont="0" applyFill="0" applyBorder="0" applyAlignment="0" applyProtection="0"/>
    <xf numFmtId="164" fontId="84" fillId="0" borderId="99" applyFont="0" applyFill="0" applyBorder="0" applyAlignment="0" applyProtection="0">
      <alignment horizontal="right"/>
    </xf>
    <xf numFmtId="3" fontId="233" fillId="35" borderId="103" applyFont="0" applyAlignment="0">
      <alignment vertical="center"/>
    </xf>
    <xf numFmtId="3" fontId="233" fillId="35" borderId="103" applyFont="0" applyAlignment="0">
      <alignment vertical="center"/>
    </xf>
    <xf numFmtId="3" fontId="233" fillId="35" borderId="103" applyFont="0" applyAlignment="0">
      <alignment vertical="center"/>
    </xf>
    <xf numFmtId="4" fontId="199" fillId="64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3" fontId="233" fillId="35" borderId="106" applyFont="0" applyAlignment="0">
      <alignment vertical="center"/>
    </xf>
    <xf numFmtId="164" fontId="84" fillId="0" borderId="102" applyFont="0" applyFill="0" applyBorder="0" applyAlignment="0" applyProtection="0">
      <alignment horizontal="right"/>
    </xf>
    <xf numFmtId="0" fontId="7" fillId="64" borderId="27" applyNumberFormat="0" applyProtection="0">
      <alignment horizontal="left" vertical="center" indent="1"/>
    </xf>
    <xf numFmtId="1" fontId="207" fillId="0" borderId="111">
      <alignment vertical="top"/>
    </xf>
    <xf numFmtId="173" fontId="45" fillId="0" borderId="102" applyFill="0" applyBorder="0" applyProtection="0">
      <alignment horizontal="left" vertical="top"/>
    </xf>
    <xf numFmtId="4" fontId="199" fillId="78" borderId="27" applyNumberFormat="0" applyProtection="0">
      <alignment horizontal="left" vertical="center" indent="1"/>
    </xf>
    <xf numFmtId="173" fontId="72" fillId="51" borderId="27" applyNumberFormat="0" applyAlignment="0" applyProtection="0"/>
    <xf numFmtId="185" fontId="7" fillId="0" borderId="2"/>
    <xf numFmtId="0" fontId="7" fillId="36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4" fontId="199" fillId="78" borderId="27" applyNumberFormat="0" applyProtection="0">
      <alignment horizontal="left" vertical="center" indent="1"/>
    </xf>
    <xf numFmtId="0" fontId="7" fillId="9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73" fontId="65" fillId="51" borderId="21" applyNumberFormat="0" applyAlignment="0" applyProtection="0"/>
    <xf numFmtId="0" fontId="7" fillId="36" borderId="27" applyNumberFormat="0" applyProtection="0">
      <alignment horizontal="left" vertical="center" indent="1"/>
    </xf>
    <xf numFmtId="0" fontId="72" fillId="51" borderId="27" applyNumberFormat="0" applyAlignment="0" applyProtection="0"/>
    <xf numFmtId="0" fontId="7" fillId="90" borderId="27" applyNumberFormat="0" applyProtection="0">
      <alignment horizontal="left" vertical="center" indent="1"/>
    </xf>
    <xf numFmtId="274" fontId="7" fillId="9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276" fontId="7" fillId="70" borderId="27" applyNumberFormat="0" applyProtection="0">
      <alignment horizontal="left" vertical="center" indent="1"/>
    </xf>
    <xf numFmtId="173" fontId="72" fillId="51" borderId="27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173" fontId="65" fillId="51" borderId="21" applyNumberFormat="0" applyAlignment="0" applyProtection="0"/>
    <xf numFmtId="0" fontId="202" fillId="51" borderId="21" applyNumberFormat="0" applyAlignment="0" applyProtection="0"/>
    <xf numFmtId="0" fontId="244" fillId="51" borderId="21" applyNumberFormat="0" applyAlignment="0" applyProtection="0"/>
    <xf numFmtId="0" fontId="244" fillId="51" borderId="21" applyNumberFormat="0" applyAlignment="0" applyProtection="0"/>
    <xf numFmtId="0" fontId="98" fillId="61" borderId="21" applyNumberFormat="0" applyAlignment="0" applyProtection="0"/>
    <xf numFmtId="0" fontId="244" fillId="51" borderId="21" applyNumberFormat="0" applyAlignment="0" applyProtection="0"/>
    <xf numFmtId="173" fontId="98" fillId="61" borderId="21" applyNumberFormat="0" applyAlignment="0" applyProtection="0"/>
    <xf numFmtId="0" fontId="98" fillId="61" borderId="21" applyNumberFormat="0" applyAlignment="0" applyProtection="0"/>
    <xf numFmtId="0" fontId="65" fillId="51" borderId="21" applyNumberFormat="0" applyAlignment="0" applyProtection="0"/>
    <xf numFmtId="0" fontId="65" fillId="51" borderId="21" applyNumberFormat="0" applyAlignment="0" applyProtection="0"/>
    <xf numFmtId="173" fontId="65" fillId="51" borderId="21" applyNumberFormat="0" applyAlignment="0" applyProtection="0"/>
    <xf numFmtId="173" fontId="48" fillId="0" borderId="104"/>
    <xf numFmtId="1" fontId="207" fillId="0" borderId="96">
      <alignment vertical="top"/>
    </xf>
    <xf numFmtId="3" fontId="233" fillId="35" borderId="100" applyFont="0" applyAlignment="0">
      <alignment vertical="center"/>
    </xf>
    <xf numFmtId="3" fontId="233" fillId="35" borderId="100" applyFont="0" applyAlignment="0">
      <alignment vertical="center"/>
    </xf>
    <xf numFmtId="3" fontId="233" fillId="35" borderId="100" applyFont="0" applyAlignment="0">
      <alignment vertical="center"/>
    </xf>
    <xf numFmtId="3" fontId="233" fillId="35" borderId="100" applyFont="0" applyAlignment="0">
      <alignment vertical="center"/>
    </xf>
    <xf numFmtId="3" fontId="233" fillId="35" borderId="100" applyFont="0" applyAlignment="0">
      <alignment vertical="center"/>
    </xf>
    <xf numFmtId="3" fontId="233" fillId="35" borderId="100" applyFont="0" applyAlignment="0">
      <alignment vertical="center"/>
    </xf>
    <xf numFmtId="3" fontId="233" fillId="35" borderId="100" applyFont="0" applyAlignment="0">
      <alignment vertical="center"/>
    </xf>
    <xf numFmtId="3" fontId="233" fillId="35" borderId="106" applyFont="0" applyAlignment="0">
      <alignment vertical="center"/>
    </xf>
    <xf numFmtId="3" fontId="233" fillId="35" borderId="106" applyFont="0" applyAlignment="0">
      <alignment vertical="center"/>
    </xf>
    <xf numFmtId="3" fontId="233" fillId="35" borderId="106" applyFont="0" applyAlignment="0">
      <alignment vertical="center"/>
    </xf>
    <xf numFmtId="276" fontId="7" fillId="70" borderId="27" applyNumberFormat="0" applyProtection="0">
      <alignment horizontal="left" vertical="center" indent="1"/>
    </xf>
    <xf numFmtId="173" fontId="72" fillId="61" borderId="27" applyNumberFormat="0" applyAlignment="0" applyProtection="0"/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82" fontId="79" fillId="0" borderId="105" applyFont="0" applyFill="0" applyBorder="0" applyAlignment="0" applyProtection="0"/>
    <xf numFmtId="164" fontId="84" fillId="0" borderId="105" applyFont="0" applyFill="0" applyBorder="0" applyAlignment="0" applyProtection="0">
      <alignment horizontal="right"/>
    </xf>
    <xf numFmtId="3" fontId="233" fillId="35" borderId="106" applyFont="0" applyAlignment="0">
      <alignment vertical="center"/>
    </xf>
    <xf numFmtId="173" fontId="72" fillId="51" borderId="27" applyNumberFormat="0" applyAlignment="0" applyProtection="0"/>
    <xf numFmtId="0" fontId="72" fillId="51" borderId="27" applyNumberFormat="0" applyAlignment="0" applyProtection="0"/>
    <xf numFmtId="185" fontId="7" fillId="0" borderId="2"/>
    <xf numFmtId="182" fontId="79" fillId="0" borderId="102" applyFont="0" applyFill="0" applyBorder="0" applyAlignment="0" applyProtection="0"/>
    <xf numFmtId="0" fontId="45" fillId="0" borderId="102" applyFill="0" applyBorder="0" applyProtection="0">
      <alignment horizontal="left" vertical="top"/>
    </xf>
    <xf numFmtId="199" fontId="71" fillId="0" borderId="102" applyFont="0" applyFill="0" applyBorder="0" applyAlignment="0" applyProtection="0"/>
    <xf numFmtId="173" fontId="48" fillId="0" borderId="101"/>
    <xf numFmtId="3" fontId="233" fillId="35" borderId="106" applyFont="0" applyAlignment="0">
      <alignment vertical="center"/>
    </xf>
    <xf numFmtId="0" fontId="200" fillId="70" borderId="27" applyNumberFormat="0" applyProtection="0">
      <alignment horizontal="left" vertical="center" indent="1"/>
    </xf>
    <xf numFmtId="173" fontId="65" fillId="51" borderId="21" applyNumberFormat="0" applyAlignment="0" applyProtection="0"/>
    <xf numFmtId="173" fontId="65" fillId="51" borderId="21" applyNumberFormat="0" applyAlignment="0" applyProtection="0"/>
    <xf numFmtId="0" fontId="65" fillId="51" borderId="21" applyNumberFormat="0" applyAlignment="0" applyProtection="0"/>
    <xf numFmtId="171" fontId="40" fillId="71" borderId="3" applyBorder="0">
      <alignment horizontal="right"/>
    </xf>
    <xf numFmtId="185" fontId="7" fillId="0" borderId="2"/>
    <xf numFmtId="1" fontId="207" fillId="0" borderId="111">
      <alignment vertical="top"/>
    </xf>
    <xf numFmtId="4" fontId="199" fillId="78" borderId="27" applyNumberFormat="0" applyProtection="0">
      <alignment vertical="center"/>
    </xf>
    <xf numFmtId="0" fontId="7" fillId="64" borderId="27" applyNumberFormat="0" applyProtection="0">
      <alignment horizontal="left" vertical="center" indent="1"/>
    </xf>
    <xf numFmtId="185" fontId="7" fillId="0" borderId="2"/>
    <xf numFmtId="173" fontId="72" fillId="51" borderId="27" applyNumberFormat="0" applyAlignment="0" applyProtection="0"/>
    <xf numFmtId="173" fontId="72" fillId="51" borderId="27" applyNumberFormat="0" applyAlignment="0" applyProtection="0"/>
    <xf numFmtId="185" fontId="7" fillId="0" borderId="2"/>
    <xf numFmtId="185" fontId="7" fillId="0" borderId="2"/>
    <xf numFmtId="4" fontId="199" fillId="104" borderId="27" applyNumberFormat="0" applyProtection="0">
      <alignment horizontal="right" vertical="center"/>
    </xf>
    <xf numFmtId="0" fontId="7" fillId="70" borderId="27" applyNumberFormat="0" applyProtection="0">
      <alignment horizontal="left" vertical="center" indent="1"/>
    </xf>
    <xf numFmtId="0" fontId="72" fillId="51" borderId="27" applyNumberFormat="0" applyAlignment="0" applyProtection="0"/>
    <xf numFmtId="0" fontId="168" fillId="1" borderId="71" applyNumberFormat="0" applyFont="0" applyAlignment="0">
      <alignment horizontal="center"/>
    </xf>
    <xf numFmtId="173" fontId="72" fillId="51" borderId="27" applyNumberFormat="0" applyAlignment="0" applyProtection="0"/>
    <xf numFmtId="0" fontId="7" fillId="36" borderId="27" applyNumberFormat="0" applyProtection="0">
      <alignment horizontal="left" vertical="center" indent="1"/>
    </xf>
    <xf numFmtId="4" fontId="199" fillId="37" borderId="27" applyNumberFormat="0" applyProtection="0">
      <alignment horizontal="left" vertical="center" indent="1"/>
    </xf>
    <xf numFmtId="185" fontId="7" fillId="0" borderId="2"/>
    <xf numFmtId="185" fontId="7" fillId="0" borderId="2"/>
    <xf numFmtId="173" fontId="72" fillId="51" borderId="27" applyNumberFormat="0" applyAlignment="0" applyProtection="0"/>
    <xf numFmtId="0" fontId="72" fillId="51" borderId="27" applyNumberFormat="0" applyAlignment="0" applyProtection="0"/>
    <xf numFmtId="0" fontId="202" fillId="51" borderId="21" applyNumberFormat="0" applyAlignment="0" applyProtection="0"/>
    <xf numFmtId="173" fontId="72" fillId="51" borderId="27" applyNumberFormat="0" applyAlignment="0" applyProtection="0"/>
    <xf numFmtId="0" fontId="7" fillId="70" borderId="27" applyNumberFormat="0" applyProtection="0">
      <alignment horizontal="left" vertical="center" indent="1"/>
    </xf>
    <xf numFmtId="0" fontId="143" fillId="51" borderId="27" applyNumberFormat="0" applyAlignment="0" applyProtection="0"/>
    <xf numFmtId="171" fontId="40" fillId="0" borderId="3" applyBorder="0">
      <alignment horizontal="right"/>
    </xf>
    <xf numFmtId="274" fontId="7" fillId="36" borderId="27" applyNumberFormat="0" applyProtection="0">
      <alignment horizontal="left" vertical="center" indent="1"/>
    </xf>
    <xf numFmtId="0" fontId="259" fillId="51" borderId="27" applyNumberFormat="0" applyAlignment="0" applyProtection="0"/>
    <xf numFmtId="0" fontId="72" fillId="61" borderId="27" applyNumberFormat="0" applyAlignment="0" applyProtection="0"/>
    <xf numFmtId="0" fontId="72" fillId="61" borderId="27" applyNumberFormat="0" applyAlignment="0" applyProtection="0"/>
    <xf numFmtId="0" fontId="72" fillId="51" borderId="27" applyNumberFormat="0" applyAlignment="0" applyProtection="0"/>
    <xf numFmtId="0" fontId="72" fillId="51" borderId="27" applyNumberFormat="0" applyAlignment="0" applyProtection="0"/>
    <xf numFmtId="0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2" fillId="51" borderId="27" applyNumberFormat="0" applyAlignment="0" applyProtection="0"/>
    <xf numFmtId="1" fontId="207" fillId="0" borderId="114">
      <alignment vertical="top"/>
    </xf>
    <xf numFmtId="4" fontId="199" fillId="68" borderId="27" applyNumberFormat="0" applyProtection="0">
      <alignment horizontal="right" vertical="center"/>
    </xf>
    <xf numFmtId="0" fontId="7" fillId="9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73" fontId="65" fillId="51" borderId="21" applyNumberFormat="0" applyAlignment="0" applyProtection="0"/>
    <xf numFmtId="4" fontId="199" fillId="102" borderId="27" applyNumberFormat="0" applyProtection="0">
      <alignment horizontal="right" vertical="center"/>
    </xf>
    <xf numFmtId="185" fontId="7" fillId="0" borderId="2"/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185" fontId="7" fillId="0" borderId="2"/>
    <xf numFmtId="185" fontId="7" fillId="0" borderId="2"/>
    <xf numFmtId="0" fontId="7" fillId="70" borderId="27" applyNumberFormat="0" applyProtection="0">
      <alignment horizontal="left" vertical="center" indent="1"/>
    </xf>
    <xf numFmtId="0" fontId="78" fillId="0" borderId="113" applyNumberFormat="0" applyAlignment="0" applyProtection="0">
      <alignment horizontal="left" vertical="center"/>
    </xf>
    <xf numFmtId="173" fontId="72" fillId="51" borderId="27" applyNumberFormat="0" applyAlignment="0" applyProtection="0"/>
    <xf numFmtId="173" fontId="72" fillId="51" borderId="27" applyNumberFormat="0" applyAlignment="0" applyProtection="0"/>
    <xf numFmtId="185" fontId="7" fillId="0" borderId="2"/>
    <xf numFmtId="0" fontId="7" fillId="70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0" fontId="7" fillId="36" borderId="27" applyNumberFormat="0" applyProtection="0">
      <alignment horizontal="left" vertical="center" indent="1"/>
    </xf>
    <xf numFmtId="185" fontId="7" fillId="0" borderId="2"/>
    <xf numFmtId="1" fontId="207" fillId="0" borderId="114">
      <alignment vertical="top"/>
    </xf>
    <xf numFmtId="185" fontId="7" fillId="0" borderId="2"/>
    <xf numFmtId="173" fontId="72" fillId="51" borderId="27" applyNumberFormat="0" applyAlignment="0" applyProtection="0"/>
    <xf numFmtId="0" fontId="7" fillId="36" borderId="27" applyNumberFormat="0" applyProtection="0">
      <alignment horizontal="left" vertical="center" indent="1"/>
    </xf>
    <xf numFmtId="1" fontId="207" fillId="0" borderId="114">
      <alignment vertical="top"/>
    </xf>
    <xf numFmtId="185" fontId="7" fillId="0" borderId="2"/>
    <xf numFmtId="173" fontId="72" fillId="51" borderId="27" applyNumberFormat="0" applyAlignment="0" applyProtection="0"/>
    <xf numFmtId="0" fontId="72" fillId="51" borderId="27" applyNumberFormat="0" applyAlignment="0" applyProtection="0"/>
    <xf numFmtId="173" fontId="72" fillId="61" borderId="27" applyNumberFormat="0" applyAlignment="0" applyProtection="0"/>
    <xf numFmtId="173" fontId="65" fillId="51" borderId="21" applyNumberFormat="0" applyAlignment="0" applyProtection="0"/>
    <xf numFmtId="171" fontId="40" fillId="0" borderId="3" applyBorder="0">
      <alignment horizontal="right"/>
    </xf>
    <xf numFmtId="1" fontId="207" fillId="0" borderId="96">
      <alignment vertical="top"/>
    </xf>
    <xf numFmtId="1" fontId="207" fillId="0" borderId="96">
      <alignment vertical="top"/>
    </xf>
    <xf numFmtId="1" fontId="207" fillId="0" borderId="96">
      <alignment vertical="top"/>
    </xf>
    <xf numFmtId="1" fontId="207" fillId="0" borderId="96">
      <alignment vertical="top"/>
    </xf>
    <xf numFmtId="1" fontId="207" fillId="0" borderId="96">
      <alignment vertical="top"/>
    </xf>
    <xf numFmtId="1" fontId="207" fillId="0" borderId="96">
      <alignment vertical="top"/>
    </xf>
    <xf numFmtId="1" fontId="207" fillId="0" borderId="96">
      <alignment vertical="top"/>
    </xf>
    <xf numFmtId="1" fontId="207" fillId="0" borderId="96">
      <alignment vertical="top"/>
    </xf>
    <xf numFmtId="0" fontId="78" fillId="0" borderId="95" applyNumberFormat="0" applyAlignment="0" applyProtection="0">
      <alignment horizontal="left" vertical="center"/>
    </xf>
    <xf numFmtId="0" fontId="78" fillId="0" borderId="95" applyNumberFormat="0" applyAlignment="0" applyProtection="0">
      <alignment horizontal="left" vertical="center"/>
    </xf>
    <xf numFmtId="0" fontId="78" fillId="0" borderId="95" applyNumberFormat="0" applyAlignment="0" applyProtection="0">
      <alignment horizontal="left" vertical="center"/>
    </xf>
    <xf numFmtId="8" fontId="123" fillId="0" borderId="45">
      <alignment horizontal="right"/>
    </xf>
    <xf numFmtId="8" fontId="123" fillId="0" borderId="45">
      <alignment horizontal="right"/>
    </xf>
    <xf numFmtId="8" fontId="123" fillId="0" borderId="45">
      <alignment horizontal="right"/>
    </xf>
    <xf numFmtId="8" fontId="123" fillId="0" borderId="45">
      <alignment horizontal="right"/>
    </xf>
    <xf numFmtId="8" fontId="123" fillId="0" borderId="45">
      <alignment horizontal="right"/>
    </xf>
    <xf numFmtId="0" fontId="78" fillId="0" borderId="95" applyNumberFormat="0" applyAlignment="0" applyProtection="0">
      <alignment horizontal="left" vertical="center"/>
    </xf>
    <xf numFmtId="0" fontId="78" fillId="0" borderId="95" applyNumberFormat="0" applyAlignment="0" applyProtection="0">
      <alignment horizontal="left" vertical="center"/>
    </xf>
    <xf numFmtId="0" fontId="170" fillId="0" borderId="97">
      <alignment vertical="center"/>
    </xf>
    <xf numFmtId="0" fontId="170" fillId="0" borderId="97">
      <alignment vertical="center"/>
    </xf>
    <xf numFmtId="0" fontId="45" fillId="0" borderId="108" applyFill="0" applyBorder="0" applyProtection="0">
      <alignment horizontal="left" vertical="top"/>
    </xf>
    <xf numFmtId="0" fontId="48" fillId="0" borderId="107"/>
    <xf numFmtId="199" fontId="71" fillId="0" borderId="108" applyFont="0" applyFill="0" applyBorder="0" applyAlignment="0" applyProtection="0"/>
    <xf numFmtId="173" fontId="45" fillId="0" borderId="108" applyFill="0" applyBorder="0" applyProtection="0">
      <alignment horizontal="left" vertical="top"/>
    </xf>
    <xf numFmtId="3" fontId="233" fillId="35" borderId="109" applyFont="0" applyAlignment="0">
      <alignment vertical="center"/>
    </xf>
    <xf numFmtId="3" fontId="233" fillId="35" borderId="106" applyFont="0" applyAlignment="0">
      <alignment vertical="center"/>
    </xf>
    <xf numFmtId="3" fontId="233" fillId="35" borderId="106" applyFont="0" applyAlignment="0">
      <alignment vertical="center"/>
    </xf>
    <xf numFmtId="3" fontId="233" fillId="35" borderId="106" applyFont="0" applyAlignment="0">
      <alignment vertical="center"/>
    </xf>
    <xf numFmtId="3" fontId="233" fillId="35" borderId="106" applyFont="0" applyAlignment="0">
      <alignment vertical="center"/>
    </xf>
    <xf numFmtId="0" fontId="48" fillId="0" borderId="104"/>
    <xf numFmtId="3" fontId="233" fillId="35" borderId="106" applyFont="0" applyAlignment="0">
      <alignment vertical="center"/>
    </xf>
    <xf numFmtId="3" fontId="233" fillId="35" borderId="106" applyFont="0" applyAlignment="0">
      <alignment vertical="center"/>
    </xf>
    <xf numFmtId="3" fontId="233" fillId="35" borderId="106" applyFont="0" applyAlignment="0">
      <alignment vertical="center"/>
    </xf>
    <xf numFmtId="3" fontId="233" fillId="35" borderId="109" applyFont="0" applyAlignment="0">
      <alignment vertical="center"/>
    </xf>
    <xf numFmtId="164" fontId="84" fillId="0" borderId="105" applyFont="0" applyFill="0" applyBorder="0" applyAlignment="0" applyProtection="0">
      <alignment horizontal="right"/>
    </xf>
    <xf numFmtId="173" fontId="45" fillId="0" borderId="105" applyFill="0" applyBorder="0" applyProtection="0">
      <alignment horizontal="left" vertical="top"/>
    </xf>
    <xf numFmtId="173" fontId="48" fillId="0" borderId="107"/>
    <xf numFmtId="3" fontId="233" fillId="35" borderId="106" applyFont="0" applyAlignment="0">
      <alignment vertical="center"/>
    </xf>
    <xf numFmtId="3" fontId="233" fillId="35" borderId="106" applyFont="0" applyAlignment="0">
      <alignment vertical="center"/>
    </xf>
    <xf numFmtId="3" fontId="233" fillId="35" borderId="106" applyFont="0" applyAlignment="0">
      <alignment vertical="center"/>
    </xf>
    <xf numFmtId="3" fontId="233" fillId="35" borderId="106" applyFont="0" applyAlignment="0">
      <alignment vertical="center"/>
    </xf>
    <xf numFmtId="3" fontId="233" fillId="35" borderId="106" applyFont="0" applyAlignment="0">
      <alignment vertical="center"/>
    </xf>
    <xf numFmtId="3" fontId="233" fillId="35" borderId="106" applyFont="0" applyAlignment="0">
      <alignment vertical="center"/>
    </xf>
    <xf numFmtId="3" fontId="233" fillId="35" borderId="106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182" fontId="79" fillId="0" borderId="108" applyFont="0" applyFill="0" applyBorder="0" applyAlignment="0" applyProtection="0"/>
    <xf numFmtId="164" fontId="84" fillId="0" borderId="108" applyFont="0" applyFill="0" applyBorder="0" applyAlignment="0" applyProtection="0">
      <alignment horizontal="right"/>
    </xf>
    <xf numFmtId="3" fontId="233" fillId="35" borderId="109" applyFont="0" applyAlignment="0">
      <alignment vertical="center"/>
    </xf>
    <xf numFmtId="182" fontId="79" fillId="0" borderId="105" applyFont="0" applyFill="0" applyBorder="0" applyAlignment="0" applyProtection="0"/>
    <xf numFmtId="0" fontId="45" fillId="0" borderId="105" applyFill="0" applyBorder="0" applyProtection="0">
      <alignment horizontal="left" vertical="top"/>
    </xf>
    <xf numFmtId="199" fontId="71" fillId="0" borderId="105" applyFont="0" applyFill="0" applyBorder="0" applyAlignment="0" applyProtection="0"/>
    <xf numFmtId="173" fontId="48" fillId="0" borderId="104"/>
    <xf numFmtId="3" fontId="233" fillId="35" borderId="109" applyFont="0" applyAlignment="0">
      <alignment vertical="center"/>
    </xf>
    <xf numFmtId="185" fontId="7" fillId="0" borderId="2"/>
    <xf numFmtId="173" fontId="72" fillId="51" borderId="27" applyNumberFormat="0" applyAlignment="0" applyProtection="0"/>
    <xf numFmtId="0" fontId="143" fillId="51" borderId="27" applyNumberFormat="0" applyAlignment="0" applyProtection="0"/>
    <xf numFmtId="0" fontId="170" fillId="0" borderId="112">
      <alignment vertical="center"/>
    </xf>
    <xf numFmtId="0" fontId="170" fillId="0" borderId="112">
      <alignment vertical="center"/>
    </xf>
    <xf numFmtId="0" fontId="45" fillId="0" borderId="108" applyFill="0" applyBorder="0" applyProtection="0">
      <alignment horizontal="left" vertical="top"/>
    </xf>
    <xf numFmtId="0" fontId="48" fillId="0" borderId="107"/>
    <xf numFmtId="199" fontId="71" fillId="0" borderId="108" applyFont="0" applyFill="0" applyBorder="0" applyAlignment="0" applyProtection="0"/>
    <xf numFmtId="173" fontId="45" fillId="0" borderId="108" applyFill="0" applyBorder="0" applyProtection="0">
      <alignment horizontal="left" vertical="top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0" fontId="48" fillId="0" borderId="107"/>
    <xf numFmtId="173" fontId="48" fillId="0" borderId="107"/>
    <xf numFmtId="199" fontId="71" fillId="0" borderId="108" applyFont="0" applyFill="0" applyBorder="0" applyAlignment="0" applyProtection="0"/>
    <xf numFmtId="0" fontId="48" fillId="0" borderId="107"/>
    <xf numFmtId="0" fontId="45" fillId="0" borderId="108" applyFill="0" applyBorder="0" applyProtection="0">
      <alignment horizontal="left" vertical="top"/>
    </xf>
    <xf numFmtId="173" fontId="45" fillId="0" borderId="108" applyFill="0" applyBorder="0" applyProtection="0">
      <alignment horizontal="left" vertical="top"/>
    </xf>
    <xf numFmtId="182" fontId="79" fillId="0" borderId="108" applyFont="0" applyFill="0" applyBorder="0" applyAlignment="0" applyProtection="0"/>
    <xf numFmtId="164" fontId="84" fillId="0" borderId="108" applyFont="0" applyFill="0" applyBorder="0" applyAlignment="0" applyProtection="0">
      <alignment horizontal="right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164" fontId="84" fillId="0" borderId="108" applyFont="0" applyFill="0" applyBorder="0" applyAlignment="0" applyProtection="0">
      <alignment horizontal="right"/>
    </xf>
    <xf numFmtId="173" fontId="45" fillId="0" borderId="108" applyFill="0" applyBorder="0" applyProtection="0">
      <alignment horizontal="left" vertical="top"/>
    </xf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0" fontId="7" fillId="90" borderId="27" applyNumberFormat="0" applyProtection="0">
      <alignment horizontal="left" vertical="center" indent="1"/>
    </xf>
    <xf numFmtId="0" fontId="218" fillId="51" borderId="27" applyNumberFormat="0" applyAlignment="0" applyProtection="0"/>
    <xf numFmtId="0" fontId="105" fillId="59" borderId="21" applyNumberFormat="0" applyAlignment="0" applyProtection="0"/>
    <xf numFmtId="0" fontId="259" fillId="51" borderId="27" applyNumberFormat="0" applyAlignment="0" applyProtection="0"/>
    <xf numFmtId="173" fontId="48" fillId="0" borderId="107"/>
    <xf numFmtId="1" fontId="207" fillId="0" borderId="111">
      <alignment vertical="top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0" fontId="218" fillId="51" borderId="27" applyNumberFormat="0" applyAlignment="0" applyProtection="0"/>
    <xf numFmtId="173" fontId="72" fillId="51" borderId="27" applyNumberFormat="0" applyAlignment="0" applyProtection="0"/>
    <xf numFmtId="173" fontId="72" fillId="51" borderId="27" applyNumberFormat="0" applyAlignment="0" applyProtection="0"/>
    <xf numFmtId="182" fontId="79" fillId="0" borderId="108" applyFont="0" applyFill="0" applyBorder="0" applyAlignment="0" applyProtection="0"/>
    <xf numFmtId="164" fontId="84" fillId="0" borderId="108" applyFont="0" applyFill="0" applyBorder="0" applyAlignment="0" applyProtection="0">
      <alignment horizontal="right"/>
    </xf>
    <xf numFmtId="3" fontId="233" fillId="35" borderId="109" applyFont="0" applyAlignment="0">
      <alignment vertical="center"/>
    </xf>
    <xf numFmtId="182" fontId="79" fillId="0" borderId="108" applyFont="0" applyFill="0" applyBorder="0" applyAlignment="0" applyProtection="0"/>
    <xf numFmtId="0" fontId="45" fillId="0" borderId="108" applyFill="0" applyBorder="0" applyProtection="0">
      <alignment horizontal="left" vertical="top"/>
    </xf>
    <xf numFmtId="199" fontId="71" fillId="0" borderId="108" applyFont="0" applyFill="0" applyBorder="0" applyAlignment="0" applyProtection="0"/>
    <xf numFmtId="173" fontId="48" fillId="0" borderId="107"/>
    <xf numFmtId="171" fontId="40" fillId="0" borderId="3" applyBorder="0">
      <alignment horizontal="right"/>
    </xf>
    <xf numFmtId="181" fontId="91" fillId="0" borderId="3" applyBorder="0"/>
    <xf numFmtId="3" fontId="233" fillId="35" borderId="109" applyFont="0" applyAlignment="0">
      <alignment vertical="center"/>
    </xf>
    <xf numFmtId="173" fontId="72" fillId="51" borderId="27" applyNumberFormat="0" applyAlignment="0" applyProtection="0"/>
    <xf numFmtId="173" fontId="72" fillId="51" borderId="27" applyNumberFormat="0" applyAlignment="0" applyProtection="0"/>
    <xf numFmtId="173" fontId="72" fillId="61" borderId="27" applyNumberFormat="0" applyAlignment="0" applyProtection="0"/>
    <xf numFmtId="173" fontId="72" fillId="51" borderId="27" applyNumberFormat="0" applyAlignment="0" applyProtection="0"/>
    <xf numFmtId="0" fontId="218" fillId="51" borderId="27" applyNumberFormat="0" applyAlignment="0" applyProtection="0"/>
    <xf numFmtId="0" fontId="72" fillId="51" borderId="27" applyNumberFormat="0" applyAlignment="0" applyProtection="0"/>
    <xf numFmtId="1" fontId="207" fillId="0" borderId="111">
      <alignment vertical="top"/>
    </xf>
    <xf numFmtId="1" fontId="207" fillId="0" borderId="111">
      <alignment vertical="top"/>
    </xf>
    <xf numFmtId="1" fontId="207" fillId="0" borderId="111">
      <alignment vertical="top"/>
    </xf>
    <xf numFmtId="1" fontId="207" fillId="0" borderId="111">
      <alignment vertical="top"/>
    </xf>
    <xf numFmtId="1" fontId="207" fillId="0" borderId="111">
      <alignment vertical="top"/>
    </xf>
    <xf numFmtId="1" fontId="207" fillId="0" borderId="111">
      <alignment vertical="top"/>
    </xf>
    <xf numFmtId="1" fontId="207" fillId="0" borderId="111">
      <alignment vertical="top"/>
    </xf>
    <xf numFmtId="1" fontId="207" fillId="0" borderId="111">
      <alignment vertical="top"/>
    </xf>
    <xf numFmtId="0" fontId="78" fillId="0" borderId="110" applyNumberFormat="0" applyAlignment="0" applyProtection="0">
      <alignment horizontal="left" vertical="center"/>
    </xf>
    <xf numFmtId="0" fontId="78" fillId="0" borderId="110" applyNumberFormat="0" applyAlignment="0" applyProtection="0">
      <alignment horizontal="left" vertical="center"/>
    </xf>
    <xf numFmtId="0" fontId="78" fillId="0" borderId="110" applyNumberFormat="0" applyAlignment="0" applyProtection="0">
      <alignment horizontal="left" vertical="center"/>
    </xf>
    <xf numFmtId="0" fontId="78" fillId="0" borderId="110" applyNumberFormat="0" applyAlignment="0" applyProtection="0">
      <alignment horizontal="left" vertical="center"/>
    </xf>
    <xf numFmtId="0" fontId="78" fillId="0" borderId="110" applyNumberFormat="0" applyAlignment="0" applyProtection="0">
      <alignment horizontal="left" vertical="center"/>
    </xf>
    <xf numFmtId="0" fontId="170" fillId="0" borderId="112">
      <alignment vertical="center"/>
    </xf>
    <xf numFmtId="0" fontId="170" fillId="0" borderId="112">
      <alignment vertical="center"/>
    </xf>
    <xf numFmtId="0" fontId="45" fillId="0" borderId="108" applyFill="0" applyBorder="0" applyProtection="0">
      <alignment horizontal="left" vertical="top"/>
    </xf>
    <xf numFmtId="0" fontId="48" fillId="0" borderId="107"/>
    <xf numFmtId="199" fontId="71" fillId="0" borderId="108" applyFont="0" applyFill="0" applyBorder="0" applyAlignment="0" applyProtection="0"/>
    <xf numFmtId="173" fontId="45" fillId="0" borderId="108" applyFill="0" applyBorder="0" applyProtection="0">
      <alignment horizontal="left" vertical="top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0" fontId="48" fillId="0" borderId="107"/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164" fontId="84" fillId="0" borderId="108" applyFont="0" applyFill="0" applyBorder="0" applyAlignment="0" applyProtection="0">
      <alignment horizontal="right"/>
    </xf>
    <xf numFmtId="173" fontId="45" fillId="0" borderId="108" applyFill="0" applyBorder="0" applyProtection="0">
      <alignment horizontal="left" vertical="top"/>
    </xf>
    <xf numFmtId="173" fontId="48" fillId="0" borderId="107"/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182" fontId="79" fillId="0" borderId="108" applyFont="0" applyFill="0" applyBorder="0" applyAlignment="0" applyProtection="0"/>
    <xf numFmtId="164" fontId="84" fillId="0" borderId="108" applyFont="0" applyFill="0" applyBorder="0" applyAlignment="0" applyProtection="0">
      <alignment horizontal="right"/>
    </xf>
    <xf numFmtId="3" fontId="233" fillId="35" borderId="109" applyFont="0" applyAlignment="0">
      <alignment vertical="center"/>
    </xf>
    <xf numFmtId="182" fontId="79" fillId="0" borderId="108" applyFont="0" applyFill="0" applyBorder="0" applyAlignment="0" applyProtection="0"/>
    <xf numFmtId="0" fontId="45" fillId="0" borderId="108" applyFill="0" applyBorder="0" applyProtection="0">
      <alignment horizontal="left" vertical="top"/>
    </xf>
    <xf numFmtId="199" fontId="71" fillId="0" borderId="108" applyFont="0" applyFill="0" applyBorder="0" applyAlignment="0" applyProtection="0"/>
    <xf numFmtId="173" fontId="48" fillId="0" borderId="107"/>
    <xf numFmtId="3" fontId="233" fillId="35" borderId="109" applyFont="0" applyAlignment="0">
      <alignment vertical="center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274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0" fontId="7" fillId="70" borderId="27" applyNumberFormat="0" applyProtection="0">
      <alignment horizontal="left" vertical="center" indent="1"/>
    </xf>
    <xf numFmtId="4" fontId="225" fillId="99" borderId="27" applyNumberFormat="0" applyProtection="0">
      <alignment horizontal="right" vertical="center"/>
    </xf>
    <xf numFmtId="4" fontId="225" fillId="99" borderId="27" applyNumberFormat="0" applyProtection="0">
      <alignment horizontal="right" vertical="center"/>
    </xf>
    <xf numFmtId="4" fontId="225" fillId="99" borderId="27" applyNumberFormat="0" applyProtection="0">
      <alignment horizontal="right" vertical="center"/>
    </xf>
    <xf numFmtId="185" fontId="7" fillId="0" borderId="2"/>
    <xf numFmtId="8" fontId="123" fillId="0" borderId="45">
      <alignment horizontal="right"/>
    </xf>
    <xf numFmtId="8" fontId="123" fillId="0" borderId="45">
      <alignment horizontal="right"/>
    </xf>
    <xf numFmtId="8" fontId="123" fillId="0" borderId="45">
      <alignment horizontal="right"/>
    </xf>
    <xf numFmtId="8" fontId="123" fillId="0" borderId="45">
      <alignment horizontal="right"/>
    </xf>
    <xf numFmtId="8" fontId="123" fillId="0" borderId="45">
      <alignment horizontal="right"/>
    </xf>
    <xf numFmtId="8" fontId="123" fillId="0" borderId="45">
      <alignment horizontal="right"/>
    </xf>
    <xf numFmtId="0" fontId="170" fillId="0" borderId="115">
      <alignment vertical="center"/>
    </xf>
    <xf numFmtId="0" fontId="170" fillId="0" borderId="115">
      <alignment vertical="center"/>
    </xf>
    <xf numFmtId="0" fontId="45" fillId="0" borderId="105" applyFill="0" applyBorder="0" applyProtection="0">
      <alignment horizontal="left" vertical="top"/>
    </xf>
    <xf numFmtId="0" fontId="48" fillId="0" borderId="101"/>
    <xf numFmtId="199" fontId="71" fillId="0" borderId="105" applyFont="0" applyFill="0" applyBorder="0" applyAlignment="0" applyProtection="0"/>
    <xf numFmtId="173" fontId="45" fillId="0" borderId="105" applyFill="0" applyBorder="0" applyProtection="0">
      <alignment horizontal="left" vertical="top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0" fontId="48" fillId="0" borderId="107"/>
    <xf numFmtId="173" fontId="48" fillId="0" borderId="107"/>
    <xf numFmtId="199" fontId="71" fillId="0" borderId="108" applyFont="0" applyFill="0" applyBorder="0" applyAlignment="0" applyProtection="0"/>
    <xf numFmtId="0" fontId="48" fillId="0" borderId="107"/>
    <xf numFmtId="0" fontId="45" fillId="0" borderId="108" applyFill="0" applyBorder="0" applyProtection="0">
      <alignment horizontal="left" vertical="top"/>
    </xf>
    <xf numFmtId="173" fontId="45" fillId="0" borderId="108" applyFill="0" applyBorder="0" applyProtection="0">
      <alignment horizontal="left" vertical="top"/>
    </xf>
    <xf numFmtId="182" fontId="79" fillId="0" borderId="108" applyFont="0" applyFill="0" applyBorder="0" applyAlignment="0" applyProtection="0"/>
    <xf numFmtId="164" fontId="84" fillId="0" borderId="108" applyFont="0" applyFill="0" applyBorder="0" applyAlignment="0" applyProtection="0">
      <alignment horizontal="right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164" fontId="84" fillId="0" borderId="108" applyFont="0" applyFill="0" applyBorder="0" applyAlignment="0" applyProtection="0">
      <alignment horizontal="right"/>
    </xf>
    <xf numFmtId="173" fontId="45" fillId="0" borderId="108" applyFill="0" applyBorder="0" applyProtection="0">
      <alignment horizontal="left" vertical="top"/>
    </xf>
    <xf numFmtId="185" fontId="7" fillId="0" borderId="2"/>
    <xf numFmtId="173" fontId="48" fillId="0" borderId="101"/>
    <xf numFmtId="1" fontId="207" fillId="0" borderId="114">
      <alignment vertical="top"/>
    </xf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185" fontId="7" fillId="0" borderId="2"/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185" fontId="7" fillId="0" borderId="2"/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182" fontId="79" fillId="0" borderId="105" applyFont="0" applyFill="0" applyBorder="0" applyAlignment="0" applyProtection="0"/>
    <xf numFmtId="164" fontId="84" fillId="0" borderId="105" applyFont="0" applyFill="0" applyBorder="0" applyAlignment="0" applyProtection="0">
      <alignment horizontal="right"/>
    </xf>
    <xf numFmtId="3" fontId="233" fillId="35" borderId="109" applyFont="0" applyAlignment="0">
      <alignment vertical="center"/>
    </xf>
    <xf numFmtId="182" fontId="79" fillId="0" borderId="108" applyFont="0" applyFill="0" applyBorder="0" applyAlignment="0" applyProtection="0"/>
    <xf numFmtId="0" fontId="45" fillId="0" borderId="108" applyFill="0" applyBorder="0" applyProtection="0">
      <alignment horizontal="left" vertical="top"/>
    </xf>
    <xf numFmtId="199" fontId="71" fillId="0" borderId="108" applyFont="0" applyFill="0" applyBorder="0" applyAlignment="0" applyProtection="0"/>
    <xf numFmtId="173" fontId="48" fillId="0" borderId="107"/>
    <xf numFmtId="3" fontId="233" fillId="35" borderId="109" applyFont="0" applyAlignment="0">
      <alignment vertical="center"/>
    </xf>
    <xf numFmtId="1" fontId="207" fillId="0" borderId="114">
      <alignment vertical="top"/>
    </xf>
    <xf numFmtId="1" fontId="207" fillId="0" borderId="114">
      <alignment vertical="top"/>
    </xf>
    <xf numFmtId="1" fontId="207" fillId="0" borderId="114">
      <alignment vertical="top"/>
    </xf>
    <xf numFmtId="1" fontId="207" fillId="0" borderId="114">
      <alignment vertical="top"/>
    </xf>
    <xf numFmtId="1" fontId="207" fillId="0" borderId="114">
      <alignment vertical="top"/>
    </xf>
    <xf numFmtId="1" fontId="207" fillId="0" borderId="114">
      <alignment vertical="top"/>
    </xf>
    <xf numFmtId="1" fontId="207" fillId="0" borderId="114">
      <alignment vertical="top"/>
    </xf>
    <xf numFmtId="1" fontId="207" fillId="0" borderId="114">
      <alignment vertical="top"/>
    </xf>
    <xf numFmtId="0" fontId="78" fillId="0" borderId="113" applyNumberFormat="0" applyAlignment="0" applyProtection="0">
      <alignment horizontal="left" vertical="center"/>
    </xf>
    <xf numFmtId="0" fontId="78" fillId="0" borderId="113" applyNumberFormat="0" applyAlignment="0" applyProtection="0">
      <alignment horizontal="left" vertical="center"/>
    </xf>
    <xf numFmtId="0" fontId="78" fillId="0" borderId="113" applyNumberFormat="0" applyAlignment="0" applyProtection="0">
      <alignment horizontal="left" vertical="center"/>
    </xf>
    <xf numFmtId="8" fontId="123" fillId="0" borderId="45">
      <alignment horizontal="right"/>
    </xf>
    <xf numFmtId="8" fontId="123" fillId="0" borderId="45">
      <alignment horizontal="right"/>
    </xf>
    <xf numFmtId="8" fontId="123" fillId="0" borderId="45">
      <alignment horizontal="right"/>
    </xf>
    <xf numFmtId="8" fontId="123" fillId="0" borderId="45">
      <alignment horizontal="right"/>
    </xf>
    <xf numFmtId="8" fontId="123" fillId="0" borderId="45">
      <alignment horizontal="right"/>
    </xf>
    <xf numFmtId="0" fontId="78" fillId="0" borderId="113" applyNumberFormat="0" applyAlignment="0" applyProtection="0">
      <alignment horizontal="left" vertical="center"/>
    </xf>
    <xf numFmtId="0" fontId="78" fillId="0" borderId="113" applyNumberFormat="0" applyAlignment="0" applyProtection="0">
      <alignment horizontal="left" vertical="center"/>
    </xf>
    <xf numFmtId="0" fontId="170" fillId="0" borderId="115">
      <alignment vertical="center"/>
    </xf>
    <xf numFmtId="0" fontId="170" fillId="0" borderId="115">
      <alignment vertical="center"/>
    </xf>
    <xf numFmtId="0" fontId="45" fillId="0" borderId="105" applyFill="0" applyBorder="0" applyProtection="0">
      <alignment horizontal="left" vertical="top"/>
    </xf>
    <xf numFmtId="0" fontId="48" fillId="0" borderId="101"/>
    <xf numFmtId="199" fontId="71" fillId="0" borderId="105" applyFont="0" applyFill="0" applyBorder="0" applyAlignment="0" applyProtection="0"/>
    <xf numFmtId="173" fontId="45" fillId="0" borderId="105" applyFill="0" applyBorder="0" applyProtection="0">
      <alignment horizontal="left" vertical="top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0" fontId="48" fillId="0" borderId="101"/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164" fontId="84" fillId="0" borderId="105" applyFont="0" applyFill="0" applyBorder="0" applyAlignment="0" applyProtection="0">
      <alignment horizontal="right"/>
    </xf>
    <xf numFmtId="173" fontId="45" fillId="0" borderId="105" applyFill="0" applyBorder="0" applyProtection="0">
      <alignment horizontal="left" vertical="top"/>
    </xf>
    <xf numFmtId="173" fontId="48" fillId="0" borderId="101"/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3" fontId="233" fillId="35" borderId="109" applyFont="0" applyAlignment="0">
      <alignment vertical="center"/>
    </xf>
    <xf numFmtId="182" fontId="79" fillId="0" borderId="105" applyFont="0" applyFill="0" applyBorder="0" applyAlignment="0" applyProtection="0"/>
    <xf numFmtId="164" fontId="84" fillId="0" borderId="105" applyFont="0" applyFill="0" applyBorder="0" applyAlignment="0" applyProtection="0">
      <alignment horizontal="right"/>
    </xf>
    <xf numFmtId="3" fontId="233" fillId="35" borderId="109" applyFont="0" applyAlignment="0">
      <alignment vertical="center"/>
    </xf>
    <xf numFmtId="182" fontId="79" fillId="0" borderId="105" applyFont="0" applyFill="0" applyBorder="0" applyAlignment="0" applyProtection="0"/>
    <xf numFmtId="0" fontId="45" fillId="0" borderId="105" applyFill="0" applyBorder="0" applyProtection="0">
      <alignment horizontal="left" vertical="top"/>
    </xf>
    <xf numFmtId="199" fontId="71" fillId="0" borderId="105" applyFont="0" applyFill="0" applyBorder="0" applyAlignment="0" applyProtection="0"/>
    <xf numFmtId="173" fontId="48" fillId="0" borderId="101"/>
    <xf numFmtId="3" fontId="233" fillId="35" borderId="109" applyFont="0" applyAlignment="0">
      <alignment vertical="center"/>
    </xf>
    <xf numFmtId="0" fontId="198" fillId="0" borderId="7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7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3" fontId="7" fillId="0" borderId="0" applyFont="0" applyFill="0" applyBorder="0" applyAlignment="0" applyProtection="0"/>
    <xf numFmtId="0" fontId="209" fillId="0" borderId="0" applyNumberFormat="0" applyFont="0" applyFill="0" applyBorder="0" applyAlignment="0" applyProtection="0"/>
    <xf numFmtId="0" fontId="77" fillId="0" borderId="29" applyNumberFormat="0" applyFill="0" applyAlignment="0" applyProtection="0"/>
    <xf numFmtId="0" fontId="230" fillId="0" borderId="29" applyNumberFormat="0" applyFill="0" applyAlignment="0" applyProtection="0"/>
    <xf numFmtId="185" fontId="7" fillId="0" borderId="2"/>
    <xf numFmtId="0" fontId="209" fillId="0" borderId="0" applyNumberFormat="0" applyFont="0" applyFill="0" applyBorder="0" applyAlignment="0" applyProtection="0"/>
    <xf numFmtId="185" fontId="7" fillId="0" borderId="2"/>
    <xf numFmtId="185" fontId="7" fillId="0" borderId="2"/>
    <xf numFmtId="0" fontId="230" fillId="0" borderId="29" applyNumberFormat="0" applyFill="0" applyAlignment="0" applyProtection="0"/>
    <xf numFmtId="0" fontId="230" fillId="0" borderId="29" applyNumberFormat="0" applyFill="0" applyAlignment="0" applyProtection="0"/>
    <xf numFmtId="0" fontId="230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210" fillId="0" borderId="30" applyNumberFormat="0" applyFill="0" applyAlignment="0" applyProtection="0"/>
    <xf numFmtId="0" fontId="210" fillId="0" borderId="30" applyNumberFormat="0" applyFill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255" fontId="207" fillId="0" borderId="52" applyAlignment="0">
      <alignment horizontal="right"/>
    </xf>
    <xf numFmtId="0" fontId="7" fillId="78" borderId="58" applyNumberFormat="0" applyFont="0" applyBorder="0" applyAlignment="0" applyProtection="0"/>
    <xf numFmtId="0" fontId="7" fillId="78" borderId="58" applyNumberFormat="0" applyFont="0" applyBorder="0" applyAlignment="0" applyProtection="0"/>
    <xf numFmtId="0" fontId="7" fillId="78" borderId="58" applyNumberFormat="0" applyFont="0" applyBorder="0" applyAlignment="0" applyProtection="0"/>
    <xf numFmtId="255" fontId="207" fillId="0" borderId="52" applyAlignment="0">
      <alignment horizontal="right"/>
    </xf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230" fillId="0" borderId="29" applyNumberFormat="0" applyFill="0" applyAlignment="0" applyProtection="0"/>
    <xf numFmtId="0" fontId="75" fillId="0" borderId="0" applyNumberFormat="0" applyFill="0" applyBorder="0" applyAlignment="0" applyProtection="0"/>
    <xf numFmtId="0" fontId="210" fillId="0" borderId="30" applyNumberFormat="0" applyFill="0" applyAlignment="0" applyProtection="0"/>
    <xf numFmtId="0" fontId="210" fillId="0" borderId="30" applyNumberFormat="0" applyFill="0" applyAlignment="0" applyProtection="0"/>
    <xf numFmtId="0" fontId="77" fillId="0" borderId="29" applyNumberFormat="0" applyFill="0" applyAlignment="0" applyProtection="0"/>
    <xf numFmtId="0" fontId="230" fillId="0" borderId="29" applyNumberFormat="0" applyFill="0" applyAlignment="0" applyProtection="0"/>
    <xf numFmtId="185" fontId="7" fillId="0" borderId="2"/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7">
      <protection locked="0"/>
    </xf>
    <xf numFmtId="0" fontId="198" fillId="0" borderId="0" applyBorder="0">
      <protection locked="0"/>
    </xf>
    <xf numFmtId="0" fontId="198" fillId="0" borderId="0" applyBorder="0">
      <protection locked="0"/>
    </xf>
    <xf numFmtId="0" fontId="198" fillId="0" borderId="7">
      <protection locked="0"/>
    </xf>
    <xf numFmtId="0" fontId="198" fillId="0" borderId="7">
      <protection locked="0"/>
    </xf>
    <xf numFmtId="3" fontId="7" fillId="0" borderId="0" applyFont="0" applyFill="0" applyBorder="0" applyAlignment="0" applyProtection="0"/>
    <xf numFmtId="0" fontId="198" fillId="0" borderId="7">
      <protection locked="0"/>
    </xf>
    <xf numFmtId="0" fontId="7" fillId="0" borderId="0" applyFill="0"/>
    <xf numFmtId="0" fontId="7" fillId="0" borderId="0" applyFill="0"/>
    <xf numFmtId="0" fontId="7" fillId="0" borderId="0" applyFill="0"/>
    <xf numFmtId="0" fontId="7" fillId="0" borderId="0" applyFill="0"/>
    <xf numFmtId="0" fontId="7" fillId="0" borderId="0" applyFill="0"/>
    <xf numFmtId="0" fontId="7" fillId="0" borderId="0" applyFill="0"/>
    <xf numFmtId="0" fontId="299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" fillId="0" borderId="0" applyFont="0" applyFill="0" applyBorder="0" applyAlignment="0" applyProtection="0"/>
  </cellStyleXfs>
  <cellXfs count="57">
    <xf numFmtId="0" fontId="0" fillId="0" borderId="0" xfId="0"/>
    <xf numFmtId="0" fontId="4" fillId="0" borderId="0" xfId="0" applyFont="1"/>
    <xf numFmtId="0" fontId="2" fillId="0" borderId="0" xfId="0" applyFont="1"/>
    <xf numFmtId="166" fontId="5" fillId="0" borderId="0" xfId="0" applyNumberFormat="1" applyFont="1"/>
    <xf numFmtId="167" fontId="5" fillId="0" borderId="0" xfId="0" applyNumberFormat="1" applyFont="1" applyAlignment="1">
      <alignment vertical="center"/>
    </xf>
    <xf numFmtId="0" fontId="6" fillId="0" borderId="0" xfId="0" applyFont="1"/>
    <xf numFmtId="0" fontId="2" fillId="0" borderId="0" xfId="0" applyFont="1" applyAlignment="1">
      <alignment horizontal="left" indent="1"/>
    </xf>
    <xf numFmtId="0" fontId="6" fillId="0" borderId="0" xfId="0" applyFont="1" applyAlignment="1">
      <alignment horizontal="left"/>
    </xf>
    <xf numFmtId="166" fontId="6" fillId="0" borderId="0" xfId="0" applyNumberFormat="1" applyFont="1"/>
    <xf numFmtId="10" fontId="6" fillId="0" borderId="0" xfId="0" applyNumberFormat="1" applyFont="1"/>
    <xf numFmtId="0" fontId="1" fillId="0" borderId="0" xfId="0" applyFont="1"/>
    <xf numFmtId="0" fontId="1" fillId="0" borderId="0" xfId="0" applyFont="1" applyAlignment="1">
      <alignment horizontal="left" indent="1"/>
    </xf>
    <xf numFmtId="10" fontId="2" fillId="0" borderId="0" xfId="1" applyNumberFormat="1" applyFont="1"/>
    <xf numFmtId="166" fontId="306" fillId="0" borderId="0" xfId="0" applyNumberFormat="1" applyFont="1"/>
    <xf numFmtId="10" fontId="306" fillId="0" borderId="0" xfId="0" applyNumberFormat="1" applyFont="1"/>
    <xf numFmtId="4" fontId="0" fillId="0" borderId="0" xfId="0" applyNumberFormat="1"/>
    <xf numFmtId="278" fontId="0" fillId="0" borderId="0" xfId="38565" applyNumberFormat="1" applyFont="1"/>
    <xf numFmtId="0" fontId="0" fillId="113" borderId="0" xfId="0" applyFill="1"/>
    <xf numFmtId="0" fontId="25" fillId="113" borderId="0" xfId="0" applyFont="1" applyFill="1"/>
    <xf numFmtId="0" fontId="21" fillId="113" borderId="0" xfId="0" applyFont="1" applyFill="1"/>
    <xf numFmtId="14" fontId="307" fillId="0" borderId="0" xfId="0" applyNumberFormat="1" applyFont="1"/>
    <xf numFmtId="171" fontId="307" fillId="0" borderId="0" xfId="0" applyNumberFormat="1" applyFont="1"/>
    <xf numFmtId="3" fontId="307" fillId="0" borderId="0" xfId="0" applyNumberFormat="1" applyFont="1"/>
    <xf numFmtId="9" fontId="307" fillId="0" borderId="0" xfId="1" applyFont="1"/>
    <xf numFmtId="0" fontId="307" fillId="0" borderId="0" xfId="0" applyFont="1"/>
    <xf numFmtId="4" fontId="307" fillId="0" borderId="0" xfId="0" applyNumberFormat="1" applyFont="1"/>
    <xf numFmtId="9" fontId="308" fillId="0" borderId="0" xfId="1" applyFont="1"/>
    <xf numFmtId="278" fontId="307" fillId="0" borderId="0" xfId="38565" applyNumberFormat="1" applyFont="1"/>
    <xf numFmtId="0" fontId="0" fillId="114" borderId="0" xfId="0" applyFill="1"/>
    <xf numFmtId="0" fontId="25" fillId="114" borderId="0" xfId="0" applyFont="1" applyFill="1"/>
    <xf numFmtId="3" fontId="307" fillId="114" borderId="0" xfId="0" applyNumberFormat="1" applyFont="1" applyFill="1"/>
    <xf numFmtId="0" fontId="25" fillId="115" borderId="0" xfId="0" applyFont="1" applyFill="1"/>
    <xf numFmtId="0" fontId="2" fillId="114" borderId="0" xfId="0" applyFont="1" applyFill="1"/>
    <xf numFmtId="166" fontId="6" fillId="114" borderId="0" xfId="0" applyNumberFormat="1" applyFont="1" applyFill="1"/>
    <xf numFmtId="0" fontId="6" fillId="114" borderId="0" xfId="0" applyFont="1" applyFill="1"/>
    <xf numFmtId="10" fontId="6" fillId="114" borderId="0" xfId="0" applyNumberFormat="1" applyFont="1" applyFill="1"/>
    <xf numFmtId="0" fontId="309" fillId="113" borderId="0" xfId="0" applyFont="1" applyFill="1"/>
    <xf numFmtId="168" fontId="309" fillId="113" borderId="1" xfId="0" applyNumberFormat="1" applyFont="1" applyFill="1" applyBorder="1" applyAlignment="1">
      <alignment horizontal="centerContinuous"/>
    </xf>
    <xf numFmtId="0" fontId="1" fillId="112" borderId="0" xfId="0" applyFont="1" applyFill="1"/>
    <xf numFmtId="0" fontId="1" fillId="112" borderId="0" xfId="0" applyFont="1" applyFill="1" applyAlignment="1">
      <alignment horizontal="left" indent="2"/>
    </xf>
    <xf numFmtId="166" fontId="1" fillId="112" borderId="0" xfId="0" applyNumberFormat="1" applyFont="1" applyFill="1"/>
    <xf numFmtId="0" fontId="1" fillId="112" borderId="0" xfId="0" applyFont="1" applyFill="1" applyAlignment="1">
      <alignment horizontal="left" indent="1"/>
    </xf>
    <xf numFmtId="0" fontId="309" fillId="113" borderId="1" xfId="0" applyFont="1" applyFill="1" applyBorder="1"/>
    <xf numFmtId="168" fontId="309" fillId="114" borderId="1" xfId="0" applyNumberFormat="1" applyFont="1" applyFill="1" applyBorder="1" applyAlignment="1">
      <alignment horizontal="centerContinuous"/>
    </xf>
    <xf numFmtId="166" fontId="1" fillId="114" borderId="0" xfId="0" applyNumberFormat="1" applyFont="1" applyFill="1"/>
    <xf numFmtId="279" fontId="307" fillId="0" borderId="0" xfId="38565" applyNumberFormat="1" applyFont="1"/>
    <xf numFmtId="279" fontId="0" fillId="0" borderId="0" xfId="38565" applyNumberFormat="1" applyFont="1"/>
    <xf numFmtId="0" fontId="2" fillId="112" borderId="0" xfId="0" applyFont="1" applyFill="1"/>
    <xf numFmtId="0" fontId="6" fillId="112" borderId="0" xfId="0" applyFont="1" applyFill="1"/>
    <xf numFmtId="0" fontId="309" fillId="112" borderId="0" xfId="0" applyFont="1" applyFill="1"/>
    <xf numFmtId="164" fontId="0" fillId="0" borderId="0" xfId="0" applyNumberFormat="1"/>
    <xf numFmtId="164" fontId="0" fillId="0" borderId="0" xfId="38565" applyNumberFormat="1" applyFont="1"/>
    <xf numFmtId="0" fontId="25" fillId="113" borderId="0" xfId="0" applyFont="1" applyFill="1" applyAlignment="1">
      <alignment horizontal="center"/>
    </xf>
    <xf numFmtId="0" fontId="25" fillId="115" borderId="0" xfId="0" applyFont="1" applyFill="1" applyAlignment="1">
      <alignment horizontal="center"/>
    </xf>
    <xf numFmtId="14" fontId="0" fillId="0" borderId="0" xfId="0" applyNumberFormat="1"/>
    <xf numFmtId="278" fontId="0" fillId="0" borderId="0" xfId="0" applyNumberFormat="1"/>
    <xf numFmtId="287" fontId="0" fillId="0" borderId="0" xfId="0" applyNumberFormat="1"/>
  </cellXfs>
  <cellStyles count="38566">
    <cellStyle name=" 1" xfId="4137" xr:uid="{635080F0-05AC-4236-999F-8D50D2D655BD}"/>
    <cellStyle name="_x000a_386grabber=M" xfId="299" xr:uid="{364091FB-2050-4E75-B565-5F25EFB5FDB6}"/>
    <cellStyle name="_x000a_386grabber=M 2" xfId="301" xr:uid="{50217B27-A9DF-4201-97F6-FE814048DDD7}"/>
    <cellStyle name="_x000a_386grabber=M 2 2" xfId="887" xr:uid="{953A858B-0B08-485F-8516-C32705E004B5}"/>
    <cellStyle name="_x000a_386grabber=M 2 3" xfId="1674" xr:uid="{C6F95707-A21A-4FA8-BD7B-F317CD72EF19}"/>
    <cellStyle name="_x000a_386grabber=M 2 4" xfId="1675" xr:uid="{75530066-3678-42BB-A6C0-81CC8C07FF90}"/>
    <cellStyle name="_x000a_386grabber=M 2 4 2" xfId="4138" xr:uid="{102D0F58-FF94-4046-822D-4149BBDFA197}"/>
    <cellStyle name="_x000a_386grabber=M 3" xfId="660" xr:uid="{1813468C-104C-434A-B160-0321FCFD0C92}"/>
    <cellStyle name="_x000a_386grabber=M 3 2" xfId="849" xr:uid="{A658A0EF-9781-4328-8802-F0AE15F0474B}"/>
    <cellStyle name="_x000a_386grabber=M 3 2 2" xfId="1677" xr:uid="{91C14F08-28E9-4B1A-8197-B2CC7FD21F85}"/>
    <cellStyle name="_x000a_386grabber=M 3 2 3" xfId="1678" xr:uid="{7C373AF5-017F-421F-AD9F-0825E0BAB070}"/>
    <cellStyle name="_x000a_386grabber=M 3 3" xfId="1165" xr:uid="{BD01128D-8DBB-4EE6-B75C-9A1811AF5D83}"/>
    <cellStyle name="_x000a_386grabber=M 3 3 2" xfId="1679" xr:uid="{71F405C1-E575-4D6B-8E65-E34C88580390}"/>
    <cellStyle name="_x000a_386grabber=M 3 3 3" xfId="20179" xr:uid="{A686FF84-E1E5-411E-8B5B-3E4749FCCCB7}"/>
    <cellStyle name="_x000a_386grabber=M 3 4" xfId="1680" xr:uid="{938C9360-03E5-4A21-8E5C-583CF65BF36B}"/>
    <cellStyle name="_x000a_386grabber=M 3 5" xfId="1676" xr:uid="{E928E561-5CB7-4591-80D3-9E2DF9E6A114}"/>
    <cellStyle name="_x000a_386grabber=M 4" xfId="665" xr:uid="{18CA5BCE-007E-4CF8-AD27-735D4417E884}"/>
    <cellStyle name="_x000a_386grabber=M 4 2" xfId="1682" xr:uid="{42D24DFF-25AF-48B4-86B9-59320B5AE75E}"/>
    <cellStyle name="_x000a_386grabber=M 4 3" xfId="1683" xr:uid="{F759CFE8-4710-4D4D-9E76-46198DA9F108}"/>
    <cellStyle name="_x000a_386grabber=M 4 4" xfId="1681" xr:uid="{01D4F5D0-794E-4F06-99A9-34B3EDAE04F5}"/>
    <cellStyle name="_x000a_386grabber=M 5" xfId="1684" xr:uid="{627D4440-CF9C-4C81-BEC2-28382B3365C8}"/>
    <cellStyle name="_x000a_386grabber=M 6" xfId="1685" xr:uid="{C7A5E892-276B-4B99-899B-37C5F88918C9}"/>
    <cellStyle name="_x000a_386grabber=M_Aguas Andinas" xfId="666" xr:uid="{596DA11B-8431-4BF5-B1FC-CA08C95C362B}"/>
    <cellStyle name="#,##-" xfId="4139" xr:uid="{F40295C7-2EA4-4EE9-B2FA-154486441CE8}"/>
    <cellStyle name="#,##0" xfId="4140" xr:uid="{A0360075-6F21-4D27-9DD7-2A760C53A123}"/>
    <cellStyle name="#,##0%" xfId="4141" xr:uid="{6B4051BA-AFA8-4250-A3E3-17D8F09A714B}"/>
    <cellStyle name="#,##0.0%" xfId="4142" xr:uid="{D88576D3-1371-4533-9374-BBB9B67A9841}"/>
    <cellStyle name="#,##0_),(#,##0)" xfId="4143" xr:uid="{E5E6F1D4-C1E1-492B-BC55-EDE6688BF438}"/>
    <cellStyle name="%" xfId="667" xr:uid="{FA9DA8C5-737A-4AF7-AC96-F603EB69E3EC}"/>
    <cellStyle name="% 10" xfId="7010" xr:uid="{83C9BD4C-B877-4A3D-A1BA-1902F5C7EA50}"/>
    <cellStyle name="% 11" xfId="3016" xr:uid="{E298CCD0-48F3-4B0C-9F83-02E40C107D1E}"/>
    <cellStyle name="% 12" xfId="2389" xr:uid="{CB6E7D13-2280-4157-8B87-2EDB0783F5CE}"/>
    <cellStyle name="% 13" xfId="7050" xr:uid="{4BD6D4EA-0DA0-42C0-BF2F-A6E8E2403A30}"/>
    <cellStyle name="% 14" xfId="7148" xr:uid="{F780A153-75DC-485C-BE4E-6EB957C83D17}"/>
    <cellStyle name="% 15" xfId="7788" xr:uid="{BC0CADD8-77EF-41E1-AE30-FB07997660B6}"/>
    <cellStyle name="% 16" xfId="2161" xr:uid="{2C12379D-E649-493F-A7F7-17716A9B0BF9}"/>
    <cellStyle name="% 17" xfId="7133" xr:uid="{427791C2-FACE-4088-A8B0-887A2F705DC5}"/>
    <cellStyle name="% 18" xfId="7746" xr:uid="{170160D4-FA6F-4631-831A-85CDA7362AC8}"/>
    <cellStyle name="% 19" xfId="7231" xr:uid="{2B871FAF-6770-40D8-BC14-556828A46947}"/>
    <cellStyle name="% 2" xfId="888" xr:uid="{CCCD1B9F-EBA4-4511-B0F8-D219FA4141B0}"/>
    <cellStyle name="% 2 2" xfId="1686" xr:uid="{45595522-BF19-4336-8FFA-3DC1E251A9B2}"/>
    <cellStyle name="% 2 2 2" xfId="7078" xr:uid="{855BB34A-C824-44CB-90F3-EA30272A95E2}"/>
    <cellStyle name="% 2 2 3" xfId="1697" xr:uid="{5735148C-4C2A-444A-8AA2-14A3AB3AAC6A}"/>
    <cellStyle name="% 2 3" xfId="1687" xr:uid="{1BD081AD-FF66-4E8A-989F-6263934C923C}"/>
    <cellStyle name="% 2 3 2" xfId="7361" xr:uid="{EC0F0E16-8F54-472F-B471-1F7DA884E441}"/>
    <cellStyle name="% 2 3 3" xfId="7321" xr:uid="{2E5CDC81-2480-4867-A2F4-5C1DC9C3FE8E}"/>
    <cellStyle name="% 2 3 4" xfId="7047" xr:uid="{AADA13E8-2DB5-467A-8CF6-6648D1F11660}"/>
    <cellStyle name="% 2 4" xfId="7787" xr:uid="{5882BF8B-7D61-45D6-AD49-385C71655DDE}"/>
    <cellStyle name="% 2 5" xfId="6944" xr:uid="{DAD1EAC7-1C20-4722-A8E3-157BA8232965}"/>
    <cellStyle name="% 2 6" xfId="7376" xr:uid="{4718A052-2031-4EA6-B0E1-C817A2826DF3}"/>
    <cellStyle name="% 2 7" xfId="7001" xr:uid="{5575FC40-C3B6-41D0-A3E3-50273FAA3745}"/>
    <cellStyle name="% 20" xfId="7227" xr:uid="{DE3D2ECE-CF87-4D4A-A51A-C20C386D1E2E}"/>
    <cellStyle name="% 21" xfId="7493" xr:uid="{C605FFC8-5AD0-4422-A4C2-5617EB4E22E3}"/>
    <cellStyle name="% 22" xfId="4633" xr:uid="{D15D94B2-719E-476E-8242-6A2500968B92}"/>
    <cellStyle name="% 23" xfId="7771" xr:uid="{4A50A4B3-F7AC-46A1-9D95-F890BB63E0BC}"/>
    <cellStyle name="% 24" xfId="7550" xr:uid="{F9229F0B-03DE-48F4-BFD4-581B819EE807}"/>
    <cellStyle name="% 25" xfId="7540" xr:uid="{0971B6F9-2125-495A-BCD7-75739805EB1F}"/>
    <cellStyle name="% 26" xfId="5489" xr:uid="{6A3966FB-4CEC-440D-9E4D-AA16D210035B}"/>
    <cellStyle name="% 27" xfId="2390" xr:uid="{0D2F6CAA-B70C-4F20-8651-7CBA0BE178D0}"/>
    <cellStyle name="% 28" xfId="7810" xr:uid="{31D20690-1C87-4C3E-869E-EED59402435E}"/>
    <cellStyle name="% 29" xfId="7149" xr:uid="{761EDBBF-CDAD-42FF-A7B1-C519EB015005}"/>
    <cellStyle name="% 3" xfId="1688" xr:uid="{5D1985C2-66CB-42DA-BED1-C01A7BB25D42}"/>
    <cellStyle name="% 3 2" xfId="7604" xr:uid="{760FCBDD-E69D-4745-8736-EC804363D3C4}"/>
    <cellStyle name="% 3 2 2" xfId="5499" xr:uid="{3B3F4AC6-A775-4081-B686-8940A1CAEA02}"/>
    <cellStyle name="% 3 3" xfId="7290" xr:uid="{E57876D4-A850-4510-87E0-7057406F3057}"/>
    <cellStyle name="% 3 4" xfId="7485" xr:uid="{052E75CB-ACED-4302-BDE8-7E3ED0CD0B26}"/>
    <cellStyle name="% 3 5" xfId="2164" xr:uid="{941BDEC1-6F53-4F1D-B920-ED28728D17D2}"/>
    <cellStyle name="% 4" xfId="1689" xr:uid="{AD54CDBB-774B-4B98-8A60-075E4313DA5D}"/>
    <cellStyle name="% 4 2" xfId="7209" xr:uid="{F6CB7A54-7DD7-4E5C-A0BD-BE286F20DD82}"/>
    <cellStyle name="% 4 3" xfId="7500" xr:uid="{5E10B582-6FF7-41E1-A12C-DADB87B34788}"/>
    <cellStyle name="% 4 4" xfId="7498" xr:uid="{40E01D10-1E56-4826-BB6B-8C7C3F07312B}"/>
    <cellStyle name="% 5" xfId="7158" xr:uid="{7F77D378-8DC9-44E7-8CD1-7AA4E81C6FFC}"/>
    <cellStyle name="% 6" xfId="7608" xr:uid="{6A6916A2-949C-440A-9EFB-D5403D5F8674}"/>
    <cellStyle name="% 7" xfId="7559" xr:uid="{68950C73-B6D7-4979-8DF6-83FFAF96A5AA}"/>
    <cellStyle name="% 8" xfId="4400" xr:uid="{60938349-F385-46A0-A320-BAE7FBC9C4A3}"/>
    <cellStyle name="% 8 2" xfId="7356" xr:uid="{DE10D01E-CA5A-494A-A7C6-9ABE9CEB9BD8}"/>
    <cellStyle name="% 9" xfId="7134" xr:uid="{CE599891-C798-42F7-95A9-0D78EDCD603F}"/>
    <cellStyle name="%_Modelo Argos 2008" xfId="668" xr:uid="{8E6C19AE-C673-4167-B872-4C41B7A6A91E}"/>
    <cellStyle name="%_Modelo Argos 2008_Modelo C Lima" xfId="669" xr:uid="{D32AD900-D38C-4CCF-B6FC-1B7DDF1D6EFE}"/>
    <cellStyle name="%_Modelo Argos 2008_Modelo C Lima 2010 VF" xfId="670" xr:uid="{A0E0B7A9-7E38-4588-A2AA-1BB65ADBCE7B}"/>
    <cellStyle name="%_Modelo C Lima" xfId="671" xr:uid="{D96D156D-434F-4C8D-972C-14C5C2EE4DDB}"/>
    <cellStyle name="%_Modelo C Lima 2010 VF" xfId="672" xr:uid="{20CABB36-DF1B-4E2F-A46A-2DCB9902AE6E}"/>
    <cellStyle name="%_perfil deuda argos Actualizado" xfId="673" xr:uid="{8438A374-71EB-42D8-BEBB-EE2F43A9D8E8}"/>
    <cellStyle name="(4) STM-1 (LECT)_x000d__x000a_PL-4579-M-039-99_x000d__x000a_FALTA APE 2" xfId="1519" xr:uid="{5C747451-51E6-49B4-BD8D-04A1132226BA}"/>
    <cellStyle name="******************************************" xfId="674" xr:uid="{F15B6306-F5AE-45CB-90C2-22E301BEE892}"/>
    <cellStyle name="****************************************** 2" xfId="7664" xr:uid="{F4C891C9-0C8C-49C7-A24A-19639FC8AC54}"/>
    <cellStyle name="****************************************** 3" xfId="2604" xr:uid="{693CD65F-A71E-462C-A142-BBF36F77E74E}"/>
    <cellStyle name="****************************************** 4" xfId="7222" xr:uid="{63CEC860-A992-415D-98B9-7FECE583D206}"/>
    <cellStyle name="****************************************** 5" xfId="7588" xr:uid="{816BE1FC-5602-4B77-BD4E-BF7BB4CDDB26}"/>
    <cellStyle name="_AR-Frances" xfId="675" xr:uid="{B94603B6-A3B6-4611-B747-6016B8924BBA}"/>
    <cellStyle name="_AR-Galicia" xfId="676" xr:uid="{5B6B79A5-03B6-4D43-8EC1-5E7D22581CCB}"/>
    <cellStyle name="_BBAS3" xfId="677" xr:uid="{4B0AD339-A736-4A28-86D1-05C238CE7EA5}"/>
    <cellStyle name="_Flash intern Gattringer" xfId="5491" xr:uid="{9325B946-EAA3-4D48-802F-3168BEB74B40}"/>
    <cellStyle name="_GCI working model-Revised" xfId="678" xr:uid="{E5BE6E0C-4D19-455F-B01D-42678DFB1A53}"/>
    <cellStyle name="_GOL MODEL" xfId="4144" xr:uid="{DA2EC3BF-0FC5-43FE-A390-CB9B8D5A56DB}"/>
    <cellStyle name="_Marketing Output Template" xfId="679" xr:uid="{B907F2C1-ADAA-4227-BDB1-8CE5A6991464}"/>
    <cellStyle name="_network_traffic_MOU_MB_Q2" xfId="7643" xr:uid="{A87C033F-E4C3-4153-8CDB-38A8415D80C1}"/>
    <cellStyle name="_network_traffic_MOU_MB_Q2xxxx" xfId="7211" xr:uid="{03738AFC-E1A9-495C-8C67-082B135748E8}"/>
    <cellStyle name="_Output Template" xfId="680" xr:uid="{FEC4C68D-192B-4F22-B024-12EED3C2D22B}"/>
    <cellStyle name="£ BP" xfId="681" xr:uid="{41A84797-4385-45E6-A4C1-71FB4748AFA0}"/>
    <cellStyle name="¥ JY" xfId="682" xr:uid="{A78EE645-DA27-4451-9AF5-D9BBFADBBD9A}"/>
    <cellStyle name="=C:\WINNT\SYSTEM32\COMMAND.COM" xfId="7686" xr:uid="{CAB4588B-7DA0-452C-8C81-14382AA243ED}"/>
    <cellStyle name="=C:\WINNT\SYSTEM32\COMMAND.COM 2" xfId="7846" xr:uid="{4142A9FC-505A-4123-A694-C5DCDC3302E9}"/>
    <cellStyle name="=C:\WINNT35\SYSTEM32\COMMAND.COM" xfId="433" xr:uid="{DDDAE96A-D70A-4D71-B1C5-B3CD2B9C35CC}"/>
    <cellStyle name="=C:\WINNT35\SYSTEM32\COMMAND.COM 2" xfId="1106" xr:uid="{C789E281-AE71-4102-A452-0D435A8CBE57}"/>
    <cellStyle name="=C:\WINNT35\SYSTEM32\COMMAND.COM 2 2" xfId="7759" xr:uid="{AF0CAAB5-AB94-44CA-AE48-CA17D438CDD1}"/>
    <cellStyle name="=C:\WINNT35\SYSTEM32\COMMAND.COM 2 3" xfId="4677" xr:uid="{1AD51A15-48C2-4216-8AA0-1B062950B770}"/>
    <cellStyle name="=C:\WINNT35\SYSTEM32\COMMAND.COM 3" xfId="6967" xr:uid="{AB377474-D4AB-4454-ACA5-AAFEE3F105C9}"/>
    <cellStyle name="=C:\WINNT35\SYSTEM32\COMMAND.COM 4" xfId="7120" xr:uid="{085D3AFE-42E9-47F4-A143-F45133E97984}"/>
    <cellStyle name="=C:\WINNT35\SYSTEM32\COMMAND.COM 5" xfId="7742" xr:uid="{5C703911-6F25-4D75-8917-1E7D263AC371}"/>
    <cellStyle name="0,0_x000d__x000a_NA_x000d__x000a_" xfId="1692" xr:uid="{18A02799-1DBA-4750-85C6-B19F755081D4}"/>
    <cellStyle name="0.0" xfId="434" xr:uid="{7011E7DB-A5A2-4420-9591-76B8E1403530}"/>
    <cellStyle name="0.0 2" xfId="4145" xr:uid="{524C6286-9B7B-4239-B635-9B110A6B6521}"/>
    <cellStyle name="0.0 2 2" xfId="19116" xr:uid="{422BEE4E-A1FB-432C-8A8A-F774BAEE74B2}"/>
    <cellStyle name="0.0 2 2 2" xfId="27321" xr:uid="{EA62022D-8382-40F8-A87F-E0D97B985D2E}"/>
    <cellStyle name="0.0 2 2 2 2" xfId="38015" xr:uid="{0C4619AC-1D0D-4C91-87AD-A3F5B75E7ACA}"/>
    <cellStyle name="0.0 2 2 3" xfId="29120" xr:uid="{E5F9B66F-9051-4682-90A1-AD5796E1D7CC}"/>
    <cellStyle name="0.0 2 2 3 2" xfId="38232" xr:uid="{4173AA01-79DE-4A94-8F2D-78A02B9AE469}"/>
    <cellStyle name="0.0 2 2 4" xfId="29731" xr:uid="{722685ED-7584-4D6C-B316-767F3085969C}"/>
    <cellStyle name="0.0 2 2 4 2" xfId="38387" xr:uid="{2596929F-FEB7-445C-B15E-56986584805A}"/>
    <cellStyle name="0.0 2 2 5" xfId="35430" xr:uid="{27741E79-381E-49F8-925D-44126D078686}"/>
    <cellStyle name="0.0 2 3" xfId="19643" xr:uid="{E4C9B399-F2D5-4ADD-8185-4D3373BE75DC}"/>
    <cellStyle name="0.0 2 3 2" xfId="27635" xr:uid="{8D5714F1-1A8D-43E7-800A-595818E29C38}"/>
    <cellStyle name="0.0 2 3 2 2" xfId="29223" xr:uid="{0073AFBA-2194-42D3-B98C-4556273FE804}"/>
    <cellStyle name="0.0 2 3 2 2 2" xfId="38306" xr:uid="{D83BDAC2-263E-4612-9DC8-F1459AA8D766}"/>
    <cellStyle name="0.0 2 3 2 3" xfId="29813" xr:uid="{DDAA8D2A-5DF6-4F45-890B-6614A7794A42}"/>
    <cellStyle name="0.0 2 3 2 3 2" xfId="38467" xr:uid="{1D9CD19D-E5B8-4D8C-B33E-52B6C5EDA72B}"/>
    <cellStyle name="0.0 2 3 2 4" xfId="38190" xr:uid="{0D73022B-1C5A-49E2-9D22-85D0A535DC77}"/>
    <cellStyle name="0.0 2 3 3" xfId="27329" xr:uid="{5BF3FE25-FD01-49AE-8D71-D8ED14C24D1D}"/>
    <cellStyle name="0.0 2 3 3 2" xfId="38022" xr:uid="{62065213-F836-4516-A10B-9DDE7F863BFD}"/>
    <cellStyle name="0.0 2 3 4" xfId="29125" xr:uid="{C5B94C6D-DB5A-4354-8FFA-D1C0BE0D688B}"/>
    <cellStyle name="0.0 2 3 4 2" xfId="38237" xr:uid="{F32A7267-76E7-4B68-BCD9-F2714DC70404}"/>
    <cellStyle name="0.0 2 3 5" xfId="29736" xr:uid="{1D6AA7D9-F57D-4CE5-8E48-F71D9D4CCD36}"/>
    <cellStyle name="0.0 2 3 5 2" xfId="38392" xr:uid="{7D062180-ED4A-4161-B91C-64179DB196E7}"/>
    <cellStyle name="0.0 2 3 6" xfId="35646" xr:uid="{26F05263-B0B6-4B8E-BBAB-8C05A2C9A3AE}"/>
    <cellStyle name="0.0 2 4" xfId="21163" xr:uid="{E42F1D48-63EC-43F5-8BA9-F1F399CF90DC}"/>
    <cellStyle name="0.0 2 4 2" xfId="27649" xr:uid="{416386E8-CA93-4B75-AB3F-5717946B99FF}"/>
    <cellStyle name="0.0 2 4 2 2" xfId="29237" xr:uid="{BDC3EFDA-ABA7-4FFC-A24F-2F092D583A2B}"/>
    <cellStyle name="0.0 2 4 2 2 2" xfId="38320" xr:uid="{E6BE6FD6-E045-48C5-9D6C-11FC51FA82FF}"/>
    <cellStyle name="0.0 2 4 2 3" xfId="29827" xr:uid="{61C9EED1-8E8C-44CD-A2DB-1FB5D2EBC9E6}"/>
    <cellStyle name="0.0 2 4 2 3 2" xfId="38481" xr:uid="{356D2673-F2E3-4DC6-9FED-89AB3EFCC6EF}"/>
    <cellStyle name="0.0 2 4 2 4" xfId="38204" xr:uid="{F4A99D55-97C2-4859-B2AC-9661F81F9010}"/>
    <cellStyle name="0.0 2 4 3" xfId="27431" xr:uid="{0F98BC9F-F8A6-4C4B-AC2F-2292F1491272}"/>
    <cellStyle name="0.0 2 4 3 2" xfId="38075" xr:uid="{3F1885BC-5AC6-487F-9EDE-6E4AD7507DD3}"/>
    <cellStyle name="0.0 2 4 4" xfId="29155" xr:uid="{FF843B22-2BDE-43F3-9C57-BF7BC86F96CF}"/>
    <cellStyle name="0.0 2 4 4 2" xfId="38262" xr:uid="{320371F5-64EC-4FDD-85A4-6B06D5964B53}"/>
    <cellStyle name="0.0 2 4 5" xfId="29771" xr:uid="{AAFEDE78-A720-4698-B897-0BA169031E5D}"/>
    <cellStyle name="0.0 2 4 5 2" xfId="38426" xr:uid="{63F4945C-902E-4271-BCD6-83C0F8099EFC}"/>
    <cellStyle name="0.0 2 4 6" xfId="35989" xr:uid="{0D5ACF6F-D285-489C-99EC-1E479D1BEFD3}"/>
    <cellStyle name="0.0 2 5" xfId="23470" xr:uid="{DDDBCDDC-A4A9-4AC3-ABA5-8EBDBA39CED5}"/>
    <cellStyle name="0.0 2 5 2" xfId="36456" xr:uid="{25C95CC7-5E56-465A-84B7-26F1517F413F}"/>
    <cellStyle name="0.00" xfId="435" xr:uid="{BB673018-B8F9-4DEF-A9D5-7F0989335FC8}"/>
    <cellStyle name="0.000" xfId="436" xr:uid="{86EB4725-4610-4AC1-84DA-AA63FA9652E3}"/>
    <cellStyle name="0.0x" xfId="4146" xr:uid="{05175B19-7D65-4224-99D7-165E89FF8D13}"/>
    <cellStyle name="20% - Accent1 2" xfId="437" xr:uid="{833A10FD-89B4-462E-942D-F2881E1A4608}"/>
    <cellStyle name="20% - Accent1 2 2" xfId="1107" xr:uid="{6FDD8859-C882-432A-A2D6-DADBE5FDFAC3}"/>
    <cellStyle name="20% - Accent1 3" xfId="1693" xr:uid="{A3234715-C71B-4B6A-ADB7-D04F44A7362C}"/>
    <cellStyle name="20% - Accent1 4" xfId="1694" xr:uid="{EC18D746-79D4-4F27-A8DA-0492249CE342}"/>
    <cellStyle name="20% - Accent1 5" xfId="4147" xr:uid="{C29046D8-29E4-4A74-9316-E9257A4F2390}"/>
    <cellStyle name="20% - Accent1 6" xfId="270" xr:uid="{E0B62CAE-5ADB-4BBE-B65F-1C21528B708B}"/>
    <cellStyle name="20% - Accent2 2" xfId="438" xr:uid="{82B5E30E-8145-4296-935C-4A6023117B38}"/>
    <cellStyle name="20% - Accent2 2 2" xfId="1108" xr:uid="{60539B2D-4E3A-43E5-8B8B-7AEEE31E0E37}"/>
    <cellStyle name="20% - Accent2 3" xfId="1695" xr:uid="{261C670E-DC24-4F1A-A9B6-D685361FDF13}"/>
    <cellStyle name="20% - Accent2 4" xfId="1696" xr:uid="{6DB8BBDA-CC23-4F6A-9E14-5C8EDAC43B90}"/>
    <cellStyle name="20% - Accent2 5" xfId="4148" xr:uid="{3F8E5E71-23FF-4353-A3E4-ED95787633A3}"/>
    <cellStyle name="20% - Accent2 6" xfId="273" xr:uid="{27CBB36C-18D0-4918-B9B2-0DC98C270FD8}"/>
    <cellStyle name="20% - Accent3 2" xfId="439" xr:uid="{6D99FCDD-AAAA-46B8-8551-A4F1914697EA}"/>
    <cellStyle name="20% - Accent3 2 2" xfId="1109" xr:uid="{6901E770-8D7E-4E0F-8A49-2AE7798C9D0F}"/>
    <cellStyle name="20% - Accent3 3" xfId="1698" xr:uid="{FC88FA01-19F8-4ACA-B441-66C69FAEC3F8}"/>
    <cellStyle name="20% - Accent3 4" xfId="1699" xr:uid="{287A31F5-5A99-4ECC-BEC3-53F3A397A9A7}"/>
    <cellStyle name="20% - Accent3 5" xfId="4149" xr:uid="{4D26AD55-906C-4480-A0A6-744E0037E9A3}"/>
    <cellStyle name="20% - Accent3 6" xfId="276" xr:uid="{AE814156-E09A-4124-BF3B-3B675EC9AC28}"/>
    <cellStyle name="20% - Accent4 2" xfId="440" xr:uid="{E7E09B53-EEE6-457F-A8C7-AD1F2D66F5C7}"/>
    <cellStyle name="20% - Accent4 2 2" xfId="1110" xr:uid="{4E18F50B-D961-43A1-98AE-E141FD7F9118}"/>
    <cellStyle name="20% - Accent4 3" xfId="1700" xr:uid="{3A3AB71C-ACE3-41E5-8810-31C85C41CB34}"/>
    <cellStyle name="20% - Accent4 4" xfId="1701" xr:uid="{CDD408D8-C67C-49BD-A40B-D24416D7BFD8}"/>
    <cellStyle name="20% - Accent4 5" xfId="4150" xr:uid="{94F5C179-D89D-4A3D-B94B-BD68948537AE}"/>
    <cellStyle name="20% - Accent4 6" xfId="279" xr:uid="{EA1D10D9-C5E5-4433-B982-CC89CD8D276B}"/>
    <cellStyle name="20% - Accent5 2" xfId="441" xr:uid="{B74D8955-64E5-4319-B6F2-585475806155}"/>
    <cellStyle name="20% - Accent5 2 2" xfId="1111" xr:uid="{6CF5B991-27EA-4C3B-BF16-BAEF487505FE}"/>
    <cellStyle name="20% - Accent5 3" xfId="1702" xr:uid="{2BFD5E71-EFBA-4E0A-88BA-1FB4A505EE6D}"/>
    <cellStyle name="20% - Accent5 4" xfId="1703" xr:uid="{F8CDF64A-2B99-4740-9AE7-5E6303740120}"/>
    <cellStyle name="20% - Accent5 5" xfId="4151" xr:uid="{58CE3E3A-6D86-4BE0-8C9A-26E44ECA80B9}"/>
    <cellStyle name="20% - Accent5 6" xfId="282" xr:uid="{17B53F57-F5C5-4CC1-BA5F-CF66F433EC4A}"/>
    <cellStyle name="20% - Accent6 2" xfId="442" xr:uid="{B8516BE7-22C0-4275-A543-C47D8AE38C50}"/>
    <cellStyle name="20% - Accent6 2 2" xfId="1112" xr:uid="{0B84D5C9-5431-4A68-B906-A27CEE1B086A}"/>
    <cellStyle name="20% - Accent6 3" xfId="4152" xr:uid="{10BC9C77-B34C-4A7D-A39C-0EF5BD7939DE}"/>
    <cellStyle name="20% - Accent6 4" xfId="285" xr:uid="{15D6EEA4-AC18-4DB8-9829-AA17E7F2A7A8}"/>
    <cellStyle name="20% - akcent 1" xfId="683" xr:uid="{A8FFC547-BF97-49E5-9B8A-FBB393D13BAE}"/>
    <cellStyle name="20% - akcent 2" xfId="684" xr:uid="{56A9E48B-9BA4-4872-BF3F-1E09B72046DD}"/>
    <cellStyle name="20% - akcent 3" xfId="685" xr:uid="{F4AF43F5-7D1E-4748-81B7-C057A39BA49A}"/>
    <cellStyle name="20% - akcent 4" xfId="686" xr:uid="{8619C792-17B6-4B73-A309-346686083B9D}"/>
    <cellStyle name="20% - akcent 5" xfId="687" xr:uid="{0CE8538D-33A0-4A97-ABC7-C93AE705D5C3}"/>
    <cellStyle name="20% - akcent 6" xfId="688" xr:uid="{70A65B3B-8F4D-4561-8430-CBE71B773D1D}"/>
    <cellStyle name="20% - Akzent1 2" xfId="7173" xr:uid="{A58D11FD-F530-4987-8516-0E686DB45BF9}"/>
    <cellStyle name="20% - Akzent2 2" xfId="7826" xr:uid="{4CF5A016-8AF4-47EF-B51B-D31EF29E5B33}"/>
    <cellStyle name="20% - Akzent3 2" xfId="7820" xr:uid="{5680F7CF-3793-4924-B5C3-004CF29D1350}"/>
    <cellStyle name="20% - Akzent4 2" xfId="4657" xr:uid="{C733F0CD-867A-468F-B05E-706F776C6A24}"/>
    <cellStyle name="20% - Akzent5 2" xfId="2903" xr:uid="{313169A1-4994-40C0-900B-462FC578D572}"/>
    <cellStyle name="20% - Akzent6 2" xfId="7535" xr:uid="{B0D05BB7-4513-4B81-9BF3-CCD30390BD0F}"/>
    <cellStyle name="20% - Ênfase1" xfId="443" xr:uid="{74899A91-93AA-426F-8283-963505CAB29B}"/>
    <cellStyle name="20% - Ênfase1 2" xfId="1048" xr:uid="{A5C715FA-AB3C-422A-B43C-4F3B94824AEC}"/>
    <cellStyle name="20% - Ênfase2" xfId="444" xr:uid="{4AB83DA6-2B6B-4C2A-B70E-6DBA9C34A1AF}"/>
    <cellStyle name="20% - Ênfase2 2" xfId="1049" xr:uid="{341A3F78-0759-4D3A-A347-A7918D0494FA}"/>
    <cellStyle name="20% - Ênfase3" xfId="445" xr:uid="{B6891E77-0E32-47D8-80AF-2239FB885880}"/>
    <cellStyle name="20% - Ênfase3 2" xfId="1050" xr:uid="{B1B3EDF5-E81F-4983-984E-BFC6E803AF04}"/>
    <cellStyle name="20% - Ênfase4" xfId="446" xr:uid="{B6B1560E-503D-4702-8AA5-F3E2BEE7F51A}"/>
    <cellStyle name="20% - Ênfase4 2" xfId="1051" xr:uid="{D16F4B40-019C-4D88-8AA3-B5AFF5F07A16}"/>
    <cellStyle name="20% - Ênfase5" xfId="447" xr:uid="{29A8F3B7-F970-4222-9D70-58D58F566748}"/>
    <cellStyle name="20% - Ênfase5 2" xfId="1052" xr:uid="{53B381B7-0D2D-4024-A07B-9F63C875E746}"/>
    <cellStyle name="20% - Ênfase6" xfId="448" xr:uid="{C1FA1753-C502-40F3-AB96-4DB8E82A159D}"/>
    <cellStyle name="20% - Ênfase6 2" xfId="1053" xr:uid="{B7CFBF91-2AC8-4202-804E-B1686BC8434F}"/>
    <cellStyle name="20% - Énfasis1 2" xfId="313" xr:uid="{506F48E2-D45D-4142-A084-5D2837C48FC1}"/>
    <cellStyle name="20% - Énfasis1 2 10" xfId="1708" xr:uid="{71FC9E9B-0FD0-4194-A631-1924C693A549}"/>
    <cellStyle name="20% - Énfasis1 2 11" xfId="1709" xr:uid="{6EDE683A-1394-4884-809A-D74DF8EBF7BA}"/>
    <cellStyle name="20% - Énfasis1 2 12" xfId="1710" xr:uid="{94DABA98-152F-43B8-8674-BE4BA74F0C8B}"/>
    <cellStyle name="20% - Énfasis1 2 13" xfId="4153" xr:uid="{9327BF08-7F9E-4114-AC3A-46C3FACA45DD}"/>
    <cellStyle name="20% - Énfasis1 2 14" xfId="1707" xr:uid="{AFA72F21-CACD-4AED-A910-684F7D4C2EE6}"/>
    <cellStyle name="20% - Énfasis1 2 2" xfId="1711" xr:uid="{C893B6AB-7C9C-4BD2-B5F9-3D351ECE9F15}"/>
    <cellStyle name="20% - Énfasis1 2 3" xfId="1712" xr:uid="{D13736F4-6873-4911-90A5-9260C446A312}"/>
    <cellStyle name="20% - Énfasis1 2 4" xfId="1713" xr:uid="{D266F1B8-7ED2-4212-BB07-40156A1D77EB}"/>
    <cellStyle name="20% - Énfasis1 2 5" xfId="1714" xr:uid="{9D426ACF-01DB-47BA-B59E-1844C110FB3A}"/>
    <cellStyle name="20% - Énfasis1 2 6" xfId="1715" xr:uid="{A75EC56C-CF9E-4EDE-8D02-751B1A0C1DEB}"/>
    <cellStyle name="20% - Énfasis1 2 7" xfId="1716" xr:uid="{8BE2171E-7907-4893-B426-9CC1DF3842FB}"/>
    <cellStyle name="20% - Énfasis1 2 8" xfId="1717" xr:uid="{08035F5F-5ABD-4C0E-86B0-E72494AE46EA}"/>
    <cellStyle name="20% - Énfasis1 2 9" xfId="1718" xr:uid="{A1CE41E0-8876-40F9-9E85-B94EDAFF3790}"/>
    <cellStyle name="20% - Énfasis1 3" xfId="1719" xr:uid="{27A1BEAE-58C8-4A71-81AE-B2DF39C08BE5}"/>
    <cellStyle name="20% - Énfasis1 3 10" xfId="1720" xr:uid="{C13DFC89-72A3-46C4-857C-36D3EAB83CBF}"/>
    <cellStyle name="20% - Énfasis1 3 2" xfId="1721" xr:uid="{C98AB1B2-CD8B-4154-9BF0-AF0005B0ABEB}"/>
    <cellStyle name="20% - Énfasis1 3 3" xfId="1722" xr:uid="{EADD95BA-8D0B-4E02-951F-74CCB89D5091}"/>
    <cellStyle name="20% - Énfasis1 3 4" xfId="1723" xr:uid="{8D657298-42CB-451E-84A6-C5A28812565B}"/>
    <cellStyle name="20% - Énfasis1 3 5" xfId="1724" xr:uid="{56C15C08-0FAC-4F3C-8C64-8F4F14D5D05A}"/>
    <cellStyle name="20% - Énfasis1 3 6" xfId="1725" xr:uid="{E0A36B3C-9A09-42C6-9D88-CAD5908A001F}"/>
    <cellStyle name="20% - Énfasis1 3 7" xfId="1726" xr:uid="{DA398726-ADF4-4D08-B04A-D7578A307FC5}"/>
    <cellStyle name="20% - Énfasis1 3 8" xfId="1727" xr:uid="{6812F788-E0AC-4925-8DF1-5B7796D01F14}"/>
    <cellStyle name="20% - Énfasis1 3 9" xfId="1728" xr:uid="{4BAA1E81-69C0-4B77-BEA3-4530EC32D78C}"/>
    <cellStyle name="20% - Énfasis1 4" xfId="1729" xr:uid="{11348B15-20EF-4131-83C6-3D71F8F0ECD8}"/>
    <cellStyle name="20% - Énfasis1 4 10" xfId="1730" xr:uid="{689D8FFC-3345-4FA1-B1D6-5D781E928F15}"/>
    <cellStyle name="20% - Énfasis1 4 2" xfId="1731" xr:uid="{A90DDEBB-6C47-4B5A-8960-E6DB4ACCA921}"/>
    <cellStyle name="20% - Énfasis1 4 3" xfId="1732" xr:uid="{440DDD93-F12B-49D5-814C-44181A80643F}"/>
    <cellStyle name="20% - Énfasis1 4 4" xfId="1733" xr:uid="{3F16E17B-1265-4603-994B-7BFB51519566}"/>
    <cellStyle name="20% - Énfasis1 4 5" xfId="1734" xr:uid="{745D1D7F-FE3B-4640-9075-FEDC184D3DEF}"/>
    <cellStyle name="20% - Énfasis1 4 6" xfId="1735" xr:uid="{A6A0B480-2288-4C9A-9B9E-551A47D7D9BD}"/>
    <cellStyle name="20% - Énfasis1 4 7" xfId="1736" xr:uid="{EF3A19C8-6B16-49F9-98C7-C9801974E185}"/>
    <cellStyle name="20% - Énfasis1 4 8" xfId="1737" xr:uid="{797F16E8-E31C-443F-BC68-0450EA26DB6B}"/>
    <cellStyle name="20% - Énfasis1 4 9" xfId="1738" xr:uid="{DC896D76-FCF5-43BE-BB80-72A1A946FD15}"/>
    <cellStyle name="20% - Énfasis1 5" xfId="1739" xr:uid="{3A7EA34D-49FB-42DC-85BC-1D2FFEE1A03B}"/>
    <cellStyle name="20% - Énfasis1 5 2" xfId="1740" xr:uid="{15075922-537A-4C44-993C-8159F6F5F322}"/>
    <cellStyle name="20% - Énfasis1 6" xfId="1741" xr:uid="{A0AFFDD1-17D3-43BA-A05C-EEAE6355438B}"/>
    <cellStyle name="20% - Énfasis1 6 2" xfId="1742" xr:uid="{BD48C563-77AC-4F94-85EF-CE1C9D9C3997}"/>
    <cellStyle name="20% - Énfasis1 7" xfId="6679" xr:uid="{DCACA137-F61D-44B9-AB9C-3BCD60BCDED1}"/>
    <cellStyle name="20% - Énfasis1 7 2" xfId="9507" xr:uid="{CDCE9DE0-2284-4D1A-B3E0-569F747653CA}"/>
    <cellStyle name="20% - Énfasis1 8" xfId="8526" xr:uid="{993027F8-1A60-44FB-B4DC-6C33B8A0836F}"/>
    <cellStyle name="20% - Énfasis1 8 2" xfId="9508" xr:uid="{0FC6CCA6-4501-40D4-8E3C-9D04EEBA7B2E}"/>
    <cellStyle name="20% - Énfasis1 8 3" xfId="25739" xr:uid="{E3B730A1-78B0-445F-A879-72B685FEE5AD}"/>
    <cellStyle name="20% - Énfasis2 2" xfId="314" xr:uid="{F819F1D8-FC7B-4AD1-B0F9-F50646C736FE}"/>
    <cellStyle name="20% - Énfasis2 2 10" xfId="1744" xr:uid="{A4E29501-4CD2-4751-ADE4-783893F1BFB5}"/>
    <cellStyle name="20% - Énfasis2 2 11" xfId="1745" xr:uid="{1A521268-F334-4EBD-B00B-E8DCF83C63DC}"/>
    <cellStyle name="20% - Énfasis2 2 12" xfId="1746" xr:uid="{49010AA2-FE3D-4DB6-971A-2A2B010ED675}"/>
    <cellStyle name="20% - Énfasis2 2 13" xfId="4154" xr:uid="{17F4C262-77D3-4B04-9921-094F9D6909E3}"/>
    <cellStyle name="20% - Énfasis2 2 14" xfId="1743" xr:uid="{9677ECFA-E6BE-4CD3-A4B0-C83F8D1961C7}"/>
    <cellStyle name="20% - Énfasis2 2 2" xfId="1747" xr:uid="{AD489199-D89C-4BEC-AC4B-6E52B6F8FF17}"/>
    <cellStyle name="20% - Énfasis2 2 3" xfId="1748" xr:uid="{4E20BD1C-B533-4CF7-89D5-2924D3D33238}"/>
    <cellStyle name="20% - Énfasis2 2 4" xfId="1749" xr:uid="{1A88EA66-AAC1-48BF-B68C-5E11CDFFFFA3}"/>
    <cellStyle name="20% - Énfasis2 2 5" xfId="1750" xr:uid="{91A3923B-2F47-4A0E-9AAC-B435A3508418}"/>
    <cellStyle name="20% - Énfasis2 2 6" xfId="1751" xr:uid="{C7E6E33D-6F6E-4A9B-9D9A-F22A28A68D7E}"/>
    <cellStyle name="20% - Énfasis2 2 7" xfId="1752" xr:uid="{C95A3AFB-A6D3-40E0-AA24-CAB50DBE8B42}"/>
    <cellStyle name="20% - Énfasis2 2 8" xfId="1753" xr:uid="{B484B3B5-5278-4521-B822-09EACCECA08F}"/>
    <cellStyle name="20% - Énfasis2 2 9" xfId="1754" xr:uid="{C08F9E6B-3C51-45EC-82A4-CA0D14EE0995}"/>
    <cellStyle name="20% - Énfasis2 3" xfId="1755" xr:uid="{8B61A597-080A-4927-B555-CC8E10FB1091}"/>
    <cellStyle name="20% - Énfasis2 3 10" xfId="1756" xr:uid="{F1E79DBE-7E84-4363-AB7D-2614ADE981D6}"/>
    <cellStyle name="20% - Énfasis2 3 2" xfId="1757" xr:uid="{90FBBB6B-FFEE-4BC6-95C3-D11065D52E67}"/>
    <cellStyle name="20% - Énfasis2 3 3" xfId="1758" xr:uid="{782E3A07-8DA0-40DD-9A6F-CE8D4B51CF46}"/>
    <cellStyle name="20% - Énfasis2 3 4" xfId="1759" xr:uid="{3F451526-2062-4717-A7B0-B214E40F7872}"/>
    <cellStyle name="20% - Énfasis2 3 5" xfId="1760" xr:uid="{07B46A80-92FF-4768-A3D4-DA381400F12D}"/>
    <cellStyle name="20% - Énfasis2 3 6" xfId="1761" xr:uid="{1B0E82C1-60A4-4109-B1AF-AD3B75C7082B}"/>
    <cellStyle name="20% - Énfasis2 3 7" xfId="1762" xr:uid="{9BF9CEE0-084B-4863-944A-4D67FFAD36C2}"/>
    <cellStyle name="20% - Énfasis2 3 8" xfId="1763" xr:uid="{E618D010-BFCD-40CF-87B4-ADF80F5D0258}"/>
    <cellStyle name="20% - Énfasis2 3 9" xfId="1764" xr:uid="{DCA7B56D-7783-4581-8CBE-F7FE516FFF25}"/>
    <cellStyle name="20% - Énfasis2 4" xfId="1765" xr:uid="{874E4D18-3660-437C-BD2C-86899E97768C}"/>
    <cellStyle name="20% - Énfasis2 4 10" xfId="1766" xr:uid="{BAA706D4-9B18-4A87-AB9C-A098E27F4755}"/>
    <cellStyle name="20% - Énfasis2 4 2" xfId="1767" xr:uid="{D184FCF0-2EE8-4B18-9968-8C49241DF727}"/>
    <cellStyle name="20% - Énfasis2 4 3" xfId="1768" xr:uid="{F02781AF-684A-4B47-8E1F-72A3EADAAE9E}"/>
    <cellStyle name="20% - Énfasis2 4 4" xfId="1769" xr:uid="{6D732334-AFF8-43A3-AFEA-9E8B823B8B24}"/>
    <cellStyle name="20% - Énfasis2 4 5" xfId="1770" xr:uid="{292B823F-A852-43A3-9E4A-5EAF455A866C}"/>
    <cellStyle name="20% - Énfasis2 4 6" xfId="1771" xr:uid="{EE284AD2-E988-4192-BA24-C34B132E8629}"/>
    <cellStyle name="20% - Énfasis2 4 7" xfId="1772" xr:uid="{23991975-0B88-4FDD-819A-619B9BFCC21B}"/>
    <cellStyle name="20% - Énfasis2 4 8" xfId="1773" xr:uid="{103C95EB-3DBF-4C4A-9080-A5544C254C62}"/>
    <cellStyle name="20% - Énfasis2 4 9" xfId="1774" xr:uid="{CEA59C40-8827-4DDD-BBFB-FC7D36623DDD}"/>
    <cellStyle name="20% - Énfasis2 5" xfId="1775" xr:uid="{89321DE1-505A-46AC-B6AE-F13A213BC333}"/>
    <cellStyle name="20% - Énfasis2 5 2" xfId="1776" xr:uid="{4BB881C5-55B1-420A-831E-E9644D38F4CE}"/>
    <cellStyle name="20% - Énfasis2 6" xfId="1777" xr:uid="{5EADAED4-A9A6-4086-BBF6-41DF97E16E27}"/>
    <cellStyle name="20% - Énfasis2 6 2" xfId="1778" xr:uid="{FCDE956F-91EB-4690-9F73-52C38E213529}"/>
    <cellStyle name="20% - Énfasis2 7" xfId="6680" xr:uid="{F64D8748-0BD0-474C-9299-9B5CCAFC1CEB}"/>
    <cellStyle name="20% - Énfasis2 7 2" xfId="9509" xr:uid="{C9742D30-465A-4967-96D7-300BD86FE474}"/>
    <cellStyle name="20% - Énfasis2 8" xfId="8530" xr:uid="{17752BBF-2A39-41B1-8ADC-A064FA412C67}"/>
    <cellStyle name="20% - Énfasis2 8 2" xfId="9510" xr:uid="{CD076D3F-3892-4879-BF0E-B58B9ABCFA50}"/>
    <cellStyle name="20% - Énfasis2 8 3" xfId="25743" xr:uid="{3AE3F90D-3BE9-4079-A88C-780EF46BBF5D}"/>
    <cellStyle name="20% - Énfasis3 2" xfId="315" xr:uid="{27116C28-1C5D-43B4-BC00-160B58FDBD3A}"/>
    <cellStyle name="20% - Énfasis3 2 10" xfId="1780" xr:uid="{5B9BD2E1-8E6B-4B5C-9030-FD834571B103}"/>
    <cellStyle name="20% - Énfasis3 2 11" xfId="1781" xr:uid="{651FEC00-1704-4C42-8018-45C5DD576312}"/>
    <cellStyle name="20% - Énfasis3 2 12" xfId="1782" xr:uid="{921B2383-29D9-4D9E-82FE-002BE402E03C}"/>
    <cellStyle name="20% - Énfasis3 2 13" xfId="4155" xr:uid="{26E4ACC0-2C7A-4DD6-9494-2E251A40E2A2}"/>
    <cellStyle name="20% - Énfasis3 2 14" xfId="1779" xr:uid="{ED3010E2-8A01-4B10-BAF0-9E84F3F58286}"/>
    <cellStyle name="20% - Énfasis3 2 2" xfId="1783" xr:uid="{FD51B272-DDCB-4AF4-BD31-EBF8F6ED9F8B}"/>
    <cellStyle name="20% - Énfasis3 2 3" xfId="1784" xr:uid="{644CBEBD-9F4D-4E3C-BBC5-6E2CF239C029}"/>
    <cellStyle name="20% - Énfasis3 2 4" xfId="1785" xr:uid="{42CB3F66-899F-45F4-AEC7-8991D31355E3}"/>
    <cellStyle name="20% - Énfasis3 2 5" xfId="1786" xr:uid="{782460A3-7C3F-4905-A143-DE8B0DB2FA2F}"/>
    <cellStyle name="20% - Énfasis3 2 6" xfId="1787" xr:uid="{3EF7BE1A-C33B-4BF4-90B6-274F39A64332}"/>
    <cellStyle name="20% - Énfasis3 2 7" xfId="1788" xr:uid="{6EDDE76A-3C30-43A6-A48E-EBC90787A502}"/>
    <cellStyle name="20% - Énfasis3 2 8" xfId="1789" xr:uid="{F301CE46-98BC-452B-B5D3-E633D58192EC}"/>
    <cellStyle name="20% - Énfasis3 2 9" xfId="1790" xr:uid="{E7CFAE9F-74B9-4CF9-A330-8DEAF6ACA471}"/>
    <cellStyle name="20% - Énfasis3 3" xfId="1791" xr:uid="{E89562ED-CA9C-4E87-AF56-8B058A8464D0}"/>
    <cellStyle name="20% - Énfasis3 3 10" xfId="1792" xr:uid="{C3BC9406-8776-409B-812E-C6D102D0F64D}"/>
    <cellStyle name="20% - Énfasis3 3 2" xfId="1793" xr:uid="{7BB64D78-10A6-4D2D-AC58-281A51E65F5A}"/>
    <cellStyle name="20% - Énfasis3 3 3" xfId="1794" xr:uid="{7461E8A3-5863-465A-B8A3-E141670A1980}"/>
    <cellStyle name="20% - Énfasis3 3 4" xfId="1795" xr:uid="{D1A52D11-94F5-43ED-8B97-35B59727C923}"/>
    <cellStyle name="20% - Énfasis3 3 5" xfId="1796" xr:uid="{BF44098F-A88B-4A0E-9A4B-3F6AD440D3AB}"/>
    <cellStyle name="20% - Énfasis3 3 6" xfId="1797" xr:uid="{75C83F88-8856-4A7F-AB9D-8E958AF4FB53}"/>
    <cellStyle name="20% - Énfasis3 3 7" xfId="1798" xr:uid="{5B7159C9-F99F-48D4-9E2F-C6E90B80352C}"/>
    <cellStyle name="20% - Énfasis3 3 8" xfId="1799" xr:uid="{DA0E7115-CF5D-49E3-A3B9-00A6C1F06EF9}"/>
    <cellStyle name="20% - Énfasis3 3 9" xfId="1800" xr:uid="{66BE6DD0-065E-4DF7-9EE5-D9392F056FF3}"/>
    <cellStyle name="20% - Énfasis3 4" xfId="1801" xr:uid="{78F2A86D-9358-4255-960C-8E0AF96C56E6}"/>
    <cellStyle name="20% - Énfasis3 4 10" xfId="1802" xr:uid="{8D990298-26B7-4D97-8115-823D8CBFB1A9}"/>
    <cellStyle name="20% - Énfasis3 4 2" xfId="1803" xr:uid="{35DB84C4-9BFF-4AD5-9CD3-AEDF244AB3A7}"/>
    <cellStyle name="20% - Énfasis3 4 3" xfId="1804" xr:uid="{0C78DE08-6E73-4FC3-BAE5-FB000F6AC93E}"/>
    <cellStyle name="20% - Énfasis3 4 4" xfId="1805" xr:uid="{252B8EBC-9C3A-4FCA-B440-A874E6B98109}"/>
    <cellStyle name="20% - Énfasis3 4 5" xfId="1806" xr:uid="{A0DE94A0-58A0-471F-A233-95768C8383F4}"/>
    <cellStyle name="20% - Énfasis3 4 6" xfId="1807" xr:uid="{B5235BCC-03BD-45BC-B109-4F6699A6EE5A}"/>
    <cellStyle name="20% - Énfasis3 4 7" xfId="1808" xr:uid="{640C61A9-D5B5-4325-A510-43D19241DDF8}"/>
    <cellStyle name="20% - Énfasis3 4 8" xfId="1809" xr:uid="{218A3608-7105-4A32-B70B-116FA2D52874}"/>
    <cellStyle name="20% - Énfasis3 4 9" xfId="1810" xr:uid="{13D7A184-5FB2-4262-9913-2B29277C8420}"/>
    <cellStyle name="20% - Énfasis3 5" xfId="1811" xr:uid="{79AA8E74-C8D0-4CFF-BF16-A3C070D960FB}"/>
    <cellStyle name="20% - Énfasis3 5 2" xfId="1812" xr:uid="{494C1610-2F59-44E9-99C5-9B11CE018A60}"/>
    <cellStyle name="20% - Énfasis3 6" xfId="1813" xr:uid="{F8190EC7-2F60-4ECE-B8E3-C2A7FF2C6514}"/>
    <cellStyle name="20% - Énfasis3 6 2" xfId="1814" xr:uid="{53051CCA-CEFB-4BCC-99C6-4ABF829113AB}"/>
    <cellStyle name="20% - Énfasis3 7" xfId="6681" xr:uid="{697F6518-FE3E-4B0F-8D23-94E247B7CB3F}"/>
    <cellStyle name="20% - Énfasis3 7 2" xfId="9511" xr:uid="{52D52A03-3BE3-4AA6-9CFA-79ABF960DB73}"/>
    <cellStyle name="20% - Énfasis3 8" xfId="8534" xr:uid="{C67AF3D3-ABAA-4514-8371-A0BE272CFF70}"/>
    <cellStyle name="20% - Énfasis3 8 2" xfId="9512" xr:uid="{79985EA8-F990-4CD6-99C4-6E1CB695952D}"/>
    <cellStyle name="20% - Énfasis3 8 3" xfId="25746" xr:uid="{A90AF36B-DA88-440E-A154-BD4C32098926}"/>
    <cellStyle name="20% - Énfasis4 2" xfId="316" xr:uid="{3B6A86B8-2848-4F72-9CCF-83DA8B99B4BB}"/>
    <cellStyle name="20% - Énfasis4 2 10" xfId="1816" xr:uid="{C6DBBD80-EFD2-4ACA-9C05-D9989D0F21E0}"/>
    <cellStyle name="20% - Énfasis4 2 11" xfId="1817" xr:uid="{AC0BF836-FA0C-4E5B-A129-BD6C0BE4935B}"/>
    <cellStyle name="20% - Énfasis4 2 12" xfId="1818" xr:uid="{D4CCC892-4CA0-4A2A-B5CB-09EACF27B39D}"/>
    <cellStyle name="20% - Énfasis4 2 13" xfId="4156" xr:uid="{3EAC4259-C95A-435F-A890-99A59CDF52DB}"/>
    <cellStyle name="20% - Énfasis4 2 14" xfId="1815" xr:uid="{38F0F379-DAF0-42CF-90FE-CE09370238C0}"/>
    <cellStyle name="20% - Énfasis4 2 2" xfId="1819" xr:uid="{C84DCE81-5B59-4322-B062-0CBB1233725D}"/>
    <cellStyle name="20% - Énfasis4 2 3" xfId="1820" xr:uid="{E0D33FAE-E685-4D2B-B02B-0113E4978552}"/>
    <cellStyle name="20% - Énfasis4 2 4" xfId="1821" xr:uid="{7C5A9D08-8117-4BDB-BF58-9FEBDFD178B9}"/>
    <cellStyle name="20% - Énfasis4 2 5" xfId="1822" xr:uid="{87D12342-5529-45E7-961F-505ECA476C17}"/>
    <cellStyle name="20% - Énfasis4 2 6" xfId="1823" xr:uid="{CBF73078-7A8D-468B-A182-49C4B7568436}"/>
    <cellStyle name="20% - Énfasis4 2 7" xfId="1824" xr:uid="{2FCEA5D1-FF99-42BB-8DDC-FC4F2DEB6649}"/>
    <cellStyle name="20% - Énfasis4 2 8" xfId="1825" xr:uid="{B1455A69-BB1A-43B6-B3BE-D684C6DB39B6}"/>
    <cellStyle name="20% - Énfasis4 2 9" xfId="1826" xr:uid="{23F36DD7-5D2C-4F97-80B6-EC5D77D7514C}"/>
    <cellStyle name="20% - Énfasis4 3" xfId="1827" xr:uid="{10BD4F3A-F350-4F95-848E-07B3E8713816}"/>
    <cellStyle name="20% - Énfasis4 3 10" xfId="1828" xr:uid="{8F757AA8-1945-4100-A300-A6AF065CB127}"/>
    <cellStyle name="20% - Énfasis4 3 2" xfId="1829" xr:uid="{96E8D27C-A59D-4244-BCB4-AB2C4FA1DECE}"/>
    <cellStyle name="20% - Énfasis4 3 3" xfId="1830" xr:uid="{A0539200-9186-4B36-8F38-41AAE65A2247}"/>
    <cellStyle name="20% - Énfasis4 3 4" xfId="1831" xr:uid="{758912A9-71D4-4166-8196-015CA47A3251}"/>
    <cellStyle name="20% - Énfasis4 3 5" xfId="1832" xr:uid="{D35C5527-09BA-4E92-A334-E3C58F5A88F8}"/>
    <cellStyle name="20% - Énfasis4 3 6" xfId="1833" xr:uid="{EE396694-6F0B-49F0-A23B-410371C1EA86}"/>
    <cellStyle name="20% - Énfasis4 3 7" xfId="1834" xr:uid="{BC20DE35-A105-45BC-9360-AD73B93B0C9B}"/>
    <cellStyle name="20% - Énfasis4 3 8" xfId="1835" xr:uid="{4E69004A-4E5C-4016-8D87-25F94D882851}"/>
    <cellStyle name="20% - Énfasis4 3 9" xfId="1836" xr:uid="{86398668-FDCE-490A-8C9F-7021BEAB9EDF}"/>
    <cellStyle name="20% - Énfasis4 4" xfId="1837" xr:uid="{612F7A2D-5BC2-4A5D-88EE-5231163B3B15}"/>
    <cellStyle name="20% - Énfasis4 4 10" xfId="1838" xr:uid="{2DD57D7F-D504-432C-BA88-5DFB71EA94A7}"/>
    <cellStyle name="20% - Énfasis4 4 2" xfId="1839" xr:uid="{872CED6B-E118-4BC5-B4B0-8028058334A9}"/>
    <cellStyle name="20% - Énfasis4 4 3" xfId="1840" xr:uid="{17694F30-7BCF-4B87-B0A7-B8BFE1B9FC37}"/>
    <cellStyle name="20% - Énfasis4 4 4" xfId="1841" xr:uid="{90D9E883-FA89-454C-9361-40FC0B559148}"/>
    <cellStyle name="20% - Énfasis4 4 5" xfId="1842" xr:uid="{B9EB9118-0B37-49E3-8ADC-6C3F3E32DA17}"/>
    <cellStyle name="20% - Énfasis4 4 6" xfId="1843" xr:uid="{6C4DC484-66E2-46B3-A505-2D66C5548E7A}"/>
    <cellStyle name="20% - Énfasis4 4 7" xfId="1844" xr:uid="{9661310A-553B-4EAD-9606-C213AF8BC5C7}"/>
    <cellStyle name="20% - Énfasis4 4 8" xfId="1845" xr:uid="{08739D88-C1F3-4417-BFF3-91AD8FE2932D}"/>
    <cellStyle name="20% - Énfasis4 4 9" xfId="1846" xr:uid="{01A67F23-E3CE-471F-A1AA-40CEA2B67125}"/>
    <cellStyle name="20% - Énfasis4 5" xfId="1847" xr:uid="{31F33EAD-0A59-4BCE-AFA6-988476295B97}"/>
    <cellStyle name="20% - Énfasis4 5 2" xfId="1848" xr:uid="{CB5802B5-A494-4479-90A2-58088F912728}"/>
    <cellStyle name="20% - Énfasis4 6" xfId="1849" xr:uid="{32B012D8-623A-4754-AD19-2201D9BF15DF}"/>
    <cellStyle name="20% - Énfasis4 6 2" xfId="1850" xr:uid="{0CDC5256-E890-4C73-AF8B-953C37BEC96C}"/>
    <cellStyle name="20% - Énfasis4 7" xfId="6682" xr:uid="{DF7799FD-FDFE-4661-BE1D-01BEB41ECE8D}"/>
    <cellStyle name="20% - Énfasis4 7 2" xfId="9513" xr:uid="{E6E80586-6BD7-4F9F-A939-F755BE9FE223}"/>
    <cellStyle name="20% - Énfasis4 8" xfId="8538" xr:uid="{1B44DD72-C144-49B3-BC8F-6E7FACF5F5F4}"/>
    <cellStyle name="20% - Énfasis4 8 2" xfId="9514" xr:uid="{A3BFD13F-3B33-47AB-BAD1-36F2F0861F4A}"/>
    <cellStyle name="20% - Énfasis4 8 3" xfId="25750" xr:uid="{D464A305-0277-4EFF-8337-3E421C4C5B77}"/>
    <cellStyle name="20% - Énfasis5 2" xfId="317" xr:uid="{8B72C95D-C32C-4F2B-A37B-41796034E06D}"/>
    <cellStyle name="20% - Énfasis5 2 10" xfId="1852" xr:uid="{2D12ABF4-1E53-4BF4-A932-6346C4E87E6A}"/>
    <cellStyle name="20% - Énfasis5 2 11" xfId="1853" xr:uid="{44CD057A-793D-4A28-A4BE-681B1D90D182}"/>
    <cellStyle name="20% - Énfasis5 2 12" xfId="1854" xr:uid="{75A3F5EC-D3B7-4906-BEB7-FE5736484019}"/>
    <cellStyle name="20% - Énfasis5 2 13" xfId="4157" xr:uid="{3D458B4A-98AA-433E-95DB-5E9F6D5DB615}"/>
    <cellStyle name="20% - Énfasis5 2 14" xfId="1851" xr:uid="{DA2B9F41-ED1E-4765-AAED-E0FB93370864}"/>
    <cellStyle name="20% - Énfasis5 2 2" xfId="1855" xr:uid="{67B9AEA5-AE50-4181-A8B3-41D0EFB30A9F}"/>
    <cellStyle name="20% - Énfasis5 2 3" xfId="1856" xr:uid="{F91DA16B-0A3F-49F9-A38A-881226020DC6}"/>
    <cellStyle name="20% - Énfasis5 2 4" xfId="1857" xr:uid="{143910C8-5417-4559-B507-9DB70BC3955C}"/>
    <cellStyle name="20% - Énfasis5 2 5" xfId="1858" xr:uid="{21EBCF62-04FF-4716-ACFE-0842F6644B43}"/>
    <cellStyle name="20% - Énfasis5 2 6" xfId="1859" xr:uid="{D9409DC4-B841-470B-B0A7-7CEEC9C54B0E}"/>
    <cellStyle name="20% - Énfasis5 2 7" xfId="1860" xr:uid="{E9ED21ED-507E-4B6A-A057-F0E296260CB6}"/>
    <cellStyle name="20% - Énfasis5 2 8" xfId="1861" xr:uid="{1D68278B-BE8A-408E-9708-B8B80E115F6F}"/>
    <cellStyle name="20% - Énfasis5 2 9" xfId="1862" xr:uid="{6379E8FB-7D9E-44FC-91E4-389BD601EA85}"/>
    <cellStyle name="20% - Énfasis5 3" xfId="1863" xr:uid="{8B7512A3-C9EC-4D77-93E0-0E96A24012E6}"/>
    <cellStyle name="20% - Énfasis5 3 10" xfId="1864" xr:uid="{1357E90D-40B4-4EF3-B9F0-A7727B86CE7E}"/>
    <cellStyle name="20% - Énfasis5 3 2" xfId="1865" xr:uid="{9EC26EF4-E6BC-46C2-ABFF-01710F6A5748}"/>
    <cellStyle name="20% - Énfasis5 3 3" xfId="1866" xr:uid="{127B2E32-94EF-416D-8D07-F509D2154F05}"/>
    <cellStyle name="20% - Énfasis5 3 4" xfId="1867" xr:uid="{3C4DD4FC-1243-422F-BC53-2C390221AD7C}"/>
    <cellStyle name="20% - Énfasis5 3 5" xfId="1868" xr:uid="{32BE50CD-73E6-400B-86CA-7A411E593A4B}"/>
    <cellStyle name="20% - Énfasis5 3 6" xfId="1869" xr:uid="{1B3CB2D8-4F51-4E84-AA46-BBF66CAFDE83}"/>
    <cellStyle name="20% - Énfasis5 3 7" xfId="1870" xr:uid="{6B5E0A32-C250-4A15-9871-51D0AB66B7DA}"/>
    <cellStyle name="20% - Énfasis5 3 8" xfId="1871" xr:uid="{10D6F9FE-DA53-4D85-ADBB-6BCB145A1177}"/>
    <cellStyle name="20% - Énfasis5 3 9" xfId="1872" xr:uid="{F22F12C4-C5B8-42FA-A7B0-8CE77F42CD72}"/>
    <cellStyle name="20% - Énfasis5 4" xfId="1873" xr:uid="{5ADC26FF-4167-4CBB-8314-7E14A99DDC86}"/>
    <cellStyle name="20% - Énfasis5 4 10" xfId="1874" xr:uid="{4CCC49A3-0EFE-4EF4-A16C-43596CF74F5E}"/>
    <cellStyle name="20% - Énfasis5 4 2" xfId="1875" xr:uid="{2FB61047-E37C-4896-A659-3C5876B70C61}"/>
    <cellStyle name="20% - Énfasis5 4 3" xfId="1876" xr:uid="{C95B32DF-2982-43E1-8E5C-9A617DE18878}"/>
    <cellStyle name="20% - Énfasis5 4 4" xfId="1877" xr:uid="{7903471A-2D5A-49D8-A9FB-F0DCB4B7B6DA}"/>
    <cellStyle name="20% - Énfasis5 4 5" xfId="1878" xr:uid="{4FE72BC7-C83F-4B68-A93F-815D8AACFB6B}"/>
    <cellStyle name="20% - Énfasis5 4 6" xfId="1879" xr:uid="{DF623D5D-4B52-4F83-A1EF-90424AEDF360}"/>
    <cellStyle name="20% - Énfasis5 4 7" xfId="1880" xr:uid="{A9EB41DC-F4C8-4DBF-99A4-4E0815ACDF09}"/>
    <cellStyle name="20% - Énfasis5 4 8" xfId="1881" xr:uid="{F2AF79A7-3744-4184-B9A9-312F85B642DB}"/>
    <cellStyle name="20% - Énfasis5 4 9" xfId="1882" xr:uid="{0310844E-4604-4B57-8050-C9AA0B7DC2F6}"/>
    <cellStyle name="20% - Énfasis5 5" xfId="1883" xr:uid="{BC7C2AB3-A640-41BF-940C-090FEC7BAD27}"/>
    <cellStyle name="20% - Énfasis5 5 2" xfId="1884" xr:uid="{9ACC4F3B-6A6C-41E3-B471-8F811FB56D72}"/>
    <cellStyle name="20% - Énfasis5 6" xfId="1885" xr:uid="{3631ACBF-8241-4F98-BA6B-6D78320B7041}"/>
    <cellStyle name="20% - Énfasis5 6 2" xfId="1886" xr:uid="{FF300392-0891-447C-96CC-91DDB3E185D4}"/>
    <cellStyle name="20% - Énfasis5 7" xfId="6683" xr:uid="{830FCDFC-8593-4748-9649-96E8BC6F08CA}"/>
    <cellStyle name="20% - Énfasis5 7 2" xfId="9515" xr:uid="{20752250-9163-45AD-8ADB-A73622085E7D}"/>
    <cellStyle name="20% - Énfasis5 8" xfId="8542" xr:uid="{B2AB4B92-FC79-4D7F-9F28-87AC8F71BE6C}"/>
    <cellStyle name="20% - Énfasis5 8 2" xfId="9516" xr:uid="{EBFB2491-3B97-47FB-8D46-482820E83F5C}"/>
    <cellStyle name="20% - Énfasis5 8 3" xfId="25753" xr:uid="{0DC23D42-85E0-4E4D-A672-9A4D7E19F58D}"/>
    <cellStyle name="20% - Énfasis6 2" xfId="318" xr:uid="{3169FA81-DA79-4E1B-A94D-4FC34F2A2A0D}"/>
    <cellStyle name="20% - Énfasis6 2 10" xfId="1888" xr:uid="{77A993C4-B028-4BDC-A635-03CF29E74881}"/>
    <cellStyle name="20% - Énfasis6 2 11" xfId="1889" xr:uid="{117FF9EC-D52B-454A-BB9A-BE1E8C671BCF}"/>
    <cellStyle name="20% - Énfasis6 2 12" xfId="1890" xr:uid="{FB70DBBC-73BE-4E06-BECA-07AA715237CD}"/>
    <cellStyle name="20% - Énfasis6 2 13" xfId="4158" xr:uid="{08189783-5807-4EA4-9D2F-0F45D8D9EF24}"/>
    <cellStyle name="20% - Énfasis6 2 14" xfId="1887" xr:uid="{08F8E898-E673-4760-AF48-C93C68894925}"/>
    <cellStyle name="20% - Énfasis6 2 2" xfId="1891" xr:uid="{E25E3BCC-62A2-4D89-834A-D2679856A3E6}"/>
    <cellStyle name="20% - Énfasis6 2 3" xfId="1892" xr:uid="{30F38CE4-FB75-476A-8C6E-12538C127C5B}"/>
    <cellStyle name="20% - Énfasis6 2 4" xfId="1893" xr:uid="{CF34C85F-D278-4F5E-A1C2-34B8FEAB4A10}"/>
    <cellStyle name="20% - Énfasis6 2 5" xfId="1894" xr:uid="{4F7883E3-4B69-49F2-863C-83389E34554C}"/>
    <cellStyle name="20% - Énfasis6 2 6" xfId="1895" xr:uid="{CA9199F9-C810-4ACB-A810-890DB28D608D}"/>
    <cellStyle name="20% - Énfasis6 2 7" xfId="1896" xr:uid="{A1668467-565D-4507-9CB2-2B1EDA9A4D9C}"/>
    <cellStyle name="20% - Énfasis6 2 8" xfId="1897" xr:uid="{4FABBF38-2B8F-4617-9A93-346A52DB560C}"/>
    <cellStyle name="20% - Énfasis6 2 9" xfId="1898" xr:uid="{DC1DFAD2-A618-4A55-99A0-ABEFF0E5DA3A}"/>
    <cellStyle name="20% - Énfasis6 3" xfId="1899" xr:uid="{51C41375-46DC-48B3-B5C2-78D0353BC61A}"/>
    <cellStyle name="20% - Énfasis6 3 10" xfId="1900" xr:uid="{727D4063-6E02-4E68-A3A7-E9A4F6D1D23B}"/>
    <cellStyle name="20% - Énfasis6 3 2" xfId="1901" xr:uid="{2C20F856-3FE9-4571-8E8E-B824F7F630B6}"/>
    <cellStyle name="20% - Énfasis6 3 3" xfId="1902" xr:uid="{22F3DCC6-8070-4C61-B495-AA0AD540FAF4}"/>
    <cellStyle name="20% - Énfasis6 3 4" xfId="1903" xr:uid="{5CC304B7-9ACE-4C40-9917-893954055A9D}"/>
    <cellStyle name="20% - Énfasis6 3 5" xfId="1904" xr:uid="{DD440D3F-13CB-4AF2-A6B3-F51F074B58EE}"/>
    <cellStyle name="20% - Énfasis6 3 6" xfId="1905" xr:uid="{6C46B18F-6F51-4422-9D03-D022FD70D6FA}"/>
    <cellStyle name="20% - Énfasis6 3 7" xfId="1906" xr:uid="{C062534E-28EC-4EA8-8F5B-19D0F96EBD55}"/>
    <cellStyle name="20% - Énfasis6 3 8" xfId="1907" xr:uid="{73194E1F-3A23-4986-A87A-F03A24FC6E4A}"/>
    <cellStyle name="20% - Énfasis6 3 9" xfId="1908" xr:uid="{0C85E935-59C7-490E-8C62-C27F163D6229}"/>
    <cellStyle name="20% - Énfasis6 4" xfId="1909" xr:uid="{3F6EAE53-B6DD-453A-9ACE-E38931C8C395}"/>
    <cellStyle name="20% - Énfasis6 4 10" xfId="1910" xr:uid="{68DFA268-7ACC-48C9-A797-3076E2F7AD88}"/>
    <cellStyle name="20% - Énfasis6 4 2" xfId="1911" xr:uid="{7316288A-5860-4AE1-996D-EF4EF4D62720}"/>
    <cellStyle name="20% - Énfasis6 4 3" xfId="1912" xr:uid="{72823941-45F4-49CB-ABB4-E3AB9D5FFAC6}"/>
    <cellStyle name="20% - Énfasis6 4 4" xfId="1913" xr:uid="{70082257-0099-41A2-BA0E-F895D65B6C4C}"/>
    <cellStyle name="20% - Énfasis6 4 5" xfId="1914" xr:uid="{909AFAC0-EB94-4F8C-B0F8-0E22C8544658}"/>
    <cellStyle name="20% - Énfasis6 4 6" xfId="1915" xr:uid="{3EEA75F4-D051-416C-841D-1C5AECA0F81E}"/>
    <cellStyle name="20% - Énfasis6 4 7" xfId="1916" xr:uid="{C7BBA383-6A57-4B67-9490-1303EF9E0339}"/>
    <cellStyle name="20% - Énfasis6 4 8" xfId="1917" xr:uid="{B5CC65F8-BF7D-454E-A404-DB3065C86387}"/>
    <cellStyle name="20% - Énfasis6 4 9" xfId="1918" xr:uid="{E4C3E14A-E84E-4F08-A3E8-53921BEA9847}"/>
    <cellStyle name="20% - Énfasis6 5" xfId="1919" xr:uid="{99BA509C-703B-488F-9F73-1C377468FFD1}"/>
    <cellStyle name="20% - Énfasis6 5 2" xfId="1920" xr:uid="{5238FEA7-91EF-4581-A27A-D0265A8D1618}"/>
    <cellStyle name="20% - Énfasis6 6" xfId="1921" xr:uid="{D24D25D6-3DD6-4AA6-B789-FB6E626AE664}"/>
    <cellStyle name="20% - Énfasis6 6 2" xfId="1922" xr:uid="{0D3F7BC9-DA50-477F-89CD-285752A046BB}"/>
    <cellStyle name="20% - Énfasis6 7" xfId="6686" xr:uid="{6BEDB41C-2016-422D-9FC8-649427653610}"/>
    <cellStyle name="20% - Énfasis6 8" xfId="8546" xr:uid="{C3F88C64-1F5D-4CB5-B794-C91A13A95304}"/>
    <cellStyle name="2decimal" xfId="449" xr:uid="{CBCC2878-DFE8-4781-AC3F-2DB10BA36DC5}"/>
    <cellStyle name="3 decimales" xfId="450" xr:uid="{52EE21C5-2C19-4074-A9E1-465387965BB9}"/>
    <cellStyle name="40% - Accent1 2" xfId="451" xr:uid="{3D323F9D-9D31-4283-8C54-AADB558DF8A0}"/>
    <cellStyle name="40% - Accent1 2 2" xfId="1113" xr:uid="{8328DC07-C555-4609-BFAC-3666A37DE649}"/>
    <cellStyle name="40% - Accent1 3" xfId="1925" xr:uid="{57B47CA3-047A-4188-B1B4-EB0334F9A93A}"/>
    <cellStyle name="40% - Accent1 4" xfId="1926" xr:uid="{811FAB39-572E-4349-A33F-B4F980B9AD48}"/>
    <cellStyle name="40% - Accent1 5" xfId="1927" xr:uid="{7A8D7FF1-93A1-453E-9139-7B78DA5AD9C7}"/>
    <cellStyle name="40% - Accent1 6" xfId="1924" xr:uid="{8EDFBF94-88DC-4B9A-B0B8-F2213073BC60}"/>
    <cellStyle name="40% - Accent1 7" xfId="271" xr:uid="{9F177263-FDC2-442E-95F7-3EBB8107C734}"/>
    <cellStyle name="40% - Accent2 2" xfId="452" xr:uid="{454E99A6-8DE4-4A60-B8A5-D40FF2500D7C}"/>
    <cellStyle name="40% - Accent2 2 2" xfId="1114" xr:uid="{94C7B0E8-1105-4F75-8F46-92A69B60755D}"/>
    <cellStyle name="40% - Accent2 3" xfId="4159" xr:uid="{E2CA759E-59C2-47A5-B667-48769DB25ED7}"/>
    <cellStyle name="40% - Accent2 4" xfId="274" xr:uid="{9739C592-282E-4B06-9EC0-18E5E4D503D8}"/>
    <cellStyle name="40% - Accent3 2" xfId="453" xr:uid="{42044149-3500-4705-BFCF-9D3F166AC7E4}"/>
    <cellStyle name="40% - Accent3 2 2" xfId="1115" xr:uid="{77C5116E-4ACA-43E6-B703-792F45EFF09D}"/>
    <cellStyle name="40% - Accent3 3" xfId="1929" xr:uid="{6AFB867F-20C3-46F1-BF38-DA551AF35614}"/>
    <cellStyle name="40% - Accent3 4" xfId="1930" xr:uid="{20AABBDC-DD05-406F-8ABA-7E085EA1C4D1}"/>
    <cellStyle name="40% - Accent3 5" xfId="4160" xr:uid="{FAED20BF-783E-4D13-9FDE-DE363125018D}"/>
    <cellStyle name="40% - Accent3 6" xfId="277" xr:uid="{FA143DD4-CAB6-4D2F-8A3A-EB4E1C28D851}"/>
    <cellStyle name="40% - Accent4 2" xfId="454" xr:uid="{41729953-0137-4E2D-A227-1F2BEF0CCDC0}"/>
    <cellStyle name="40% - Accent4 2 2" xfId="1116" xr:uid="{7FEB5749-DC7B-4D1D-9706-B21021925FE5}"/>
    <cellStyle name="40% - Accent4 3" xfId="1931" xr:uid="{74E73B3B-7210-40E2-A458-FFC42AAE8229}"/>
    <cellStyle name="40% - Accent4 4" xfId="1932" xr:uid="{AA685B4B-1A66-4CBD-89E9-2810F13B8B44}"/>
    <cellStyle name="40% - Accent4 5" xfId="4161" xr:uid="{FC56CC1A-71A7-4212-B849-98E97A6D774B}"/>
    <cellStyle name="40% - Accent4 6" xfId="280" xr:uid="{2B1E295E-B03A-402E-9A21-C650CC062627}"/>
    <cellStyle name="40% - Accent5 2" xfId="455" xr:uid="{262764E1-DE79-4453-BE5C-1E17A3E8CC7E}"/>
    <cellStyle name="40% - Accent5 2 2" xfId="1117" xr:uid="{120D0502-C683-4EA7-A475-6E1EED16818A}"/>
    <cellStyle name="40% - Accent5 3" xfId="4162" xr:uid="{C1112E3C-91EF-42A6-8CDA-A1D1F5135E7E}"/>
    <cellStyle name="40% - Accent5 4" xfId="283" xr:uid="{353EA980-121A-421E-893F-5433FF697949}"/>
    <cellStyle name="40% - Accent6 2" xfId="456" xr:uid="{27D19C67-BFA1-4E6D-9612-8D6ED9B4A2C5}"/>
    <cellStyle name="40% - Accent6 2 2" xfId="1118" xr:uid="{3CBC26F2-34E9-4C73-866A-09426AC44519}"/>
    <cellStyle name="40% - Accent6 3" xfId="1933" xr:uid="{90DB6D80-47C4-4F07-9993-5D72C0F30F50}"/>
    <cellStyle name="40% - Accent6 4" xfId="1934" xr:uid="{9A5A43EE-ECA8-470F-B886-E1962CB0FEB4}"/>
    <cellStyle name="40% - Accent6 5" xfId="4163" xr:uid="{674D70CD-EE5D-4B6A-BB4D-4633B6E06B62}"/>
    <cellStyle name="40% - Accent6 6" xfId="286" xr:uid="{6D21359D-D6D1-49BF-B319-33C03EC71640}"/>
    <cellStyle name="40% - akcent 1" xfId="689" xr:uid="{86D32B29-D0F5-4D50-932E-7E48C192F71C}"/>
    <cellStyle name="40% - akcent 1 2" xfId="1008" xr:uid="{736F1425-F240-443F-AAAA-43FBFC12FCF3}"/>
    <cellStyle name="40% - akcent 2" xfId="690" xr:uid="{434DFDD0-BCAC-4837-A794-C6AA251D7C83}"/>
    <cellStyle name="40% - akcent 3" xfId="691" xr:uid="{B32258AA-B7CC-4504-8919-CE7C78AF0606}"/>
    <cellStyle name="40% - akcent 4" xfId="692" xr:uid="{ACB8F3F9-1EEE-411C-8D32-337830450639}"/>
    <cellStyle name="40% - akcent 5" xfId="693" xr:uid="{2C82B537-AEE4-4B84-B222-F44777393AFA}"/>
    <cellStyle name="40% - akcent 6" xfId="694" xr:uid="{3E495F26-D3E5-4933-818A-968B84BB5318}"/>
    <cellStyle name="40% - Akzent1 2" xfId="7666" xr:uid="{B1E0BE2F-A9EB-40FD-A9D2-56A54367B73E}"/>
    <cellStyle name="40% - Akzent2 2" xfId="2959" xr:uid="{C5210049-7D69-4B84-BA66-1513EBC707F1}"/>
    <cellStyle name="40% - Akzent2 2 2" xfId="9517" xr:uid="{79C76ABE-23B0-448D-9E85-50B3C042677B}"/>
    <cellStyle name="40% - Akzent2 2 3" xfId="24109" xr:uid="{18E2E92E-79C3-400A-A17B-3DD2BB98E879}"/>
    <cellStyle name="40% - Akzent3 2" xfId="7609" xr:uid="{12369A6C-19B3-425C-A805-B760A39BDF0F}"/>
    <cellStyle name="40% - Akzent4 2" xfId="7392" xr:uid="{7AF9B62C-1FD9-4C05-968A-F0767A4DA315}"/>
    <cellStyle name="40% - Akzent5 2" xfId="7391" xr:uid="{FA19B8D3-E6B4-414B-B152-1519E88D8C9A}"/>
    <cellStyle name="40% - Akzent6 2" xfId="6971" xr:uid="{179C7B21-9332-4EC1-AE15-A761CD79B833}"/>
    <cellStyle name="40% - Ênfase1" xfId="457" xr:uid="{B526846E-7BF1-4D3A-B36C-B64CF56B0B6B}"/>
    <cellStyle name="40% - Ênfase1 2" xfId="1054" xr:uid="{3D4A1C11-AE20-4315-A85B-99667143CEF1}"/>
    <cellStyle name="40% - Ênfase2" xfId="458" xr:uid="{1926D418-0722-42DB-B6AB-0D5FF8F46720}"/>
    <cellStyle name="40% - Ênfase2 2" xfId="1055" xr:uid="{477C2C85-51D4-4B5B-ABC9-F2DB6D8FF1F0}"/>
    <cellStyle name="40% - Ênfase3" xfId="459" xr:uid="{A456FE34-C1E6-4DC9-825E-379EF733631F}"/>
    <cellStyle name="40% - Ênfase3 2" xfId="1056" xr:uid="{3F72A261-D722-4F72-9428-15AC3B62B24C}"/>
    <cellStyle name="40% - Ênfase4" xfId="460" xr:uid="{1B4C483F-BCBF-42C9-B77D-5CA50936F3AD}"/>
    <cellStyle name="40% - Ênfase4 2" xfId="1057" xr:uid="{DB8F91BC-C4C7-4C1C-A269-83C31DE81998}"/>
    <cellStyle name="40% - Ênfase5" xfId="461" xr:uid="{66D39571-C6F3-4311-B091-D524840D529E}"/>
    <cellStyle name="40% - Ênfase5 2" xfId="1058" xr:uid="{5300A2B8-99F0-44B8-9136-24BD7A299802}"/>
    <cellStyle name="40% - Ênfase6" xfId="462" xr:uid="{FC12FCFD-8904-4602-A9C6-FDA731EE01DA}"/>
    <cellStyle name="40% - Ênfase6 2" xfId="1059" xr:uid="{C95790DB-25A0-489B-906B-FDB0498C8BC5}"/>
    <cellStyle name="40% - Énfasis1 2" xfId="319" xr:uid="{DEFCA4CD-9AF1-4851-81D4-F1BA1144ED41}"/>
    <cellStyle name="40% - Énfasis1 2 10" xfId="1936" xr:uid="{D0DF2C78-7232-417F-9FA9-18E80DC8266E}"/>
    <cellStyle name="40% - Énfasis1 2 11" xfId="1937" xr:uid="{56CC092F-C7AB-473B-AD35-BD8570FBF5C4}"/>
    <cellStyle name="40% - Énfasis1 2 12" xfId="1938" xr:uid="{1E41C078-6FD9-40A2-8B56-5ECB4897E212}"/>
    <cellStyle name="40% - Énfasis1 2 13" xfId="4164" xr:uid="{543A349C-A35F-46CF-BCF8-B7EE15750536}"/>
    <cellStyle name="40% - Énfasis1 2 14" xfId="1935" xr:uid="{0DF39CA9-C787-4539-B8CC-58B18465FC36}"/>
    <cellStyle name="40% - Énfasis1 2 2" xfId="1939" xr:uid="{BCB9A3A8-3BDE-4511-8FFC-C591408FDD68}"/>
    <cellStyle name="40% - Énfasis1 2 3" xfId="1940" xr:uid="{CA52E6DF-5409-47E4-B0A9-4263D94A2439}"/>
    <cellStyle name="40% - Énfasis1 2 4" xfId="1941" xr:uid="{907EBC26-C1EE-42D6-A64D-055E982B9EC1}"/>
    <cellStyle name="40% - Énfasis1 2 5" xfId="1942" xr:uid="{09DDFF1D-F58E-414A-A995-6BC7A0EFD3D7}"/>
    <cellStyle name="40% - Énfasis1 2 6" xfId="1943" xr:uid="{90A58422-CFAE-4395-863E-C1671250FF5B}"/>
    <cellStyle name="40% - Énfasis1 2 7" xfId="1944" xr:uid="{AD3CBD8B-CDE0-4B9C-AE4D-A96C9EA57754}"/>
    <cellStyle name="40% - Énfasis1 2 8" xfId="1945" xr:uid="{FE6B47DF-4616-420F-834B-5B01A285947F}"/>
    <cellStyle name="40% - Énfasis1 2 9" xfId="1946" xr:uid="{C503B2D9-F8A7-4403-B5E1-5865920F6EFC}"/>
    <cellStyle name="40% - Énfasis1 3" xfId="1947" xr:uid="{4E51F6E8-C80F-4918-8DF6-0E39751E19E1}"/>
    <cellStyle name="40% - Énfasis1 3 10" xfId="1948" xr:uid="{77EAE298-9789-43F6-8199-27A3564BE8FC}"/>
    <cellStyle name="40% - Énfasis1 3 2" xfId="1949" xr:uid="{B3E11033-9A2A-4F42-9AD8-175E013B360F}"/>
    <cellStyle name="40% - Énfasis1 3 3" xfId="1950" xr:uid="{C3201AD6-4A1C-42CC-AAF9-E9E13F872619}"/>
    <cellStyle name="40% - Énfasis1 3 4" xfId="1951" xr:uid="{0B182F62-6EB1-48BF-B248-9FA3F61E50D0}"/>
    <cellStyle name="40% - Énfasis1 3 5" xfId="1952" xr:uid="{E9B04E8F-BA02-4C4E-BA72-8CA26F932F4D}"/>
    <cellStyle name="40% - Énfasis1 3 6" xfId="1953" xr:uid="{63ED8E44-10E3-42CC-99A0-76414D1FF50C}"/>
    <cellStyle name="40% - Énfasis1 3 7" xfId="1954" xr:uid="{89A00415-BE68-4F28-8C66-02434F717F0E}"/>
    <cellStyle name="40% - Énfasis1 3 8" xfId="1955" xr:uid="{F37F4643-7E58-4EDA-9CDC-8D6C306527DE}"/>
    <cellStyle name="40% - Énfasis1 3 9" xfId="1956" xr:uid="{83AAE93A-DB96-4A6B-9983-889CC12E5A6B}"/>
    <cellStyle name="40% - Énfasis1 4" xfId="1957" xr:uid="{14578911-BFF7-4ED1-986F-04A8A98E88E8}"/>
    <cellStyle name="40% - Énfasis1 4 10" xfId="1958" xr:uid="{00BFEE8E-769E-42DE-AA4B-C4F37FAC1BDF}"/>
    <cellStyle name="40% - Énfasis1 4 2" xfId="1959" xr:uid="{66D2ECBF-CA38-40C3-9976-496498BEDF3C}"/>
    <cellStyle name="40% - Énfasis1 4 3" xfId="1960" xr:uid="{70F93E92-5EBD-4F52-AE3C-DAD95AA7E609}"/>
    <cellStyle name="40% - Énfasis1 4 4" xfId="1961" xr:uid="{EEC28864-B46C-4B3E-8520-29E8D247A520}"/>
    <cellStyle name="40% - Énfasis1 4 5" xfId="1962" xr:uid="{538408A9-E362-44AC-83E8-8A55E5EC018D}"/>
    <cellStyle name="40% - Énfasis1 4 6" xfId="1963" xr:uid="{681252BE-0BF6-40CF-84B4-4B904B4BF962}"/>
    <cellStyle name="40% - Énfasis1 4 7" xfId="1964" xr:uid="{099D93D0-C4B5-45D3-9704-48C0ED843B40}"/>
    <cellStyle name="40% - Énfasis1 4 8" xfId="1965" xr:uid="{FADE77DC-7A31-46A4-9FCC-E8429186DF69}"/>
    <cellStyle name="40% - Énfasis1 4 9" xfId="1966" xr:uid="{3EB58C0E-51FF-4173-857B-369E14DD04E8}"/>
    <cellStyle name="40% - Énfasis1 5" xfId="1967" xr:uid="{7C961245-6C58-4A4E-BEE5-28506BDFA322}"/>
    <cellStyle name="40% - Énfasis1 5 2" xfId="1968" xr:uid="{B2828F26-0B82-4F2D-9773-EC4FF262EA11}"/>
    <cellStyle name="40% - Énfasis1 6" xfId="1969" xr:uid="{DCC5B4F5-2232-4377-B4F9-A12BB08D8C81}"/>
    <cellStyle name="40% - Énfasis1 6 2" xfId="1970" xr:uid="{C36193E4-5252-4573-A3B3-01311BB245EC}"/>
    <cellStyle name="40% - Énfasis1 7" xfId="6687" xr:uid="{7BE3AC78-437C-4FA4-893D-1D6F97D01514}"/>
    <cellStyle name="40% - Énfasis1 7 2" xfId="9518" xr:uid="{317EA591-841D-411A-AFA6-A5896695951C}"/>
    <cellStyle name="40% - Énfasis1 8" xfId="8527" xr:uid="{2D7E6938-66A1-44C7-9D67-22EFBB1FEB10}"/>
    <cellStyle name="40% - Énfasis1 8 2" xfId="9519" xr:uid="{A85B35F9-AD7E-4985-86AE-467A8EF7A259}"/>
    <cellStyle name="40% - Énfasis1 8 3" xfId="25740" xr:uid="{8EAEDB7B-FBBE-4D98-84C3-27DC3182D868}"/>
    <cellStyle name="40% - Énfasis2 2" xfId="320" xr:uid="{26C6429E-4C50-4699-BBC8-3F6B923945CD}"/>
    <cellStyle name="40% - Énfasis2 2 10" xfId="1972" xr:uid="{59878665-2999-455D-BF50-8BBA26BD9760}"/>
    <cellStyle name="40% - Énfasis2 2 11" xfId="1973" xr:uid="{52058087-9319-4858-9740-54B4E4843A6C}"/>
    <cellStyle name="40% - Énfasis2 2 12" xfId="1974" xr:uid="{9D736A1D-1512-4B8E-BDAB-4378602910EF}"/>
    <cellStyle name="40% - Énfasis2 2 13" xfId="4165" xr:uid="{F51C95F3-4155-432B-964B-C3B2C9EAC0EE}"/>
    <cellStyle name="40% - Énfasis2 2 14" xfId="1971" xr:uid="{447EE939-E2E5-4D3D-85AB-DD2EF39B039D}"/>
    <cellStyle name="40% - Énfasis2 2 2" xfId="1975" xr:uid="{A41706FE-0D0E-4020-AD1B-54FF14385FEA}"/>
    <cellStyle name="40% - Énfasis2 2 3" xfId="1976" xr:uid="{D59870B6-A6A3-46AE-B911-ACAEC10F68DD}"/>
    <cellStyle name="40% - Énfasis2 2 4" xfId="1977" xr:uid="{9DF8658D-C1EA-4A7F-A29D-28A92CED1C18}"/>
    <cellStyle name="40% - Énfasis2 2 5" xfId="1978" xr:uid="{BD586856-441A-4C09-8278-A7651204C026}"/>
    <cellStyle name="40% - Énfasis2 2 6" xfId="1979" xr:uid="{C1225989-A257-410E-9ACD-C5A822A3F0A1}"/>
    <cellStyle name="40% - Énfasis2 2 7" xfId="1980" xr:uid="{D548FA5C-8BE6-46DF-9B56-5C05BE64BBCC}"/>
    <cellStyle name="40% - Énfasis2 2 8" xfId="1981" xr:uid="{7E7DF480-53B9-41BB-A761-017DBBAE5DF7}"/>
    <cellStyle name="40% - Énfasis2 2 9" xfId="1982" xr:uid="{E883FDF9-8BD5-4D06-8773-2CD435536FE7}"/>
    <cellStyle name="40% - Énfasis2 3" xfId="1983" xr:uid="{AF4D54F8-9823-4AE9-B260-0FCF73925055}"/>
    <cellStyle name="40% - Énfasis2 3 10" xfId="1984" xr:uid="{67B21961-8BA0-4A3F-952C-8ADA29584A73}"/>
    <cellStyle name="40% - Énfasis2 3 2" xfId="1985" xr:uid="{C27C9BA2-A653-480B-B43E-6677C42906B1}"/>
    <cellStyle name="40% - Énfasis2 3 3" xfId="1986" xr:uid="{897C9C27-D8EA-4F58-8631-9DD982C7C9C1}"/>
    <cellStyle name="40% - Énfasis2 3 4" xfId="1987" xr:uid="{41C7BEAF-1519-4EE6-871D-D0ACF7C3245D}"/>
    <cellStyle name="40% - Énfasis2 3 5" xfId="1988" xr:uid="{96080C88-4D0B-40D8-B377-57C58221F390}"/>
    <cellStyle name="40% - Énfasis2 3 6" xfId="1989" xr:uid="{EADB9353-7795-4347-B21D-7E96760C9BC5}"/>
    <cellStyle name="40% - Énfasis2 3 7" xfId="1990" xr:uid="{6C66F46B-37BA-4487-8E1B-B47CA35E191B}"/>
    <cellStyle name="40% - Énfasis2 3 8" xfId="1991" xr:uid="{37A6B61C-3771-4824-938F-AF94523CC54A}"/>
    <cellStyle name="40% - Énfasis2 3 9" xfId="1992" xr:uid="{98E43B9A-CDA4-477A-943B-350A1464C630}"/>
    <cellStyle name="40% - Énfasis2 4" xfId="1993" xr:uid="{1E42A672-CC16-4F7B-8644-51F09634F364}"/>
    <cellStyle name="40% - Énfasis2 4 10" xfId="1994" xr:uid="{F3250D86-7696-474F-8311-13202CEB7222}"/>
    <cellStyle name="40% - Énfasis2 4 2" xfId="1995" xr:uid="{391F3279-FFFF-440B-A7C2-B634103B310B}"/>
    <cellStyle name="40% - Énfasis2 4 3" xfId="1996" xr:uid="{840093E3-8846-42E0-8108-3E8036B8E674}"/>
    <cellStyle name="40% - Énfasis2 4 4" xfId="1997" xr:uid="{7A8294B5-E6CE-4CB6-8A50-D5024354B69B}"/>
    <cellStyle name="40% - Énfasis2 4 5" xfId="1998" xr:uid="{95D9A130-CEF8-4832-A5FF-F33DBFA8DAE5}"/>
    <cellStyle name="40% - Énfasis2 4 6" xfId="1999" xr:uid="{6A9C9CF0-3751-434C-A2B4-22BD05056760}"/>
    <cellStyle name="40% - Énfasis2 4 7" xfId="2000" xr:uid="{5A6209D2-AE1F-4E01-93D0-C615F0D31294}"/>
    <cellStyle name="40% - Énfasis2 4 8" xfId="2001" xr:uid="{1D400525-4D71-4A9D-B770-08DC33D423CE}"/>
    <cellStyle name="40% - Énfasis2 4 9" xfId="2002" xr:uid="{0CDA9521-9AAD-440F-A2E5-E5FB39EA68A2}"/>
    <cellStyle name="40% - Énfasis2 5" xfId="2003" xr:uid="{51C8CB85-28B8-4C13-89BB-C81587DE5EFB}"/>
    <cellStyle name="40% - Énfasis2 5 2" xfId="2004" xr:uid="{413F1724-11F8-4CED-9A91-9F1B98F390BB}"/>
    <cellStyle name="40% - Énfasis2 6" xfId="2005" xr:uid="{E33CB1AE-8FC8-4BEC-B652-3671F697F163}"/>
    <cellStyle name="40% - Énfasis2 6 2" xfId="2006" xr:uid="{B0E5B96D-7777-40BB-9D14-2BFF917AAD96}"/>
    <cellStyle name="40% - Énfasis2 7" xfId="6688" xr:uid="{08EAD971-136E-4615-B477-74D5092B404A}"/>
    <cellStyle name="40% - Énfasis2 7 2" xfId="9520" xr:uid="{1AB50947-0A96-4127-8B54-68EFE765D4ED}"/>
    <cellStyle name="40% - Énfasis2 8" xfId="8531" xr:uid="{49863053-8A0F-4EFD-91C8-02EC1329EDC4}"/>
    <cellStyle name="40% - Énfasis2 8 2" xfId="9521" xr:uid="{836ADD08-C95B-4ED3-BF62-8F820085A0DB}"/>
    <cellStyle name="40% - Énfasis2 8 3" xfId="25744" xr:uid="{109950D0-4B93-4CC9-885D-E7ED41C86189}"/>
    <cellStyle name="40% - Énfasis3 2" xfId="321" xr:uid="{61363040-2D54-413A-8222-AC0E587F1889}"/>
    <cellStyle name="40% - Énfasis3 2 10" xfId="2008" xr:uid="{99229DBC-FD1E-4AD3-8CB2-9CC9E0C41C68}"/>
    <cellStyle name="40% - Énfasis3 2 11" xfId="2009" xr:uid="{A01247DD-6BA2-4F79-999C-B0EAE44D97D9}"/>
    <cellStyle name="40% - Énfasis3 2 12" xfId="2010" xr:uid="{A5816F8C-AD45-4AB7-9EC9-0458F73481F6}"/>
    <cellStyle name="40% - Énfasis3 2 13" xfId="4166" xr:uid="{2DA1F3D3-3939-4337-BA05-D9193862F339}"/>
    <cellStyle name="40% - Énfasis3 2 14" xfId="2007" xr:uid="{8379CCA3-CA29-435E-93BF-38C848283772}"/>
    <cellStyle name="40% - Énfasis3 2 2" xfId="2011" xr:uid="{609D6267-0C62-4518-AC75-DEE2CD8B7431}"/>
    <cellStyle name="40% - Énfasis3 2 3" xfId="2012" xr:uid="{A3318F48-A6CC-4043-BFE4-29FFABF0AFE9}"/>
    <cellStyle name="40% - Énfasis3 2 4" xfId="2013" xr:uid="{0B3C2B74-0367-4F8E-91D9-47D9AF7D3A28}"/>
    <cellStyle name="40% - Énfasis3 2 5" xfId="2014" xr:uid="{C89BC862-80EF-43DA-B955-F062E869004D}"/>
    <cellStyle name="40% - Énfasis3 2 6" xfId="2015" xr:uid="{65844AC5-7FE1-4A64-A04C-F249ACEBBAE4}"/>
    <cellStyle name="40% - Énfasis3 2 7" xfId="2016" xr:uid="{D1839CF2-86F9-410B-A190-1D16025DFB27}"/>
    <cellStyle name="40% - Énfasis3 2 8" xfId="2017" xr:uid="{4218D1E4-DB83-41E8-8D28-A9A883D0810E}"/>
    <cellStyle name="40% - Énfasis3 2 9" xfId="2018" xr:uid="{A2576670-4E77-40F7-A225-CF5E852DB091}"/>
    <cellStyle name="40% - Énfasis3 3" xfId="2019" xr:uid="{41F501DC-E1B4-45A6-8428-EB9659DD7354}"/>
    <cellStyle name="40% - Énfasis3 3 10" xfId="2020" xr:uid="{0697B003-6ED8-4EF7-8F4C-CDBC0A92A36E}"/>
    <cellStyle name="40% - Énfasis3 3 2" xfId="2021" xr:uid="{59426F76-854F-493A-A9AF-3FEFD6554E93}"/>
    <cellStyle name="40% - Énfasis3 3 3" xfId="2022" xr:uid="{D0425DE0-5F2A-406D-AAF0-F72B8D30FE6E}"/>
    <cellStyle name="40% - Énfasis3 3 4" xfId="2023" xr:uid="{6764E9C3-F1E6-4F6F-A27E-A7B2E1B021A1}"/>
    <cellStyle name="40% - Énfasis3 3 5" xfId="2024" xr:uid="{236EAE46-6FDE-44D9-8A0C-E355AF6AC3CE}"/>
    <cellStyle name="40% - Énfasis3 3 6" xfId="2025" xr:uid="{22DB3547-3245-4959-AA9D-8D29EFB98EC7}"/>
    <cellStyle name="40% - Énfasis3 3 7" xfId="2026" xr:uid="{37C8BB23-B7DF-46C3-9F1F-A8D62F3DDF01}"/>
    <cellStyle name="40% - Énfasis3 3 8" xfId="2027" xr:uid="{9806D7F5-C93A-4E49-B83D-98630EC72D98}"/>
    <cellStyle name="40% - Énfasis3 3 9" xfId="2028" xr:uid="{D95D8992-9D10-42C9-8917-0F04029C3C10}"/>
    <cellStyle name="40% - Énfasis3 4" xfId="2029" xr:uid="{63A5B417-A52C-4666-803A-0E45BA0CD172}"/>
    <cellStyle name="40% - Énfasis3 4 10" xfId="2030" xr:uid="{532D4BBA-5BC6-44D1-847A-70C9EC03A5C9}"/>
    <cellStyle name="40% - Énfasis3 4 2" xfId="2031" xr:uid="{FD17E1C8-AA0E-4F22-95F6-ED8146B420B1}"/>
    <cellStyle name="40% - Énfasis3 4 3" xfId="2032" xr:uid="{AF73F849-E30D-4DB5-9642-6F7EA25F6DEA}"/>
    <cellStyle name="40% - Énfasis3 4 4" xfId="2033" xr:uid="{39CFAE58-F2C6-4C81-ACEA-78DC07E75B8A}"/>
    <cellStyle name="40% - Énfasis3 4 5" xfId="2034" xr:uid="{79A26DB3-7D44-4889-A8A0-DDB35F2C510C}"/>
    <cellStyle name="40% - Énfasis3 4 6" xfId="2035" xr:uid="{5FACE589-CC6C-4960-B425-55D7EDE12C6E}"/>
    <cellStyle name="40% - Énfasis3 4 7" xfId="2036" xr:uid="{68687DA1-3351-4A10-BA8B-22386B11C981}"/>
    <cellStyle name="40% - Énfasis3 4 8" xfId="2037" xr:uid="{2B306B34-D48B-4CA1-9857-443386E39D10}"/>
    <cellStyle name="40% - Énfasis3 4 9" xfId="2038" xr:uid="{A574CBB3-7977-49FE-AD68-EADBF9E7174F}"/>
    <cellStyle name="40% - Énfasis3 5" xfId="2039" xr:uid="{B10E6568-5136-4C18-9E13-CA92F97FCD58}"/>
    <cellStyle name="40% - Énfasis3 5 2" xfId="2040" xr:uid="{55203119-7334-4D94-98F9-927085E986D5}"/>
    <cellStyle name="40% - Énfasis3 6" xfId="2041" xr:uid="{761DEBA8-D943-4C42-B118-D3B8EFFF7525}"/>
    <cellStyle name="40% - Énfasis3 6 2" xfId="2042" xr:uid="{E700B26A-B6C7-498C-A646-A85C22054274}"/>
    <cellStyle name="40% - Énfasis3 7" xfId="6689" xr:uid="{22296115-834F-4E50-BF36-484535976F93}"/>
    <cellStyle name="40% - Énfasis3 7 2" xfId="9522" xr:uid="{24DB94B0-2942-4C9D-A643-86C0BE71BE04}"/>
    <cellStyle name="40% - Énfasis3 8" xfId="8535" xr:uid="{CA4850AB-5B30-4387-BE31-49D6A2602C0F}"/>
    <cellStyle name="40% - Énfasis3 8 2" xfId="9523" xr:uid="{B40F8241-5B4C-4FC6-8601-F1B56BAC596A}"/>
    <cellStyle name="40% - Énfasis3 8 3" xfId="25747" xr:uid="{D59019DF-EBDE-469F-8790-5BF67FA9DA27}"/>
    <cellStyle name="40% - Énfasis4 2" xfId="322" xr:uid="{8F05E8AE-421F-4623-AB6C-4593100A6B68}"/>
    <cellStyle name="40% - Énfasis4 2 10" xfId="2045" xr:uid="{9A22C632-159C-467E-854D-E35DE2A68D5F}"/>
    <cellStyle name="40% - Énfasis4 2 11" xfId="2046" xr:uid="{2591BF2B-59FD-4FD2-805C-BD737E74794B}"/>
    <cellStyle name="40% - Énfasis4 2 12" xfId="2047" xr:uid="{4F591B91-1701-4043-B78C-EE1B08C7202E}"/>
    <cellStyle name="40% - Énfasis4 2 13" xfId="4167" xr:uid="{F648D43C-DB08-410F-8A10-85FACBC0BD45}"/>
    <cellStyle name="40% - Énfasis4 2 14" xfId="2044" xr:uid="{9485E9E5-858D-48F6-B85B-CF07D292F0A7}"/>
    <cellStyle name="40% - Énfasis4 2 2" xfId="2048" xr:uid="{919B06B2-5217-4576-B743-316EE2171644}"/>
    <cellStyle name="40% - Énfasis4 2 3" xfId="2049" xr:uid="{A1B05A04-DC94-4284-BCF7-E497A23912F1}"/>
    <cellStyle name="40% - Énfasis4 2 4" xfId="2050" xr:uid="{651A8FE7-6FCD-4C61-B9F0-8D681686DECF}"/>
    <cellStyle name="40% - Énfasis4 2 5" xfId="2051" xr:uid="{2AEBAA82-8EFE-409A-B7C0-999A8E0BFFC9}"/>
    <cellStyle name="40% - Énfasis4 2 6" xfId="2052" xr:uid="{AAEA89ED-3FDD-4726-9D7E-416B8D5A51C8}"/>
    <cellStyle name="40% - Énfasis4 2 7" xfId="2053" xr:uid="{E85DEE40-C82B-467B-9857-E98AB2173483}"/>
    <cellStyle name="40% - Énfasis4 2 8" xfId="2054" xr:uid="{D6C6B4D7-68BF-4914-8E9A-F5FD70EA4DAF}"/>
    <cellStyle name="40% - Énfasis4 2 9" xfId="2055" xr:uid="{D7E22535-A66B-49B2-B567-066A8AA7B91E}"/>
    <cellStyle name="40% - Énfasis4 3" xfId="2056" xr:uid="{50C8A6D4-26D7-4C64-AD79-641787BC83E7}"/>
    <cellStyle name="40% - Énfasis4 3 10" xfId="2057" xr:uid="{1A38F223-FEA1-4095-BB88-F809DEB3E02C}"/>
    <cellStyle name="40% - Énfasis4 3 2" xfId="2058" xr:uid="{C1EAC500-63C0-4FF2-8771-6E5EDFE41699}"/>
    <cellStyle name="40% - Énfasis4 3 3" xfId="2059" xr:uid="{F36C3C12-C911-4CB2-BB2B-1D6786CD58E0}"/>
    <cellStyle name="40% - Énfasis4 3 4" xfId="2060" xr:uid="{CA801A54-2A09-411E-AE76-7DC62FEAAA6B}"/>
    <cellStyle name="40% - Énfasis4 3 5" xfId="2061" xr:uid="{4A34DA34-12B3-43C4-9F3C-1F24DCB8B4FA}"/>
    <cellStyle name="40% - Énfasis4 3 6" xfId="2062" xr:uid="{CBBD2A93-E676-4EBD-B6CD-F5F46D0CF389}"/>
    <cellStyle name="40% - Énfasis4 3 7" xfId="2063" xr:uid="{54BA9150-630B-4A6B-A0F7-6F957BD5F2C4}"/>
    <cellStyle name="40% - Énfasis4 3 8" xfId="2064" xr:uid="{2099A60F-9305-4012-9653-5B003DA1DAB3}"/>
    <cellStyle name="40% - Énfasis4 3 9" xfId="2065" xr:uid="{954EC6D8-D509-4865-865D-7F5C4A339C66}"/>
    <cellStyle name="40% - Énfasis4 4" xfId="2066" xr:uid="{75C7E987-59E4-4936-BA8D-674B75EB3732}"/>
    <cellStyle name="40% - Énfasis4 4 10" xfId="2067" xr:uid="{46F1215E-B11F-4A71-B6A5-4B8D07CB1FED}"/>
    <cellStyle name="40% - Énfasis4 4 2" xfId="2068" xr:uid="{E7255779-5780-476B-8F12-EDEB746036A6}"/>
    <cellStyle name="40% - Énfasis4 4 3" xfId="2069" xr:uid="{6887ABC9-6B1D-4B7C-A2D3-8861F41DF2C2}"/>
    <cellStyle name="40% - Énfasis4 4 4" xfId="2070" xr:uid="{22B10294-7DF4-4078-8D30-4C1D43A0705C}"/>
    <cellStyle name="40% - Énfasis4 4 5" xfId="2071" xr:uid="{4BB36649-87A6-4824-852A-5F02038576B7}"/>
    <cellStyle name="40% - Énfasis4 4 6" xfId="2072" xr:uid="{BC1EC1F5-7C45-4FFE-A080-F5B4E07F627E}"/>
    <cellStyle name="40% - Énfasis4 4 7" xfId="2073" xr:uid="{36983833-75C7-4639-956C-17EEE8C1447B}"/>
    <cellStyle name="40% - Énfasis4 4 8" xfId="2074" xr:uid="{7FA251E2-83E2-42DC-953F-86F08A062C7A}"/>
    <cellStyle name="40% - Énfasis4 4 9" xfId="2075" xr:uid="{A6450B08-73EA-4656-B3BE-1E34ADC653F9}"/>
    <cellStyle name="40% - Énfasis4 5" xfId="2076" xr:uid="{14AD393E-CE9F-4222-BF85-A0BB34EC4DA7}"/>
    <cellStyle name="40% - Énfasis4 5 2" xfId="2077" xr:uid="{B64350E9-B956-496A-B34B-89B14F324314}"/>
    <cellStyle name="40% - Énfasis4 6" xfId="2078" xr:uid="{D08A5090-D414-4561-9F16-8CA29D479DE5}"/>
    <cellStyle name="40% - Énfasis4 6 2" xfId="2079" xr:uid="{61CE674E-CE96-4B4E-B41F-9FE4761C3478}"/>
    <cellStyle name="40% - Énfasis4 7" xfId="6690" xr:uid="{047B813D-A030-4B9E-B926-96D869FCD9B7}"/>
    <cellStyle name="40% - Énfasis4 7 2" xfId="9524" xr:uid="{461DD4AB-1B48-4F6C-9FA9-01F879C3E4F2}"/>
    <cellStyle name="40% - Énfasis4 8" xfId="8539" xr:uid="{DD5D57AA-632D-4185-AFEA-77FE96D36AD0}"/>
    <cellStyle name="40% - Énfasis4 8 2" xfId="9525" xr:uid="{08C1FDBF-7680-4E63-9F1B-43EA75B8B48C}"/>
    <cellStyle name="40% - Énfasis4 8 3" xfId="25751" xr:uid="{5EC03241-298A-4E12-A321-9D33F3A729DB}"/>
    <cellStyle name="40% - Énfasis5 2" xfId="323" xr:uid="{91197676-A2AE-4F50-8EB8-844C167D083E}"/>
    <cellStyle name="40% - Énfasis5 2 10" xfId="2081" xr:uid="{F55F410C-FC18-405A-B60C-0458AB40B828}"/>
    <cellStyle name="40% - Énfasis5 2 11" xfId="2082" xr:uid="{C0838C28-AC60-4CD2-A1E1-D86035B28E1B}"/>
    <cellStyle name="40% - Énfasis5 2 12" xfId="2083" xr:uid="{3B5209BD-7B1C-400A-B489-BAA524E27251}"/>
    <cellStyle name="40% - Énfasis5 2 13" xfId="4168" xr:uid="{67F6D7E1-F6CD-44D0-9C3D-05F0E7EB4F9F}"/>
    <cellStyle name="40% - Énfasis5 2 14" xfId="2080" xr:uid="{58CCF987-5874-40F4-AAB4-FCBF4F3DA568}"/>
    <cellStyle name="40% - Énfasis5 2 2" xfId="2084" xr:uid="{92868F0A-31C0-4082-83A2-A49C4ED65AA2}"/>
    <cellStyle name="40% - Énfasis5 2 3" xfId="2085" xr:uid="{E992AAF4-2B63-41A1-8EE7-BA81EC517881}"/>
    <cellStyle name="40% - Énfasis5 2 4" xfId="2086" xr:uid="{255602D0-52C8-46DE-BAE6-EA8847757DB0}"/>
    <cellStyle name="40% - Énfasis5 2 5" xfId="2087" xr:uid="{CBF8AFA7-0A1F-4013-BD6F-79949B02D0B1}"/>
    <cellStyle name="40% - Énfasis5 2 6" xfId="2088" xr:uid="{3C049479-9558-4FFC-A1B2-9442C3B2D28D}"/>
    <cellStyle name="40% - Énfasis5 2 7" xfId="2089" xr:uid="{82F9D137-7C43-440C-9982-F1E6CBFB9C9B}"/>
    <cellStyle name="40% - Énfasis5 2 8" xfId="2090" xr:uid="{4ECEE6DE-CF14-423F-8DBD-38CC010B22B9}"/>
    <cellStyle name="40% - Énfasis5 2 9" xfId="2091" xr:uid="{BAB4AF01-D587-4F7E-9547-2E04625F2916}"/>
    <cellStyle name="40% - Énfasis5 3" xfId="2092" xr:uid="{9B9653BE-A6E7-4DE0-AC33-22792E553D08}"/>
    <cellStyle name="40% - Énfasis5 3 10" xfId="2093" xr:uid="{40D051C5-30A8-4E86-8267-6100C35294AD}"/>
    <cellStyle name="40% - Énfasis5 3 2" xfId="2094" xr:uid="{3ED7DFC4-3FBC-4D8B-B1DD-4B603C9F0706}"/>
    <cellStyle name="40% - Énfasis5 3 3" xfId="2095" xr:uid="{F445D2D6-849A-4373-AE87-3BD4F6D3EA9A}"/>
    <cellStyle name="40% - Énfasis5 3 4" xfId="2096" xr:uid="{628E5AEC-C2D4-48D9-A872-0FFA1B36E2A9}"/>
    <cellStyle name="40% - Énfasis5 3 5" xfId="2097" xr:uid="{9D08CE2D-F734-40D7-9E52-71681E48123D}"/>
    <cellStyle name="40% - Énfasis5 3 6" xfId="2098" xr:uid="{1917C208-E156-406E-8424-815BD92902E0}"/>
    <cellStyle name="40% - Énfasis5 3 7" xfId="2099" xr:uid="{479EC3E7-A85F-43F1-A9DB-BDFF4091A123}"/>
    <cellStyle name="40% - Énfasis5 3 8" xfId="2100" xr:uid="{777B237D-70F5-4206-9960-4033DA8DD3FC}"/>
    <cellStyle name="40% - Énfasis5 3 9" xfId="2101" xr:uid="{8E90E563-FB2E-4C38-BFEC-099EDB631E53}"/>
    <cellStyle name="40% - Énfasis5 4" xfId="2102" xr:uid="{A8FCAACC-FB80-4358-A5F5-3DE5001A5FC3}"/>
    <cellStyle name="40% - Énfasis5 4 10" xfId="2103" xr:uid="{72A69322-639E-4A9C-9A2F-760BE4E47D81}"/>
    <cellStyle name="40% - Énfasis5 4 2" xfId="2104" xr:uid="{00E0D197-FB5C-4979-8559-075553FE727D}"/>
    <cellStyle name="40% - Énfasis5 4 3" xfId="2105" xr:uid="{31041597-88E3-4AEE-B0A8-FDB8B4DF2436}"/>
    <cellStyle name="40% - Énfasis5 4 4" xfId="2106" xr:uid="{294F16EC-64C7-4381-A2E5-F1D25D38A1D6}"/>
    <cellStyle name="40% - Énfasis5 4 5" xfId="2107" xr:uid="{38400E2E-CA17-4646-985F-FE06C606F8FB}"/>
    <cellStyle name="40% - Énfasis5 4 6" xfId="2108" xr:uid="{A59503EA-2A85-45C6-899E-F0B21905AC82}"/>
    <cellStyle name="40% - Énfasis5 4 7" xfId="2109" xr:uid="{3FDA8A51-7588-464C-A777-A27B80C945FD}"/>
    <cellStyle name="40% - Énfasis5 4 8" xfId="2110" xr:uid="{5958A9A8-E77D-4CDD-BFDE-65DFAD2260CB}"/>
    <cellStyle name="40% - Énfasis5 4 9" xfId="2111" xr:uid="{6A79257D-527C-41C5-A744-D17BC962BFB4}"/>
    <cellStyle name="40% - Énfasis5 5" xfId="2112" xr:uid="{065F634F-2CB1-4CD3-99C3-D959A415ED74}"/>
    <cellStyle name="40% - Énfasis5 5 2" xfId="2113" xr:uid="{16EC46AA-FD41-43ED-B555-411E7C55ABB4}"/>
    <cellStyle name="40% - Énfasis5 6" xfId="2114" xr:uid="{7DE7921D-2D7A-4EA3-903D-6FF104CBE879}"/>
    <cellStyle name="40% - Énfasis5 6 2" xfId="2115" xr:uid="{6F174CF2-3201-4091-9F16-A65A8B7C2362}"/>
    <cellStyle name="40% - Énfasis5 7" xfId="6691" xr:uid="{31C0F435-3500-488E-A72A-B673E24E8CE4}"/>
    <cellStyle name="40% - Énfasis5 8" xfId="8543" xr:uid="{23B2C81E-3792-4D7C-BFF6-CCE3124B7651}"/>
    <cellStyle name="40% - Énfasis6 2" xfId="324" xr:uid="{C97DA0D1-11BF-4F56-86B6-EDC3076D5E91}"/>
    <cellStyle name="40% - Énfasis6 2 10" xfId="2117" xr:uid="{BAD1C9DB-B491-4E91-AEFB-6A2F5A398A3F}"/>
    <cellStyle name="40% - Énfasis6 2 11" xfId="2118" xr:uid="{D7944575-2D1C-4D05-B412-4B8D3ABEB3EB}"/>
    <cellStyle name="40% - Énfasis6 2 12" xfId="2119" xr:uid="{1EC74812-D88B-4FC4-A241-DAC48B0F9C00}"/>
    <cellStyle name="40% - Énfasis6 2 13" xfId="4169" xr:uid="{E4A6E48E-1342-4B44-B047-6F8A86982D0A}"/>
    <cellStyle name="40% - Énfasis6 2 14" xfId="2116" xr:uid="{D8FBE878-8257-469D-911F-7681EDAA0C06}"/>
    <cellStyle name="40% - Énfasis6 2 2" xfId="2120" xr:uid="{38DDA698-FAC0-4F10-A253-CAC916DF4F22}"/>
    <cellStyle name="40% - Énfasis6 2 3" xfId="2121" xr:uid="{930AB34A-762F-4AFD-A1A9-76D215D9A4B5}"/>
    <cellStyle name="40% - Énfasis6 2 4" xfId="2122" xr:uid="{7C037149-DDA2-4C66-8C42-978EEA0736B7}"/>
    <cellStyle name="40% - Énfasis6 2 5" xfId="2123" xr:uid="{449F40BD-1B18-4C2D-927B-0472444B2DAD}"/>
    <cellStyle name="40% - Énfasis6 2 6" xfId="2124" xr:uid="{CAD6B03C-F60C-4A61-A69D-8778A05C88D9}"/>
    <cellStyle name="40% - Énfasis6 2 7" xfId="2125" xr:uid="{E88DE21E-7B1D-47C5-A026-06590E87EA32}"/>
    <cellStyle name="40% - Énfasis6 2 8" xfId="2126" xr:uid="{C479DD68-F399-45B1-83E7-D100AAEFE7A8}"/>
    <cellStyle name="40% - Énfasis6 2 9" xfId="2127" xr:uid="{5F7DE688-00E0-40ED-BBED-7D8C4EBBC1A7}"/>
    <cellStyle name="40% - Énfasis6 3" xfId="2128" xr:uid="{31E526DF-4A8D-4BDD-B962-60BA83817942}"/>
    <cellStyle name="40% - Énfasis6 3 10" xfId="2129" xr:uid="{0925B6C2-EF49-4880-A583-F74F336F8F03}"/>
    <cellStyle name="40% - Énfasis6 3 2" xfId="2130" xr:uid="{1F0D96C5-8252-46E5-B4EC-BFA08836DE20}"/>
    <cellStyle name="40% - Énfasis6 3 3" xfId="2131" xr:uid="{AD571C99-0469-4E8A-B757-B8BF6F682BD2}"/>
    <cellStyle name="40% - Énfasis6 3 4" xfId="2132" xr:uid="{E66EE3C3-1CB1-4588-8D0F-DBC5AF030AB7}"/>
    <cellStyle name="40% - Énfasis6 3 5" xfId="2133" xr:uid="{36A61F7C-B5A2-44BB-A1BC-A6A0AA92C969}"/>
    <cellStyle name="40% - Énfasis6 3 6" xfId="2134" xr:uid="{3601CF2E-083B-4B75-A773-B5D64E36431E}"/>
    <cellStyle name="40% - Énfasis6 3 7" xfId="2135" xr:uid="{084D2BEA-10CC-4A36-9E56-7EA65C2D524B}"/>
    <cellStyle name="40% - Énfasis6 3 8" xfId="2136" xr:uid="{D3C75336-A689-49E4-ABCF-5ACF0D1B9081}"/>
    <cellStyle name="40% - Énfasis6 3 9" xfId="2137" xr:uid="{1D1432AA-8872-4728-8567-1FAE57C47BCB}"/>
    <cellStyle name="40% - Énfasis6 4" xfId="2138" xr:uid="{5FD7FE3D-48B4-473A-A72F-104CA21B4ED7}"/>
    <cellStyle name="40% - Énfasis6 4 10" xfId="2139" xr:uid="{C8AC12E6-7822-4B85-A9C5-25C31F91BE02}"/>
    <cellStyle name="40% - Énfasis6 4 2" xfId="2140" xr:uid="{088ABA5C-2399-4462-B26F-48E180B903BF}"/>
    <cellStyle name="40% - Énfasis6 4 3" xfId="2141" xr:uid="{F40B9A17-EC21-4335-A62A-F0D2C3E276EA}"/>
    <cellStyle name="40% - Énfasis6 4 4" xfId="2142" xr:uid="{34C99719-CD0B-4639-9DAF-406E2165EAFD}"/>
    <cellStyle name="40% - Énfasis6 4 5" xfId="2143" xr:uid="{E8CB9A3F-989D-450C-927D-996EE8ED279A}"/>
    <cellStyle name="40% - Énfasis6 4 6" xfId="2144" xr:uid="{2813D575-11A6-4237-BAE4-D349D7D839BC}"/>
    <cellStyle name="40% - Énfasis6 4 7" xfId="2145" xr:uid="{3335FF2A-A0E9-498F-A456-D7919B77D82C}"/>
    <cellStyle name="40% - Énfasis6 4 8" xfId="2146" xr:uid="{1012C9B4-EAA8-4202-BB39-C1BA61CA199B}"/>
    <cellStyle name="40% - Énfasis6 4 9" xfId="2147" xr:uid="{EE9C4FC4-2654-47FF-B7B9-6435105ED5C9}"/>
    <cellStyle name="40% - Énfasis6 5" xfId="2148" xr:uid="{DC8C6ACC-AC3C-4C39-B883-48E3E60B8295}"/>
    <cellStyle name="40% - Énfasis6 5 2" xfId="2149" xr:uid="{95E5B2B5-C724-4F5F-986E-BA7E64CF9BA4}"/>
    <cellStyle name="40% - Énfasis6 6" xfId="2150" xr:uid="{7012414F-6592-405F-934D-8C4B0E37F613}"/>
    <cellStyle name="40% - Énfasis6 6 2" xfId="2151" xr:uid="{0F0A62FE-98D9-4173-B61E-3A0E3F1CB018}"/>
    <cellStyle name="40% - Énfasis6 7" xfId="6692" xr:uid="{D6F44B9F-032D-4DE1-9030-C97D12EF9807}"/>
    <cellStyle name="40% - Énfasis6 7 2" xfId="9526" xr:uid="{2F3622D8-E13C-405C-8441-F689B8F8C6C4}"/>
    <cellStyle name="40% - Énfasis6 8" xfId="8547" xr:uid="{CE74DD6D-DE3D-4413-976E-0D20BE6AFC10}"/>
    <cellStyle name="40% - Énfasis6 8 2" xfId="9527" xr:uid="{BE4495E4-76C9-40C9-B94C-0121CB650768}"/>
    <cellStyle name="40% - Énfasis6 8 3" xfId="25755" xr:uid="{50F76912-99F6-4571-A379-C5D712CC8D0F}"/>
    <cellStyle name="60% - Accent1 2" xfId="463" xr:uid="{C46385DD-2CD6-47F6-A231-815E090CE556}"/>
    <cellStyle name="60% - Accent1 2 2" xfId="1119" xr:uid="{8341F86D-4F2A-40C5-99A2-77FED922EBAF}"/>
    <cellStyle name="60% - Accent1 3" xfId="2154" xr:uid="{18916C62-83B4-42D7-8D57-2DC39ADF3059}"/>
    <cellStyle name="60% - Accent1 4" xfId="2155" xr:uid="{FA81910A-99A4-425D-AE81-4A3E3225C54A}"/>
    <cellStyle name="60% - Accent1 5" xfId="2156" xr:uid="{87B0D4F6-2294-470C-B11A-B0318F44DB4C}"/>
    <cellStyle name="60% - Accent1 6" xfId="2152" xr:uid="{9AD4ECF7-D211-4D84-A308-8E06C78C4CA3}"/>
    <cellStyle name="60% - Accent1 7" xfId="695" xr:uid="{A5797420-7840-4AC9-9C4C-FA35888E74C6}"/>
    <cellStyle name="60% - Accent2 2" xfId="464" xr:uid="{A5C8279A-49D4-4755-9954-9E11F48B4F04}"/>
    <cellStyle name="60% - Accent2 2 2" xfId="1120" xr:uid="{86157A58-FE0F-40C4-97F9-6E012EAC0519}"/>
    <cellStyle name="60% - Accent2 3" xfId="4170" xr:uid="{8923DAB4-A5F6-4D1B-9F52-1FAB06914585}"/>
    <cellStyle name="60% - Accent2 4" xfId="696" xr:uid="{BCBE3B68-3A20-4A8A-BE83-9427A1A97FEB}"/>
    <cellStyle name="60% - Accent3 2" xfId="465" xr:uid="{3481AA7B-B1E9-4C33-98B4-820D953DF8C1}"/>
    <cellStyle name="60% - Accent3 2 2" xfId="1121" xr:uid="{F186B5FE-C69B-4413-80C5-0C5FE871A15E}"/>
    <cellStyle name="60% - Accent3 3" xfId="2157" xr:uid="{86BA250C-A4AE-4562-A661-F9B272EC13D8}"/>
    <cellStyle name="60% - Accent3 4" xfId="2158" xr:uid="{D699E346-C647-4146-88E8-AF4823B6A6A9}"/>
    <cellStyle name="60% - Accent3 5" xfId="4171" xr:uid="{5D50A9E8-040D-43C2-9681-4FD340BFE824}"/>
    <cellStyle name="60% - Accent3 6" xfId="697" xr:uid="{BE172A6F-D380-478A-8BC8-B20F3191B910}"/>
    <cellStyle name="60% - Accent4 2" xfId="466" xr:uid="{10F32120-EC38-45E2-9756-27E7CBF1F5B2}"/>
    <cellStyle name="60% - Accent4 2 2" xfId="1122" xr:uid="{916A12F9-6BA0-445B-8C55-3953D9583C0B}"/>
    <cellStyle name="60% - Accent4 3" xfId="2159" xr:uid="{36B3D354-0B01-4237-A643-EA803EDB2ED5}"/>
    <cellStyle name="60% - Accent4 4" xfId="2160" xr:uid="{7FDAAA71-AFAE-47A0-A374-BA94F0B2B0ED}"/>
    <cellStyle name="60% - Accent4 5" xfId="4172" xr:uid="{09D9161E-60A4-4CB8-A879-E69E610C4690}"/>
    <cellStyle name="60% - Accent4 6" xfId="698" xr:uid="{0B003BCE-14E1-4166-BF17-CE83D49DF5EC}"/>
    <cellStyle name="60% - Accent5 2" xfId="467" xr:uid="{C16837EF-1C89-4FB3-A7AE-6C890A32DD66}"/>
    <cellStyle name="60% - Accent5 2 2" xfId="1123" xr:uid="{7F28548F-2270-4AC5-AF2A-B6A08A40F1CF}"/>
    <cellStyle name="60% - Accent5 3" xfId="4173" xr:uid="{0F877B8B-AD47-4AEB-9A9D-B69F8949F7D8}"/>
    <cellStyle name="60% - Accent5 4" xfId="699" xr:uid="{FF02C65F-1C75-4BEE-BBD6-8A4CAC8F4DC9}"/>
    <cellStyle name="60% - Accent6 2" xfId="468" xr:uid="{36E087E7-457D-450F-8B11-74A594D6F908}"/>
    <cellStyle name="60% - Accent6 2 2" xfId="1124" xr:uid="{863DDE47-09BD-4B6F-9CA7-A0E05896266E}"/>
    <cellStyle name="60% - Accent6 3" xfId="2162" xr:uid="{CE40BAC1-EC51-4546-8ECC-FE103CF41671}"/>
    <cellStyle name="60% - Accent6 4" xfId="2163" xr:uid="{6BDDA86B-F30C-41E9-BB6E-33510C22BE42}"/>
    <cellStyle name="60% - Accent6 5" xfId="4174" xr:uid="{CEE3E2D7-929C-4B08-8953-475FCFB52877}"/>
    <cellStyle name="60% - Accent6 6" xfId="700" xr:uid="{4C18F148-8D22-4BDA-B92A-A25CA2C84EFF}"/>
    <cellStyle name="60% - akcent 1" xfId="296" xr:uid="{AAB419FD-8434-49CB-8900-8730D1CEB2CC}"/>
    <cellStyle name="60% - akcent 1 2" xfId="889" xr:uid="{B1BD1164-50FA-46B1-93EA-80F070E4CD64}"/>
    <cellStyle name="60% - akcent 1 3" xfId="8277" xr:uid="{32C47EBB-3C47-46A3-BA5F-51E1411EC03B}"/>
    <cellStyle name="60% - akcent 2" xfId="701" xr:uid="{F8993FA9-AB3B-4D62-869A-C0FF586271E6}"/>
    <cellStyle name="60% - akcent 3" xfId="702" xr:uid="{21253398-A37F-4B33-AF88-50024EBAE0E2}"/>
    <cellStyle name="60% - akcent 4" xfId="703" xr:uid="{2234FA03-668D-4E08-886F-07136B7A16E8}"/>
    <cellStyle name="60% - akcent 5" xfId="704" xr:uid="{8DE40F40-0B68-4A3D-A292-56142C8E2FED}"/>
    <cellStyle name="60% - akcent 6" xfId="705" xr:uid="{52E54DFD-14A2-4543-A365-0446C7D77605}"/>
    <cellStyle name="60% - Akzent1 2" xfId="7107" xr:uid="{DA6B24A4-5CCE-4548-9666-C211940C74E0}"/>
    <cellStyle name="60% - Akzent2 2" xfId="7680" xr:uid="{5FAE5CC5-6CA6-4993-9D24-DACDF6DC40E5}"/>
    <cellStyle name="60% - Akzent3 2" xfId="7276" xr:uid="{D81BE669-EA9E-4E49-92C0-A29A511AE878}"/>
    <cellStyle name="60% - Akzent4 2" xfId="7212" xr:uid="{6EE924E9-79D2-4D39-8BDF-A39D22B7CDD6}"/>
    <cellStyle name="60% - Akzent5 2" xfId="7039" xr:uid="{22636E92-776D-4F2B-A4D2-4D46E784403E}"/>
    <cellStyle name="60% - Akzent6 2" xfId="2387" xr:uid="{7A83F2CA-B95C-4720-95C6-7CE2A5E3A2DC}"/>
    <cellStyle name="60% - Ênfase1" xfId="469" xr:uid="{85E63D56-77E5-4A00-9812-C91CD912C131}"/>
    <cellStyle name="60% - Ênfase1 2" xfId="1060" xr:uid="{A8A5C383-EAF3-44D9-886B-E5B9B923A258}"/>
    <cellStyle name="60% - Ênfase2" xfId="470" xr:uid="{53338F42-4ABD-468C-893A-3E451E03B71D}"/>
    <cellStyle name="60% - Ênfase2 2" xfId="1061" xr:uid="{9C878A74-C0C1-4BC9-969E-AE6FF794C869}"/>
    <cellStyle name="60% - Ênfase3" xfId="471" xr:uid="{B215454A-673B-42A5-B148-72915A8726C5}"/>
    <cellStyle name="60% - Ênfase3 2" xfId="1062" xr:uid="{99501E4B-B28B-430D-9A45-72161DC16D15}"/>
    <cellStyle name="60% - Ênfase4" xfId="472" xr:uid="{6D04435C-A949-4FC1-97DA-FFC144193C3E}"/>
    <cellStyle name="60% - Ênfase4 2" xfId="1063" xr:uid="{7B034F58-B433-40EF-825B-4AB595A10A0D}"/>
    <cellStyle name="60% - Ênfase5" xfId="473" xr:uid="{F314C731-6988-4F5D-B316-D54A85391ADA}"/>
    <cellStyle name="60% - Ênfase5 2" xfId="1064" xr:uid="{EC483E60-83ED-4401-8562-B922D0E92CD8}"/>
    <cellStyle name="60% - Ênfase6" xfId="474" xr:uid="{77D8053D-2C58-451A-B2DB-132C7B1ABFFD}"/>
    <cellStyle name="60% - Ênfase6 2" xfId="1065" xr:uid="{99E7A143-04D1-4131-867F-7F7B3E97CE25}"/>
    <cellStyle name="60% - Énfasis1 2" xfId="325" xr:uid="{7FFDFCA3-4AED-4FA8-AEEE-83B4D45F3329}"/>
    <cellStyle name="60% - Énfasis1 2 10" xfId="2166" xr:uid="{8765BE96-D6EF-4F3C-8C22-2808E7631D1C}"/>
    <cellStyle name="60% - Énfasis1 2 11" xfId="2167" xr:uid="{328E532E-4B51-45F2-880B-2BBEEA8BD690}"/>
    <cellStyle name="60% - Énfasis1 2 12" xfId="2168" xr:uid="{DE0E5358-AE73-448E-BEAD-8D60864EB4C3}"/>
    <cellStyle name="60% - Énfasis1 2 13" xfId="4175" xr:uid="{4AF451AE-883F-4AF5-98A1-BA5EABD25599}"/>
    <cellStyle name="60% - Énfasis1 2 14" xfId="2165" xr:uid="{BA075FB0-C0EA-475E-A284-67F4268BBBE8}"/>
    <cellStyle name="60% - Énfasis1 2 2" xfId="2169" xr:uid="{0310512D-F7D1-43AC-8D3B-EECF8B59BE8A}"/>
    <cellStyle name="60% - Énfasis1 2 3" xfId="2170" xr:uid="{D17319B3-36E4-4D6D-8013-13E2696AC16F}"/>
    <cellStyle name="60% - Énfasis1 2 4" xfId="2171" xr:uid="{66C9E2DD-DA5A-40B1-B34B-E2E6365093FC}"/>
    <cellStyle name="60% - Énfasis1 2 5" xfId="2172" xr:uid="{28B1EFC4-E02D-481F-82C8-70D92C8EDDF0}"/>
    <cellStyle name="60% - Énfasis1 2 6" xfId="2173" xr:uid="{26D06FFD-DB23-4935-86A3-0F1631899127}"/>
    <cellStyle name="60% - Énfasis1 2 7" xfId="2174" xr:uid="{0FDE462F-EF0D-4445-A314-25E5320C3ABE}"/>
    <cellStyle name="60% - Énfasis1 2 8" xfId="2175" xr:uid="{4F3C0E25-51FF-41A0-AE36-BD4B8369C7BF}"/>
    <cellStyle name="60% - Énfasis1 2 9" xfId="2176" xr:uid="{5897CF52-9DAB-4C00-9EF1-C423A57C70BE}"/>
    <cellStyle name="60% - Énfasis1 3" xfId="2177" xr:uid="{A9F1ACEF-CEDC-4802-AE5C-D0AAC79DAAB0}"/>
    <cellStyle name="60% - Énfasis1 3 10" xfId="2178" xr:uid="{65AFA083-38F6-4B4A-8520-187A6194A009}"/>
    <cellStyle name="60% - Énfasis1 3 2" xfId="2179" xr:uid="{8C9A4162-B8A4-484A-BF87-0063AC469252}"/>
    <cellStyle name="60% - Énfasis1 3 3" xfId="2180" xr:uid="{E8E0B782-CE72-4214-8B5E-ED540E232B9D}"/>
    <cellStyle name="60% - Énfasis1 3 4" xfId="2181" xr:uid="{084746AC-40D4-4EC7-838D-F48785CB5B9A}"/>
    <cellStyle name="60% - Énfasis1 3 5" xfId="2182" xr:uid="{34BA3DA8-42A4-4CA5-B2E6-16D3C9F5AF33}"/>
    <cellStyle name="60% - Énfasis1 3 6" xfId="2183" xr:uid="{3B91B332-8560-468D-A1BA-89811AD62BB1}"/>
    <cellStyle name="60% - Énfasis1 3 7" xfId="2184" xr:uid="{3B1C05BF-3427-48FF-BF0A-9854AC946E4D}"/>
    <cellStyle name="60% - Énfasis1 3 8" xfId="2185" xr:uid="{05319775-E84B-432E-ACA1-6E8D3CFC15A7}"/>
    <cellStyle name="60% - Énfasis1 3 9" xfId="2186" xr:uid="{09AABCB3-7AB3-4392-A208-3F0B368C3138}"/>
    <cellStyle name="60% - Énfasis1 4" xfId="2187" xr:uid="{1FB90CAC-2EBF-4A41-B98B-2C9C4258A44A}"/>
    <cellStyle name="60% - Énfasis1 4 10" xfId="2188" xr:uid="{12EF26B2-AB8C-4B25-AA13-80B5632DE914}"/>
    <cellStyle name="60% - Énfasis1 4 2" xfId="2189" xr:uid="{54C0C749-6F8E-4DDE-A8E5-6DAE95C8A573}"/>
    <cellStyle name="60% - Énfasis1 4 3" xfId="2190" xr:uid="{3BA36074-FDCC-49B6-A798-D85F6CE32F56}"/>
    <cellStyle name="60% - Énfasis1 4 4" xfId="2191" xr:uid="{A8C0EDE8-8E59-4A01-8C5A-9A0CEEDD2026}"/>
    <cellStyle name="60% - Énfasis1 4 5" xfId="2192" xr:uid="{CBCA9270-844A-4E68-B1A7-E29780F5E84C}"/>
    <cellStyle name="60% - Énfasis1 4 6" xfId="2193" xr:uid="{2C67E482-440A-4A54-908E-E22247E06C67}"/>
    <cellStyle name="60% - Énfasis1 4 7" xfId="2194" xr:uid="{2FCE1FFA-35CB-49DF-A404-55F846C7DDC2}"/>
    <cellStyle name="60% - Énfasis1 4 8" xfId="2195" xr:uid="{AD139624-3B74-487E-9318-42B39FA3798E}"/>
    <cellStyle name="60% - Énfasis1 4 9" xfId="2196" xr:uid="{DFA07921-C2C6-4446-82FD-A5F61E750756}"/>
    <cellStyle name="60% - Énfasis1 5" xfId="2197" xr:uid="{C0356DD4-83B5-49F6-9D07-3B6EC3753EE3}"/>
    <cellStyle name="60% - Énfasis1 5 2" xfId="2198" xr:uid="{E013BD5B-4F58-4825-8753-712716E85281}"/>
    <cellStyle name="60% - Énfasis1 6" xfId="2199" xr:uid="{B6936C0A-BF8F-40C3-AE25-EE3A2065ED29}"/>
    <cellStyle name="60% - Énfasis1 6 2" xfId="2200" xr:uid="{8B760414-4182-4F18-9EC3-758970EEF449}"/>
    <cellStyle name="60% - Énfasis1 7" xfId="8528" xr:uid="{14ADBCA8-760A-45F3-8AB7-7868952E9715}"/>
    <cellStyle name="60% - Énfasis1 7 2" xfId="9528" xr:uid="{BDD2F47E-CD34-4C37-84A6-7A9BBF38C34E}"/>
    <cellStyle name="60% - Énfasis1 7 3" xfId="25741" xr:uid="{CE3ABFA5-FD0D-4650-9B59-5697C23CA800}"/>
    <cellStyle name="60% - Énfasis1 8" xfId="290" xr:uid="{44ED7E8E-3F20-4B75-9FE3-1F91BE5C0A67}"/>
    <cellStyle name="60% - Énfasis2 2" xfId="326" xr:uid="{96D054A6-BA23-4095-BE08-6E315D2D8EDC}"/>
    <cellStyle name="60% - Énfasis2 2 10" xfId="2202" xr:uid="{88F6C528-031F-4578-9DFE-2E8F92BB2601}"/>
    <cellStyle name="60% - Énfasis2 2 11" xfId="2203" xr:uid="{1C93564F-2728-4309-9B11-58B20E9932B4}"/>
    <cellStyle name="60% - Énfasis2 2 12" xfId="2204" xr:uid="{766B5ED0-0734-427C-B233-8694242EE1F5}"/>
    <cellStyle name="60% - Énfasis2 2 13" xfId="4176" xr:uid="{C1241F69-F603-44E5-B53C-F3058CB18B70}"/>
    <cellStyle name="60% - Énfasis2 2 14" xfId="2201" xr:uid="{AD68BB40-9CCA-4975-A997-1B67861C3F4A}"/>
    <cellStyle name="60% - Énfasis2 2 2" xfId="2205" xr:uid="{B69B700E-EC35-48C3-B119-D013B28313F3}"/>
    <cellStyle name="60% - Énfasis2 2 3" xfId="2206" xr:uid="{6974C7CF-2905-41EC-942F-E6F44F610A6A}"/>
    <cellStyle name="60% - Énfasis2 2 4" xfId="2207" xr:uid="{1E913217-D563-4B26-B164-660F8AC26BF3}"/>
    <cellStyle name="60% - Énfasis2 2 5" xfId="2208" xr:uid="{14A224CC-4FE1-43DC-A126-A970A78BD959}"/>
    <cellStyle name="60% - Énfasis2 2 6" xfId="2209" xr:uid="{4A3D2518-8247-46C1-9C8E-561549809207}"/>
    <cellStyle name="60% - Énfasis2 2 7" xfId="2210" xr:uid="{B66DE8C7-7D16-424A-9B6C-81CF504EDCCF}"/>
    <cellStyle name="60% - Énfasis2 2 8" xfId="2211" xr:uid="{35FA0404-ABB3-49C9-B74F-83CF19363960}"/>
    <cellStyle name="60% - Énfasis2 2 9" xfId="2212" xr:uid="{0B32E972-673E-4C67-B95E-4E76DA758057}"/>
    <cellStyle name="60% - Énfasis2 3" xfId="2213" xr:uid="{2B5B2ED0-3D80-437A-A7BA-CF047A29DB86}"/>
    <cellStyle name="60% - Énfasis2 3 10" xfId="2214" xr:uid="{D1E89096-ACDE-47EF-8D9A-2042F56DF7EF}"/>
    <cellStyle name="60% - Énfasis2 3 2" xfId="2215" xr:uid="{F5218F73-E590-4421-9A47-E149DC83618D}"/>
    <cellStyle name="60% - Énfasis2 3 3" xfId="2216" xr:uid="{F6FF4493-1F29-4563-8509-DDDCA70B9D74}"/>
    <cellStyle name="60% - Énfasis2 3 4" xfId="2217" xr:uid="{63F389DE-B391-48A0-8472-0EC2B4E33F4A}"/>
    <cellStyle name="60% - Énfasis2 3 5" xfId="2218" xr:uid="{5ED20562-8986-417E-8FD4-3111AA3DEF43}"/>
    <cellStyle name="60% - Énfasis2 3 6" xfId="2219" xr:uid="{4A01F030-BEBA-43BF-B3DF-61EF297E46C0}"/>
    <cellStyle name="60% - Énfasis2 3 7" xfId="2220" xr:uid="{8024E087-B0B3-4907-8CCF-82D7C7BA9C1B}"/>
    <cellStyle name="60% - Énfasis2 3 8" xfId="2221" xr:uid="{A1B6EA9F-4777-4682-96B7-56EF96F88920}"/>
    <cellStyle name="60% - Énfasis2 3 9" xfId="2222" xr:uid="{687C1B74-1648-484E-8825-600E4C3CBE4F}"/>
    <cellStyle name="60% - Énfasis2 4" xfId="2223" xr:uid="{542546EE-0743-486E-AF71-356EE7929EA9}"/>
    <cellStyle name="60% - Énfasis2 4 10" xfId="2224" xr:uid="{7CB2B440-9BBC-4970-B095-77C27C9DEA9B}"/>
    <cellStyle name="60% - Énfasis2 4 2" xfId="2225" xr:uid="{EF1A6787-6B8A-4216-9D89-17405CACBF75}"/>
    <cellStyle name="60% - Énfasis2 4 3" xfId="2226" xr:uid="{5E429F2D-96E9-41AE-A14D-27D52707034B}"/>
    <cellStyle name="60% - Énfasis2 4 4" xfId="2227" xr:uid="{02085E39-CAA3-4288-ADFE-AA0454C39593}"/>
    <cellStyle name="60% - Énfasis2 4 5" xfId="2228" xr:uid="{40473E67-2255-4566-A65A-1191D1E209E4}"/>
    <cellStyle name="60% - Énfasis2 4 6" xfId="2229" xr:uid="{229F2A57-1AC4-4E53-AEA6-F7D3DE99E1AC}"/>
    <cellStyle name="60% - Énfasis2 4 7" xfId="2230" xr:uid="{B10ACA70-270F-4A67-988D-D96DA7B60AF5}"/>
    <cellStyle name="60% - Énfasis2 4 8" xfId="2231" xr:uid="{DADA5549-E0B7-43ED-AD8C-1CA07B5F5832}"/>
    <cellStyle name="60% - Énfasis2 4 9" xfId="2232" xr:uid="{5C242B35-D5B1-45B6-9F2F-BE02A9895181}"/>
    <cellStyle name="60% - Énfasis2 5" xfId="2233" xr:uid="{F80AD9E0-A0F7-463D-8BC1-AB13B627F17B}"/>
    <cellStyle name="60% - Énfasis2 5 2" xfId="2234" xr:uid="{E3465BD5-BF75-429C-AF27-F776B756B3EC}"/>
    <cellStyle name="60% - Énfasis2 6" xfId="2235" xr:uid="{EA198DE9-B8B6-44F3-8A86-B7DC5AF2DDD6}"/>
    <cellStyle name="60% - Énfasis2 6 2" xfId="2236" xr:uid="{6E314E3A-7DC5-4DF4-B426-C02BF66836DB}"/>
    <cellStyle name="60% - Énfasis2 7" xfId="8532" xr:uid="{B8C3E55D-5E3D-4ECC-88BA-A003ABB2937D}"/>
    <cellStyle name="60% - Énfasis2 8" xfId="291" xr:uid="{58141959-1472-476C-A80C-43AF22589F46}"/>
    <cellStyle name="60% - Énfasis3 2" xfId="327" xr:uid="{3D501A2A-B2A7-48C1-87FE-413E39AC532E}"/>
    <cellStyle name="60% - Énfasis3 2 10" xfId="2238" xr:uid="{75B8B208-506B-4716-A079-C65A471D7333}"/>
    <cellStyle name="60% - Énfasis3 2 11" xfId="2239" xr:uid="{FCD9C98A-616B-41D4-969C-D456A6088373}"/>
    <cellStyle name="60% - Énfasis3 2 12" xfId="2240" xr:uid="{6E98A643-16BE-40D9-98D5-8B9C96738E59}"/>
    <cellStyle name="60% - Énfasis3 2 13" xfId="4177" xr:uid="{78F8936F-9446-4D76-9869-BE049914438D}"/>
    <cellStyle name="60% - Énfasis3 2 14" xfId="2237" xr:uid="{FCEB5711-AB00-4720-8793-4105C189A7F3}"/>
    <cellStyle name="60% - Énfasis3 2 2" xfId="2241" xr:uid="{FE498185-0CBD-44D4-8849-1C98A1201060}"/>
    <cellStyle name="60% - Énfasis3 2 3" xfId="2242" xr:uid="{BB77C0C8-901B-49DE-B38B-9B72ECA32133}"/>
    <cellStyle name="60% - Énfasis3 2 4" xfId="2243" xr:uid="{2CB4C9AC-44D6-482C-A4A3-9D317C9A8F4E}"/>
    <cellStyle name="60% - Énfasis3 2 5" xfId="2244" xr:uid="{97182C61-61F8-4214-8910-02B56C9B8DC9}"/>
    <cellStyle name="60% - Énfasis3 2 6" xfId="2245" xr:uid="{27703016-65A0-408C-ACB1-2F60F632B960}"/>
    <cellStyle name="60% - Énfasis3 2 7" xfId="2246" xr:uid="{A8B66174-997B-41F7-9E07-776FE473E037}"/>
    <cellStyle name="60% - Énfasis3 2 8" xfId="2247" xr:uid="{C7325FF0-69BF-445F-84C0-2F6C6E111C69}"/>
    <cellStyle name="60% - Énfasis3 2 9" xfId="2248" xr:uid="{57E03A58-8571-445F-A074-6C60D1ECB1F5}"/>
    <cellStyle name="60% - Énfasis3 3" xfId="2249" xr:uid="{EC2D8A57-E8F9-47FA-AB2B-57CE0FF6641A}"/>
    <cellStyle name="60% - Énfasis3 3 10" xfId="2250" xr:uid="{9B4F14D5-BA07-4A9E-87C3-A92FBDE930F4}"/>
    <cellStyle name="60% - Énfasis3 3 2" xfId="2251" xr:uid="{41D0E1F3-E654-4EAD-ACC4-C763F267E1C6}"/>
    <cellStyle name="60% - Énfasis3 3 3" xfId="2252" xr:uid="{20A3E398-FE09-48D7-B560-C4C8E0F70DBC}"/>
    <cellStyle name="60% - Énfasis3 3 4" xfId="2253" xr:uid="{FFE1935C-923E-467D-A80F-CA2B870AC082}"/>
    <cellStyle name="60% - Énfasis3 3 5" xfId="2254" xr:uid="{FA16F037-8691-43AD-996F-5CB1D4DF4D37}"/>
    <cellStyle name="60% - Énfasis3 3 6" xfId="2255" xr:uid="{52888791-EED1-4628-8E00-AC901FF8A23A}"/>
    <cellStyle name="60% - Énfasis3 3 7" xfId="2256" xr:uid="{9B63B2DB-FF9F-46CF-B2DA-A87665123F30}"/>
    <cellStyle name="60% - Énfasis3 3 8" xfId="2257" xr:uid="{A42AC054-511B-4842-8430-49830D9785F2}"/>
    <cellStyle name="60% - Énfasis3 3 9" xfId="2258" xr:uid="{D8BDF66B-365B-4201-8033-415453BF6410}"/>
    <cellStyle name="60% - Énfasis3 4" xfId="2259" xr:uid="{2FDD73C0-B1FB-46B1-9C2A-00BF083616B9}"/>
    <cellStyle name="60% - Énfasis3 4 10" xfId="2260" xr:uid="{B0CB2CBE-8082-4BEE-8DE2-8BEAA34565CC}"/>
    <cellStyle name="60% - Énfasis3 4 2" xfId="2261" xr:uid="{EC817B5D-10DE-47E1-9778-737B8E48161A}"/>
    <cellStyle name="60% - Énfasis3 4 3" xfId="2262" xr:uid="{684698C7-3B8F-4297-8A5D-461B0276CD9B}"/>
    <cellStyle name="60% - Énfasis3 4 4" xfId="2263" xr:uid="{01E4CC7B-D325-401D-AEFE-E0875F279F89}"/>
    <cellStyle name="60% - Énfasis3 4 5" xfId="2264" xr:uid="{D92BBE11-D48D-474A-969C-9235D453F3EE}"/>
    <cellStyle name="60% - Énfasis3 4 6" xfId="2265" xr:uid="{4B947B4A-C5C8-46C5-BB74-B2FCC8F99D6B}"/>
    <cellStyle name="60% - Énfasis3 4 7" xfId="2266" xr:uid="{574EF469-14E5-4E94-9A7F-B50EC16B958C}"/>
    <cellStyle name="60% - Énfasis3 4 8" xfId="2267" xr:uid="{1B781BC1-B9F0-4B91-A43B-51AE1A1C7533}"/>
    <cellStyle name="60% - Énfasis3 4 9" xfId="2268" xr:uid="{FD0500EC-E3B6-4D24-B33E-BFD9429BFB66}"/>
    <cellStyle name="60% - Énfasis3 5" xfId="2269" xr:uid="{F6C92A9F-23A7-4752-8161-CB2D7BD7433B}"/>
    <cellStyle name="60% - Énfasis3 5 2" xfId="2270" xr:uid="{9506E219-7998-43B7-88CB-8F07BC3CF0BF}"/>
    <cellStyle name="60% - Énfasis3 6" xfId="2271" xr:uid="{1BBB345D-0B47-4A4A-9B50-590B11CADD05}"/>
    <cellStyle name="60% - Énfasis3 6 2" xfId="2272" xr:uid="{CA234970-FED4-46BD-B37C-4B0E63815B4E}"/>
    <cellStyle name="60% - Énfasis3 7" xfId="8536" xr:uid="{756B29F0-0716-431F-9B40-7B4FD54729D4}"/>
    <cellStyle name="60% - Énfasis3 7 2" xfId="9529" xr:uid="{29AB2D2C-822F-4FEE-8A32-B9DCD468FDC7}"/>
    <cellStyle name="60% - Énfasis3 7 3" xfId="25748" xr:uid="{045B1A08-7350-4FAB-AB1E-DF8E223E495C}"/>
    <cellStyle name="60% - Énfasis3 8" xfId="292" xr:uid="{51970CE1-3B8A-4742-B41B-F2160BBD2345}"/>
    <cellStyle name="60% - Énfasis4 2" xfId="328" xr:uid="{D5CBB34F-0A80-45FD-810A-00BEF79CBDC5}"/>
    <cellStyle name="60% - Énfasis4 2 10" xfId="2274" xr:uid="{2CED7247-2E43-4E72-A8EC-ECABB027A4D0}"/>
    <cellStyle name="60% - Énfasis4 2 11" xfId="2275" xr:uid="{F8312F8E-898A-4D03-A25E-A5D913529CF9}"/>
    <cellStyle name="60% - Énfasis4 2 12" xfId="2276" xr:uid="{02767E17-925A-498B-B221-103287BDC097}"/>
    <cellStyle name="60% - Énfasis4 2 13" xfId="4178" xr:uid="{D9E666D0-8D21-4DA1-8DA9-787881DA0C97}"/>
    <cellStyle name="60% - Énfasis4 2 14" xfId="2273" xr:uid="{3B81B035-582A-48C9-8A1E-54DE7A3573C5}"/>
    <cellStyle name="60% - Énfasis4 2 2" xfId="2277" xr:uid="{4BB979C6-D5D8-466B-ACFE-927A56E82632}"/>
    <cellStyle name="60% - Énfasis4 2 3" xfId="2278" xr:uid="{9F3B7E8B-BD2D-41F5-8A61-77074F1CA65B}"/>
    <cellStyle name="60% - Énfasis4 2 4" xfId="2279" xr:uid="{84BE219B-4415-4809-B07C-8917D8452C14}"/>
    <cellStyle name="60% - Énfasis4 2 5" xfId="2280" xr:uid="{58F359FB-6CC5-4CEA-98DE-8EA4B603E1F3}"/>
    <cellStyle name="60% - Énfasis4 2 6" xfId="2281" xr:uid="{14EA5435-B07A-47E5-8063-23F8E5A0B6F1}"/>
    <cellStyle name="60% - Énfasis4 2 7" xfId="2282" xr:uid="{78AF090C-C9C0-4182-84F4-58E9782A3CE0}"/>
    <cellStyle name="60% - Énfasis4 2 8" xfId="2283" xr:uid="{42FBDFE3-14B0-4631-A77B-828BCA63E070}"/>
    <cellStyle name="60% - Énfasis4 2 9" xfId="2284" xr:uid="{89828A46-608A-422D-BCD0-095A61234870}"/>
    <cellStyle name="60% - Énfasis4 3" xfId="2285" xr:uid="{D7926F56-6CEF-41D1-AC8D-D110336952DD}"/>
    <cellStyle name="60% - Énfasis4 3 10" xfId="2286" xr:uid="{B20F2945-26FE-4794-AE67-B1153E917BE5}"/>
    <cellStyle name="60% - Énfasis4 3 2" xfId="2287" xr:uid="{A941188E-FC4D-4969-BA88-1AD5AAC1054F}"/>
    <cellStyle name="60% - Énfasis4 3 3" xfId="2288" xr:uid="{5E344CF2-42F1-4B39-AE91-61A71E04382A}"/>
    <cellStyle name="60% - Énfasis4 3 4" xfId="2289" xr:uid="{0FFCF1F4-DD0D-437F-8B2A-3BAA4BD91030}"/>
    <cellStyle name="60% - Énfasis4 3 5" xfId="2290" xr:uid="{29BE4382-6E1A-4DBF-BC80-B5C72F3452C5}"/>
    <cellStyle name="60% - Énfasis4 3 6" xfId="2291" xr:uid="{EAE17455-1B21-4F18-9C21-63D1520F8643}"/>
    <cellStyle name="60% - Énfasis4 3 7" xfId="2292" xr:uid="{935530CE-7CF3-4F70-B7B0-4C555E9E1041}"/>
    <cellStyle name="60% - Énfasis4 3 8" xfId="2293" xr:uid="{A5AC322E-9C0F-4F43-9D42-D0999BDB6B9E}"/>
    <cellStyle name="60% - Énfasis4 3 9" xfId="2294" xr:uid="{3BC89D3B-8FD1-4987-9105-41DE0483851C}"/>
    <cellStyle name="60% - Énfasis4 4" xfId="2295" xr:uid="{87098BDF-2CA2-4599-A8C2-C3CD97CE8C7F}"/>
    <cellStyle name="60% - Énfasis4 4 10" xfId="2296" xr:uid="{6ECCA7E5-0A56-4521-BF6D-73D89C3F99E7}"/>
    <cellStyle name="60% - Énfasis4 4 2" xfId="2297" xr:uid="{2AA7B5B1-5CE6-4E8D-8CF7-BC5FFDF62F7B}"/>
    <cellStyle name="60% - Énfasis4 4 3" xfId="2298" xr:uid="{A068D146-88D3-4FA5-8973-5E02E393F6D8}"/>
    <cellStyle name="60% - Énfasis4 4 4" xfId="2299" xr:uid="{96C56A57-CE36-431F-B2D0-3E91A2987841}"/>
    <cellStyle name="60% - Énfasis4 4 5" xfId="2300" xr:uid="{B21CF02A-D889-44D1-AA37-AD5F6DA735E9}"/>
    <cellStyle name="60% - Énfasis4 4 6" xfId="2301" xr:uid="{E91BDFA6-0CAA-401C-80D7-3210642ABA46}"/>
    <cellStyle name="60% - Énfasis4 4 7" xfId="2302" xr:uid="{AF7FC57D-ADF1-41B1-91D6-2F817DE7D4DC}"/>
    <cellStyle name="60% - Énfasis4 4 8" xfId="2303" xr:uid="{407E51C1-F4D0-4FBE-B464-AB7D30B6C7F5}"/>
    <cellStyle name="60% - Énfasis4 4 9" xfId="2304" xr:uid="{84CF336D-2236-4745-8D9C-FB269F1AC8B6}"/>
    <cellStyle name="60% - Énfasis4 5" xfId="2305" xr:uid="{CA589FD4-E3FF-4CC7-8119-31ADD804300A}"/>
    <cellStyle name="60% - Énfasis4 5 2" xfId="2306" xr:uid="{D47DE7B8-264B-434E-8FB0-1804353245AF}"/>
    <cellStyle name="60% - Énfasis4 6" xfId="2307" xr:uid="{EE8B6354-B0F1-4439-928A-D17F18BA83F6}"/>
    <cellStyle name="60% - Énfasis4 6 2" xfId="2308" xr:uid="{58BF995D-91FA-4868-9B61-E21C42C52CE2}"/>
    <cellStyle name="60% - Énfasis4 7" xfId="8540" xr:uid="{0FF5AE89-7034-4FD5-89CA-D31E56B74495}"/>
    <cellStyle name="60% - Énfasis4 7 2" xfId="9530" xr:uid="{8BC64B70-0211-4EC6-A51B-FB7AEA52A14D}"/>
    <cellStyle name="60% - Énfasis4 7 3" xfId="25752" xr:uid="{FAB69EB6-D5E8-49AF-B1E6-AA927BA8A8CE}"/>
    <cellStyle name="60% - Énfasis4 8" xfId="293" xr:uid="{F97F4FA3-4B65-4B78-ABC7-211C0E1D1AE9}"/>
    <cellStyle name="60% - Énfasis5 2" xfId="329" xr:uid="{89A9F6DB-42D7-4311-A240-6A7DA2AC6747}"/>
    <cellStyle name="60% - Énfasis5 2 10" xfId="2310" xr:uid="{80015149-9493-4A38-A4DF-23702D696988}"/>
    <cellStyle name="60% - Énfasis5 2 11" xfId="2311" xr:uid="{097C8EA4-EDBE-4C8A-AB2A-9FE160330647}"/>
    <cellStyle name="60% - Énfasis5 2 12" xfId="2312" xr:uid="{6E84B222-1B74-45FA-A039-F31556B3AF01}"/>
    <cellStyle name="60% - Énfasis5 2 13" xfId="4179" xr:uid="{54AB4AC7-BC8E-40C8-B91B-4B7AC72CCB74}"/>
    <cellStyle name="60% - Énfasis5 2 14" xfId="2309" xr:uid="{C7C28E49-0670-48D2-BA8D-874EB03B6790}"/>
    <cellStyle name="60% - Énfasis5 2 2" xfId="2313" xr:uid="{5C4A48D1-C845-4EFB-97BE-11D909B88281}"/>
    <cellStyle name="60% - Énfasis5 2 3" xfId="2314" xr:uid="{D58D7D7F-8159-41D8-A249-E959DD927AAE}"/>
    <cellStyle name="60% - Énfasis5 2 4" xfId="2315" xr:uid="{03FF4F5E-69CC-41D6-8D87-231D1685CD4B}"/>
    <cellStyle name="60% - Énfasis5 2 5" xfId="2316" xr:uid="{55962EE7-ECF1-450C-8B62-3D868597F5C7}"/>
    <cellStyle name="60% - Énfasis5 2 6" xfId="2317" xr:uid="{E2FC8F77-875B-4F22-A88F-211D4F6C3CA5}"/>
    <cellStyle name="60% - Énfasis5 2 7" xfId="2318" xr:uid="{32D62656-DCDD-4A47-8236-6ADF5DB21B6C}"/>
    <cellStyle name="60% - Énfasis5 2 8" xfId="2319" xr:uid="{B9E7FAED-5C2A-4280-A2A7-E8B7DC1703CE}"/>
    <cellStyle name="60% - Énfasis5 2 9" xfId="2320" xr:uid="{E941986C-A50A-4D33-9CBA-28541F7D10ED}"/>
    <cellStyle name="60% - Énfasis5 3" xfId="2321" xr:uid="{B9171003-C10D-42C1-BB89-9871901BA218}"/>
    <cellStyle name="60% - Énfasis5 3 10" xfId="2322" xr:uid="{E2C69B39-DB4B-48A1-AC93-D8B417A6EA6E}"/>
    <cellStyle name="60% - Énfasis5 3 2" xfId="2323" xr:uid="{E5B11EEF-394C-423A-99E5-5D446226E1C8}"/>
    <cellStyle name="60% - Énfasis5 3 3" xfId="2324" xr:uid="{97E9B9B3-1B96-4F1D-8D21-3EA7761BD6EA}"/>
    <cellStyle name="60% - Énfasis5 3 4" xfId="2325" xr:uid="{7260539B-DFA9-4A45-AC27-1E3CB9931187}"/>
    <cellStyle name="60% - Énfasis5 3 5" xfId="2326" xr:uid="{0B8E1387-9900-4AA3-83C4-3425B10702C6}"/>
    <cellStyle name="60% - Énfasis5 3 6" xfId="2327" xr:uid="{A65DE183-74D3-4E71-8800-97BE7C6E39A5}"/>
    <cellStyle name="60% - Énfasis5 3 7" xfId="2328" xr:uid="{41B9968C-53A0-4145-B7DD-70277699BB82}"/>
    <cellStyle name="60% - Énfasis5 3 8" xfId="2329" xr:uid="{867A823F-2AEF-4D85-9D8D-060948D90135}"/>
    <cellStyle name="60% - Énfasis5 3 9" xfId="2330" xr:uid="{713897D9-6CDA-40D8-886A-27776418E756}"/>
    <cellStyle name="60% - Énfasis5 4" xfId="2331" xr:uid="{4C6F9DD8-C473-4843-A5D6-E704D65A0B7A}"/>
    <cellStyle name="60% - Énfasis5 4 10" xfId="2332" xr:uid="{73099B14-A294-4434-BE10-C029A89A229E}"/>
    <cellStyle name="60% - Énfasis5 4 2" xfId="2333" xr:uid="{1929657D-2D47-4B65-B038-F77F6EF69606}"/>
    <cellStyle name="60% - Énfasis5 4 3" xfId="2334" xr:uid="{473212E8-E8FA-4B5B-AEA8-A62FADF9CF46}"/>
    <cellStyle name="60% - Énfasis5 4 4" xfId="2335" xr:uid="{FC8BB8E8-FCA1-4E7C-A9BE-41FA5BA8AE5A}"/>
    <cellStyle name="60% - Énfasis5 4 5" xfId="2336" xr:uid="{8CE78CBE-A0A0-441C-8D65-2607405F44BE}"/>
    <cellStyle name="60% - Énfasis5 4 6" xfId="2337" xr:uid="{F71CAD9D-2608-4679-ADEB-516E7FB60CCB}"/>
    <cellStyle name="60% - Énfasis5 4 7" xfId="2338" xr:uid="{D66581EB-0697-4CC7-8096-9E120625CB98}"/>
    <cellStyle name="60% - Énfasis5 4 8" xfId="2339" xr:uid="{54E07812-CD57-4236-95D3-3E7199799143}"/>
    <cellStyle name="60% - Énfasis5 4 9" xfId="2340" xr:uid="{EEB94D95-F629-4B82-9B23-0D4490DA4212}"/>
    <cellStyle name="60% - Énfasis5 5" xfId="2341" xr:uid="{A7B5D8A5-85C0-43D1-A05D-E7F8F08E0BAE}"/>
    <cellStyle name="60% - Énfasis5 5 2" xfId="2342" xr:uid="{5F4B2701-85D3-4E10-A49A-7E66307166F5}"/>
    <cellStyle name="60% - Énfasis5 6" xfId="2343" xr:uid="{8A4C8EAD-BA6C-4CA1-BE96-249D8701264A}"/>
    <cellStyle name="60% - Énfasis5 6 2" xfId="2344" xr:uid="{E6C83946-4B80-4DA5-8F75-A3F2BBEED180}"/>
    <cellStyle name="60% - Énfasis5 7" xfId="8544" xr:uid="{157AD801-FD28-4252-88CB-1DE5C5B3FAA3}"/>
    <cellStyle name="60% - Énfasis5 8" xfId="294" xr:uid="{B6D1C62A-8988-46EB-A088-0886E88B623B}"/>
    <cellStyle name="60% - Énfasis6 2" xfId="330" xr:uid="{C74102BB-22DC-4709-B9FE-70E1C85E95DB}"/>
    <cellStyle name="60% - Énfasis6 2 10" xfId="2346" xr:uid="{C9D3BC03-31BC-4423-85CC-F411466ECE2B}"/>
    <cellStyle name="60% - Énfasis6 2 11" xfId="2347" xr:uid="{9293590A-1437-4337-9CFE-ADC4A1A216EC}"/>
    <cellStyle name="60% - Énfasis6 2 12" xfId="2348" xr:uid="{2B27BF2F-1D27-4121-8DD3-8BD00AE10CEF}"/>
    <cellStyle name="60% - Énfasis6 2 13" xfId="4180" xr:uid="{DD2FC118-9814-444F-91A1-4877B64820AE}"/>
    <cellStyle name="60% - Énfasis6 2 14" xfId="2345" xr:uid="{5DB5559F-892D-4C1B-ABA1-4C32C29C9786}"/>
    <cellStyle name="60% - Énfasis6 2 2" xfId="2349" xr:uid="{DB4DDC86-6A8D-4E5E-8690-B425FE0ACE6F}"/>
    <cellStyle name="60% - Énfasis6 2 3" xfId="2350" xr:uid="{4FDBC508-EDCE-4614-B00F-0E1A2694DC02}"/>
    <cellStyle name="60% - Énfasis6 2 4" xfId="2351" xr:uid="{1DF89C3B-7FB3-41A8-B58C-44BEE8F119E3}"/>
    <cellStyle name="60% - Énfasis6 2 5" xfId="2352" xr:uid="{146B77B4-854C-433F-A3AF-A6F1B4114EE2}"/>
    <cellStyle name="60% - Énfasis6 2 6" xfId="2353" xr:uid="{F1098C99-160E-4FA3-9813-7364409BDDA3}"/>
    <cellStyle name="60% - Énfasis6 2 7" xfId="2354" xr:uid="{17283474-AEF0-4D37-9EAE-4137687A2AF1}"/>
    <cellStyle name="60% - Énfasis6 2 8" xfId="2355" xr:uid="{4A37CDE3-1641-42DC-B588-5B6DE97E872E}"/>
    <cellStyle name="60% - Énfasis6 2 9" xfId="2356" xr:uid="{CBF724B3-8B3C-44D5-91EE-613CA48402FF}"/>
    <cellStyle name="60% - Énfasis6 3" xfId="2357" xr:uid="{90541339-9601-459E-B49F-5D08116957E6}"/>
    <cellStyle name="60% - Énfasis6 3 10" xfId="2358" xr:uid="{F7C13CA6-945F-4787-B44C-C60C32EBCB01}"/>
    <cellStyle name="60% - Énfasis6 3 2" xfId="2359" xr:uid="{4B8FF1AD-041A-4D6A-985D-8DE965A46F42}"/>
    <cellStyle name="60% - Énfasis6 3 3" xfId="2360" xr:uid="{7B1C0B71-DF10-4934-8BE3-2C47A3F98AB8}"/>
    <cellStyle name="60% - Énfasis6 3 4" xfId="2361" xr:uid="{56E23824-8989-462E-A8E5-D01C081BB6BC}"/>
    <cellStyle name="60% - Énfasis6 3 5" xfId="2362" xr:uid="{DDF7076F-F4ED-46C0-A676-9E97C595392C}"/>
    <cellStyle name="60% - Énfasis6 3 6" xfId="2363" xr:uid="{CEFE5F96-1FC9-4EF6-9C91-D53E43676456}"/>
    <cellStyle name="60% - Énfasis6 3 7" xfId="2364" xr:uid="{072AA32C-FBB5-4D83-A330-7780F6AC346F}"/>
    <cellStyle name="60% - Énfasis6 3 8" xfId="2365" xr:uid="{7BF078E0-0D8F-44C9-A7CB-83D6C3B0B3B7}"/>
    <cellStyle name="60% - Énfasis6 3 9" xfId="2366" xr:uid="{8ECBF90F-453A-4CBC-B8C1-164A43FCAC50}"/>
    <cellStyle name="60% - Énfasis6 4" xfId="2367" xr:uid="{E4365080-7B26-4174-9AD9-0C0DA4B1887E}"/>
    <cellStyle name="60% - Énfasis6 4 10" xfId="2368" xr:uid="{A0F7D5D0-7A75-4317-B2BA-E63E8C9CD1E0}"/>
    <cellStyle name="60% - Énfasis6 4 2" xfId="2369" xr:uid="{BBA918FD-9BCE-466D-93EA-17671AB28152}"/>
    <cellStyle name="60% - Énfasis6 4 3" xfId="2370" xr:uid="{AB3B5BB4-2580-48CE-839D-096EB5B72C7B}"/>
    <cellStyle name="60% - Énfasis6 4 4" xfId="2371" xr:uid="{D2D08D7C-825B-4ADD-ADAC-1043740D5AD8}"/>
    <cellStyle name="60% - Énfasis6 4 5" xfId="2372" xr:uid="{C001CD93-6E2B-4450-9124-D3A81BBF9194}"/>
    <cellStyle name="60% - Énfasis6 4 6" xfId="2373" xr:uid="{3F9FF0C8-858D-4D48-8103-1493E25387B0}"/>
    <cellStyle name="60% - Énfasis6 4 7" xfId="2374" xr:uid="{DFB5B1EA-060D-4F97-B74A-249CA4653F4C}"/>
    <cellStyle name="60% - Énfasis6 4 8" xfId="2375" xr:uid="{E73B95F9-D2FA-4D11-B3F5-D1990D967C83}"/>
    <cellStyle name="60% - Énfasis6 4 9" xfId="2376" xr:uid="{3A25E70C-05E0-41E3-8FBE-96C5C0048B01}"/>
    <cellStyle name="60% - Énfasis6 5" xfId="2377" xr:uid="{AC21ABF2-9D9E-40B0-B369-1200A9C7841A}"/>
    <cellStyle name="60% - Énfasis6 5 2" xfId="2378" xr:uid="{D0A41FD7-07A5-40B6-9194-20908F0D399F}"/>
    <cellStyle name="60% - Énfasis6 6" xfId="2379" xr:uid="{BF36F9DF-E476-4913-9E7E-70CBAE45BA08}"/>
    <cellStyle name="60% - Énfasis6 6 2" xfId="2380" xr:uid="{F8B720CE-0E03-461A-BB0C-EE4F09C86F8E}"/>
    <cellStyle name="60% - Énfasis6 7" xfId="8548" xr:uid="{C7620228-B5FD-49DA-9291-D268E9E71006}"/>
    <cellStyle name="60% - Énfasis6 7 2" xfId="9531" xr:uid="{9970C9C2-AA89-41D3-9F5E-DDBB9C96C55D}"/>
    <cellStyle name="60% - Énfasis6 7 3" xfId="25756" xr:uid="{1B279901-6314-42EB-AD00-F91D53C04647}"/>
    <cellStyle name="60% - Énfasis6 8" xfId="295" xr:uid="{2C9F6A69-0ED0-46D7-B1A7-6F85D0BE89A9}"/>
    <cellStyle name="6mal" xfId="7357" xr:uid="{5DC637C0-CE84-4039-8457-26792820D4F4}"/>
    <cellStyle name="A_Block Space" xfId="475" xr:uid="{FF96D675-EEAF-4B5E-B0F9-2EB5CAB7B02B}"/>
    <cellStyle name="A_BlueLine" xfId="476" xr:uid="{02AF0D4C-B820-4970-8149-64D929F0B299}"/>
    <cellStyle name="A_BlueLine 2" xfId="1125" xr:uid="{B0EE10C9-B442-44A9-AF1C-2ABC82FFA570}"/>
    <cellStyle name="A_Do not Change" xfId="477" xr:uid="{C0493DF6-C507-4BE6-AE69-E17463D06121}"/>
    <cellStyle name="A_Estimate" xfId="478" xr:uid="{78F261C3-F15B-4B17-96C5-3A9321469ED8}"/>
    <cellStyle name="A_Memo" xfId="479" xr:uid="{2DD855B9-E91E-4EF6-92D7-B4BA5FF2F8FC}"/>
    <cellStyle name="A_Normal" xfId="480" xr:uid="{CA4F3F01-0396-4534-973F-4F9C0C68932F}"/>
    <cellStyle name="A_Normal 2" xfId="481" xr:uid="{29FC4357-E84A-4B89-B351-68CA16EE8E63}"/>
    <cellStyle name="A_Normal 2 2" xfId="8231" xr:uid="{F94E212C-C05E-47E3-9140-4BE55C530B77}"/>
    <cellStyle name="A_Normal 2 3" xfId="8095" xr:uid="{669DCCC3-8636-4922-9AEF-B85221B26953}"/>
    <cellStyle name="A_Normal 2 4" xfId="8131" xr:uid="{91904478-1EC8-44E1-B7F5-954431553151}"/>
    <cellStyle name="A_Normal 2 5" xfId="8210" xr:uid="{8CE85F7A-3520-44E4-9A8C-354005D399D7}"/>
    <cellStyle name="A_Normal 2 6" xfId="8262" xr:uid="{176031DE-0DB1-4E57-B4A0-5C20F0BF350D}"/>
    <cellStyle name="A_Normal 2 7" xfId="8126" xr:uid="{ABE87CBC-1AAB-4E61-8F14-50136C682B48}"/>
    <cellStyle name="A_Normal 3" xfId="8269" xr:uid="{01766294-F680-489E-BC65-B695430282C8}"/>
    <cellStyle name="A_Normal 4" xfId="8114" xr:uid="{32FFD047-AFF2-4425-AF6E-3D2A3DC7E22D}"/>
    <cellStyle name="A_Normal 5" xfId="8132" xr:uid="{D6B588A5-C53D-4B7B-813F-A7CEA716DAC1}"/>
    <cellStyle name="A_Normal 6" xfId="7918" xr:uid="{56609919-D19C-4AA7-9460-8B673381B512}"/>
    <cellStyle name="A_Normal 7" xfId="8115" xr:uid="{00E87A47-15FC-4DCB-9DE5-C822418A0D5E}"/>
    <cellStyle name="A_Normal 8" xfId="8211" xr:uid="{5D8CA9CE-22CD-4AEF-B0DD-0835B45EBDA7}"/>
    <cellStyle name="A_Normal Forecast" xfId="482" xr:uid="{053BA868-0250-4B77-A889-2BAB662AB27D}"/>
    <cellStyle name="A_Normal Historical" xfId="483" xr:uid="{08323A43-A781-481E-A3D2-DF6B1BC0C9BF}"/>
    <cellStyle name="A_Normal Historical 2" xfId="7914" xr:uid="{AFF61788-DE7C-472C-80E7-AF2147B2ACBF}"/>
    <cellStyle name="A_Normal Historical 3" xfId="8092" xr:uid="{B69FB54A-1932-4308-8423-1B1C1A958FD3}"/>
    <cellStyle name="A_Normal Historical 4" xfId="7919" xr:uid="{F1CABEFE-BC03-4C32-86CF-AA82D35E56AC}"/>
    <cellStyle name="A_Normal Historical 5" xfId="8116" xr:uid="{A645F91D-8030-458B-90F3-48ED0CD0A6DB}"/>
    <cellStyle name="A_Normal Historical 6" xfId="8096" xr:uid="{DE0C475B-6983-4384-BC6E-511D6EA5C3CC}"/>
    <cellStyle name="A_Normal Historical 7" xfId="8057" xr:uid="{9FC50F95-36BB-45E8-A669-F4797A86F523}"/>
    <cellStyle name="A_Rate_Data" xfId="484" xr:uid="{7CA93ADD-7CC0-4CB9-A0D4-8D87C692E33F}"/>
    <cellStyle name="A_Rate_Data Historical" xfId="485" xr:uid="{F84D405C-91CA-411A-9DD3-41D1B78C4238}"/>
    <cellStyle name="A_Rate_Data Historical 2" xfId="8063" xr:uid="{C4527A22-7C6C-42DF-9BFF-C47966705247}"/>
    <cellStyle name="A_Rate_Data Historical 3" xfId="8189" xr:uid="{1ED0D634-1421-4B89-8343-9A9052C14AB0}"/>
    <cellStyle name="A_Rate_Data Historical 4" xfId="8276" xr:uid="{4E4D544D-ED5F-4A64-B578-677BBA293EF7}"/>
    <cellStyle name="A_Rate_Data Historical 5" xfId="8058" xr:uid="{FB7C43A7-9722-4CBB-8E10-A53334E59916}"/>
    <cellStyle name="A_Rate_Data Historical 6" xfId="7920" xr:uid="{CC1E369D-B309-4A5B-9593-E742FB768323}"/>
    <cellStyle name="A_Rate_Data Historical 7" xfId="8032" xr:uid="{2A58D582-0E06-468F-8B54-D4FA6393BBFF}"/>
    <cellStyle name="A_Rate_Title" xfId="486" xr:uid="{6F8C5B7D-1F2F-4696-B574-C5E4EE328D4E}"/>
    <cellStyle name="A_Rate_Title_PE ROE EVEBITDAx" xfId="487" xr:uid="{F94923E6-669E-4111-975F-B83D898C1ED9}"/>
    <cellStyle name="A_Simple Title" xfId="488" xr:uid="{63AD9D4E-37E6-4FC9-9D53-8E2764CCD46B}"/>
    <cellStyle name="A_Simple Title 2" xfId="868" xr:uid="{A546A2AB-4FFB-41D8-B1E2-41D50F9DB9A6}"/>
    <cellStyle name="A_Simple Title 2 2" xfId="9276" xr:uid="{C6551385-0BF4-4182-8D76-89F09BE646E9}"/>
    <cellStyle name="A_Simple Title 2 2 2" xfId="19784" xr:uid="{7DAABE50-1523-47DC-A7C4-8911C3D9C74D}"/>
    <cellStyle name="A_Simple Title 2 2 3" xfId="18421" xr:uid="{BB58717B-319C-465D-89F9-2E6F0A0AA83A}"/>
    <cellStyle name="A_Simple Title 2 2 3 2" xfId="35197" xr:uid="{11DBADC3-AC55-4D6B-ABB1-E827F5518C81}"/>
    <cellStyle name="A_Simple Title 2 2 4" xfId="30819" xr:uid="{CB9A0DBD-598F-4FBE-9E2A-736DA3827B88}"/>
    <cellStyle name="A_Simple Title 2 3" xfId="9532" xr:uid="{47C286F7-7D9B-4731-864C-10C17DE4A81B}"/>
    <cellStyle name="A_Simple Title 2 3 2" xfId="14400" xr:uid="{9489CA1D-DF5F-4776-BADB-1B512B46CFAF}"/>
    <cellStyle name="A_Simple Title 2 3 2 2" xfId="23619" xr:uid="{D336F915-1946-46E8-86DC-E104493009DF}"/>
    <cellStyle name="A_Simple Title 2 3 2 3" xfId="23341" xr:uid="{1D2B76FB-49CF-49C7-896E-96B7E747D379}"/>
    <cellStyle name="A_Simple Title 2 3 2 3 2" xfId="36362" xr:uid="{D7DC9DEB-CF08-4D43-8367-8E7BEC57DEE5}"/>
    <cellStyle name="A_Simple Title 2 3 2 4" xfId="31424" xr:uid="{CF73B00F-0FE8-4407-89E7-7460BC9616E3}"/>
    <cellStyle name="A_Simple Title 2 4" xfId="19008" xr:uid="{245BA15F-C805-4900-B58F-720570BA1A43}"/>
    <cellStyle name="A_Simple Title 2 4 2" xfId="35421" xr:uid="{A097D225-4F62-461B-94DC-250B4B116BC7}"/>
    <cellStyle name="A_Simple Title 3" xfId="7874" xr:uid="{8364AB5F-DE8A-4C14-92B9-836E9CF68210}"/>
    <cellStyle name="A_Simple Title 3 2" xfId="14401" xr:uid="{C48FB653-7E7B-41BA-BBCD-C0CA585F7D81}"/>
    <cellStyle name="A_Simple Title 3 2 2" xfId="21340" xr:uid="{B8B4CA16-8CCC-45CA-B4E2-E44E4FE32C47}"/>
    <cellStyle name="A_Simple Title 3 2 3" xfId="23630" xr:uid="{18CA51CE-ED1E-4D01-854B-CEDAAE559CAC}"/>
    <cellStyle name="A_Simple Title 3 2 3 2" xfId="36473" xr:uid="{2961529A-1DC2-40D8-9D8E-C336DE25387A}"/>
    <cellStyle name="A_Simple Title 3 2 4" xfId="31425" xr:uid="{544A53D0-12F3-4BED-8449-77F5C6AD58E8}"/>
    <cellStyle name="A_Simple Title 3 3" xfId="25358" xr:uid="{015E1140-2F59-4943-8F7D-0A3A03AB32E1}"/>
    <cellStyle name="A_Simple Title 3 4" xfId="19115" xr:uid="{1A5AC422-90A1-4D65-90B7-2B08BEF79165}"/>
    <cellStyle name="A_Simple Title 3 4 2" xfId="35429" xr:uid="{DA0D8558-1FBE-4211-B4B3-55E2478C1CB9}"/>
    <cellStyle name="A_Simple Title 4" xfId="8206" xr:uid="{0BE338D0-AADB-4964-8023-E4BEF03A07D0}"/>
    <cellStyle name="A_Simple Title 4 2" xfId="9357" xr:uid="{7F719DE2-71A2-4CC6-99BC-9DE87BF256CC}"/>
    <cellStyle name="A_Simple Title 4 2 2" xfId="18498" xr:uid="{B4225529-7F3C-491E-AEFE-E9D1607360CC}"/>
    <cellStyle name="A_Simple Title 4 2 3" xfId="19179" xr:uid="{CFE104F0-C472-4EE1-A0CC-9F976D7964A2}"/>
    <cellStyle name="A_Simple Title 4 2 3 2" xfId="35456" xr:uid="{8CD8789E-8D90-456B-BD46-9A006295AAC7}"/>
    <cellStyle name="A_Simple Title 4 2 4" xfId="30869" xr:uid="{930551A6-CB7C-4744-A603-024D0614EB98}"/>
    <cellStyle name="A_Simple Title 4 3" xfId="9533" xr:uid="{C7ECA1C6-40E1-4EC3-BAA4-8A2408064CFB}"/>
    <cellStyle name="A_Simple Title 4 3 2" xfId="14402" xr:uid="{218FA5CF-343A-489D-A545-431FC0D1AFDD}"/>
    <cellStyle name="A_Simple Title 4 3 2 2" xfId="23618" xr:uid="{D00E52A8-4AA0-46FB-B746-A63EF813D015}"/>
    <cellStyle name="A_Simple Title 4 3 2 3" xfId="19599" xr:uid="{2DB8164E-997F-4B6E-8C1B-AB0ED71C4D0D}"/>
    <cellStyle name="A_Simple Title 4 3 2 3 2" xfId="35624" xr:uid="{7923B59D-71CE-4344-BE5C-084CB9CB0D4E}"/>
    <cellStyle name="A_Simple Title 4 3 2 4" xfId="31426" xr:uid="{1107F481-5221-413D-A818-218E3D784AA4}"/>
    <cellStyle name="A_Simple Title 4 4" xfId="29162" xr:uid="{C4795FB4-E92D-4EE0-B9AE-993615D37634}"/>
    <cellStyle name="A_Simple Title 4 4 2" xfId="38269" xr:uid="{0EDCBE46-951A-4268-B62D-17A6FA0D4CC7}"/>
    <cellStyle name="A_Simple Title 5" xfId="7923" xr:uid="{9DC8B907-1F99-4F39-AECE-0FD6ECDD9B71}"/>
    <cellStyle name="A_Simple Title 5 2" xfId="8587" xr:uid="{9D03F9C4-72F7-4A7C-909A-A3E4E6D3DE11}"/>
    <cellStyle name="A_Simple Title 5 2 2" xfId="26253" xr:uid="{8E8C5F4B-D55F-4D7C-A482-7015152B5377}"/>
    <cellStyle name="A_Simple Title 5 2 3" xfId="26211" xr:uid="{A5C428BD-1260-49B1-84AF-7FB17B0CD9BE}"/>
    <cellStyle name="A_Simple Title 5 2 3 2" xfId="37292" xr:uid="{D13C5839-2DC2-4709-975E-DA1146845D35}"/>
    <cellStyle name="A_Simple Title 5 2 4" xfId="30171" xr:uid="{C89D3FB7-5A9C-423C-A604-590D43B7C72E}"/>
    <cellStyle name="A_Simple Title 5 3" xfId="9534" xr:uid="{78F2B86F-7AC0-42B4-977B-34CBB2049D92}"/>
    <cellStyle name="A_Simple Title 5 3 2" xfId="14403" xr:uid="{8DBCE7FF-2AF2-4080-A123-BCA06C509F48}"/>
    <cellStyle name="A_Simple Title 5 3 2 2" xfId="18904" xr:uid="{00AEE0EB-5AB7-4889-B980-7C762599F267}"/>
    <cellStyle name="A_Simple Title 5 3 2 3" xfId="21740" xr:uid="{8CDC08A2-C381-4914-977E-8B8630DC7B85}"/>
    <cellStyle name="A_Simple Title 5 3 2 3 2" xfId="36124" xr:uid="{082C7849-8D9A-42C0-A361-FD631231C6E6}"/>
    <cellStyle name="A_Simple Title 5 3 2 4" xfId="31427" xr:uid="{F2B28376-FC08-434B-8A5A-562824D34A0A}"/>
    <cellStyle name="A_Simple Title 5 4" xfId="22020" xr:uid="{13318148-FB99-460E-9E73-7784BB48BA73}"/>
    <cellStyle name="A_Simple Title 5 4 2" xfId="36208" xr:uid="{20ED630F-189D-4FAA-8159-0CB5B608BF5D}"/>
    <cellStyle name="A_Simple Title 6" xfId="7921" xr:uid="{2C065472-B10F-42D3-9C9B-C2E58E16471A}"/>
    <cellStyle name="A_Simple Title 6 2" xfId="8589" xr:uid="{13B0ABF9-6A3B-4F02-A171-7EC95125CDE5}"/>
    <cellStyle name="A_Simple Title 6 2 2" xfId="21777" xr:uid="{3EAA5030-857A-4CF9-8C20-A0C40228667C}"/>
    <cellStyle name="A_Simple Title 6 2 3" xfId="18845" xr:uid="{967CD738-82F4-4510-A8E9-425631148889}"/>
    <cellStyle name="A_Simple Title 6 2 3 2" xfId="35345" xr:uid="{789327F6-C86E-44F8-8303-BE80A0AE591F}"/>
    <cellStyle name="A_Simple Title 6 2 4" xfId="30173" xr:uid="{23AFB194-C720-498E-8101-C7545EE1D2D4}"/>
    <cellStyle name="A_Simple Title 6 3" xfId="9535" xr:uid="{EFA74D6D-84E2-4A40-A241-3EFC22969AB0}"/>
    <cellStyle name="A_Simple Title 6 3 2" xfId="14404" xr:uid="{0D596EFA-FF3B-47D5-93F9-6533C78B8B22}"/>
    <cellStyle name="A_Simple Title 6 3 2 2" xfId="23617" xr:uid="{4A3590EA-43B4-455B-83A5-FB98A7F463E6}"/>
    <cellStyle name="A_Simple Title 6 3 2 3" xfId="18318" xr:uid="{F33B1CFA-0CCC-4625-8866-98F9C5B7C1EE}"/>
    <cellStyle name="A_Simple Title 6 3 2 3 2" xfId="35169" xr:uid="{DA76E1F8-B3C7-4FC5-879B-E3D22E692F74}"/>
    <cellStyle name="A_Simple Title 6 3 2 4" xfId="31428" xr:uid="{CE0D9F07-B4CD-48A2-8EC6-1488C7FF4435}"/>
    <cellStyle name="A_Simple Title 6 4" xfId="22979" xr:uid="{098C29D2-1AED-4FCF-B8D2-89F95D8A3EE8}"/>
    <cellStyle name="A_Simple Title 6 4 2" xfId="36315" xr:uid="{17BFCC36-F472-49B7-A5CF-B65F896D4A57}"/>
    <cellStyle name="A_Simple Title 7" xfId="9051" xr:uid="{596CC874-6A8F-4833-803C-62626A83F8C5}"/>
    <cellStyle name="A_Simple Title 7 2" xfId="19749" xr:uid="{1CD816F9-8E3C-41DF-B495-080B3CDBBAC5}"/>
    <cellStyle name="A_Simple Title 7 3" xfId="20205" xr:uid="{5ECAB820-DBDC-4410-91CC-12E7910287DB}"/>
    <cellStyle name="A_Simple Title 7 3 2" xfId="35780" xr:uid="{050719F3-5CAF-438A-AF2C-5C49D81B8436}"/>
    <cellStyle name="A_Simple Title 7 4" xfId="30619" xr:uid="{3358E22C-DD0B-4E00-A3D9-6EF769D6763E}"/>
    <cellStyle name="A_Simple Title 8" xfId="19538" xr:uid="{3B6FF772-3F5C-41F5-A17B-7ECBB117D1F0}"/>
    <cellStyle name="A_Simple Title 8 2" xfId="35602" xr:uid="{0374A71E-E6A8-4CD7-85BF-32AA8CDA2D94}"/>
    <cellStyle name="A_Sum" xfId="489" xr:uid="{845AF5CE-B3E6-453D-BFA7-C6516B20EC1A}"/>
    <cellStyle name="A_Sum 2" xfId="8117" xr:uid="{F48F4B8C-6D70-4784-B7C2-33E1F8CB4F60}"/>
    <cellStyle name="A_Sum 3" xfId="8280" xr:uid="{35C825EB-FE68-4E54-BAEE-3745CBAFD06C}"/>
    <cellStyle name="A_Sum 4" xfId="8213" xr:uid="{8926AD62-166E-4D14-96EF-4CB68B33FAC8}"/>
    <cellStyle name="A_Sum 5" xfId="8130" xr:uid="{297419CB-EDFB-4519-8F46-B900A9D62169}"/>
    <cellStyle name="A_Sum 6" xfId="8207" xr:uid="{785B9D49-4E68-4597-9609-2A95A189EBE9}"/>
    <cellStyle name="A_Sum 7" xfId="8085" xr:uid="{25EC3743-0B65-48F7-A242-A2E0DAB191B8}"/>
    <cellStyle name="A_SUM_Row Major" xfId="490" xr:uid="{49BB34A2-127A-41AB-AC85-C10EF42CC3C5}"/>
    <cellStyle name="A_SUM_Row Major 2" xfId="869" xr:uid="{4E62D3AF-D25A-458B-A109-E1879C1BBEDC}"/>
    <cellStyle name="A_SUM_Row Major 2 2" xfId="9277" xr:uid="{091CD246-1F59-43AA-8B58-28EF9EC216D9}"/>
    <cellStyle name="A_SUM_Row Major 2 2 2" xfId="18758" xr:uid="{DAC6BC1F-3E97-44C0-975C-850800D6747E}"/>
    <cellStyle name="A_SUM_Row Major 2 2 3" xfId="21818" xr:uid="{DE62EF21-7AEA-4F1E-A036-636C1B84FEAA}"/>
    <cellStyle name="A_SUM_Row Major 2 2 3 2" xfId="36151" xr:uid="{C2FA838A-732F-4423-80D7-C1079834F176}"/>
    <cellStyle name="A_SUM_Row Major 2 2 4" xfId="30820" xr:uid="{3857223C-E7EA-4EA4-9062-339EFFA148FD}"/>
    <cellStyle name="A_SUM_Row Major 2 3" xfId="9536" xr:uid="{A9B9BB36-32C0-464E-947A-453C2E91F6EF}"/>
    <cellStyle name="A_SUM_Row Major 2 3 2" xfId="14405" xr:uid="{02B010F0-2A41-4AD7-8001-49071ADDD341}"/>
    <cellStyle name="A_SUM_Row Major 2 3 2 2" xfId="21986" xr:uid="{3F23D1B8-52D5-4EAD-86EF-08E86DC8462F}"/>
    <cellStyle name="A_SUM_Row Major 2 3 2 3" xfId="27154" xr:uid="{5F41996C-D13C-486E-9D1C-9A65093693B5}"/>
    <cellStyle name="A_SUM_Row Major 2 3 2 3 2" xfId="37893" xr:uid="{912317E1-5D4C-4CB1-A534-0DF1EFEDFB0C}"/>
    <cellStyle name="A_SUM_Row Major 2 3 2 4" xfId="31429" xr:uid="{31C1AC91-F7C0-4C05-BB42-F525BC779B88}"/>
    <cellStyle name="A_SUM_Row Major 2 4" xfId="26726" xr:uid="{862AE059-4306-494D-925E-4D8891DE85D2}"/>
    <cellStyle name="A_SUM_Row Major 2 4 2" xfId="37549" xr:uid="{69750B57-5761-432B-85EB-64419199C3EE}"/>
    <cellStyle name="A_SUM_Row Major 3" xfId="7875" xr:uid="{639DCA1D-8694-4383-9866-CD774F819EF1}"/>
    <cellStyle name="A_SUM_Row Major 3 2" xfId="14406" xr:uid="{23566920-D9E9-4529-994B-457179F07E88}"/>
    <cellStyle name="A_SUM_Row Major 3 2 2" xfId="23616" xr:uid="{37AE7B7C-D7B9-43A2-BB51-01AFA8516D67}"/>
    <cellStyle name="A_SUM_Row Major 3 2 3" xfId="27167" xr:uid="{A519CAC8-D398-4A07-A319-47DE8FE5917B}"/>
    <cellStyle name="A_SUM_Row Major 3 2 3 2" xfId="37902" xr:uid="{6552E585-B257-4932-92CB-73650F8F10D7}"/>
    <cellStyle name="A_SUM_Row Major 3 2 4" xfId="31430" xr:uid="{A13F301F-E813-4743-B45F-51B966CA5067}"/>
    <cellStyle name="A_SUM_Row Major 3 3" xfId="25359" xr:uid="{9622CD42-49DF-439F-854C-47A72F4553D8}"/>
    <cellStyle name="A_SUM_Row Major 3 4" xfId="26820" xr:uid="{A0C72E11-2D76-4645-9362-2F03D9540E7C}"/>
    <cellStyle name="A_SUM_Row Major 3 4 2" xfId="37612" xr:uid="{1BE28C9A-E3DC-4166-ADA5-D20A607ADD9A}"/>
    <cellStyle name="A_SUM_Row Major 4" xfId="8081" xr:uid="{98AD227C-B0A4-402B-9040-C85E7A21C71B}"/>
    <cellStyle name="A_SUM_Row Major 4 2" xfId="8439" xr:uid="{49AED585-0EFF-4227-8E58-5C166574D893}"/>
    <cellStyle name="A_SUM_Row Major 4 2 2" xfId="18329" xr:uid="{A8E1AA44-AC30-400E-B3A1-CED4591D4872}"/>
    <cellStyle name="A_SUM_Row Major 4 2 3" xfId="27060" xr:uid="{B35809FF-C9DE-4BB9-8340-109F8EC973BA}"/>
    <cellStyle name="A_SUM_Row Major 4 2 3 2" xfId="37822" xr:uid="{F6B819FA-A0E5-49F3-9C7B-087633F28781}"/>
    <cellStyle name="A_SUM_Row Major 4 2 4" xfId="30104" xr:uid="{E3646CC5-78DE-4FC0-9B94-1934728346A0}"/>
    <cellStyle name="A_SUM_Row Major 4 3" xfId="9537" xr:uid="{2328CC29-F7EB-4AC2-A6A7-5A90E60DCBF1}"/>
    <cellStyle name="A_SUM_Row Major 4 3 2" xfId="14407" xr:uid="{F34D2487-C654-4E96-B136-CBD61E25845B}"/>
    <cellStyle name="A_SUM_Row Major 4 3 2 2" xfId="20199" xr:uid="{A9CD1E20-FD8E-4460-955E-533D283EC511}"/>
    <cellStyle name="A_SUM_Row Major 4 3 2 3" xfId="27189" xr:uid="{6AFF9465-84E5-4CC3-A74B-40AA202A0AC2}"/>
    <cellStyle name="A_SUM_Row Major 4 3 2 3 2" xfId="37918" xr:uid="{29191100-9591-4AF0-A244-AD1BEF1796C6}"/>
    <cellStyle name="A_SUM_Row Major 4 3 2 4" xfId="31431" xr:uid="{64D3CBE8-DBAC-409B-9835-F961DC04D782}"/>
    <cellStyle name="A_SUM_Row Major 4 4" xfId="27036" xr:uid="{1F126264-080B-4ED6-9CF2-7518C25ECB9B}"/>
    <cellStyle name="A_SUM_Row Major 4 4 2" xfId="37799" xr:uid="{C2797EE9-3C1F-43D3-BF6E-A10BA750CC0B}"/>
    <cellStyle name="A_SUM_Row Major 5" xfId="8154" xr:uid="{F27B1D27-0A54-4BA3-9683-69B0957F97EE}"/>
    <cellStyle name="A_SUM_Row Major 5 2" xfId="8552" xr:uid="{176DC852-A161-470A-87BD-91EB4D6B461A}"/>
    <cellStyle name="A_SUM_Row Major 5 2 2" xfId="18431" xr:uid="{88E1CB1C-B48D-4569-B3FD-EEF4CBBC32BC}"/>
    <cellStyle name="A_SUM_Row Major 5 2 3" xfId="20690" xr:uid="{AD6506D7-2A6F-4AA5-A52B-C562F8B13473}"/>
    <cellStyle name="A_SUM_Row Major 5 2 3 2" xfId="35885" xr:uid="{10E45977-C2FF-4AFF-8AA4-B088BAD25C9C}"/>
    <cellStyle name="A_SUM_Row Major 5 2 4" xfId="30157" xr:uid="{2772E44D-364D-42C0-9C8D-3D40A9C6D097}"/>
    <cellStyle name="A_SUM_Row Major 5 3" xfId="9538" xr:uid="{DC223A98-EE77-440D-B0F1-98786C11EE09}"/>
    <cellStyle name="A_SUM_Row Major 5 3 2" xfId="14408" xr:uid="{6F32DCEC-A7EC-493F-A8A6-395E83C1F0B8}"/>
    <cellStyle name="A_SUM_Row Major 5 3 2 2" xfId="23615" xr:uid="{56E3F0E0-A694-4DA1-A76C-0CC79BC31F38}"/>
    <cellStyle name="A_SUM_Row Major 5 3 2 3" xfId="27204" xr:uid="{53BB6AC7-0216-4AFE-9D3C-D4B02417D85B}"/>
    <cellStyle name="A_SUM_Row Major 5 3 2 3 2" xfId="37928" xr:uid="{F9851FD3-58D6-448A-A096-C092FB46508C}"/>
    <cellStyle name="A_SUM_Row Major 5 3 2 4" xfId="31432" xr:uid="{61249C97-4A65-4094-97B5-C2E266EE70D2}"/>
    <cellStyle name="A_SUM_Row Major 5 4" xfId="21227" xr:uid="{F1C74E3F-DF85-4898-BC52-53B88E125C68}"/>
    <cellStyle name="A_SUM_Row Major 5 4 2" xfId="36016" xr:uid="{356A266A-92DB-44DE-8B1C-5992FC65DAC1}"/>
    <cellStyle name="A_SUM_Row Major 6" xfId="8214" xr:uid="{5217B6AD-D6C7-4BB0-BD35-9F2DA8370B08}"/>
    <cellStyle name="A_SUM_Row Major 6 2" xfId="9359" xr:uid="{92CD91F0-53BB-49C7-BFC3-A421C763D5DA}"/>
    <cellStyle name="A_SUM_Row Major 6 2 2" xfId="22084" xr:uid="{050F6AFC-BFB5-4F10-9E94-22539A8354C8}"/>
    <cellStyle name="A_SUM_Row Major 6 2 3" xfId="20181" xr:uid="{B5BFF5EB-C124-4D52-8439-4529623655FF}"/>
    <cellStyle name="A_SUM_Row Major 6 2 3 2" xfId="35764" xr:uid="{A07B6F66-8730-41A5-863F-4AC6B47BA892}"/>
    <cellStyle name="A_SUM_Row Major 6 2 4" xfId="30870" xr:uid="{B25A1119-6CE6-41B7-A717-EACCDB008010}"/>
    <cellStyle name="A_SUM_Row Major 6 3" xfId="9539" xr:uid="{26E99BF4-E087-4D81-B84B-8162F5966DE4}"/>
    <cellStyle name="A_SUM_Row Major 6 3 2" xfId="14409" xr:uid="{234166CF-4480-460B-BE6B-5A4253D85C27}"/>
    <cellStyle name="A_SUM_Row Major 6 3 2 2" xfId="19476" xr:uid="{74D126EC-5A9D-41F9-B1F2-EDD50282C9BD}"/>
    <cellStyle name="A_SUM_Row Major 6 3 2 3" xfId="27209" xr:uid="{CE18BF16-3FE2-4E54-BF4C-211C2A71465F}"/>
    <cellStyle name="A_SUM_Row Major 6 3 2 3 2" xfId="37931" xr:uid="{323A9954-B191-4F43-8622-5F8D339E4695}"/>
    <cellStyle name="A_SUM_Row Major 6 3 2 4" xfId="31433" xr:uid="{EF49FA17-CC44-42E7-9BEE-AABB0A994E4A}"/>
    <cellStyle name="A_SUM_Row Major 6 4" xfId="19007" xr:uid="{5F063663-D6FB-4846-9F5C-B311C7A4310D}"/>
    <cellStyle name="A_SUM_Row Major 6 4 2" xfId="35420" xr:uid="{8EC79315-FD76-4B4E-9F6A-62E9F655F316}"/>
    <cellStyle name="A_SUM_Row Major 7" xfId="9050" xr:uid="{78FD1E9F-7D0E-4651-8B83-CE21A83A19C4}"/>
    <cellStyle name="A_SUM_Row Major 7 2" xfId="22159" xr:uid="{D57DC7C4-2EEB-4BC0-B335-684A90BF02FE}"/>
    <cellStyle name="A_SUM_Row Major 7 3" xfId="26863" xr:uid="{D2D6BD6B-2C95-4E1A-8CCD-165AFE310427}"/>
    <cellStyle name="A_SUM_Row Major 7 3 2" xfId="37651" xr:uid="{159A94B7-BF32-421F-A621-6BECB20CBCA3}"/>
    <cellStyle name="A_SUM_Row Major 7 4" xfId="30618" xr:uid="{B3F47148-2A2A-463F-BDD6-F04507B817D6}"/>
    <cellStyle name="A_SUM_Row Major 8" xfId="27481" xr:uid="{26970A88-22E3-43AD-920C-67C65783DECA}"/>
    <cellStyle name="A_SUM_Row Major 8 2" xfId="38089" xr:uid="{7DB4CBE5-722A-4FA2-82A0-ED4D35CBBD84}"/>
    <cellStyle name="A_SUM_Row Minor" xfId="491" xr:uid="{34012622-946C-4AD3-BF24-1DA7DD0BB543}"/>
    <cellStyle name="A_SUM_Row Minor 2" xfId="870" xr:uid="{F2358992-3529-4794-A932-E465A31B5E03}"/>
    <cellStyle name="A_SUM_Row Minor 2 2" xfId="9281" xr:uid="{EC9B88C8-E15E-4C8B-8996-9DD6F86FD606}"/>
    <cellStyle name="A_SUM_Row Minor 2 2 2" xfId="20867" xr:uid="{12441ACA-75A7-40C0-994E-FC23FC9D9DB4}"/>
    <cellStyle name="A_SUM_Row Minor 2 2 3" xfId="26537" xr:uid="{6893CF27-32F8-46D5-A5DE-8D639A40B8F2}"/>
    <cellStyle name="A_SUM_Row Minor 2 2 3 2" xfId="37484" xr:uid="{1B238C56-873B-4102-826D-4B41B49969D4}"/>
    <cellStyle name="A_SUM_Row Minor 2 2 4" xfId="30824" xr:uid="{0895FC94-D4D6-4028-94AD-29669FCAB0A8}"/>
    <cellStyle name="A_SUM_Row Minor 2 3" xfId="9540" xr:uid="{401232D2-81F0-40E8-BCB3-F5A502B2A18D}"/>
    <cellStyle name="A_SUM_Row Minor 2 3 2" xfId="14410" xr:uid="{2A26AFDF-31A1-4675-AE4D-E2E00273A6A5}"/>
    <cellStyle name="A_SUM_Row Minor 2 3 2 2" xfId="21125" xr:uid="{4449438A-02E9-41C9-9883-AA41B75A21AB}"/>
    <cellStyle name="A_SUM_Row Minor 2 3 2 3" xfId="27216" xr:uid="{8610854C-8E49-41AF-8AB4-6E9DADABC6C3}"/>
    <cellStyle name="A_SUM_Row Minor 2 3 2 3 2" xfId="37934" xr:uid="{71347877-EAC3-4920-ACE8-4928BBCDA7A7}"/>
    <cellStyle name="A_SUM_Row Minor 2 3 2 4" xfId="31434" xr:uid="{B3FA71B8-9F9F-49B2-ABC9-5645D8374A75}"/>
    <cellStyle name="A_SUM_Row Minor 2 4" xfId="21117" xr:uid="{D9741A79-B27A-45C6-B529-472CEF2C3706}"/>
    <cellStyle name="A_SUM_Row Minor 2 4 2" xfId="35975" xr:uid="{F6CD2BCE-9D15-42A3-8F14-1662D1F35A69}"/>
    <cellStyle name="A_SUM_Row Minor 3" xfId="7876" xr:uid="{1F2A9F66-4FA7-4EC3-8381-4684A7A67A10}"/>
    <cellStyle name="A_SUM_Row Minor 3 2" xfId="14411" xr:uid="{8594926D-9272-425E-A60E-B31A109BDB73}"/>
    <cellStyle name="A_SUM_Row Minor 3 2 2" xfId="23614" xr:uid="{7F45B59B-F605-4E16-84A3-3621F8C34640}"/>
    <cellStyle name="A_SUM_Row Minor 3 2 3" xfId="27295" xr:uid="{FAFE073A-D09D-482F-A248-CB5E7CCDA5FA}"/>
    <cellStyle name="A_SUM_Row Minor 3 2 3 2" xfId="37996" xr:uid="{6A042B0A-4F1F-428C-AC17-C146E8CABF34}"/>
    <cellStyle name="A_SUM_Row Minor 3 2 4" xfId="31435" xr:uid="{F0AD783A-BC8B-4762-8A02-FF7D9CA252D4}"/>
    <cellStyle name="A_SUM_Row Minor 3 3" xfId="25360" xr:uid="{C1387776-44FE-48A3-8BB8-1BC91D4B39F0}"/>
    <cellStyle name="A_SUM_Row Minor 3 4" xfId="29161" xr:uid="{BBABC026-8B09-404F-8F5B-83CE103ABDE5}"/>
    <cellStyle name="A_SUM_Row Minor 3 4 2" xfId="38268" xr:uid="{7D1C4112-F586-44DF-934F-CBF4E6B0710E}"/>
    <cellStyle name="A_SUM_Row Minor 4" xfId="7922" xr:uid="{F68A1B4D-5CE4-4FB7-8925-2066F1D8CFB6}"/>
    <cellStyle name="A_SUM_Row Minor 4 2" xfId="8588" xr:uid="{BE739F26-F5B2-4454-AA63-A85A0EA59158}"/>
    <cellStyle name="A_SUM_Row Minor 4 2 2" xfId="21182" xr:uid="{7A564582-F9AF-4F2E-B066-2EC65804F4AE}"/>
    <cellStyle name="A_SUM_Row Minor 4 2 3" xfId="26405" xr:uid="{B8D1B698-795A-449F-AACF-B654585F8925}"/>
    <cellStyle name="A_SUM_Row Minor 4 2 3 2" xfId="37372" xr:uid="{078CB16F-5CB9-43A7-B06E-D65761B21EFB}"/>
    <cellStyle name="A_SUM_Row Minor 4 2 4" xfId="30172" xr:uid="{20FA244F-21E5-414B-800A-A1746BF7CCDD}"/>
    <cellStyle name="A_SUM_Row Minor 4 3" xfId="9541" xr:uid="{527A5BBE-6814-4EE1-9499-494E277C4F56}"/>
    <cellStyle name="A_SUM_Row Minor 4 3 2" xfId="14412" xr:uid="{3C846CAE-248D-430F-80C2-4A1D9D4AFD3E}"/>
    <cellStyle name="A_SUM_Row Minor 4 3 2 2" xfId="18447" xr:uid="{10FC6445-1F16-4F9D-B015-5FF2E2174F7E}"/>
    <cellStyle name="A_SUM_Row Minor 4 3 2 3" xfId="27217" xr:uid="{8F0B77DA-ACE0-4E09-AAE9-890893682EAA}"/>
    <cellStyle name="A_SUM_Row Minor 4 3 2 3 2" xfId="37935" xr:uid="{B67E9654-14F8-4D3A-90A3-062E7D8B504E}"/>
    <cellStyle name="A_SUM_Row Minor 4 3 2 4" xfId="31436" xr:uid="{714C5E4D-E89C-49D9-9029-7BAB36F5AB9C}"/>
    <cellStyle name="A_SUM_Row Minor 4 4" xfId="18214" xr:uid="{806C5362-E82E-492D-8988-B5F21790718B}"/>
    <cellStyle name="A_SUM_Row Minor 4 4 2" xfId="35117" xr:uid="{2F68E26B-C463-47AC-9E9B-44CCAD279D4E}"/>
    <cellStyle name="A_SUM_Row Minor 5" xfId="8215" xr:uid="{218DF438-8AB7-4B6F-9466-0781A885B445}"/>
    <cellStyle name="A_SUM_Row Minor 5 2" xfId="9360" xr:uid="{7D7982C5-1BEE-4A4C-B549-B792F5EAD8A4}"/>
    <cellStyle name="A_SUM_Row Minor 5 2 2" xfId="18789" xr:uid="{C8B52AE9-7C58-4B36-AED2-02472BA4B0BD}"/>
    <cellStyle name="A_SUM_Row Minor 5 2 3" xfId="27238" xr:uid="{E060196E-0D11-41E4-8380-94A2E5621ECE}"/>
    <cellStyle name="A_SUM_Row Minor 5 2 3 2" xfId="37952" xr:uid="{D6B2B633-C11A-4BB3-AA0A-09AEFDEBD218}"/>
    <cellStyle name="A_SUM_Row Minor 5 2 4" xfId="30871" xr:uid="{FDB45CE5-CBBA-44A6-BE6E-4B9E907C5E40}"/>
    <cellStyle name="A_SUM_Row Minor 5 3" xfId="9542" xr:uid="{DAEF721A-3D00-4A53-8FDB-01B51EFD96D1}"/>
    <cellStyle name="A_SUM_Row Minor 5 3 2" xfId="14413" xr:uid="{E9C63FFC-6A1A-4F5B-8169-365B1912BCF1}"/>
    <cellStyle name="A_SUM_Row Minor 5 3 2 2" xfId="18462" xr:uid="{0EA52F95-649C-4253-A2A7-D347EE2CA797}"/>
    <cellStyle name="A_SUM_Row Minor 5 3 2 3" xfId="27516" xr:uid="{11DC65EB-742F-4B41-B832-33EC87980651}"/>
    <cellStyle name="A_SUM_Row Minor 5 3 2 3 2" xfId="38114" xr:uid="{30B1394B-67B0-49AB-A07B-1B488D8B219C}"/>
    <cellStyle name="A_SUM_Row Minor 5 3 2 4" xfId="31437" xr:uid="{6B8C1871-531A-439C-B5D2-DF274AD9CE84}"/>
    <cellStyle name="A_SUM_Row Minor 5 4" xfId="25720" xr:uid="{47EB7641-050C-470E-9EDF-310B75FDEB9E}"/>
    <cellStyle name="A_SUM_Row Minor 5 4 2" xfId="36942" xr:uid="{B2F02AF3-7184-473C-9A0F-842AA71C6645}"/>
    <cellStyle name="A_SUM_Row Minor 6" xfId="8033" xr:uid="{7E63235B-692C-48D2-8B03-066EF37F5691}"/>
    <cellStyle name="A_SUM_Row Minor 6 2" xfId="8770" xr:uid="{8222EE85-2481-4417-BCB1-650BACC14A99}"/>
    <cellStyle name="A_SUM_Row Minor 6 2 2" xfId="18988" xr:uid="{D9A3ADE7-F9B9-4D35-B106-B48711F33A4F}"/>
    <cellStyle name="A_SUM_Row Minor 6 2 3" xfId="19202" xr:uid="{3B9C2968-4C8C-439A-B1CA-0AA5AF8A682C}"/>
    <cellStyle name="A_SUM_Row Minor 6 2 3 2" xfId="35466" xr:uid="{492E734E-2A1A-4E13-816C-D380FCC8A842}"/>
    <cellStyle name="A_SUM_Row Minor 6 2 4" xfId="30344" xr:uid="{9645E3A7-394B-4D37-BCFD-B588467C9C78}"/>
    <cellStyle name="A_SUM_Row Minor 6 3" xfId="9543" xr:uid="{E4422B00-5AF3-4D0D-BCC0-40D2B6175E58}"/>
    <cellStyle name="A_SUM_Row Minor 6 3 2" xfId="14414" xr:uid="{9ABD1856-9BA9-4423-A04C-95C553990146}"/>
    <cellStyle name="A_SUM_Row Minor 6 3 2 2" xfId="21361" xr:uid="{C6E6E380-05FF-4ABC-B1BA-CB70CFB19FE8}"/>
    <cellStyle name="A_SUM_Row Minor 6 3 2 3" xfId="27577" xr:uid="{B0B69F9C-B339-471D-955F-A6EADF3AB90E}"/>
    <cellStyle name="A_SUM_Row Minor 6 3 2 3 2" xfId="38155" xr:uid="{55368544-9241-4BA1-9A8A-AA43F10614EF}"/>
    <cellStyle name="A_SUM_Row Minor 6 3 2 4" xfId="31438" xr:uid="{2F31FBF9-7DCA-4FAF-A8C0-59ACA33C3CAC}"/>
    <cellStyle name="A_SUM_Row Minor 6 4" xfId="18535" xr:uid="{93664601-FE3B-498F-B88F-609CE0B29049}"/>
    <cellStyle name="A_SUM_Row Minor 6 4 2" xfId="35249" xr:uid="{032D3D69-21B6-4AED-B827-2628BF0BB705}"/>
    <cellStyle name="A_SUM_Row Minor 7" xfId="9049" xr:uid="{8A4012E3-7385-4E54-8ACF-35E69F122ACA}"/>
    <cellStyle name="A_SUM_Row Minor 7 2" xfId="19178" xr:uid="{C5D3F91B-164B-493A-AA3A-9078D9D0B30D}"/>
    <cellStyle name="A_SUM_Row Minor 7 3" xfId="23113" xr:uid="{150B2471-C171-4263-B5B2-1FC69587B81B}"/>
    <cellStyle name="A_SUM_Row Minor 7 3 2" xfId="36317" xr:uid="{FEAE3F01-CA43-4DB2-878E-6EFEB14AB242}"/>
    <cellStyle name="A_SUM_Row Minor 7 4" xfId="30617" xr:uid="{553A762F-9706-490E-A3B0-CD05CF63A3AC}"/>
    <cellStyle name="A_SUM_Row Minor 8" xfId="20113" xr:uid="{06948B7F-B5E8-4FD1-9BFA-F90237A0E4DF}"/>
    <cellStyle name="A_SUM_Row Minor 8 2" xfId="35760" xr:uid="{DCBCEEFC-BA87-476A-AC85-76554A2086D5}"/>
    <cellStyle name="A_Title" xfId="492" xr:uid="{E4235707-17AB-4DB7-8541-AB1FD9190689}"/>
    <cellStyle name="A_Title 2" xfId="7930" xr:uid="{00E272FD-359B-4AEB-B34A-103BF9A846CC}"/>
    <cellStyle name="A_Title 3" xfId="7924" xr:uid="{128682F3-106D-4193-9AB4-0243C17A0CE4}"/>
    <cellStyle name="A_Title 4" xfId="8208" xr:uid="{F58E2775-76FC-48DF-B57F-3AC63E9B831C}"/>
    <cellStyle name="A_Title 5" xfId="7925" xr:uid="{A41737FA-EB1D-4D65-A2C2-B440AB0F7FAB}"/>
    <cellStyle name="A_Title 6" xfId="8118" xr:uid="{248C11DE-BA1B-40E1-B847-26C85D17E121}"/>
    <cellStyle name="A_Title 7" xfId="7926" xr:uid="{872DFF93-AB42-420F-86CF-D8128B2030B7}"/>
    <cellStyle name="A_YearHeadings" xfId="493" xr:uid="{C553D22C-C0F1-407B-AB5F-35042AA4EA32}"/>
    <cellStyle name="A_YearHeadings 2" xfId="1126" xr:uid="{BD37FD27-E1D9-4683-AC60-5BFD99C44A0A}"/>
    <cellStyle name="A3 297 x 420 mm" xfId="494" xr:uid="{44E63D84-2916-4851-9DC5-D184677A4FF6}"/>
    <cellStyle name="A3 297 x 420 mm 2" xfId="890" xr:uid="{0F7A4941-2627-4C65-9EB9-1D12B286CBF2}"/>
    <cellStyle name="A3 297 x 420 mm 2 2" xfId="2395" xr:uid="{F3B0BB60-6D83-45BD-A2B1-78C0DD8E116C}"/>
    <cellStyle name="A3 297 x 420 mm 2 2 2" xfId="2396" xr:uid="{D817AFD9-FB91-4077-B2E3-4353C3510713}"/>
    <cellStyle name="A3 297 x 420 mm 2 3" xfId="2397" xr:uid="{3CE52104-6943-4719-8756-751818EA5620}"/>
    <cellStyle name="A3 297 x 420 mm 3" xfId="2398" xr:uid="{0392ACEB-DA80-4539-9507-227169E5B153}"/>
    <cellStyle name="A3 297 x 420 mm 4" xfId="2399" xr:uid="{E975AF57-9F8F-4ED2-9E74-29CAF8D36105}"/>
    <cellStyle name="A3 297 x 420 mm 5" xfId="2394" xr:uid="{CDEB13CA-29E8-4058-B3D2-70E5AA3C48C1}"/>
    <cellStyle name="Above" xfId="644" xr:uid="{775C47EE-9AFB-4E42-807D-029A11123479}"/>
    <cellStyle name="Above 2" xfId="878" xr:uid="{B7790F0F-DE91-4623-AB63-57A623CBA0CF}"/>
    <cellStyle name="Above 2 2" xfId="8383" xr:uid="{D3F8E7B4-1A44-4753-81CB-ACF889EFB762}"/>
    <cellStyle name="Above 2 2 2" xfId="9487" xr:uid="{DB75B562-3AB7-4136-8150-BB4895203B3E}"/>
    <cellStyle name="Above 2 2 2 2" xfId="14416" xr:uid="{91DBCE83-BFF0-49F5-8C9D-29DD04C73A3B}"/>
    <cellStyle name="Above 2 2 2 2 2" xfId="20045" xr:uid="{D1D7795A-ED53-45D8-9E4D-EFB8EB51902D}"/>
    <cellStyle name="Above 2 2 2 2 3" xfId="31440" xr:uid="{CEDBC603-3746-43D4-9A4C-43321D633B1B}"/>
    <cellStyle name="Above 2 2 2 3" xfId="26958" xr:uid="{C8841B59-0FCB-4317-A133-161212DB2EC5}"/>
    <cellStyle name="Above 2 2 2 3 2" xfId="37734" xr:uid="{48C55BA2-4428-4FBD-8CB5-BF08D8C922CD}"/>
    <cellStyle name="Above 2 2 3" xfId="14415" xr:uid="{250F4725-DE7D-40EE-B941-6D05E385C237}"/>
    <cellStyle name="Above 2 2 3 2" xfId="21358" xr:uid="{E124DF57-514B-4243-82AA-04BD444E5456}"/>
    <cellStyle name="Above 2 2 3 3" xfId="31439" xr:uid="{E9FA4F6D-DD04-4093-839C-7C11BFDA578B}"/>
    <cellStyle name="Above 3" xfId="4181" xr:uid="{391AAE56-AF69-4D34-98EE-D880E27DBDD2}"/>
    <cellStyle name="Above 3 2" xfId="8384" xr:uid="{C70CBC5A-DD08-4DCA-85E2-F0D78106EDEE}"/>
    <cellStyle name="Above 3 2 2" xfId="9488" xr:uid="{0EFA5880-05C9-4EC1-B632-BDCBA98AA3D9}"/>
    <cellStyle name="Above 3 2 2 2" xfId="14418" xr:uid="{D2D813CA-6578-4B2A-84D3-B1A9482F49D7}"/>
    <cellStyle name="Above 3 2 2 2 2" xfId="21357" xr:uid="{905CDBCE-6EF5-4A48-8916-9929AE5E1B57}"/>
    <cellStyle name="Above 3 2 2 2 3" xfId="31442" xr:uid="{BD47760F-8286-474A-9B6A-BB2DF869B695}"/>
    <cellStyle name="Above 3 2 2 3" xfId="27115" xr:uid="{7DB02414-965E-4013-8913-7C6EC3543D2E}"/>
    <cellStyle name="Above 3 2 2 3 2" xfId="37865" xr:uid="{C6B3E43D-DBC9-4979-939F-27CB1F5514B6}"/>
    <cellStyle name="Above 3 2 3" xfId="14417" xr:uid="{B0844F95-A97C-46D8-8518-9AA5F500A677}"/>
    <cellStyle name="Above 3 2 3 2" xfId="18459" xr:uid="{05BB7596-EC07-4B1D-BDDC-4719FCBA5AED}"/>
    <cellStyle name="Above 3 2 3 3" xfId="31441" xr:uid="{30ED7FD3-DA36-460A-B0E9-B88D819A540F}"/>
    <cellStyle name="Above 4" xfId="8212" xr:uid="{7BEBB088-2B28-40E4-93C8-6D072C2B131A}"/>
    <cellStyle name="Above 4 2" xfId="9358" xr:uid="{404DDE78-CDF5-4A7E-9A2D-AB8C20446597}"/>
    <cellStyle name="Above 4 2 2" xfId="14419" xr:uid="{BA963314-F284-4942-857C-D0454C91836F}"/>
    <cellStyle name="Above 4 2 2 2" xfId="21201" xr:uid="{077F8631-7D51-47B3-AB51-1FBF52C709C2}"/>
    <cellStyle name="Above 4 2 2 3" xfId="31443" xr:uid="{B2FEE9BD-F1FC-41A7-8509-BCEFD98199E5}"/>
    <cellStyle name="Above 4 2 3" xfId="24032" xr:uid="{2D54DAA9-6D88-4A25-83EB-765500B9F708}"/>
    <cellStyle name="Above 4 2 3 2" xfId="26767" xr:uid="{44D149B5-9775-4E49-95BB-7FF99CDF8083}"/>
    <cellStyle name="Above 4 2 3 2 2" xfId="37560" xr:uid="{1079B1B7-819A-4846-9CCD-CB31AFDF6114}"/>
    <cellStyle name="Above 4 3" xfId="9544" xr:uid="{48FB943C-6FBE-4D08-8DE3-64502F8A5D14}"/>
    <cellStyle name="Above 4 3 2" xfId="14420" xr:uid="{863AC50D-BB35-4CEA-A7FD-83E66FAD17A0}"/>
    <cellStyle name="Above 4 3 2 2" xfId="19381" xr:uid="{329D173D-8A67-4ECD-9807-4354B6B3DADC}"/>
    <cellStyle name="Above 4 3 2 3" xfId="31444" xr:uid="{1B874F46-0684-4D1E-926C-85D9213A78EB}"/>
    <cellStyle name="Above 4 3 3" xfId="26904" xr:uid="{2F270D88-6980-4541-96C9-4C7F7C2A3558}"/>
    <cellStyle name="Above 4 3 3 2" xfId="37686" xr:uid="{DDE88589-040E-40A1-A2FD-4068C49148F1}"/>
    <cellStyle name="Above 5" xfId="7927" xr:uid="{A0268585-E84C-4B2E-9CCE-F4EF504EECDA}"/>
    <cellStyle name="Above 5 2" xfId="8586" xr:uid="{3C0ACE4F-F5E5-4F8E-9259-ADFBD31F848E}"/>
    <cellStyle name="Above 5 2 2" xfId="14421" xr:uid="{B3824F2A-CFBE-4BE6-941C-447AB729F315}"/>
    <cellStyle name="Above 5 2 2 2" xfId="18911" xr:uid="{F06AB278-89E1-43B7-8ACD-AC1AAAFA6B28}"/>
    <cellStyle name="Above 5 2 2 3" xfId="31445" xr:uid="{D0BBB7AC-F6DE-4210-92A9-CF5367AF53F7}"/>
    <cellStyle name="Above 5 2 3" xfId="24354" xr:uid="{0F31904A-C622-4243-AA21-11CD0BB3A05C}"/>
    <cellStyle name="Above 5 2 3 2" xfId="26299" xr:uid="{61C35F1B-915A-4FC3-A779-D9F36EDCAC8D}"/>
    <cellStyle name="Above 5 2 3 2 2" xfId="37339" xr:uid="{DC3F73AF-2CCB-4285-9121-3EF0DD57A8D0}"/>
    <cellStyle name="Above 5 3" xfId="9545" xr:uid="{3F0F8F8B-52A6-4791-B179-DD2FABBEACE7}"/>
    <cellStyle name="Above 5 3 2" xfId="14422" xr:uid="{D44587DE-B640-4C98-985D-E48A1067B6FB}"/>
    <cellStyle name="Above 5 3 2 2" xfId="22005" xr:uid="{459A82A9-23E2-4D4B-B8D0-9D23BBD58CD5}"/>
    <cellStyle name="Above 5 3 2 3" xfId="31446" xr:uid="{A1EB0E0D-37E2-4017-B1FF-FF2FC817F7FB}"/>
    <cellStyle name="Above 5 3 3" xfId="18320" xr:uid="{A5C2F19F-CB0A-41EB-98CF-F99CB5CA538F}"/>
    <cellStyle name="Above 5 3 3 2" xfId="35171" xr:uid="{C233D3A9-E3DC-4CC9-9C53-10A861B29725}"/>
    <cellStyle name="Above 6" xfId="8216" xr:uid="{B0701609-309C-4C11-B8B4-39763F79E1B1}"/>
    <cellStyle name="Above 6 2" xfId="9361" xr:uid="{20CD4155-016E-415C-9161-428E2F63AE5E}"/>
    <cellStyle name="Above 6 2 2" xfId="14423" xr:uid="{8E78CF4F-DAF2-4CB5-9C55-BDB5DD5C0C47}"/>
    <cellStyle name="Above 6 2 2 2" xfId="19581" xr:uid="{28D6DFAD-09E3-479E-9603-1800F4C5DAC3}"/>
    <cellStyle name="Above 6 2 2 3" xfId="31447" xr:uid="{8022477F-6857-49E3-B4C1-DE8155571B1B}"/>
    <cellStyle name="Above 6 2 3" xfId="24031" xr:uid="{A4725991-7088-445A-B094-336E5D0B2DC0}"/>
    <cellStyle name="Above 6 2 3 2" xfId="21192" xr:uid="{0EEF7B06-95F7-4BAA-829F-C7F701B4EF92}"/>
    <cellStyle name="Above 6 2 3 2 2" xfId="36004" xr:uid="{1E439B12-5D61-42AD-8944-55BFA21810E2}"/>
    <cellStyle name="Above 6 3" xfId="9546" xr:uid="{C7059CFE-4390-45D7-AAA2-575031A62B3B}"/>
    <cellStyle name="Above 6 3 2" xfId="14424" xr:uid="{BA231911-B578-41CF-A3C2-E98858656C59}"/>
    <cellStyle name="Above 6 3 2 2" xfId="22006" xr:uid="{04B1C07E-BDA9-494F-BC50-783543E93571}"/>
    <cellStyle name="Above 6 3 2 3" xfId="31448" xr:uid="{F80CF633-9206-45FA-AB02-15A0B3C544C7}"/>
    <cellStyle name="Above 6 3 3" xfId="27058" xr:uid="{70A3FA58-DC5F-43BE-A834-C6C458ECCBA4}"/>
    <cellStyle name="Above 6 3 3 2" xfId="37821" xr:uid="{CFD56A50-700E-4D0C-BDA7-AD17B75F407D}"/>
    <cellStyle name="Above 7" xfId="8283" xr:uid="{2E525925-14A2-4D9C-A502-D4F41342D9F2}"/>
    <cellStyle name="Above 7 2" xfId="9394" xr:uid="{DEDC53D3-F98D-461A-BC09-BFEF74AB4223}"/>
    <cellStyle name="Above 7 2 2" xfId="14426" xr:uid="{E6538E7B-FBA3-417B-A092-CBC4BE6137FC}"/>
    <cellStyle name="Above 7 2 2 2" xfId="21360" xr:uid="{A3C76645-3472-4D86-9A6D-DC564CCE66EE}"/>
    <cellStyle name="Above 7 2 2 3" xfId="31450" xr:uid="{5E3BCA60-A525-4159-9B49-68837F5461F5}"/>
    <cellStyle name="Above 7 2 3" xfId="18567" xr:uid="{EE838DF9-17C1-4CD1-9C71-2174BACEC619}"/>
    <cellStyle name="Above 7 2 3 2" xfId="35264" xr:uid="{14405F9C-4DED-451E-B595-5D48E6604C27}"/>
    <cellStyle name="Above 7 3" xfId="14425" xr:uid="{19859FE3-F08C-4DB3-B742-71B3EB4DCA86}"/>
    <cellStyle name="Above 7 3 2" xfId="27369" xr:uid="{D79250B6-C7A7-46A4-AE9E-675CCF8B2F01}"/>
    <cellStyle name="Above 7 3 3" xfId="31449" xr:uid="{69C8BBD9-C42B-44D4-BFCF-BEEB33EDA9E6}"/>
    <cellStyle name="Accent1 2" xfId="495" xr:uid="{DEE02C15-4EA4-4118-9A02-A02C7581A0D9}"/>
    <cellStyle name="Accent1 2 2" xfId="1127" xr:uid="{55DC8992-E537-49B3-9891-B503427E86D9}"/>
    <cellStyle name="Accent1 3" xfId="2400" xr:uid="{CA26F6AD-4D6B-45FF-9BEC-2A17EAE43808}"/>
    <cellStyle name="Accent1 4" xfId="2401" xr:uid="{F4B1A1FB-1923-4CEA-8458-B75318C93307}"/>
    <cellStyle name="Accent1 5" xfId="4182" xr:uid="{835692A8-4CDD-470B-9E30-861A77F22F6C}"/>
    <cellStyle name="Accent1 6" xfId="269" xr:uid="{4CE95DC2-C695-4436-8987-40CEF1F7066D}"/>
    <cellStyle name="Accent2 2" xfId="496" xr:uid="{86D75D90-065E-407B-AC14-C2E6CE0442A0}"/>
    <cellStyle name="Accent2 2 2" xfId="1128" xr:uid="{683C5733-D5AA-4319-A051-54E71BFA05D4}"/>
    <cellStyle name="Accent2 3" xfId="4183" xr:uid="{D26EC02A-3EC2-4BA4-91A3-014C99A1C614}"/>
    <cellStyle name="Accent2 4" xfId="272" xr:uid="{411563BB-3E89-485A-8E7D-E9EBC6A92ABD}"/>
    <cellStyle name="Accent3 2" xfId="497" xr:uid="{1D54FEAD-8324-4A6A-891C-96A5A770B204}"/>
    <cellStyle name="Accent3 2 2" xfId="1129" xr:uid="{91A578E6-4AE9-491B-9463-15D649828885}"/>
    <cellStyle name="Accent3 3" xfId="4184" xr:uid="{025D2979-A40E-4796-9E95-9F3257ED8279}"/>
    <cellStyle name="Accent3 4" xfId="275" xr:uid="{00B105D7-D597-40DD-84D5-AFECF323623A}"/>
    <cellStyle name="Accent4 2" xfId="498" xr:uid="{37635D4F-4364-4AB4-85F6-CA411605B4A9}"/>
    <cellStyle name="Accent4 2 2" xfId="1130" xr:uid="{16F7614F-186F-46D4-A9CF-49D1CE06A2E0}"/>
    <cellStyle name="Accent4 3" xfId="2402" xr:uid="{234239A2-D395-4136-97C5-33BB27D3F773}"/>
    <cellStyle name="Accent4 4" xfId="2403" xr:uid="{D6B7569C-5C30-49F2-8F88-0A4B26CD0F42}"/>
    <cellStyle name="Accent4 5" xfId="4185" xr:uid="{A2925A76-9A3C-4AAE-A818-9BAD0F9717FD}"/>
    <cellStyle name="Accent4 6" xfId="278" xr:uid="{A275F3E7-C448-42A0-9B88-38AF78E6682C}"/>
    <cellStyle name="Accent5 2" xfId="499" xr:uid="{63D1E768-7402-43C6-AD63-9659E7C5A098}"/>
    <cellStyle name="Accent5 2 2" xfId="1131" xr:uid="{82069D08-3025-43B0-A6F0-1C539295EC45}"/>
    <cellStyle name="Accent5 3" xfId="4186" xr:uid="{681AA56E-007C-4087-BBC9-D9203BB29C60}"/>
    <cellStyle name="Accent5 4" xfId="281" xr:uid="{5A6C8D26-9293-47FF-8F78-9CFEE2A092C4}"/>
    <cellStyle name="Accent6 2" xfId="500" xr:uid="{435306E3-EDF4-4A60-B9BF-24290AB1D653}"/>
    <cellStyle name="Accent6 2 2" xfId="1132" xr:uid="{6CADC5A1-3B6E-4BDE-9055-E3E63BF7BA31}"/>
    <cellStyle name="Accent6 3" xfId="4187" xr:uid="{A6504BD6-FF26-4055-BE2B-36107DD8B4D6}"/>
    <cellStyle name="Accent6 4" xfId="284" xr:uid="{D412195A-80C9-43E2-B627-070655FE0CF3}"/>
    <cellStyle name="AFE" xfId="304" xr:uid="{9E7299B3-5611-4C66-9D1F-357CAC05D0D4}"/>
    <cellStyle name="AFE 2" xfId="501" xr:uid="{A20C557D-E103-4911-AC5E-B240051606A8}"/>
    <cellStyle name="AFE 2 2" xfId="1133" xr:uid="{EB39320D-501F-47E4-815E-D7E995EBEF0A}"/>
    <cellStyle name="AFE 3" xfId="331" xr:uid="{FCD89929-F339-486E-A363-1B0EC922B832}"/>
    <cellStyle name="AFE 4" xfId="7928" xr:uid="{E7DF4671-7223-46F5-9588-5DED18946163}"/>
    <cellStyle name="Akcent 1" xfId="706" xr:uid="{D7F2F56B-CD1E-4512-9555-A36A0CA14687}"/>
    <cellStyle name="Akcent 2" xfId="707" xr:uid="{F43793D0-EB23-496D-A21D-BABCF8B06034}"/>
    <cellStyle name="Akcent 3" xfId="708" xr:uid="{8B81F2DD-871B-4681-8EE1-3CDD452B7604}"/>
    <cellStyle name="Akcent 4" xfId="709" xr:uid="{9153D755-6536-4287-AEB4-3D010801B8A2}"/>
    <cellStyle name="Akcent 5" xfId="710" xr:uid="{9D94DC63-FB7B-4B4C-824B-F87A2EB12ED3}"/>
    <cellStyle name="Akcent 6" xfId="711" xr:uid="{FE3C1359-EA45-45EB-842B-B71A93E3676A}"/>
    <cellStyle name="Akzent1 2" xfId="7089" xr:uid="{A6E9ADC1-8464-47E8-8F13-785270974962}"/>
    <cellStyle name="Akzent2 2" xfId="7261" xr:uid="{A23096B3-E921-4784-812C-09DE91F78273}"/>
    <cellStyle name="Akzent2 2 2" xfId="9547" xr:uid="{D83A6CE2-A314-4B03-AE7A-A54F17E2388E}"/>
    <cellStyle name="Akzent2 2 3" xfId="24856" xr:uid="{D9616FD9-B86F-4795-9A3C-60289364CE9C}"/>
    <cellStyle name="Akzent3 2" xfId="7760" xr:uid="{7F02C4BF-1E60-4752-8121-A61B406CF287}"/>
    <cellStyle name="Akzent3 2 2" xfId="9548" xr:uid="{95FB339B-8EB3-4B71-AC9F-36AE9DA166CE}"/>
    <cellStyle name="Akzent3 2 3" xfId="25267" xr:uid="{C555DD7C-63F0-48AC-8D90-EA1DB30ED57B}"/>
    <cellStyle name="Akzent4 2" xfId="7366" xr:uid="{6C05D7F6-9539-4617-BFF2-58AFE8560154}"/>
    <cellStyle name="Akzent5 2" xfId="7048" xr:uid="{3DA1C093-8102-4A10-A7FF-957CB3DBFF7B}"/>
    <cellStyle name="Akzent6 2" xfId="7775" xr:uid="{95D29203-36FD-4DBD-BC64-1558B78FF007}"/>
    <cellStyle name="Akzent6 2 2" xfId="9549" xr:uid="{39BF6176-D6CC-4C12-A5FB-E7BCC6545E20}"/>
    <cellStyle name="Akzent6 2 3" xfId="25281" xr:uid="{9A7C830B-F192-43B2-B919-D867BDBABFF1}"/>
    <cellStyle name="argen" xfId="712" xr:uid="{3911E4ED-9743-406A-BA55-BAF3B5CEC9CA}"/>
    <cellStyle name="args.style" xfId="713" xr:uid="{2FBA93A7-4828-49DD-80AD-413B5AFA0895}"/>
    <cellStyle name="Arial 10" xfId="332" xr:uid="{879C8E78-45AB-43EA-956C-C2DF017A3E83}"/>
    <cellStyle name="Arial 10 2" xfId="891" xr:uid="{37EA0F06-9050-4C8F-913C-68FD45398494}"/>
    <cellStyle name="Arial 10 2 2" xfId="20257" xr:uid="{80525FA6-1F2F-4C48-8B89-69B23E91245E}"/>
    <cellStyle name="Arial 10 2 3" xfId="20071" xr:uid="{8F84420C-2F1B-4331-932E-6E26F73434C2}"/>
    <cellStyle name="Arial 10 3" xfId="1009" xr:uid="{27397A30-DD49-4FBA-B0F0-31EB4CEE87C8}"/>
    <cellStyle name="Arial 12" xfId="333" xr:uid="{A879C2B9-8DEC-4913-93DD-4A933A443DE7}"/>
    <cellStyle name="Arial 12 2" xfId="1010" xr:uid="{A4CA7EC5-4E02-40D1-BBC8-E9E28E9013C1}"/>
    <cellStyle name="auf tausender" xfId="7387" xr:uid="{C9B951C5-CEE5-47DC-9195-E1B12E3E4B42}"/>
    <cellStyle name="Ausgabe 2" xfId="7156" xr:uid="{041458D3-3074-4FF4-8B7A-F08A542D5EB7}"/>
    <cellStyle name="Availability" xfId="4188" xr:uid="{3BE203E4-E20D-4DF6-BE2D-B90D974D33D2}"/>
    <cellStyle name="Bad 2" xfId="502" xr:uid="{6D9B7E19-8973-42A6-8227-0965D7736300}"/>
    <cellStyle name="Bad 2 2" xfId="1134" xr:uid="{A2D86D9A-506F-4666-9108-FBAD81DFAD6E}"/>
    <cellStyle name="Bad 3" xfId="2406" xr:uid="{CA6C7426-299F-4DCF-96D7-B9752FD25184}"/>
    <cellStyle name="Bad 4" xfId="2407" xr:uid="{A9AD51AE-F477-40D5-8494-5657C9A19DF7}"/>
    <cellStyle name="Bad 5" xfId="4189" xr:uid="{41FFFDE1-89AC-474A-B218-029D272A364E}"/>
    <cellStyle name="Bad 6" xfId="264" xr:uid="{D6097BB6-2826-4452-91DC-941BB4FE1B98}"/>
    <cellStyle name="BalanceSheet" xfId="503" xr:uid="{26736F96-4FB6-4AA7-97F7-1F36A84AA0ED}"/>
    <cellStyle name="Banner" xfId="4190" xr:uid="{D4EC636B-1D2A-4731-A72F-5AB5FB1A4B61}"/>
    <cellStyle name="Basis Points" xfId="504" xr:uid="{D97B1016-D305-44C5-83B3-8C74EE729F06}"/>
    <cellStyle name="Basis Points 2" xfId="505" xr:uid="{553DC5A5-6D1D-4FFE-AD89-43FAE861685F}"/>
    <cellStyle name="Berechnung 2" xfId="7316" xr:uid="{A2C7A178-AAE0-4863-B378-C3EBE1FF90C5}"/>
    <cellStyle name="Black Text" xfId="506" xr:uid="{6477AA06-5263-48FE-ACAF-008B060564B2}"/>
    <cellStyle name="Black Text (No Wrap)" xfId="507" xr:uid="{9F649669-663B-4B39-81BB-EC35DF0F9E52}"/>
    <cellStyle name="Black Text_GOL MODEL" xfId="4191" xr:uid="{F97D42E8-03B7-4CA0-99CF-02D665042483}"/>
    <cellStyle name="blp_column_header" xfId="7428" xr:uid="{E2F43648-C783-4E49-8B91-9BC7E0D091D1}"/>
    <cellStyle name="Blue Decimal" xfId="714" xr:uid="{FA62CE95-7A41-4E7A-B111-7E6D2F96551A}"/>
    <cellStyle name="Blue Text" xfId="508" xr:uid="{FD312DBF-A1A9-4487-BAFA-1969D7945457}"/>
    <cellStyle name="Blue Text - Ariel 10" xfId="509" xr:uid="{8E507B99-4EE2-401D-9240-79BA0A699CAD}"/>
    <cellStyle name="Blue Text 10" xfId="8275" xr:uid="{F139A46C-3D16-48F9-8129-2437FA04552D}"/>
    <cellStyle name="Blue Text 11" xfId="7929" xr:uid="{F303014F-F278-4CB5-BD41-EB400DD26FF4}"/>
    <cellStyle name="Blue Text 12" xfId="8034" xr:uid="{5BDA21FB-F6EA-47E9-B79B-FCC6D76AE98F}"/>
    <cellStyle name="Blue Text 13" xfId="8281" xr:uid="{6B5EDB52-F9AB-4927-AB56-A3D7021B0F05}"/>
    <cellStyle name="Blue Text 14" xfId="7931" xr:uid="{53243BAC-488C-4013-A221-8F5A4F34D272}"/>
    <cellStyle name="Blue Text 15" xfId="8241" xr:uid="{4ECBCAFF-442F-4B88-A314-7FDE0CCE2EE6}"/>
    <cellStyle name="Blue Text 16" xfId="7941" xr:uid="{F890CEC3-A585-4321-BADB-A4E7975D20CF}"/>
    <cellStyle name="Blue Text 17" xfId="8201" xr:uid="{33FD31E0-5D10-4978-9AF5-B31A80E2CFD9}"/>
    <cellStyle name="Blue Text 18" xfId="7933" xr:uid="{E631926A-E67A-4F60-A465-E62D36D332F0}"/>
    <cellStyle name="Blue Text 19" xfId="8217" xr:uid="{E675006B-037A-43C1-9BF3-4E4F769EDE72}"/>
    <cellStyle name="Blue Text 2" xfId="1066" xr:uid="{3519FC60-ED27-4F9A-AE51-386EE2DD00AD}"/>
    <cellStyle name="Blue Text 20" xfId="7932" xr:uid="{F272657B-1BF5-42F6-8570-AEC7C8CCD7C1}"/>
    <cellStyle name="Blue Text 21" xfId="8086" xr:uid="{4C98CD0B-AB4B-4D11-9C69-015B4EFDC6D7}"/>
    <cellStyle name="Blue Text 22" xfId="8135" xr:uid="{558C062B-6D52-4448-A392-DF67168C8912}"/>
    <cellStyle name="Blue Text 23" xfId="7935" xr:uid="{058400EF-525E-48CA-AA39-C93834B648EE}"/>
    <cellStyle name="Blue Text 24" xfId="7934" xr:uid="{17705E28-675B-4F7D-B49E-3C7867A07D7E}"/>
    <cellStyle name="Blue Text 25" xfId="8265" xr:uid="{78D3EA35-722F-49B6-B36A-2FC0259711A7}"/>
    <cellStyle name="Blue Text 26" xfId="8136" xr:uid="{F38DABAB-9520-4957-A6CF-E8327E0E5C22}"/>
    <cellStyle name="Blue Text 27" xfId="7937" xr:uid="{4D9A02E7-0A4D-4564-8CF3-8E669C6B2FD3}"/>
    <cellStyle name="Blue Text 28" xfId="7936" xr:uid="{3C3BE19A-2F63-4493-AD9D-37CA3AC589C7}"/>
    <cellStyle name="Blue Text 29" xfId="8137" xr:uid="{DFD9D42B-1DA4-4CA3-B8E7-95AB5BD4ADDF}"/>
    <cellStyle name="Blue Text 3" xfId="1172" xr:uid="{D262C904-C63E-4813-9264-09E9264D3617}"/>
    <cellStyle name="Blue Text 30" xfId="7939" xr:uid="{D573C6BC-AB27-4E8E-B066-F65019584369}"/>
    <cellStyle name="Blue Text 31" xfId="8133" xr:uid="{1A18DA50-18A2-47C1-AFA9-F1957DA47C0D}"/>
    <cellStyle name="Blue Text 32" xfId="8050" xr:uid="{C7AB2D8D-AB49-47C9-A470-2D2CB813B70B}"/>
    <cellStyle name="Blue Text 33" xfId="7938" xr:uid="{8C3A7D01-AE4B-4F87-8ED4-E15707B0FF87}"/>
    <cellStyle name="Blue Text 34" xfId="8134" xr:uid="{2304498A-128B-4481-BEDD-CF449F5131C7}"/>
    <cellStyle name="Blue Text 35" xfId="8196" xr:uid="{0E7C3DCD-D77E-45EE-ACED-1F91B75EB2ED}"/>
    <cellStyle name="Blue Text 36" xfId="7907" xr:uid="{10AE916C-0ECD-4290-90B0-506C7B7042B1}"/>
    <cellStyle name="Blue Text 37" xfId="7940" xr:uid="{DF5EABC2-941E-4375-8C60-74E1C29E8F55}"/>
    <cellStyle name="Blue Text 38" xfId="14101" xr:uid="{C4F43682-4C58-4273-8624-D992112F1904}"/>
    <cellStyle name="Blue Text 39" xfId="14233" xr:uid="{04657192-BC65-4BE5-B61E-76FDC9AA6ADD}"/>
    <cellStyle name="Blue Text 4" xfId="8040" xr:uid="{51EC3B33-1133-4E7F-9630-3945159DBD92}"/>
    <cellStyle name="Blue Text 40" xfId="14080" xr:uid="{62A38BD6-71C1-49B0-BCAD-2E62B903107C}"/>
    <cellStyle name="Blue Text 41" xfId="14237" xr:uid="{003499A5-044E-4CD2-BB9B-6C7D313C37C3}"/>
    <cellStyle name="Blue Text 42" xfId="14084" xr:uid="{94E56778-33AC-40AB-A1AA-D67E781E2F15}"/>
    <cellStyle name="Blue Text 43" xfId="14214" xr:uid="{A9E4BC0E-3C51-4D97-9383-7EFE0BCEC2D0}"/>
    <cellStyle name="Blue Text 44" xfId="14069" xr:uid="{D25694F6-23DF-4AA9-BE1C-BFC6A9DDF241}"/>
    <cellStyle name="Blue Text 45" xfId="14199" xr:uid="{D929C6C2-F4D3-4B5B-91D7-97B8A9C853DD}"/>
    <cellStyle name="Blue Text 5" xfId="8243" xr:uid="{99F96BDB-A4B5-4E0B-B63C-FB2DD7804693}"/>
    <cellStyle name="Blue Text 6" xfId="8268" xr:uid="{0E141064-20BB-4C9C-906B-8CE947CB4E9D}"/>
    <cellStyle name="Blue Text 7" xfId="8139" xr:uid="{B54457BA-1A52-49B5-878E-4B2A04CA0936}"/>
    <cellStyle name="Blue Text 8" xfId="8042" xr:uid="{C6919522-D152-4C91-B406-293CF641E0F8}"/>
    <cellStyle name="Blue Text 9" xfId="7942" xr:uid="{F01D0F85-730B-4ABE-B641-D08585CAD96E}"/>
    <cellStyle name="Blue Text_GOL MODEL" xfId="4192" xr:uid="{A8F9998C-D178-492A-8A90-C3B545FD1F59}"/>
    <cellStyle name="Body_$Dollars" xfId="334" xr:uid="{3B0217AA-772B-4BD4-BAAA-DB08580FB4FA}"/>
    <cellStyle name="Bold/Border" xfId="715" xr:uid="{D19C26F6-5718-406A-8BB3-FB249FCC2FEA}"/>
    <cellStyle name="Bold/Border 2" xfId="4193" xr:uid="{9B01AD5C-5C66-4A99-BD17-811E2765588B}"/>
    <cellStyle name="Bold/Border 2 2" xfId="8385" xr:uid="{2115D320-B581-4C86-88A4-D0CBB82FC6BF}"/>
    <cellStyle name="Bold/Border 2 2 2" xfId="14427" xr:uid="{97BA9D25-0527-4F41-9F7C-57470973E124}"/>
    <cellStyle name="Bold/Border 2 2 2 2" xfId="27578" xr:uid="{0A46BBEF-7549-44A9-A39D-EF2CB56A85FC}"/>
    <cellStyle name="Bold/Border 2 2 2 2 2" xfId="29171" xr:uid="{7D36DC3B-2DEE-4861-9175-EDC3FCD41589}"/>
    <cellStyle name="Bold/Border 2 2 3" xfId="25679" xr:uid="{3EEB5276-546A-410F-88B6-A9BFD16AE85A}"/>
    <cellStyle name="Bold/Border 2 2 3 2" xfId="18428" xr:uid="{23E0917D-E7F5-4A04-B75A-9865F1F6D415}"/>
    <cellStyle name="Bold/Border 3" xfId="4194" xr:uid="{A7252115-64D7-431A-B30E-6BE70068DDA9}"/>
    <cellStyle name="Bold/Border 3 2" xfId="8386" xr:uid="{254DB553-DED8-49FF-BDB6-0A4F512A5268}"/>
    <cellStyle name="Bold/Border 3 2 2" xfId="14428" xr:uid="{426D441A-CD94-4281-AB00-7598817C297E}"/>
    <cellStyle name="Bold/Border 3 2 2 2" xfId="27579" xr:uid="{8155E537-C42B-494D-ABE3-FDF629CA9184}"/>
    <cellStyle name="Bold/Border 3 2 2 2 2" xfId="29172" xr:uid="{7D13A79B-0F8D-4F83-8E3E-0CD88628B2FF}"/>
    <cellStyle name="Bold/Border 3 2 3" xfId="25680" xr:uid="{1F257EF0-8E25-45C7-B5B9-D9BB839A8A33}"/>
    <cellStyle name="Bold/Border 3 2 3 2" xfId="18987" xr:uid="{465C8F94-57DB-474D-9DE8-D92168BA5E11}"/>
    <cellStyle name="Bold/Border 4" xfId="8080" xr:uid="{D803EA75-A481-4FFA-A02E-36C132B383A1}"/>
    <cellStyle name="Bold/Border 4 2" xfId="14429" xr:uid="{AAE61207-6AC9-4B3B-B19B-212167498841}"/>
    <cellStyle name="Bold/Border 4 2 2" xfId="27580" xr:uid="{1FC04360-981E-4F74-8F43-BFB3417439E1}"/>
    <cellStyle name="Bold/Border 4 2 2 2" xfId="29173" xr:uid="{FB379F01-8918-4146-BF2F-8416C52B0BDB}"/>
    <cellStyle name="Bold/Border 4 3" xfId="25506" xr:uid="{7BD0FE25-C3C8-4050-A262-1FD8E47FA4DB}"/>
    <cellStyle name="Bold/Border 4 3 2" xfId="20265" xr:uid="{0305E7FB-2243-444C-A111-0456B2DE2DE9}"/>
    <cellStyle name="Bol-Data" xfId="335" xr:uid="{CE5B0534-96B0-4E35-B458-1F33B572A92F}"/>
    <cellStyle name="Bol-Data 2" xfId="716" xr:uid="{843941F8-FDB9-4994-8214-AAE633C31931}"/>
    <cellStyle name="bolet" xfId="336" xr:uid="{ECC9152D-4C13-4187-A405-04C582768331}"/>
    <cellStyle name="bolet 2" xfId="717" xr:uid="{5F99225F-B976-40E7-BD85-80F1E5A30A8E}"/>
    <cellStyle name="bolet 3" xfId="4195" xr:uid="{5FB3A5E0-F986-426C-8AD5-5920B8100493}"/>
    <cellStyle name="Boletim" xfId="510" xr:uid="{D935251A-9B67-4176-84FB-B8521A60BC74}"/>
    <cellStyle name="Bom" xfId="511" xr:uid="{B1E42BB0-6F3B-4B21-B88C-DF5A60A572B0}"/>
    <cellStyle name="Bom 2" xfId="1067" xr:uid="{FEF65FBF-21DB-4A5B-B16A-DFB8B906CB55}"/>
    <cellStyle name="Border Heavy" xfId="4196" xr:uid="{28831D3F-AABC-48DA-BDC8-704A13C7C4A8}"/>
    <cellStyle name="Border Heavy 2" xfId="4667" xr:uid="{6DEAA398-0AF0-4302-9AE5-35F3E64C354D}"/>
    <cellStyle name="Border Heavy 2 2" xfId="9550" xr:uid="{26B217DD-90FC-490B-B8D1-949A9D2E1C64}"/>
    <cellStyle name="Border Heavy 3" xfId="20270" xr:uid="{7E66257E-080E-4D0C-8D51-F145DC09C036}"/>
    <cellStyle name="Border Heavy 3 2" xfId="18895" xr:uid="{24063FC3-F335-4F2C-814F-E05BBA39431B}"/>
    <cellStyle name="Border Thin" xfId="4197" xr:uid="{F180A34F-BD8E-4384-B08D-63B955D6F7A6}"/>
    <cellStyle name="British Pound" xfId="337" xr:uid="{5EA19BEE-7AAE-401A-BA58-588037222668}"/>
    <cellStyle name="bstitutes]_x000a__x000a_; The following mappings take Word for MS-DOS names, PostScript names, and TrueType_x000a__x000a_; names into account" xfId="852" xr:uid="{170AA22B-7765-4068-9EC0-9BD809C5616E}"/>
    <cellStyle name="bstitutes]_x000d__x000a_; The following mappings take Word for MS-DOS names, PostScript names, and TrueType_x000d__x000a_; names into account" xfId="718" xr:uid="{2F2B4B90-44B1-4A26-9307-9E8E594E355B}"/>
    <cellStyle name="Buena 2" xfId="338" xr:uid="{9D774018-699D-4D08-B299-863C38F1FB49}"/>
    <cellStyle name="Buena 2 10" xfId="2413" xr:uid="{ADC19C12-A0B0-476D-A6A2-FBBFE77E25CC}"/>
    <cellStyle name="Buena 2 11" xfId="2414" xr:uid="{38FD3AC2-A6CE-48B1-86B8-12D8ECB32175}"/>
    <cellStyle name="Buena 2 12" xfId="2415" xr:uid="{1B431DC3-2876-451F-8DEA-925401EDD2C4}"/>
    <cellStyle name="Buena 2 13" xfId="4198" xr:uid="{871D8351-9526-4D1C-A326-1C859AFC0B59}"/>
    <cellStyle name="Buena 2 14" xfId="2412" xr:uid="{7BE58347-4341-4C82-9067-A8016D73875D}"/>
    <cellStyle name="Buena 2 2" xfId="2416" xr:uid="{D6F9750F-7A58-4841-90DF-FDAB8D51B2FF}"/>
    <cellStyle name="Buena 2 3" xfId="2417" xr:uid="{0595CB5C-5E2E-4B43-A757-1287C98B2AE6}"/>
    <cellStyle name="Buena 2 4" xfId="2418" xr:uid="{D3BD2433-5219-4F12-9328-C0D8F9CE7516}"/>
    <cellStyle name="Buena 2 5" xfId="2419" xr:uid="{D2560F5B-03F6-445D-9D84-B8E5C7B7DCD0}"/>
    <cellStyle name="Buena 2 6" xfId="2420" xr:uid="{A80D0538-B1C7-441C-B05C-2B9B4E0254D7}"/>
    <cellStyle name="Buena 2 7" xfId="2421" xr:uid="{8D4CDBD0-B132-4F8B-B4DF-C98970FB21B3}"/>
    <cellStyle name="Buena 2 8" xfId="2422" xr:uid="{FE4714CB-5618-4978-A215-134FECBD284E}"/>
    <cellStyle name="Buena 2 9" xfId="2423" xr:uid="{26D644A3-1E0E-46A0-AF96-332D1FBD98F7}"/>
    <cellStyle name="Buena 3" xfId="1027" xr:uid="{C3F18164-ABF7-42B5-AF96-1DA935A1119E}"/>
    <cellStyle name="Buena 3 10" xfId="2425" xr:uid="{94E63C03-60FB-4F44-AA65-257E23CCED00}"/>
    <cellStyle name="Buena 3 11" xfId="2424" xr:uid="{DD6BE8CE-6B1D-42D8-BD1F-D8E36CD3EC2F}"/>
    <cellStyle name="Buena 3 12" xfId="20277" xr:uid="{A4AFFDCA-38B8-4B67-B025-D372426AFAF7}"/>
    <cellStyle name="Buena 3 2" xfId="2426" xr:uid="{F6C21DAC-E189-4BA3-AFF5-8E95431AB760}"/>
    <cellStyle name="Buena 3 3" xfId="2427" xr:uid="{CF9D8314-2606-4C23-A8FF-2BF60F2C984C}"/>
    <cellStyle name="Buena 3 4" xfId="2428" xr:uid="{D2C05205-3410-49E8-A5C5-3AE09D2E875D}"/>
    <cellStyle name="Buena 3 5" xfId="2429" xr:uid="{48D9FDEB-E039-403D-A6FA-6DCE1B656216}"/>
    <cellStyle name="Buena 3 6" xfId="2430" xr:uid="{35A649C8-7D1C-4945-9335-2481383B4C7F}"/>
    <cellStyle name="Buena 3 7" xfId="2431" xr:uid="{77105219-B4AF-4E37-91A3-AB8E013245B2}"/>
    <cellStyle name="Buena 3 8" xfId="2432" xr:uid="{C1EC4AA4-FB6F-458A-AFC7-9DC467364275}"/>
    <cellStyle name="Buena 3 9" xfId="2433" xr:uid="{8939DA95-C4A2-4980-BB14-CB8E8AB5B4F3}"/>
    <cellStyle name="Buena 4" xfId="2434" xr:uid="{BC80B59A-732D-4C8E-8F01-0872AD842872}"/>
    <cellStyle name="Buena 4 10" xfId="2435" xr:uid="{133F95CD-0D7D-4765-8362-CAD72878EC7F}"/>
    <cellStyle name="Buena 4 2" xfId="2436" xr:uid="{0B954FAD-4327-4CC3-8BA1-ED6157F43B14}"/>
    <cellStyle name="Buena 4 3" xfId="2437" xr:uid="{D07E5EF9-FE9C-45F9-8D95-73BA70B248EB}"/>
    <cellStyle name="Buena 4 4" xfId="2438" xr:uid="{6323C22C-A0AB-4C40-B404-AB3320D3BF7B}"/>
    <cellStyle name="Buena 4 5" xfId="2439" xr:uid="{B2AF6DA6-4A81-428E-AD78-5FFA39355911}"/>
    <cellStyle name="Buena 4 6" xfId="2440" xr:uid="{FBC2CC5F-5839-4192-8CDF-D968D9BEDE0B}"/>
    <cellStyle name="Buena 4 7" xfId="2441" xr:uid="{345E33E5-882E-461C-ADEF-15A59B54C0C4}"/>
    <cellStyle name="Buena 4 8" xfId="2442" xr:uid="{F3B58F02-B223-45D1-AED4-ECBAF6B624AB}"/>
    <cellStyle name="Buena 4 9" xfId="2443" xr:uid="{91D16D61-4389-4AB2-9057-6DF1AF8A6D80}"/>
    <cellStyle name="Buena 5" xfId="2444" xr:uid="{9EF40191-4C4A-4576-842F-B607433ADFD2}"/>
    <cellStyle name="Buena 5 2" xfId="2445" xr:uid="{2062C925-6F6D-45D7-AD76-5B0E41BADB7C}"/>
    <cellStyle name="Buena 6" xfId="2446" xr:uid="{A023D0AC-8804-46D5-8ED0-A984378F5AE6}"/>
    <cellStyle name="Buena 6 2" xfId="2447" xr:uid="{3794BD04-2343-4E76-A6B6-38306F93DE51}"/>
    <cellStyle name="Buena 7" xfId="8514" xr:uid="{8FFB54D4-D658-452C-85B8-A29D4A7837E2}"/>
    <cellStyle name="Bullet" xfId="719" xr:uid="{5038087C-9B1B-49B3-B477-F14B5878BE2A}"/>
    <cellStyle name="c" xfId="4199" xr:uid="{7BE0F8E4-10C5-4517-8765-5178E0141A16}"/>
    <cellStyle name="c_GOL MODEL" xfId="4200" xr:uid="{25314633-689D-486B-81D2-87AF499D8A2A}"/>
    <cellStyle name="CABEÇALHO" xfId="4201" xr:uid="{CC50A463-CBAF-4599-B2AE-4B17F1D94B2F}"/>
    <cellStyle name="CABEÇALHO2" xfId="4202" xr:uid="{A8452887-737E-4358-BC88-BEFB6B0744E3}"/>
    <cellStyle name="Cabecera 1" xfId="720" xr:uid="{DC24E599-27D8-4490-869D-929CE8F55B85}"/>
    <cellStyle name="Cabecera 2" xfId="721" xr:uid="{96C2644E-CB91-4EE9-8405-119C9F8F3BC1}"/>
    <cellStyle name="Calc Currency (0)" xfId="722" xr:uid="{179CDF6A-7EFD-4D8E-A004-209FA84AC3BC}"/>
    <cellStyle name="Calculation 10" xfId="266" xr:uid="{6E531C7A-6596-4B56-A700-0917F49945CD}"/>
    <cellStyle name="Calculation 2" xfId="512" xr:uid="{80ADD1DF-FB3D-4A51-A2C7-06D391A4F0F2}"/>
    <cellStyle name="Calculation 2 10" xfId="27123" xr:uid="{5C8168C8-F277-4221-8174-D28E089776B5}"/>
    <cellStyle name="Calculation 2 10 2" xfId="37873" xr:uid="{E2C88E88-45B2-44A2-BB1A-2444BCAFDEB4}"/>
    <cellStyle name="Calculation 2 2" xfId="871" xr:uid="{70607920-B359-40C7-97CE-54B9A8E0C77C}"/>
    <cellStyle name="Calculation 2 2 2" xfId="4203" xr:uid="{53668928-4F47-4540-A174-E0AE1968FAF4}"/>
    <cellStyle name="Calculation 2 2 2 2" xfId="8782" xr:uid="{A2C9E8FB-96E8-423C-AAD4-D1120E55AEFC}"/>
    <cellStyle name="Calculation 2 2 2 2 2" xfId="14430" xr:uid="{7C46B357-4782-4640-BABB-688FEA5BC4E8}"/>
    <cellStyle name="Calculation 2 2 2 2 2 2" xfId="19469" xr:uid="{BD81AD86-1C2B-4321-A17C-54CF6EABE7E2}"/>
    <cellStyle name="Calculation 2 2 2 2 2 2 2" xfId="35574" xr:uid="{421842A2-197C-4F21-9981-34E6971FA304}"/>
    <cellStyle name="Calculation 2 2 2 2 2 3" xfId="31451" xr:uid="{CBBC47FA-3028-4310-8DD7-06579C173C94}"/>
    <cellStyle name="Calculation 2 2 2 2 3" xfId="19745" xr:uid="{F64BC912-D473-470A-99F2-AC6D11803A8C}"/>
    <cellStyle name="Calculation 2 2 2 2 3 2" xfId="35684" xr:uid="{587C524E-BDB9-461D-99EE-31E21E7E959C}"/>
    <cellStyle name="Calculation 2 2 2 2 4" xfId="30352" xr:uid="{816CA285-923E-47C6-A189-3327CF7FD328}"/>
    <cellStyle name="Calculation 2 2 2 3" xfId="8965" xr:uid="{21463907-DEAD-4D9E-988B-B76688F7A361}"/>
    <cellStyle name="Calculation 2 2 2 3 2" xfId="14431" xr:uid="{1600C038-3147-40A9-B227-639C4FD13347}"/>
    <cellStyle name="Calculation 2 2 2 3 2 2" xfId="27368" xr:uid="{DA0E45D9-67B2-4071-8BC8-7CE9CC673D3C}"/>
    <cellStyle name="Calculation 2 2 2 3 2 2 2" xfId="38051" xr:uid="{8F0B47D0-1A74-4278-9CC6-3771DDA3261E}"/>
    <cellStyle name="Calculation 2 2 2 3 2 3" xfId="31452" xr:uid="{A5E4B4F1-E436-4568-B085-2595C162F1A8}"/>
    <cellStyle name="Calculation 2 2 2 3 3" xfId="19175" xr:uid="{B3B5E11C-DA7E-40FF-A684-6D8CE3ED3E2F}"/>
    <cellStyle name="Calculation 2 2 2 3 3 2" xfId="35454" xr:uid="{31FE0FCD-3A4D-4A60-AD86-E33473AABF61}"/>
    <cellStyle name="Calculation 2 2 2 3 4" xfId="30534" xr:uid="{AFCE96A3-ED30-4F09-8454-504AE7FBFE9A}"/>
    <cellStyle name="Calculation 2 2 2 4" xfId="9554" xr:uid="{9EC6C511-4E47-44AC-A5DD-D09897241D7E}"/>
    <cellStyle name="Calculation 2 2 2 4 2" xfId="18336" xr:uid="{B8B02098-44FC-4A97-8D91-1072872574AE}"/>
    <cellStyle name="Calculation 2 2 2 4 2 2" xfId="35181" xr:uid="{F5583475-7AF8-48C6-9BFB-DFF7BA9EA811}"/>
    <cellStyle name="Calculation 2 2 2 4 3" xfId="30985" xr:uid="{C9980963-995F-41CA-A5EA-DE7495878866}"/>
    <cellStyle name="Calculation 2 2 2 5" xfId="26816" xr:uid="{B4458D8B-7327-4BA4-BA73-3E7873F413D4}"/>
    <cellStyle name="Calculation 2 2 2 5 2" xfId="37608" xr:uid="{47281D73-6794-4281-AD7A-91DB89866E0D}"/>
    <cellStyle name="Calculation 2 2 3" xfId="8387" xr:uid="{48E4B655-DB91-4D32-BD58-7C3A676AC934}"/>
    <cellStyle name="Calculation 2 2 3 2" xfId="9489" xr:uid="{BDEEB697-6646-44ED-ADC7-C1A4322B04AA}"/>
    <cellStyle name="Calculation 2 2 3 2 2" xfId="14432" xr:uid="{D0D9BDC6-3D19-4F70-B203-0098AB77CFB3}"/>
    <cellStyle name="Calculation 2 2 3 2 2 2" xfId="18461" xr:uid="{DD0C716A-4BC3-4280-9D00-9E56061FCFEB}"/>
    <cellStyle name="Calculation 2 2 3 2 2 2 2" xfId="35217" xr:uid="{5F3C26B9-E27A-48B4-84E6-F95149ED7D40}"/>
    <cellStyle name="Calculation 2 2 3 2 2 3" xfId="31453" xr:uid="{4AA41515-10FE-41ED-AA27-494DDBBBC922}"/>
    <cellStyle name="Calculation 2 2 3 2 3" xfId="21220" xr:uid="{9CCE08A4-D42D-4FD0-8C49-6540FFE879ED}"/>
    <cellStyle name="Calculation 2 2 3 2 3 2" xfId="36015" xr:uid="{A6D00BCD-D360-484C-B1F2-9830D14CD0E7}"/>
    <cellStyle name="Calculation 2 2 3 2 4" xfId="30966" xr:uid="{DD592EC9-0457-4E76-9355-95C397D08DF0}"/>
    <cellStyle name="Calculation 2 2 3 3" xfId="9555" xr:uid="{0C86A26F-34D0-4D91-A972-408C47C1A241}"/>
    <cellStyle name="Calculation 2 2 3 3 2" xfId="18999" xr:uid="{1D47C2AC-5BDA-446D-A467-709079142883}"/>
    <cellStyle name="Calculation 2 2 3 3 2 2" xfId="35412" xr:uid="{69462EFF-6120-4D4E-9926-1A4B3C8BA235}"/>
    <cellStyle name="Calculation 2 2 3 3 3" xfId="30986" xr:uid="{8B454770-E2FE-46C4-92CF-98E861FE3B9C}"/>
    <cellStyle name="Calculation 2 2 3 4" xfId="26499" xr:uid="{939FD47D-1420-4220-8B05-9FDB9255F82D}"/>
    <cellStyle name="Calculation 2 2 3 4 2" xfId="37460" xr:uid="{FDFF57D0-34A4-4B5D-A4CC-16D4BEA47E3E}"/>
    <cellStyle name="Calculation 2 2 3 5" xfId="30073" xr:uid="{721BF99F-9908-4B40-B55E-161EFED3F9C0}"/>
    <cellStyle name="Calculation 2 2 4" xfId="8460" xr:uid="{27FA1791-9FC6-4849-A469-A72439329D10}"/>
    <cellStyle name="Calculation 2 2 4 2" xfId="14433" xr:uid="{5D5B9962-9B80-472B-95B0-1C392763B11D}"/>
    <cellStyle name="Calculation 2 2 4 2 2" xfId="20399" xr:uid="{94227ECD-B0F5-4FCB-94C7-D37AC7A5C701}"/>
    <cellStyle name="Calculation 2 2 4 2 2 2" xfId="35814" xr:uid="{46CD1DA3-23BD-44A0-BB01-7973A9A7D484}"/>
    <cellStyle name="Calculation 2 2 4 2 3" xfId="31454" xr:uid="{28EE8FDB-3218-4A2A-9785-0B2E35AC164C}"/>
    <cellStyle name="Calculation 2 2 4 3" xfId="19270" xr:uid="{7850B4AE-1E5C-4C7A-A7B0-F6394CF5D162}"/>
    <cellStyle name="Calculation 2 2 4 3 2" xfId="35513" xr:uid="{F7FE1857-C562-400C-9BA5-A327E4CACC22}"/>
    <cellStyle name="Calculation 2 2 4 4" xfId="30110" xr:uid="{CD6C34E7-3BB6-417F-AED5-39DF06B32407}"/>
    <cellStyle name="Calculation 2 2 5" xfId="9285" xr:uid="{639790FA-9336-41CF-A6F5-DF99CFBDBA41}"/>
    <cellStyle name="Calculation 2 2 5 2" xfId="14434" xr:uid="{6CA9093F-7ABC-439B-9934-A4E0FBFA0292}"/>
    <cellStyle name="Calculation 2 2 5 2 2" xfId="27370" xr:uid="{2F32ED8A-B83D-491B-82C6-8CD7A390F12D}"/>
    <cellStyle name="Calculation 2 2 5 2 2 2" xfId="38052" xr:uid="{BF69A2BD-5CBD-4958-8ACC-23E641667F05}"/>
    <cellStyle name="Calculation 2 2 5 2 3" xfId="31455" xr:uid="{146B6E7D-A4C2-48D6-8338-EB1A8274696F}"/>
    <cellStyle name="Calculation 2 2 5 3" xfId="18882" xr:uid="{A46DA479-941E-498A-92B6-F3602F3D166B}"/>
    <cellStyle name="Calculation 2 2 5 3 2" xfId="35362" xr:uid="{9488FF35-421A-40D3-A337-0B1BBB15A35A}"/>
    <cellStyle name="Calculation 2 2 5 4" xfId="30828" xr:uid="{CDDABAC3-2111-4576-8EE5-B4864CBEDB4F}"/>
    <cellStyle name="Calculation 2 2 6" xfId="9553" xr:uid="{A213D18F-B31A-4620-9C89-F6C37C77FC3A}"/>
    <cellStyle name="Calculation 2 2 6 2" xfId="22100" xr:uid="{E4EB5237-C118-4955-9E1C-3837322CBA28}"/>
    <cellStyle name="Calculation 2 2 6 2 2" xfId="36251" xr:uid="{F2114EFC-A229-4366-9CDB-FC7F93D7AB14}"/>
    <cellStyle name="Calculation 2 2 6 3" xfId="30984" xr:uid="{28C6684E-25BF-4667-BA05-FD5B436B4BF1}"/>
    <cellStyle name="Calculation 2 2 7" xfId="19493" xr:uid="{6E56E468-404C-45BC-966A-7A29516D60C1}"/>
    <cellStyle name="Calculation 2 2 7 2" xfId="35583" xr:uid="{8FD9D876-8A80-404E-9CBE-F2A5AC2C5F44}"/>
    <cellStyle name="Calculation 2 3" xfId="1135" xr:uid="{B7F8F050-324F-4537-9853-E7E24A6D572E}"/>
    <cellStyle name="Calculation 2 3 2" xfId="8486" xr:uid="{A2DAE3F7-6A1B-4A11-A29F-17201BAB8D8A}"/>
    <cellStyle name="Calculation 2 3 2 2" xfId="14435" xr:uid="{032878DB-406A-4284-BDFC-355D16051C9D}"/>
    <cellStyle name="Calculation 2 3 2 2 2" xfId="19984" xr:uid="{CC36F69B-BC7A-4C37-B4F3-A3A2F9283A36}"/>
    <cellStyle name="Calculation 2 3 2 2 2 2" xfId="35734" xr:uid="{6207B202-3F93-4A8A-A8C6-E4CE7F4072B7}"/>
    <cellStyle name="Calculation 2 3 2 2 3" xfId="31456" xr:uid="{52E16BE4-B5A8-4FC9-9B17-D23A74B77A77}"/>
    <cellStyle name="Calculation 2 3 2 3" xfId="19371" xr:uid="{95787EF8-51D1-4C60-AB4C-0BE1698918B0}"/>
    <cellStyle name="Calculation 2 3 2 3 2" xfId="35546" xr:uid="{B430858A-AEC9-4714-9540-93EC968C1415}"/>
    <cellStyle name="Calculation 2 3 2 4" xfId="30130" xr:uid="{CB6B817A-6F66-447F-8AAE-ABAA69C82F91}"/>
    <cellStyle name="Calculation 2 3 3" xfId="8760" xr:uid="{D6D94A83-781C-48BF-913C-960544C71492}"/>
    <cellStyle name="Calculation 2 3 3 2" xfId="14436" xr:uid="{1BB8966E-D8E9-4747-9329-4C23C7872FDB}"/>
    <cellStyle name="Calculation 2 3 3 2 2" xfId="18879" xr:uid="{96EB038B-B9ED-421B-9163-0DD9FB2113C4}"/>
    <cellStyle name="Calculation 2 3 3 2 2 2" xfId="35360" xr:uid="{11A0D1DE-7124-457E-A1A3-73BCFE3723C5}"/>
    <cellStyle name="Calculation 2 3 3 2 3" xfId="31457" xr:uid="{164F4880-800B-4872-B71C-332CF4FA34EE}"/>
    <cellStyle name="Calculation 2 3 3 3" xfId="19965" xr:uid="{35472821-D3AC-4447-91AB-AA60AED726DC}"/>
    <cellStyle name="Calculation 2 3 3 3 2" xfId="35727" xr:uid="{9B6167F4-5FEB-49D7-A498-8330859EA673}"/>
    <cellStyle name="Calculation 2 3 3 4" xfId="30336" xr:uid="{E27118E5-7299-40E6-9232-A83A8F792E43}"/>
    <cellStyle name="Calculation 2 3 4" xfId="9556" xr:uid="{463AB8C1-6462-4CB5-97D0-059AA85E9568}"/>
    <cellStyle name="Calculation 2 3 4 2" xfId="20928" xr:uid="{8AC3EEA4-51BA-4416-8231-AA915B6EEFF6}"/>
    <cellStyle name="Calculation 2 3 4 2 2" xfId="35919" xr:uid="{30D179D6-031C-48A7-A945-D7FC052B273F}"/>
    <cellStyle name="Calculation 2 3 4 3" xfId="30987" xr:uid="{3FA4D988-5990-4D55-BBE5-3EAC3BFE105C}"/>
    <cellStyle name="Calculation 2 3 5" xfId="23625" xr:uid="{0E4B5C16-5611-4192-A329-36CD693C9BC1}"/>
    <cellStyle name="Calculation 2 3 5 2" xfId="36472" xr:uid="{E2D734F5-48D4-41BA-B0D7-9874AB7CAC57}"/>
    <cellStyle name="Calculation 2 4" xfId="8202" xr:uid="{F1996262-E08C-4D4E-81B8-812DCE4F9AFD}"/>
    <cellStyle name="Calculation 2 4 2" xfId="9314" xr:uid="{E71FB271-4F30-4AA2-8B38-24CD6AD3682A}"/>
    <cellStyle name="Calculation 2 4 2 2" xfId="14437" xr:uid="{11A963AC-4804-40E4-AD09-F55BC964E9FE}"/>
    <cellStyle name="Calculation 2 4 2 2 2" xfId="27367" xr:uid="{008A5A6B-8714-4912-9411-0B1CAEB5D2EF}"/>
    <cellStyle name="Calculation 2 4 2 2 2 2" xfId="38050" xr:uid="{B99D842E-E5EC-4F0E-B567-BBC80CBC2EF8}"/>
    <cellStyle name="Calculation 2 4 2 2 3" xfId="31458" xr:uid="{CF7A3171-DAD7-4B2F-AC18-056687786941}"/>
    <cellStyle name="Calculation 2 4 2 3" xfId="20229" xr:uid="{FE90E083-0CDC-4552-A21F-4251B9AC85E9}"/>
    <cellStyle name="Calculation 2 4 2 3 2" xfId="35789" xr:uid="{E8842BBD-DE88-423A-ABF8-50C325BFD563}"/>
    <cellStyle name="Calculation 2 4 2 4" xfId="30857" xr:uid="{167ACF35-2712-428F-B520-E81B3A130F6D}"/>
    <cellStyle name="Calculation 2 4 3" xfId="9355" xr:uid="{E700D75D-57B9-4EC5-B4EB-C0D30B5C23C2}"/>
    <cellStyle name="Calculation 2 4 3 2" xfId="14438" xr:uid="{83CF0359-3FB5-4483-84DE-0FDE7CBC4ECB}"/>
    <cellStyle name="Calculation 2 4 3 2 2" xfId="19555" xr:uid="{EA5C0060-182F-4719-8D1C-117036962D3C}"/>
    <cellStyle name="Calculation 2 4 3 2 2 2" xfId="35610" xr:uid="{F23065A0-3F2E-49BF-9FE9-F0D5B1B189CD}"/>
    <cellStyle name="Calculation 2 4 3 2 3" xfId="31459" xr:uid="{86C0DAA9-794B-4436-BA9F-E572E515FA26}"/>
    <cellStyle name="Calculation 2 4 3 3" xfId="18497" xr:uid="{08BF617A-9FB1-4667-A0FE-81B8DDF79833}"/>
    <cellStyle name="Calculation 2 4 3 3 2" xfId="35227" xr:uid="{2BD02DAF-D250-4A3C-888C-09CE61592439}"/>
    <cellStyle name="Calculation 2 4 3 4" xfId="30868" xr:uid="{55792B26-FD91-404D-9757-06BC7CFC3DCA}"/>
    <cellStyle name="Calculation 2 4 4" xfId="9557" xr:uid="{28C9918D-97BD-4420-9DBF-FCEF0EF3E5CD}"/>
    <cellStyle name="Calculation 2 4 4 2" xfId="22172" xr:uid="{CDDD768F-C7AE-4B8A-9F49-2D4C399A1A03}"/>
    <cellStyle name="Calculation 2 4 4 2 2" xfId="36286" xr:uid="{95B309DB-6250-4254-828E-48422D0F2C2A}"/>
    <cellStyle name="Calculation 2 4 4 3" xfId="30988" xr:uid="{AC65030A-20D9-47E9-9728-310C09FBC9F7}"/>
    <cellStyle name="Calculation 2 4 5" xfId="20599" xr:uid="{0C6767EC-D95D-4EF9-B37C-1B7602C54128}"/>
    <cellStyle name="Calculation 2 4 5 2" xfId="35860" xr:uid="{50604DD5-F6D9-48C1-9CF3-BA3C263F7AC5}"/>
    <cellStyle name="Calculation 2 5" xfId="8247" xr:uid="{45E70A74-9C9D-49A6-BE0A-C1E19E8C188D}"/>
    <cellStyle name="Calculation 2 5 2" xfId="9318" xr:uid="{55ADBC8A-4850-4531-8FB8-AE649A561D05}"/>
    <cellStyle name="Calculation 2 5 2 2" xfId="14439" xr:uid="{FCB1222C-B421-4CB0-ADA3-203FE164DD00}"/>
    <cellStyle name="Calculation 2 5 2 2 2" xfId="20751" xr:uid="{DA531535-FCCD-413D-B25A-A74796AB1C18}"/>
    <cellStyle name="Calculation 2 5 2 2 2 2" xfId="35891" xr:uid="{5684370D-7463-4B17-BF0D-7778489F9D1B}"/>
    <cellStyle name="Calculation 2 5 2 2 3" xfId="31460" xr:uid="{BED33AA1-73F2-416E-8197-17FCE631960B}"/>
    <cellStyle name="Calculation 2 5 2 3" xfId="20870" xr:uid="{00E764BB-7297-4132-B6B4-56E5102EDD4D}"/>
    <cellStyle name="Calculation 2 5 2 3 2" xfId="35912" xr:uid="{9EC92502-E2C6-4511-9461-5AB7866975EB}"/>
    <cellStyle name="Calculation 2 5 2 4" xfId="30861" xr:uid="{606B816F-F472-4762-91E5-A50E05C9E515}"/>
    <cellStyle name="Calculation 2 5 3" xfId="9376" xr:uid="{8E6D7BBB-F818-43DC-8775-1EEB8333F247}"/>
    <cellStyle name="Calculation 2 5 3 2" xfId="14440" xr:uid="{9605E1F0-2E35-4EBC-828D-22F4EE381E3F}"/>
    <cellStyle name="Calculation 2 5 3 2 2" xfId="27371" xr:uid="{60C84A82-6D5A-4780-AB90-4FB2CFE1F2BF}"/>
    <cellStyle name="Calculation 2 5 3 2 2 2" xfId="38053" xr:uid="{FED69B15-7909-4F9B-A0E6-90CAD53C6B0D}"/>
    <cellStyle name="Calculation 2 5 3 2 3" xfId="31461" xr:uid="{298DB9AC-A563-467C-A187-06DB5CAEEA0B}"/>
    <cellStyle name="Calculation 2 5 3 3" xfId="22162" xr:uid="{40BB6DEA-A0CC-4810-A692-C8CFBA682AA5}"/>
    <cellStyle name="Calculation 2 5 3 3 2" xfId="36279" xr:uid="{0597C6C3-639E-4A51-AD3D-5890F89945EE}"/>
    <cellStyle name="Calculation 2 5 3 4" xfId="30874" xr:uid="{8A27AC5D-47E5-4767-A1E6-FA391A351CA0}"/>
    <cellStyle name="Calculation 2 5 4" xfId="9558" xr:uid="{9A0569E0-2F6F-4012-8DAE-2498EFB99D68}"/>
    <cellStyle name="Calculation 2 5 4 2" xfId="20056" xr:uid="{2CB7CDF1-08DD-479D-832F-5D6F82EBEDA9}"/>
    <cellStyle name="Calculation 2 5 4 2 2" xfId="35746" xr:uid="{97098C96-CFF5-435E-B311-31979F5DAE60}"/>
    <cellStyle name="Calculation 2 5 4 3" xfId="30989" xr:uid="{3732BFA7-FCA4-44BF-9243-448A17C3B23D}"/>
    <cellStyle name="Calculation 2 5 5" xfId="18691" xr:uid="{82610891-C6D6-4B79-AF57-26CDF50E3F33}"/>
    <cellStyle name="Calculation 2 5 5 2" xfId="35272" xr:uid="{99490FE4-638D-483C-A4A4-5B0466FA4F29}"/>
    <cellStyle name="Calculation 2 6" xfId="7943" xr:uid="{3DEDEFF5-6945-4A64-9BA3-D5BE5434CA29}"/>
    <cellStyle name="Calculation 2 6 2" xfId="9268" xr:uid="{365F4957-7AF2-4DCD-8A83-42F297CCD07C}"/>
    <cellStyle name="Calculation 2 6 2 2" xfId="14441" xr:uid="{C51A5414-4A0E-47BE-AB8B-85316C415719}"/>
    <cellStyle name="Calculation 2 6 2 2 2" xfId="19983" xr:uid="{B5B0F07E-3577-4781-849F-804B495D902D}"/>
    <cellStyle name="Calculation 2 6 2 2 2 2" xfId="35733" xr:uid="{29EF457B-B6D8-451C-ADB8-8607254F586C}"/>
    <cellStyle name="Calculation 2 6 2 2 3" xfId="31462" xr:uid="{B3A8E11F-BC48-4BDB-86FF-907D497FC9E7}"/>
    <cellStyle name="Calculation 2 6 2 3" xfId="20869" xr:uid="{60F12F40-0104-42D9-8D7C-EDB396D545BA}"/>
    <cellStyle name="Calculation 2 6 2 3 2" xfId="35911" xr:uid="{C4458300-059B-414D-A3FC-8F39113EE85D}"/>
    <cellStyle name="Calculation 2 6 2 4" xfId="30812" xr:uid="{04DB8544-24C7-47D7-9F6F-AED65947FE36}"/>
    <cellStyle name="Calculation 2 6 3" xfId="8775" xr:uid="{E88F5052-5730-4BFC-95F0-61D93BE43284}"/>
    <cellStyle name="Calculation 2 6 3 2" xfId="14442" xr:uid="{C1893A07-682F-4B4D-9858-2D893CC09161}"/>
    <cellStyle name="Calculation 2 6 3 2 2" xfId="20204" xr:uid="{7EFECD57-46C1-4BC8-B2CF-68B57B5C00A7}"/>
    <cellStyle name="Calculation 2 6 3 2 2 2" xfId="35779" xr:uid="{26C3575B-817D-47A5-9B43-D9578B1132C2}"/>
    <cellStyle name="Calculation 2 6 3 2 3" xfId="31463" xr:uid="{2E928296-AAD1-4873-A013-256027317709}"/>
    <cellStyle name="Calculation 2 6 3 3" xfId="26248" xr:uid="{B53274AC-8652-4E6C-8479-E80AF7DA1C05}"/>
    <cellStyle name="Calculation 2 6 3 3 2" xfId="37329" xr:uid="{15F17274-0B5B-4D54-A5DB-907E2CA899CF}"/>
    <cellStyle name="Calculation 2 6 3 4" xfId="30345" xr:uid="{8E51807F-C979-422E-91BA-BA2706229BE6}"/>
    <cellStyle name="Calculation 2 6 4" xfId="9559" xr:uid="{3AE4D7EE-9103-4083-A0E0-15FC2E1736F4}"/>
    <cellStyle name="Calculation 2 6 4 2" xfId="22102" xr:uid="{9144CE30-F704-4FD7-BC68-7E3BABD24283}"/>
    <cellStyle name="Calculation 2 6 4 2 2" xfId="36253" xr:uid="{E447372F-8533-4C08-9167-9208F5F458CD}"/>
    <cellStyle name="Calculation 2 6 4 3" xfId="30990" xr:uid="{4BB0D68F-E4CC-4FBA-B30C-DCC78030C0F6}"/>
    <cellStyle name="Calculation 2 6 5" xfId="19953" xr:uid="{4534D785-303E-4745-B529-AD9EA7F23FFA}"/>
    <cellStyle name="Calculation 2 6 5 2" xfId="35722" xr:uid="{604C0CAB-B79C-41CF-9419-F957DFF5ECB5}"/>
    <cellStyle name="Calculation 2 7" xfId="8285" xr:uid="{87A653B0-0373-441F-AB87-2908B8DA649E}"/>
    <cellStyle name="Calculation 2 7 2" xfId="9396" xr:uid="{7C1EE504-EAB3-4511-A9C7-8332824F93DA}"/>
    <cellStyle name="Calculation 2 7 2 2" xfId="14443" xr:uid="{AE251D70-BAAB-41C5-92A2-8676D90AC28C}"/>
    <cellStyle name="Calculation 2 7 2 2 2" xfId="20485" xr:uid="{F4C8A01D-6444-498E-8974-9AF6A1498193}"/>
    <cellStyle name="Calculation 2 7 2 2 2 2" xfId="35832" xr:uid="{60D115AE-74E9-4BC5-9202-426A12557A8B}"/>
    <cellStyle name="Calculation 2 7 2 2 3" xfId="31464" xr:uid="{E9FA9AAA-2999-465E-AA2B-BAF42B2F9727}"/>
    <cellStyle name="Calculation 2 7 2 3" xfId="18994" xr:uid="{F8EC53C8-8AE5-4F43-AC24-D8110BF13690}"/>
    <cellStyle name="Calculation 2 7 2 3 2" xfId="35408" xr:uid="{90B7B891-9E72-470C-AD82-42F462878E48}"/>
    <cellStyle name="Calculation 2 7 2 4" xfId="30878" xr:uid="{B5ADE328-83CE-4096-A0D4-46EBB6C5E3F3}"/>
    <cellStyle name="Calculation 2 7 3" xfId="9560" xr:uid="{894704C8-4F7B-40F5-AC0E-DC0D65735264}"/>
    <cellStyle name="Calculation 2 7 3 2" xfId="19994" xr:uid="{F4E07B57-BBBE-425E-AD0C-68F6247E0BD8}"/>
    <cellStyle name="Calculation 2 7 3 2 2" xfId="35737" xr:uid="{39EF2EB5-D3A2-49FD-B3AC-6CE2E40F819F}"/>
    <cellStyle name="Calculation 2 7 3 3" xfId="30991" xr:uid="{DCC0C682-299F-4685-A4F3-BC95419F3B7B}"/>
    <cellStyle name="Calculation 2 7 4" xfId="21283" xr:uid="{E78B8605-9DB0-44EB-91C0-C5ED2C9F748E}"/>
    <cellStyle name="Calculation 2 7 4 2" xfId="36031" xr:uid="{B9A576DC-2ADE-48C6-B132-C14505831CC1}"/>
    <cellStyle name="Calculation 2 7 5" xfId="29983" xr:uid="{89BE5BFC-0FE6-47C1-AE3C-5EBE3266A5C6}"/>
    <cellStyle name="Calculation 2 8" xfId="9048" xr:uid="{52519E27-02B2-4AA1-AD08-AB40C5BAA172}"/>
    <cellStyle name="Calculation 2 8 2" xfId="14444" xr:uid="{2A20A038-0024-4B14-A899-6A6CA98D4091}"/>
    <cellStyle name="Calculation 2 8 2 2" xfId="22386" xr:uid="{60CFADF2-00A6-4C2A-9A03-BC4472AF1EF6}"/>
    <cellStyle name="Calculation 2 8 2 2 2" xfId="36294" xr:uid="{C42EC742-DBD6-46A1-93F6-166536353DD2}"/>
    <cellStyle name="Calculation 2 8 2 3" xfId="31465" xr:uid="{2D0EE4D8-C10C-466C-A05D-AB939361C621}"/>
    <cellStyle name="Calculation 2 8 3" xfId="18990" xr:uid="{B48CEF4E-1821-4F8B-856F-A4BB51DB12B3}"/>
    <cellStyle name="Calculation 2 8 3 2" xfId="35404" xr:uid="{4A6B93B8-78C1-4013-9927-4866E73F9402}"/>
    <cellStyle name="Calculation 2 8 4" xfId="30616" xr:uid="{A21E9B72-F3A0-45F1-B09A-72139BBCE75A}"/>
    <cellStyle name="Calculation 2 9" xfId="9552" xr:uid="{908C64E2-278A-4F1B-AB7E-6BE617663E9C}"/>
    <cellStyle name="Calculation 2 9 2" xfId="22098" xr:uid="{6435BF5C-7E1B-42D1-87D6-77A3BB75032F}"/>
    <cellStyle name="Calculation 2 9 2 2" xfId="36249" xr:uid="{B1B7E7AE-EA5C-4331-9F21-374A8A395CF5}"/>
    <cellStyle name="Calculation 2 9 3" xfId="30983" xr:uid="{51903E69-D75B-460C-B5B1-0EB55E6B2EFA}"/>
    <cellStyle name="Calculation 3" xfId="2448" xr:uid="{24057555-F392-45A1-BDCC-0C243FCDF889}"/>
    <cellStyle name="Calculation 3 2" xfId="4204" xr:uid="{123495AB-2B3C-4723-B4CD-E022CBEF978E}"/>
    <cellStyle name="Calculation 3 2 2" xfId="8388" xr:uid="{6A017CBE-09A3-4C02-84F5-A35A125D9B06}"/>
    <cellStyle name="Calculation 3 2 2 2" xfId="9490" xr:uid="{30227008-9382-4C60-BB05-397CA7099A1A}"/>
    <cellStyle name="Calculation 3 2 2 2 2" xfId="14445" xr:uid="{FC48631E-7524-4A08-9E6D-671EC7BF73AB}"/>
    <cellStyle name="Calculation 3 2 2 2 2 2" xfId="27366" xr:uid="{35FE8C91-09F2-408F-AD7C-12938C6A64B5}"/>
    <cellStyle name="Calculation 3 2 2 2 2 2 2" xfId="38049" xr:uid="{7B27030E-118B-4853-A7B5-2288F62FB5F0}"/>
    <cellStyle name="Calculation 3 2 2 2 2 3" xfId="31466" xr:uid="{0C40A15F-A91F-417C-B242-50A77ACB1239}"/>
    <cellStyle name="Calculation 3 2 2 2 3" xfId="22169" xr:uid="{CD1FA81B-13D6-46B9-A037-CC5C54861C57}"/>
    <cellStyle name="Calculation 3 2 2 2 3 2" xfId="36284" xr:uid="{009C55DC-93B7-4DB6-862C-F4062E5BA59F}"/>
    <cellStyle name="Calculation 3 2 2 2 4" xfId="30967" xr:uid="{EC2C07DE-CF6F-479F-895E-34642C0A408E}"/>
    <cellStyle name="Calculation 3 2 2 3" xfId="9563" xr:uid="{61E7370F-1189-4B3F-B781-D9565D9DC8BC}"/>
    <cellStyle name="Calculation 3 2 2 3 2" xfId="22101" xr:uid="{5BF97F48-F495-48F1-A49A-4DD691E03937}"/>
    <cellStyle name="Calculation 3 2 2 3 2 2" xfId="36252" xr:uid="{8EE5CEA8-A462-4B5A-83D1-B1E994221E6F}"/>
    <cellStyle name="Calculation 3 2 2 3 3" xfId="30994" xr:uid="{DD78059A-6834-4B24-84FC-903B42F05030}"/>
    <cellStyle name="Calculation 3 2 2 4" xfId="26496" xr:uid="{1B505206-E1BD-4726-845D-5323491914F1}"/>
    <cellStyle name="Calculation 3 2 2 4 2" xfId="37457" xr:uid="{DF42CC09-D85E-4143-8D6E-B4A1B0F61533}"/>
    <cellStyle name="Calculation 3 2 2 5" xfId="30074" xr:uid="{1FCD2060-E712-47AA-9484-BBBA1542CF5D}"/>
    <cellStyle name="Calculation 3 2 3" xfId="8964" xr:uid="{6774F644-8A86-49AC-A090-780CE0A9A448}"/>
    <cellStyle name="Calculation 3 2 3 2" xfId="14446" xr:uid="{F536DFF2-128C-4CC3-8183-E235AC79D229}"/>
    <cellStyle name="Calculation 3 2 3 2 2" xfId="21362" xr:uid="{D7BDBC25-C9AC-4EFD-9181-E5FC784FF1D7}"/>
    <cellStyle name="Calculation 3 2 3 2 2 2" xfId="36053" xr:uid="{BC6E4071-6291-47E6-85A1-A941AA6DEA42}"/>
    <cellStyle name="Calculation 3 2 3 2 3" xfId="31467" xr:uid="{406796FB-3006-4ED2-A4FE-2EABB74CDB15}"/>
    <cellStyle name="Calculation 3 2 3 3" xfId="20286" xr:uid="{D6AA5F2B-F912-4A24-A99C-F021A3DAD804}"/>
    <cellStyle name="Calculation 3 2 3 3 2" xfId="35797" xr:uid="{CD0EAED8-9FA4-44CD-99E2-A70C2E387132}"/>
    <cellStyle name="Calculation 3 2 3 4" xfId="30533" xr:uid="{102838AA-A0B5-4470-B437-C105CEC419BF}"/>
    <cellStyle name="Calculation 3 2 4" xfId="9562" xr:uid="{0C6F54E5-F24B-41CF-B56F-3E38CBA6E60A}"/>
    <cellStyle name="Calculation 3 2 4 2" xfId="19790" xr:uid="{D1B780BD-1E45-4C13-AF33-6858339859A2}"/>
    <cellStyle name="Calculation 3 2 4 2 2" xfId="35709" xr:uid="{DA711BC3-9035-4C0F-82EF-7508FED8BE89}"/>
    <cellStyle name="Calculation 3 2 4 3" xfId="30993" xr:uid="{2714D21E-986A-44E7-903C-7E4C58F0934B}"/>
    <cellStyle name="Calculation 3 2 5" xfId="27009" xr:uid="{2295478D-774D-478F-A510-947BDC2352B2}"/>
    <cellStyle name="Calculation 3 2 5 2" xfId="37775" xr:uid="{BFB728DC-0E4B-42BE-A03F-AA95944AD02C}"/>
    <cellStyle name="Calculation 3 3" xfId="8286" xr:uid="{5C7E8DFC-EBCC-4E12-BA94-36E74BC71DA3}"/>
    <cellStyle name="Calculation 3 3 2" xfId="9397" xr:uid="{73D7709F-EE8E-46C6-A2CD-7D28409C6FC9}"/>
    <cellStyle name="Calculation 3 3 2 2" xfId="14447" xr:uid="{DACFB77B-806A-48D0-8ECF-2D71E359B3F9}"/>
    <cellStyle name="Calculation 3 3 2 2 2" xfId="20752" xr:uid="{071FD21B-AD93-4525-9B12-76C71EA4C1FE}"/>
    <cellStyle name="Calculation 3 3 2 2 2 2" xfId="35892" xr:uid="{0B50CCEF-8E3B-4A20-83F8-B75F3028F608}"/>
    <cellStyle name="Calculation 3 3 2 2 3" xfId="31468" xr:uid="{7646BB1F-B3A8-476E-9497-012E5E657819}"/>
    <cellStyle name="Calculation 3 3 2 3" xfId="19785" xr:uid="{7EF84D18-29B3-4AB1-8639-E79F86FDD9B1}"/>
    <cellStyle name="Calculation 3 3 2 3 2" xfId="35705" xr:uid="{471EB4D1-B2D6-46AF-A380-9D4B9B6549D8}"/>
    <cellStyle name="Calculation 3 3 2 4" xfId="30879" xr:uid="{230F8618-1B1F-499C-80AE-FD2A0B2A9EA2}"/>
    <cellStyle name="Calculation 3 3 3" xfId="9564" xr:uid="{8E968D46-2F35-43E4-9660-296978D6F263}"/>
    <cellStyle name="Calculation 3 3 3 2" xfId="18337" xr:uid="{08B7B73E-D13D-48DA-855E-3BD69A8D90E5}"/>
    <cellStyle name="Calculation 3 3 3 2 2" xfId="35182" xr:uid="{5EA779B4-A371-4337-8D31-771164EF7D3D}"/>
    <cellStyle name="Calculation 3 3 3 3" xfId="30995" xr:uid="{ED983CA5-D35C-4FC7-A63A-AD6EB308311D}"/>
    <cellStyle name="Calculation 3 3 4" xfId="27480" xr:uid="{F16AF874-5C5C-482A-B467-0AF9FC6C0707}"/>
    <cellStyle name="Calculation 3 3 4 2" xfId="38088" xr:uid="{4E34EBAF-AA39-48A4-AC0C-7CB7E0328F08}"/>
    <cellStyle name="Calculation 3 3 5" xfId="29984" xr:uid="{886A2550-0760-406E-AED2-CE8AEE627174}"/>
    <cellStyle name="Calculation 3 4" xfId="9029" xr:uid="{7EC8B6AB-A996-405D-97A2-43C98EA9256A}"/>
    <cellStyle name="Calculation 3 4 2" xfId="14448" xr:uid="{71F6EC04-DE59-4269-BF9C-A1F5B73F4A7A}"/>
    <cellStyle name="Calculation 3 4 2 2" xfId="27372" xr:uid="{05670B22-75E9-4527-9098-CF730BEF0610}"/>
    <cellStyle name="Calculation 3 4 2 2 2" xfId="38054" xr:uid="{7FDBCF32-F60A-46CD-9DAC-B17A092A1643}"/>
    <cellStyle name="Calculation 3 4 2 3" xfId="31469" xr:uid="{1D323433-F249-4C80-BD34-47769B51D1E0}"/>
    <cellStyle name="Calculation 3 4 3" xfId="22648" xr:uid="{EF2B6E9B-CF37-48C9-AE5F-CBE0CEEF2B3C}"/>
    <cellStyle name="Calculation 3 4 3 2" xfId="36300" xr:uid="{84367C0A-2436-48D8-8C6A-336BF76C0009}"/>
    <cellStyle name="Calculation 3 4 4" xfId="30598" xr:uid="{249EC9FD-CA3A-453C-96E3-EC6BED145B5A}"/>
    <cellStyle name="Calculation 3 5" xfId="9561" xr:uid="{8BA870AD-8DFB-48AF-A709-6357DFB8FD2B}"/>
    <cellStyle name="Calculation 3 5 2" xfId="20443" xr:uid="{2BB6A30E-3F4D-4251-82CE-9EE4DB6EC24D}"/>
    <cellStyle name="Calculation 3 5 2 2" xfId="35823" xr:uid="{98D563CE-549D-473F-882A-682A80679E6F}"/>
    <cellStyle name="Calculation 3 5 3" xfId="30992" xr:uid="{6BE74A81-26F0-416D-9046-B7CCE8971988}"/>
    <cellStyle name="Calculation 3 6" xfId="26969" xr:uid="{265BE1F6-0B39-4E16-AC8D-9B74AF26AAFE}"/>
    <cellStyle name="Calculation 3 6 2" xfId="37742" xr:uid="{5DDBC5AE-224E-4A5E-93A3-AE5B84B61883}"/>
    <cellStyle name="Calculation 4" xfId="2449" xr:uid="{CC072AB1-ED88-4B57-8EE7-55FAE4490D74}"/>
    <cellStyle name="Calculation 4 2" xfId="8287" xr:uid="{80A3D4B3-ABAB-4E8D-BBCA-D1F0BBFD3E96}"/>
    <cellStyle name="Calculation 4 2 2" xfId="9398" xr:uid="{4CDB0790-970C-418E-9746-5272EA08265B}"/>
    <cellStyle name="Calculation 4 2 2 2" xfId="14449" xr:uid="{4B933BFE-1DF6-4D60-AC4A-2A5F1338FDB7}"/>
    <cellStyle name="Calculation 4 2 2 2 2" xfId="21363" xr:uid="{3FC68236-0913-4077-AD42-C56C58C47BF5}"/>
    <cellStyle name="Calculation 4 2 2 2 2 2" xfId="36054" xr:uid="{328FBC30-B350-477C-8CE7-6D0DF62ED4DF}"/>
    <cellStyle name="Calculation 4 2 2 2 3" xfId="31470" xr:uid="{428AB714-FE05-4E5B-B887-258840A8E889}"/>
    <cellStyle name="Calculation 4 2 2 3" xfId="20439" xr:uid="{CF19372A-7837-4552-8D41-3F7933BAC491}"/>
    <cellStyle name="Calculation 4 2 2 3 2" xfId="35820" xr:uid="{8895127B-9583-4CC2-8E97-60659C257ECA}"/>
    <cellStyle name="Calculation 4 2 2 4" xfId="30880" xr:uid="{D64B17C3-A776-4919-8C6E-AF52A318435D}"/>
    <cellStyle name="Calculation 4 2 3" xfId="9566" xr:uid="{C14E1A81-AA15-46D3-9894-36C33E74BF37}"/>
    <cellStyle name="Calculation 4 2 3 2" xfId="22105" xr:uid="{29273011-992D-47C6-A678-EBBCED202696}"/>
    <cellStyle name="Calculation 4 2 3 2 2" xfId="36256" xr:uid="{F924750B-12D3-4146-AF63-2289890C6F15}"/>
    <cellStyle name="Calculation 4 2 3 3" xfId="30997" xr:uid="{6CCC8490-2985-47E5-B1BE-180C4FE8836F}"/>
    <cellStyle name="Calculation 4 2 4" xfId="21768" xr:uid="{6D3EA2FB-0D9A-4C19-B283-E800CD46E278}"/>
    <cellStyle name="Calculation 4 2 4 2" xfId="36132" xr:uid="{F8E01EE2-7F6A-4A96-8521-B7C12442CEFF}"/>
    <cellStyle name="Calculation 4 2 5" xfId="29985" xr:uid="{1AE463E5-D301-4A5A-9D08-844BF66BC37E}"/>
    <cellStyle name="Calculation 4 3" xfId="9028" xr:uid="{8B8A1D71-3A11-4F56-A040-5CFDBFB9EF8C}"/>
    <cellStyle name="Calculation 4 3 2" xfId="14450" xr:uid="{C984F824-9A6D-42EB-B932-8D846A09DE21}"/>
    <cellStyle name="Calculation 4 3 2 2" xfId="20973" xr:uid="{C4FFC2A5-4200-4CF2-989B-195CE27F47CC}"/>
    <cellStyle name="Calculation 4 3 2 2 2" xfId="35931" xr:uid="{4B5A30DC-6C24-4EEE-B370-107D2D86E26B}"/>
    <cellStyle name="Calculation 4 3 2 3" xfId="31471" xr:uid="{B89C95F4-9060-4F35-8EE4-EE06509218D0}"/>
    <cellStyle name="Calculation 4 3 3" xfId="19689" xr:uid="{F73BD73C-A6B0-45DB-9663-644DC24E6846}"/>
    <cellStyle name="Calculation 4 3 3 2" xfId="35663" xr:uid="{9186547F-002A-4E35-B360-4A1CB9CB1EA9}"/>
    <cellStyle name="Calculation 4 3 4" xfId="30597" xr:uid="{A832750E-1A4C-4B6D-95EB-9B3C8003B1FE}"/>
    <cellStyle name="Calculation 4 4" xfId="9565" xr:uid="{755B8C42-F4D3-4F15-831E-63BAC12F93BC}"/>
    <cellStyle name="Calculation 4 4 2" xfId="18546" xr:uid="{79E2B420-D003-42DD-8D11-00E7B83F82F6}"/>
    <cellStyle name="Calculation 4 4 2 2" xfId="35258" xr:uid="{F4DF616A-7A0D-42D6-B343-860403A1E290}"/>
    <cellStyle name="Calculation 4 4 3" xfId="30996" xr:uid="{5D59F2AD-EE64-4991-86CD-C0FF38ACE168}"/>
    <cellStyle name="Calculation 4 5" xfId="27104" xr:uid="{A517E55E-BB4A-42A7-B594-75A57682FA06}"/>
    <cellStyle name="Calculation 4 5 2" xfId="37858" xr:uid="{2D7D6292-C1A5-42BC-A54A-0333C724B26B}"/>
    <cellStyle name="Calculation 5" xfId="4205" xr:uid="{845EF7AC-FDD6-4B5A-BE3D-D654FE24509F}"/>
    <cellStyle name="Calculation 5 2" xfId="8389" xr:uid="{6B3BA0BD-1225-46C7-8C74-6766D8A780B2}"/>
    <cellStyle name="Calculation 5 2 2" xfId="9491" xr:uid="{1ADF1C4D-30EE-45B0-A247-5EFB8CA300F1}"/>
    <cellStyle name="Calculation 5 2 2 2" xfId="14451" xr:uid="{A5EA9E6A-416C-41C7-AE00-40C23C460B4C}"/>
    <cellStyle name="Calculation 5 2 2 2 2" xfId="27365" xr:uid="{C5F4599A-574F-4CDC-84AA-6F72B03E6D35}"/>
    <cellStyle name="Calculation 5 2 2 2 2 2" xfId="38048" xr:uid="{B3CF0883-5CB2-4899-849B-481A08DA4973}"/>
    <cellStyle name="Calculation 5 2 2 2 3" xfId="31472" xr:uid="{274CEA7F-3DB8-40D3-9F80-6FBE24AEC56F}"/>
    <cellStyle name="Calculation 5 2 2 3" xfId="18996" xr:uid="{E6154FFB-C479-4247-8F33-F17DA4DDBDE2}"/>
    <cellStyle name="Calculation 5 2 2 3 2" xfId="35410" xr:uid="{E09BBFA1-8CF7-46A6-82C6-00294BFC7412}"/>
    <cellStyle name="Calculation 5 2 2 4" xfId="30968" xr:uid="{AD806F1D-A02C-420C-8A33-769A4CC7F7B2}"/>
    <cellStyle name="Calculation 5 2 3" xfId="9568" xr:uid="{7B979C37-3053-4FC5-AEC6-35D1B852FDFD}"/>
    <cellStyle name="Calculation 5 2 3 2" xfId="19756" xr:uid="{BF8B75D9-96A3-45D8-BFE9-FA4F8CDA3EB1}"/>
    <cellStyle name="Calculation 5 2 3 2 2" xfId="35694" xr:uid="{4506ED28-A30F-477B-BB44-BD10008238C9}"/>
    <cellStyle name="Calculation 5 2 3 3" xfId="30999" xr:uid="{044E5068-0470-46D0-87DD-C565143E28C2}"/>
    <cellStyle name="Calculation 5 2 4" xfId="26815" xr:uid="{3E007CAB-5144-4906-8AC8-9F169DE91916}"/>
    <cellStyle name="Calculation 5 2 4 2" xfId="37607" xr:uid="{0AB45F3A-23DA-4166-B9A9-EAA820C044F9}"/>
    <cellStyle name="Calculation 5 2 5" xfId="30075" xr:uid="{F12DA72D-F606-4BC0-8CB5-725ED0618F44}"/>
    <cellStyle name="Calculation 5 3" xfId="8714" xr:uid="{B5F3C03F-5B34-48AD-B8DB-C652CC84EE85}"/>
    <cellStyle name="Calculation 5 3 2" xfId="14452" xr:uid="{2C7634ED-7A0B-487A-954F-5C949E6C608E}"/>
    <cellStyle name="Calculation 5 3 2 2" xfId="22008" xr:uid="{BA36F054-11DA-46E5-B820-7F1FF5CB0CB0}"/>
    <cellStyle name="Calculation 5 3 2 2 2" xfId="36199" xr:uid="{02B7B055-DE2A-41A2-9292-714E633F04D5}"/>
    <cellStyle name="Calculation 5 3 2 3" xfId="31473" xr:uid="{F7158936-2D6D-432B-8FB1-4F239D763FA7}"/>
    <cellStyle name="Calculation 5 3 3" xfId="22074" xr:uid="{9939FD6B-0C67-4ADF-BE48-E57550A2AD56}"/>
    <cellStyle name="Calculation 5 3 3 2" xfId="36228" xr:uid="{B9C4161A-E3DC-4D3F-91A7-0E1A1698A55D}"/>
    <cellStyle name="Calculation 5 3 4" xfId="30292" xr:uid="{76F41107-FC95-4C4F-B067-FD53BA6321DE}"/>
    <cellStyle name="Calculation 5 4" xfId="9567" xr:uid="{A20288BA-7811-48FD-89FD-D25748595BCB}"/>
    <cellStyle name="Calculation 5 4 2" xfId="18301" xr:uid="{9D146886-8F67-4344-A2A3-D8C56DEF13A3}"/>
    <cellStyle name="Calculation 5 4 2 2" xfId="35153" xr:uid="{284DF938-AE39-41CD-A883-D8DFDF640BB1}"/>
    <cellStyle name="Calculation 5 4 3" xfId="30998" xr:uid="{FE6D3D3E-B935-48B9-92BD-2B6561C17132}"/>
    <cellStyle name="Calculation 5 5" xfId="18892" xr:uid="{1B3837A6-1B2C-4DFA-88E5-DAA6F9A90025}"/>
    <cellStyle name="Calculation 5 5 2" xfId="35366" xr:uid="{54BAEFBA-F678-4BE9-9666-B46421A12A36}"/>
    <cellStyle name="Calculation 6" xfId="8284" xr:uid="{624ECCBA-96CB-4BC4-8DE3-1FF75EF05712}"/>
    <cellStyle name="Calculation 6 2" xfId="9395" xr:uid="{B783FA14-C7FF-4D44-90C2-EAF1CB1C03CD}"/>
    <cellStyle name="Calculation 6 2 2" xfId="14453" xr:uid="{57063639-C20F-4096-B787-9DBE0230690C}"/>
    <cellStyle name="Calculation 6 2 2 2" xfId="20050" xr:uid="{4B9C9CFD-13E6-4ABA-B29A-720A157D55F1}"/>
    <cellStyle name="Calculation 6 2 2 2 2" xfId="35742" xr:uid="{FC9DFEA2-A6D2-4270-A840-DA7EB173B668}"/>
    <cellStyle name="Calculation 6 2 2 3" xfId="31474" xr:uid="{975059A4-BBD5-4B3E-9A75-224D5F5A879F}"/>
    <cellStyle name="Calculation 6 2 3" xfId="19474" xr:uid="{B1E395CB-CDB0-43F3-86E8-DAC592A98F88}"/>
    <cellStyle name="Calculation 6 2 3 2" xfId="35576" xr:uid="{9BAE72EC-E422-4B40-9045-791AEAF0AF2F}"/>
    <cellStyle name="Calculation 6 2 4" xfId="30877" xr:uid="{CCC2AB70-5116-4006-94A9-73B68E5E5216}"/>
    <cellStyle name="Calculation 6 3" xfId="9569" xr:uid="{09093513-4658-4DFB-B88B-4ADAEDFAE8DD}"/>
    <cellStyle name="Calculation 6 3 2" xfId="19000" xr:uid="{6AAE77FA-DFFA-41D6-BF23-F84A2B288F36}"/>
    <cellStyle name="Calculation 6 3 2 2" xfId="35413" xr:uid="{4452D82C-18A8-4B88-AB14-06B7EAED44AB}"/>
    <cellStyle name="Calculation 6 3 3" xfId="31000" xr:uid="{9FAD6C27-50ED-48B7-A03F-25933A10AC22}"/>
    <cellStyle name="Calculation 6 4" xfId="26498" xr:uid="{1695A6D3-0C9E-4A66-9903-3F372D5AB20E}"/>
    <cellStyle name="Calculation 6 4 2" xfId="37459" xr:uid="{A5B44397-B086-4DEB-BD2D-DED8C10DF41C}"/>
    <cellStyle name="Calculation 6 5" xfId="29982" xr:uid="{6AFE6D67-427C-4F95-B043-5EAC33E2FC60}"/>
    <cellStyle name="Calculation 7" xfId="9280" xr:uid="{3F9AF384-0381-4F78-9391-3F92B88593F2}"/>
    <cellStyle name="Calculation 7 2" xfId="14454" xr:uid="{57F26B7F-C1F4-407A-BDCF-4D7DA5A44415}"/>
    <cellStyle name="Calculation 7 2 2" xfId="27373" xr:uid="{8A981243-23F3-4801-A4EE-DA308840728A}"/>
    <cellStyle name="Calculation 7 2 2 2" xfId="38055" xr:uid="{37C3441B-5452-4651-9F86-82472E33E4D5}"/>
    <cellStyle name="Calculation 7 2 3" xfId="31475" xr:uid="{127F6133-3176-4CF6-B47E-C3204147A33A}"/>
    <cellStyle name="Calculation 7 3" xfId="22652" xr:uid="{A94B1292-CDE2-42FF-9FC5-B7B9E8264851}"/>
    <cellStyle name="Calculation 7 3 2" xfId="36301" xr:uid="{C727C671-4D3D-4786-AF84-29CAEAFA2F22}"/>
    <cellStyle name="Calculation 7 4" xfId="30823" xr:uid="{C4050A78-759F-4E02-9297-958927978B99}"/>
    <cellStyle name="Calculation 8" xfId="9551" xr:uid="{F306FBC0-C303-41B2-8E1D-E6C9C91B8F23}"/>
    <cellStyle name="Calculation 8 2" xfId="21003" xr:uid="{96C3CE10-9CC8-4665-AF3C-C3CBD29D3AD0}"/>
    <cellStyle name="Calculation 8 2 2" xfId="35941" xr:uid="{EFF319DA-216E-42DB-99AA-E09A9F1A26B6}"/>
    <cellStyle name="Calculation 8 3" xfId="30982" xr:uid="{9F665710-67AB-4220-801E-E36EF508423A}"/>
    <cellStyle name="Calculation 9" xfId="27144" xr:uid="{4BD8ADFF-8857-4EC6-A013-70D244890BA8}"/>
    <cellStyle name="Calculation 9 2" xfId="37887" xr:uid="{F91DD3CF-CA33-47F7-86B1-A006018F7220}"/>
    <cellStyle name="Cálculo 2" xfId="513" xr:uid="{15483389-EC25-485F-8BF4-D9DC737343C8}"/>
    <cellStyle name="Cálculo 2 10" xfId="2451" xr:uid="{5DBAC15E-3C7E-4E5B-9603-897D72369D97}"/>
    <cellStyle name="Cálculo 2 10 2" xfId="8289" xr:uid="{30A51536-2187-42E2-989E-004BDABA910D}"/>
    <cellStyle name="Cálculo 2 10 2 2" xfId="9400" xr:uid="{66DA490B-9993-4FDB-B376-FE87E1F14575}"/>
    <cellStyle name="Cálculo 2 10 2 2 2" xfId="14455" xr:uid="{60FA1BAF-C1E3-4ACC-AED5-4B9000E90DC1}"/>
    <cellStyle name="Cálculo 2 10 2 2 2 2" xfId="22007" xr:uid="{E4300605-6F4B-4368-A448-D6C8CF764651}"/>
    <cellStyle name="Cálculo 2 10 2 2 2 2 2" xfId="36198" xr:uid="{66EA737D-63E8-404F-923B-BACD0B7FDE51}"/>
    <cellStyle name="Cálculo 2 10 2 2 2 3" xfId="31476" xr:uid="{E4BE7CA5-C38D-4037-90CD-6A047FFDB7CA}"/>
    <cellStyle name="Cálculo 2 10 2 2 3" xfId="19949" xr:uid="{32885A8C-D920-49EB-AFD3-AA20F188A386}"/>
    <cellStyle name="Cálculo 2 10 2 2 3 2" xfId="35720" xr:uid="{B7E3C772-AFF8-41CE-B298-665ADEA8FB8E}"/>
    <cellStyle name="Cálculo 2 10 2 2 4" xfId="30882" xr:uid="{F6D185D1-A571-4EE0-AD1F-D4707D1C602C}"/>
    <cellStyle name="Cálculo 2 10 2 3" xfId="9572" xr:uid="{12CB3209-F3AE-4731-B8EA-16104BD985BA}"/>
    <cellStyle name="Cálculo 2 10 2 3 2" xfId="22174" xr:uid="{46DA633D-28BC-4359-AD06-D0335F8A1199}"/>
    <cellStyle name="Cálculo 2 10 2 3 2 2" xfId="36287" xr:uid="{01252D09-E3AE-4575-B92E-E8FD201FAC4D}"/>
    <cellStyle name="Cálculo 2 10 2 3 3" xfId="31003" xr:uid="{1415E7BE-2E28-4347-901A-2C608C65C1B1}"/>
    <cellStyle name="Cálculo 2 10 2 4" xfId="26497" xr:uid="{6968E407-3CDC-4829-AF2B-AB4FFF53CFA2}"/>
    <cellStyle name="Cálculo 2 10 2 4 2" xfId="37458" xr:uid="{32B3CCE7-1967-4CDC-B6C5-1737831A7552}"/>
    <cellStyle name="Cálculo 2 10 2 5" xfId="29987" xr:uid="{5C44B259-A14A-469C-99D3-B2EFCF722727}"/>
    <cellStyle name="Cálculo 2 10 3" xfId="9026" xr:uid="{47165843-D3A7-4DF2-B33D-467DCE95E018}"/>
    <cellStyle name="Cálculo 2 10 3 2" xfId="14456" xr:uid="{276BEF2D-A6BE-4B21-9AC6-2B33CC696FF3}"/>
    <cellStyle name="Cálculo 2 10 3 2 2" xfId="20750" xr:uid="{9B952B26-9313-40B1-8962-92A7A4137716}"/>
    <cellStyle name="Cálculo 2 10 3 2 2 2" xfId="35890" xr:uid="{7B35A14F-5E29-414D-AF51-C4D98DD8B5B1}"/>
    <cellStyle name="Cálculo 2 10 3 2 3" xfId="31477" xr:uid="{194A11B2-F926-4E59-93C8-19036D5D538A}"/>
    <cellStyle name="Cálculo 2 10 3 3" xfId="19373" xr:uid="{B02DD684-3CDA-4388-B93A-E779B5AB82D0}"/>
    <cellStyle name="Cálculo 2 10 3 3 2" xfId="35547" xr:uid="{AD70C84B-9435-4BBE-86A8-BADC3CE94B29}"/>
    <cellStyle name="Cálculo 2 10 3 4" xfId="30595" xr:uid="{28ADE0DC-F4E6-4717-AB72-1677E6A7B54D}"/>
    <cellStyle name="Cálculo 2 10 4" xfId="9571" xr:uid="{6B353213-968F-4D18-A2BB-1478A7AFCFAD}"/>
    <cellStyle name="Cálculo 2 10 4 2" xfId="20057" xr:uid="{BA237B4A-08DD-48C0-8181-447EE6F6D9CE}"/>
    <cellStyle name="Cálculo 2 10 4 2 2" xfId="35747" xr:uid="{C2D0A048-1194-44C0-AA8D-20598DA74526}"/>
    <cellStyle name="Cálculo 2 10 4 3" xfId="31002" xr:uid="{015E0FA9-EDD2-4977-9973-B91B7271474A}"/>
    <cellStyle name="Cálculo 2 10 5" xfId="27072" xr:uid="{EF2EB858-6184-42DE-88EE-6958FE23A2C5}"/>
    <cellStyle name="Cálculo 2 10 5 2" xfId="37833" xr:uid="{78A96320-6B3C-41B6-BD0E-8CEA077CFE51}"/>
    <cellStyle name="Cálculo 2 11" xfId="2452" xr:uid="{40AB5E5E-19C4-4B69-8B1B-AF8B2375149C}"/>
    <cellStyle name="Cálculo 2 11 2" xfId="8290" xr:uid="{1DE20022-1D21-41EA-96A5-8E71B78D1917}"/>
    <cellStyle name="Cálculo 2 11 2 2" xfId="9401" xr:uid="{C48E6E21-8CF3-4414-82DA-4C37728EDEBF}"/>
    <cellStyle name="Cálculo 2 11 2 2 2" xfId="14457" xr:uid="{13645D17-7B0A-469D-B016-79121ADD95E8}"/>
    <cellStyle name="Cálculo 2 11 2 2 2 2" xfId="27363" xr:uid="{5DF463E6-E483-4A3F-B2C2-07CB6DD93DAC}"/>
    <cellStyle name="Cálculo 2 11 2 2 2 2 2" xfId="38046" xr:uid="{FB7D4C1D-641B-465E-8A7D-004F20EDA85D}"/>
    <cellStyle name="Cálculo 2 11 2 2 2 3" xfId="31478" xr:uid="{83096B77-64A9-4855-BA53-A5DA0491E5F7}"/>
    <cellStyle name="Cálculo 2 11 2 2 3" xfId="19753" xr:uid="{2B559D68-D526-4FAE-B1B8-B93D56E521AA}"/>
    <cellStyle name="Cálculo 2 11 2 2 3 2" xfId="35691" xr:uid="{9D79EF77-EDA8-4128-8284-B60E40CCEDA5}"/>
    <cellStyle name="Cálculo 2 11 2 2 4" xfId="30883" xr:uid="{EEE1CA46-221F-4E86-A497-02DA57E385AE}"/>
    <cellStyle name="Cálculo 2 11 2 3" xfId="9574" xr:uid="{232660FC-38B6-481A-9B2C-375DA0152BC9}"/>
    <cellStyle name="Cálculo 2 11 2 3 2" xfId="22104" xr:uid="{10C4F5C7-FB96-446C-8293-465AC01E4DB4}"/>
    <cellStyle name="Cálculo 2 11 2 3 2 2" xfId="36255" xr:uid="{273F3F46-944A-4E6A-8E52-0FD8845B4D3D}"/>
    <cellStyle name="Cálculo 2 11 2 3 3" xfId="31005" xr:uid="{47A29F26-6DAD-4A82-B4AD-56FD39472828}"/>
    <cellStyle name="Cálculo 2 11 2 4" xfId="26814" xr:uid="{3078D2FC-4ECB-4A7E-A077-CDCB176371BE}"/>
    <cellStyle name="Cálculo 2 11 2 4 2" xfId="37606" xr:uid="{46501C62-6C9D-4A71-9660-7F28B6B22DDC}"/>
    <cellStyle name="Cálculo 2 11 2 5" xfId="29988" xr:uid="{0A052A5E-8BD3-4762-8EFE-6AB9C79A4F4F}"/>
    <cellStyle name="Cálculo 2 11 3" xfId="9025" xr:uid="{A6C2B4F6-F18E-438A-ADAE-59F3EEF43B6D}"/>
    <cellStyle name="Cálculo 2 11 3 2" xfId="14458" xr:uid="{17C25054-89F5-4667-82B0-8032E7359A8F}"/>
    <cellStyle name="Cálculo 2 11 3 2 2" xfId="19118" xr:uid="{599EECFC-4CB0-4532-AFD5-38F9CF6EEE33}"/>
    <cellStyle name="Cálculo 2 11 3 2 2 2" xfId="35431" xr:uid="{6B9C4559-9DCC-4773-A509-7D13474E2A36}"/>
    <cellStyle name="Cálculo 2 11 3 2 3" xfId="31479" xr:uid="{2EF59E4F-C96D-4AEF-81C4-D52EA1FBAA94}"/>
    <cellStyle name="Cálculo 2 11 3 3" xfId="20982" xr:uid="{5E8FDBF9-7093-43EB-9615-2DB8C578C698}"/>
    <cellStyle name="Cálculo 2 11 3 3 2" xfId="35934" xr:uid="{B4BD2078-5356-4E9E-B39A-B14A9BC6B922}"/>
    <cellStyle name="Cálculo 2 11 3 4" xfId="30594" xr:uid="{604E9F52-C3E6-4A99-8B72-3F681DEDFA06}"/>
    <cellStyle name="Cálculo 2 11 4" xfId="9573" xr:uid="{F8B39462-4BCB-4F8A-BE87-4F6A1A0BBBD5}"/>
    <cellStyle name="Cálculo 2 11 4 2" xfId="19001" xr:uid="{8D289E71-E2E6-4307-BD41-439D4594ED1A}"/>
    <cellStyle name="Cálculo 2 11 4 2 2" xfId="35414" xr:uid="{5F7DD55D-9E53-429D-BED5-BC9646C7A26D}"/>
    <cellStyle name="Cálculo 2 11 4 3" xfId="31004" xr:uid="{8424B867-CACE-4485-B4EA-3637CAD0BAF6}"/>
    <cellStyle name="Cálculo 2 11 5" xfId="26918" xr:uid="{1FC46AAC-D2FF-461C-87A3-58D22D3E0D57}"/>
    <cellStyle name="Cálculo 2 11 5 2" xfId="37700" xr:uid="{0B5D5DB1-C157-42F4-9272-352A9B98B3CA}"/>
    <cellStyle name="Cálculo 2 12" xfId="2453" xr:uid="{42292904-E1BA-4FE2-9838-0A8665545D6A}"/>
    <cellStyle name="Cálculo 2 12 2" xfId="8291" xr:uid="{35845F3D-D4D5-48DA-AA41-F96AFC664C30}"/>
    <cellStyle name="Cálculo 2 12 2 2" xfId="9402" xr:uid="{E0F4C853-8742-42C7-88BB-F10D41840C24}"/>
    <cellStyle name="Cálculo 2 12 2 2 2" xfId="14459" xr:uid="{1E5870ED-8CB6-4026-B8D3-AF933600A702}"/>
    <cellStyle name="Cálculo 2 12 2 2 2 2" xfId="18729" xr:uid="{841E67C4-59F6-4BF0-8109-F8D136BB8D12}"/>
    <cellStyle name="Cálculo 2 12 2 2 2 2 2" xfId="35297" xr:uid="{79771F51-7CF5-4F49-BC97-547C12E578C0}"/>
    <cellStyle name="Cálculo 2 12 2 2 2 3" xfId="31480" xr:uid="{E59563F0-71E1-4642-BC80-27113FF1FB3A}"/>
    <cellStyle name="Cálculo 2 12 2 2 3" xfId="21212" xr:uid="{3E7C7E5C-1906-4CDD-AFCD-CA3852E861C1}"/>
    <cellStyle name="Cálculo 2 12 2 2 3 2" xfId="36010" xr:uid="{53CAC771-63D0-4279-8794-792094B0EEAE}"/>
    <cellStyle name="Cálculo 2 12 2 2 4" xfId="30884" xr:uid="{16585D6B-3FEB-4A8A-920A-7FF9AF0F3128}"/>
    <cellStyle name="Cálculo 2 12 2 3" xfId="9576" xr:uid="{B544D279-1E3C-4120-A7CD-C3A9F9B194DE}"/>
    <cellStyle name="Cálculo 2 12 2 3 2" xfId="22103" xr:uid="{6B77A9B1-536B-4D74-BBFF-200DE8ECEF8F}"/>
    <cellStyle name="Cálculo 2 12 2 3 2 2" xfId="36254" xr:uid="{3FB6EDA1-1E39-4A3E-BE82-0AAE80A1999E}"/>
    <cellStyle name="Cálculo 2 12 2 3 3" xfId="31007" xr:uid="{798B8EAF-73F5-49C4-A8E6-62C07DB0D44E}"/>
    <cellStyle name="Cálculo 2 12 2 4" xfId="25804" xr:uid="{015F0E42-D536-479E-871E-E8B5D3A672AF}"/>
    <cellStyle name="Cálculo 2 12 2 4 2" xfId="36986" xr:uid="{D67046DA-741D-431F-AC49-1532A64CB79A}"/>
    <cellStyle name="Cálculo 2 12 2 5" xfId="29989" xr:uid="{4ECE5417-810E-432B-9AF9-A8DEDCE52D6E}"/>
    <cellStyle name="Cálculo 2 12 3" xfId="9024" xr:uid="{332D8528-AD0D-4554-AA98-B26AC041D99E}"/>
    <cellStyle name="Cálculo 2 12 3 2" xfId="14460" xr:uid="{FE1BCBCD-7DB1-4576-A3D6-A7316C632EC6}"/>
    <cellStyle name="Cálculo 2 12 3 2 2" xfId="27374" xr:uid="{CCE56D30-5A74-4988-84AF-4A96656B4834}"/>
    <cellStyle name="Cálculo 2 12 3 2 2 2" xfId="38056" xr:uid="{85A11EB1-427C-48E2-80F7-77FB99A717CF}"/>
    <cellStyle name="Cálculo 2 12 3 2 3" xfId="31481" xr:uid="{DD08765D-6609-4172-AA96-FF07713448B1}"/>
    <cellStyle name="Cálculo 2 12 3 3" xfId="21789" xr:uid="{3D59F106-6F4F-4671-9E3B-CC9B91CFBF21}"/>
    <cellStyle name="Cálculo 2 12 3 3 2" xfId="36141" xr:uid="{D92284F9-8A24-4297-8A85-4378819B7B0B}"/>
    <cellStyle name="Cálculo 2 12 3 4" xfId="30593" xr:uid="{1171E268-1E64-4FD1-B5D0-9E6AB341FF05}"/>
    <cellStyle name="Cálculo 2 12 4" xfId="9575" xr:uid="{0DF810AB-C7B0-4C2C-9575-46BFA3B3110D}"/>
    <cellStyle name="Cálculo 2 12 4 2" xfId="18302" xr:uid="{9511C7AC-DC5D-4A8F-B0E0-4BBB83DEBC12}"/>
    <cellStyle name="Cálculo 2 12 4 2 2" xfId="35154" xr:uid="{F2D4BCBA-C5AC-47FC-9B56-A556D85A41E6}"/>
    <cellStyle name="Cálculo 2 12 4 3" xfId="31006" xr:uid="{4DE40D59-375F-499B-B2C4-11F594D57087}"/>
    <cellStyle name="Cálculo 2 12 5" xfId="27221" xr:uid="{DFD508FB-094F-4875-9A28-36A4B4BA6F4E}"/>
    <cellStyle name="Cálculo 2 12 5 2" xfId="37936" xr:uid="{65445552-5FE1-4E64-B0E6-F44248AC2374}"/>
    <cellStyle name="Cálculo 2 13" xfId="4206" xr:uid="{CF97061D-4C21-459A-BF76-324467D9344B}"/>
    <cellStyle name="Cálculo 2 13 2" xfId="8390" xr:uid="{1059A572-59EB-426D-8A0A-E3628437B9A6}"/>
    <cellStyle name="Cálculo 2 13 2 2" xfId="9492" xr:uid="{A4F601C1-D250-45E1-9B98-17014C687FE3}"/>
    <cellStyle name="Cálculo 2 13 2 2 2" xfId="14461" xr:uid="{CE9438E1-8A8D-49BC-94F6-6C0FC8F52E11}"/>
    <cellStyle name="Cálculo 2 13 2 2 2 2" xfId="21202" xr:uid="{6DD7EDA6-1AD3-4328-BAC7-E78E4E4116E1}"/>
    <cellStyle name="Cálculo 2 13 2 2 2 2 2" xfId="36007" xr:uid="{ABAC2721-F979-4825-AD28-A452B305C7FA}"/>
    <cellStyle name="Cálculo 2 13 2 2 2 3" xfId="31482" xr:uid="{6214A277-5485-49FB-8403-CAE6E8AFE8C5}"/>
    <cellStyle name="Cálculo 2 13 2 2 3" xfId="22095" xr:uid="{2F8AA78D-8268-4B78-BB3D-F9174A53AB73}"/>
    <cellStyle name="Cálculo 2 13 2 2 3 2" xfId="36247" xr:uid="{5D871830-174A-4896-9871-251082C89E83}"/>
    <cellStyle name="Cálculo 2 13 2 2 4" xfId="30969" xr:uid="{CFA1B427-1ACE-418C-9ED3-4788C444E3B0}"/>
    <cellStyle name="Cálculo 2 13 2 3" xfId="9578" xr:uid="{CF61593A-A36B-46FF-AA11-9D35A64B6053}"/>
    <cellStyle name="Cálculo 2 13 2 3 2" xfId="20058" xr:uid="{A7ACC676-3B79-428F-9C0E-96B9C1A13FE4}"/>
    <cellStyle name="Cálculo 2 13 2 3 2 2" xfId="35748" xr:uid="{39147CDB-0348-4003-B75F-82D7CC87D111}"/>
    <cellStyle name="Cálculo 2 13 2 3 3" xfId="31009" xr:uid="{CABDB018-566E-454A-ADE2-0C61CC73C988}"/>
    <cellStyle name="Cálculo 2 13 2 4" xfId="19215" xr:uid="{4BBFC425-B47F-4DA4-AFEE-CFD11835C67D}"/>
    <cellStyle name="Cálculo 2 13 2 4 2" xfId="35474" xr:uid="{23B1C1F9-0216-41D2-BCD6-98E20B393888}"/>
    <cellStyle name="Cálculo 2 13 2 5" xfId="30076" xr:uid="{3A65C603-2B8E-463C-AF48-7C138914C8F3}"/>
    <cellStyle name="Cálculo 2 13 3" xfId="8963" xr:uid="{A1609BE2-2F84-4D73-A3FB-10CDD1F66366}"/>
    <cellStyle name="Cálculo 2 13 3 2" xfId="14462" xr:uid="{D1534BC6-F3B1-4F11-84A3-2F79BCC9E651}"/>
    <cellStyle name="Cálculo 2 13 3 2 2" xfId="18483" xr:uid="{48DD1526-FC7B-4AA2-9D52-177CC90FD287}"/>
    <cellStyle name="Cálculo 2 13 3 2 2 2" xfId="35220" xr:uid="{7F69BA44-4D89-4522-8724-8071CCA7AF29}"/>
    <cellStyle name="Cálculo 2 13 3 2 3" xfId="31483" xr:uid="{90E8A564-9564-4995-88B7-F88C1731C4C3}"/>
    <cellStyle name="Cálculo 2 13 3 3" xfId="21845" xr:uid="{79846CA1-2022-42DB-8DC1-8A7DEAF809D9}"/>
    <cellStyle name="Cálculo 2 13 3 3 2" xfId="36156" xr:uid="{BEBA0B83-0A0D-43CC-9BED-FB53C56DC40B}"/>
    <cellStyle name="Cálculo 2 13 3 4" xfId="30532" xr:uid="{9F5864D4-823E-4FD0-81A2-782836D63D75}"/>
    <cellStyle name="Cálculo 2 13 4" xfId="9577" xr:uid="{42FBC0D1-4680-4D4A-8406-F20494CA51CA}"/>
    <cellStyle name="Cálculo 2 13 4 2" xfId="18856" xr:uid="{AD9B6E6B-868D-410E-B525-20DFEEDA348F}"/>
    <cellStyle name="Cálculo 2 13 4 2 2" xfId="35352" xr:uid="{91278D30-96C1-46E3-B278-8569C704C33C}"/>
    <cellStyle name="Cálculo 2 13 4 3" xfId="31008" xr:uid="{E2C488E5-3BF1-480D-ABC1-FCDA0726B1BE}"/>
    <cellStyle name="Cálculo 2 13 5" xfId="18827" xr:uid="{73FCB238-40B6-4C28-AE46-C1CEC3853E29}"/>
    <cellStyle name="Cálculo 2 13 5 2" xfId="35338" xr:uid="{15B69D98-5E58-445F-AE81-0E8292922A9F}"/>
    <cellStyle name="Cálculo 2 14" xfId="2450" xr:uid="{6D3759E8-1D14-4E8E-906B-CFBBA6E7EDE3}"/>
    <cellStyle name="Cálculo 2 14 2" xfId="8691" xr:uid="{DEE5978B-DE45-44D3-A544-B2D618635F9C}"/>
    <cellStyle name="Cálculo 2 14 2 2" xfId="14463" xr:uid="{EDAFBB2A-7419-4213-BD00-7581CA2A961A}"/>
    <cellStyle name="Cálculo 2 14 2 2 2" xfId="27364" xr:uid="{E4D81687-306C-40EF-8282-C74CED3029DF}"/>
    <cellStyle name="Cálculo 2 14 2 2 2 2" xfId="38047" xr:uid="{52030B68-908F-4743-80A0-EA8C3BFCD6D3}"/>
    <cellStyle name="Cálculo 2 14 2 2 3" xfId="31484" xr:uid="{55CF765F-B49B-4AB2-AB35-EBAA0C6A2FAD}"/>
    <cellStyle name="Cálculo 2 14 2 3" xfId="26252" xr:uid="{251C03F3-8CF8-4522-BFDD-E66262F200CD}"/>
    <cellStyle name="Cálculo 2 14 2 3 2" xfId="37332" xr:uid="{C35E004A-893A-4C87-A401-CAFDF1D90AB5}"/>
    <cellStyle name="Cálculo 2 14 2 4" xfId="30270" xr:uid="{FD8CEC6F-D454-4240-BB7E-943ED9134B3A}"/>
    <cellStyle name="Cálculo 2 14 3" xfId="9027" xr:uid="{63F9712A-39AE-4D5A-95DC-9304728862A6}"/>
    <cellStyle name="Cálculo 2 14 3 2" xfId="14464" xr:uid="{F90562AD-1E45-4252-A2DD-D6E8AF44B34B}"/>
    <cellStyle name="Cálculo 2 14 3 2 2" xfId="22009" xr:uid="{1B483B50-3860-4C39-AB0F-D097816E1623}"/>
    <cellStyle name="Cálculo 2 14 3 2 2 2" xfId="36200" xr:uid="{5E0AF519-A4B0-4E62-8C1B-64D3C96B0211}"/>
    <cellStyle name="Cálculo 2 14 3 2 3" xfId="31485" xr:uid="{2B0B47DE-915D-4FB1-A119-5C168571CC4C}"/>
    <cellStyle name="Cálculo 2 14 3 3" xfId="22077" xr:uid="{57DE0613-B895-4606-BBBE-B5AA06680B5E}"/>
    <cellStyle name="Cálculo 2 14 3 3 2" xfId="36231" xr:uid="{02E78E02-C4E5-4D80-98D1-65261751D2B4}"/>
    <cellStyle name="Cálculo 2 14 3 4" xfId="30596" xr:uid="{D7486542-A517-4B5D-BC38-A587C1C31581}"/>
    <cellStyle name="Cálculo 2 14 4" xfId="9579" xr:uid="{9B08E03E-2D0E-449E-9A3B-C11A1C34FC67}"/>
    <cellStyle name="Cálculo 2 14 4 2" xfId="19722" xr:uid="{0FC15AB7-67E0-4A1F-8676-298239408841}"/>
    <cellStyle name="Cálculo 2 14 4 2 2" xfId="35672" xr:uid="{263B54F0-44F9-4928-B4C5-44A2CAB98A3E}"/>
    <cellStyle name="Cálculo 2 14 4 3" xfId="31010" xr:uid="{99D4F73D-025F-4D71-8F86-F697DE68C594}"/>
    <cellStyle name="Cálculo 2 14 5" xfId="23173" xr:uid="{88E68F83-253A-41BB-BC20-A7F0678930E6}"/>
    <cellStyle name="Cálculo 2 14 5 2" xfId="36329" xr:uid="{E177FF3E-CE7B-4314-AA06-2FD22764F1F7}"/>
    <cellStyle name="Cálculo 2 15" xfId="8288" xr:uid="{23F19365-05DF-4727-94F8-340A9FF47EF7}"/>
    <cellStyle name="Cálculo 2 15 2" xfId="9399" xr:uid="{0797B44D-32A7-4F90-92C8-2BF228C53FBF}"/>
    <cellStyle name="Cálculo 2 15 2 2" xfId="14465" xr:uid="{398E1691-01A5-42D6-9CF3-E71A9B6DDFD7}"/>
    <cellStyle name="Cálculo 2 15 2 2 2" xfId="20987" xr:uid="{CE5D66C4-0ABF-4DDF-9D0A-CCFAD55BE84B}"/>
    <cellStyle name="Cálculo 2 15 2 2 2 2" xfId="35936" xr:uid="{4E8516ED-0B0B-4E3C-B945-53BC91789314}"/>
    <cellStyle name="Cálculo 2 15 2 2 3" xfId="31486" xr:uid="{D935C66D-741B-4BED-B7FA-22ABE1E6194A}"/>
    <cellStyle name="Cálculo 2 15 2 3" xfId="20873" xr:uid="{369B7C9C-F55E-441B-B0A3-A20771315C02}"/>
    <cellStyle name="Cálculo 2 15 2 3 2" xfId="35915" xr:uid="{CE404278-BC26-494F-B1AA-F01DD6D6ED3A}"/>
    <cellStyle name="Cálculo 2 15 2 4" xfId="30881" xr:uid="{E50F7DEB-F9DD-47FA-ACA4-D640662D3156}"/>
    <cellStyle name="Cálculo 2 15 3" xfId="9580" xr:uid="{01288E03-59EE-470C-A2B4-462DC9F7A53F}"/>
    <cellStyle name="Cálculo 2 15 3 2" xfId="19793" xr:uid="{49458A6E-93B1-4E52-9BB0-4572AEE3C264}"/>
    <cellStyle name="Cálculo 2 15 3 2 2" xfId="35711" xr:uid="{D5F3F26F-66B8-4598-B211-29714C4AF78D}"/>
    <cellStyle name="Cálculo 2 15 3 3" xfId="31011" xr:uid="{A814F474-E64F-4298-B2BF-24623A98EB21}"/>
    <cellStyle name="Cálculo 2 15 4" xfId="20565" xr:uid="{40204344-98A6-4486-809D-6BE7B389937F}"/>
    <cellStyle name="Cálculo 2 15 4 2" xfId="35857" xr:uid="{CBCFB3F8-8504-4A7E-B4F1-CEF15BDB9B8B}"/>
    <cellStyle name="Cálculo 2 15 5" xfId="29986" xr:uid="{154BB3C1-8E5D-40B8-91DF-05355AC98069}"/>
    <cellStyle name="Cálculo 2 16" xfId="9047" xr:uid="{20F1A33C-0741-4B06-9159-6122A63C423D}"/>
    <cellStyle name="Cálculo 2 16 2" xfId="14466" xr:uid="{A6CB059C-4C77-4704-B056-F0AFC15244E6}"/>
    <cellStyle name="Cálculo 2 16 2 2" xfId="27361" xr:uid="{C1AAB84A-70D3-4F78-B2A4-40EA26D52679}"/>
    <cellStyle name="Cálculo 2 16 2 2 2" xfId="38044" xr:uid="{0EEFFBD3-9C0E-4F75-8593-5BAE79BE9DD0}"/>
    <cellStyle name="Cálculo 2 16 2 3" xfId="31487" xr:uid="{02D4340B-E3E7-4BDD-A113-AC9F68B68F39}"/>
    <cellStyle name="Cálculo 2 16 3" xfId="18296" xr:uid="{6BB1D478-F34D-4EB4-A3C5-DF91178C4699}"/>
    <cellStyle name="Cálculo 2 16 3 2" xfId="35148" xr:uid="{84296770-C272-4527-871B-B5761444E6E9}"/>
    <cellStyle name="Cálculo 2 16 4" xfId="30615" xr:uid="{A3C7782B-7FA0-4E07-988E-5389AE182B55}"/>
    <cellStyle name="Cálculo 2 17" xfId="9570" xr:uid="{A1DEB807-4302-4520-B71A-1B15BF6ADA29}"/>
    <cellStyle name="Cálculo 2 17 2" xfId="19792" xr:uid="{4A757652-AF97-4997-8C4D-2E6BFABE7852}"/>
    <cellStyle name="Cálculo 2 17 2 2" xfId="35710" xr:uid="{1B0E7F15-A48F-4ED2-941C-D90F910C4D6F}"/>
    <cellStyle name="Cálculo 2 17 3" xfId="31001" xr:uid="{C66201C2-C0C9-4106-BBF8-153EE01442C7}"/>
    <cellStyle name="Cálculo 2 18" xfId="26944" xr:uid="{4DA9399D-1BE1-433C-9342-71D747334770}"/>
    <cellStyle name="Cálculo 2 18 2" xfId="37723" xr:uid="{0F553B46-17C1-4D6F-9F8B-BA060A496340}"/>
    <cellStyle name="Cálculo 2 2" xfId="884" xr:uid="{BBA05FA1-2E72-4F43-A557-E398ED58060E}"/>
    <cellStyle name="Cálculo 2 2 2" xfId="8292" xr:uid="{50183C5E-2437-40C7-B103-2123E7E31935}"/>
    <cellStyle name="Cálculo 2 2 2 2" xfId="9403" xr:uid="{2D82BCB1-6952-49D1-9AB7-1D203F08A361}"/>
    <cellStyle name="Cálculo 2 2 2 2 2" xfId="14467" xr:uid="{F89597D6-EE43-4BA7-ABBA-182F7D94DC6B}"/>
    <cellStyle name="Cálculo 2 2 2 2 2 2" xfId="18460" xr:uid="{A84EF677-6008-459D-B610-42CC7620DA31}"/>
    <cellStyle name="Cálculo 2 2 2 2 2 2 2" xfId="35216" xr:uid="{0A9B8BD5-C042-44BD-A9D4-8BF3F8BDE86D}"/>
    <cellStyle name="Cálculo 2 2 2 2 2 3" xfId="31488" xr:uid="{85FE45A9-34A9-4275-8BA2-FFB98A89DDB3}"/>
    <cellStyle name="Cálculo 2 2 2 2 3" xfId="22086" xr:uid="{04408D28-ED99-40A1-BBEE-F350CA887E6A}"/>
    <cellStyle name="Cálculo 2 2 2 2 3 2" xfId="36238" xr:uid="{249ACBD7-0BE4-43AC-B5C6-91AA32E13F70}"/>
    <cellStyle name="Cálculo 2 2 2 2 4" xfId="30885" xr:uid="{F78D51DF-FB8C-41AF-98D6-77BF814530A4}"/>
    <cellStyle name="Cálculo 2 2 2 3" xfId="9582" xr:uid="{D67BB040-0DD9-4FB6-9A1F-01BAA13C6282}"/>
    <cellStyle name="Cálculo 2 2 2 3 2" xfId="18303" xr:uid="{AA9B3194-9CE4-4B27-B5A2-F92D3DB88765}"/>
    <cellStyle name="Cálculo 2 2 2 3 2 2" xfId="35155" xr:uid="{4272E98A-F6F2-4B7F-9066-82FBC79A9C00}"/>
    <cellStyle name="Cálculo 2 2 2 3 3" xfId="31013" xr:uid="{F27CFC9F-763E-4E53-9E03-77DEC4703DCD}"/>
    <cellStyle name="Cálculo 2 2 2 4" xfId="22069" xr:uid="{CD8238EA-2F64-4D24-809B-BBED45893572}"/>
    <cellStyle name="Cálculo 2 2 2 4 2" xfId="36224" xr:uid="{A36D117B-DA39-43AC-9E8B-2C22027C0922}"/>
    <cellStyle name="Cálculo 2 2 2 5" xfId="29990" xr:uid="{4D6EE341-9689-40E4-A48F-A07343415017}"/>
    <cellStyle name="Cálculo 2 2 3" xfId="8456" xr:uid="{CA695E48-44AB-4694-8F04-A0656D9AC8E3}"/>
    <cellStyle name="Cálculo 2 2 3 2" xfId="14468" xr:uid="{3C663019-7AFB-4537-BE5C-27BE6A869C4C}"/>
    <cellStyle name="Cálculo 2 2 3 2 2" xfId="19325" xr:uid="{32189E81-A886-47E3-9463-150B52C72811}"/>
    <cellStyle name="Cálculo 2 2 3 2 2 2" xfId="35530" xr:uid="{58336B33-89D0-4779-9B55-D3D8476190B8}"/>
    <cellStyle name="Cálculo 2 2 3 2 3" xfId="31489" xr:uid="{67D012E9-00E5-4C80-8636-9674B301C27B}"/>
    <cellStyle name="Cálculo 2 2 3 3" xfId="22937" xr:uid="{17176BD6-BA2F-4606-A4DD-60AF861BE233}"/>
    <cellStyle name="Cálculo 2 2 3 3 2" xfId="36303" xr:uid="{BFB4116F-188E-4CDF-9BB6-922688156D1D}"/>
    <cellStyle name="Cálculo 2 2 3 4" xfId="30107" xr:uid="{6E8CDA80-3D33-4BED-B5D7-0772080C241B}"/>
    <cellStyle name="Cálculo 2 2 4" xfId="9581" xr:uid="{AA2E4FB7-DDED-473B-B97F-0CEA5887D1C6}"/>
    <cellStyle name="Cálculo 2 2 4 2" xfId="18304" xr:uid="{FCADA791-DF27-4424-90BA-3F84022C6AD7}"/>
    <cellStyle name="Cálculo 2 2 4 2 2" xfId="35156" xr:uid="{A09CDF5D-A6A9-463A-9B98-61FDF4D6D191}"/>
    <cellStyle name="Cálculo 2 2 4 3" xfId="31012" xr:uid="{D5A5126B-C543-4E02-892C-71B47F6B9AC6}"/>
    <cellStyle name="Cálculo 2 2 5" xfId="27291" xr:uid="{FC12E833-4B1C-483F-8605-C942EAEEFE10}"/>
    <cellStyle name="Cálculo 2 2 5 2" xfId="37995" xr:uid="{7E2BAAF2-6ACD-4C7D-B7F1-8382C94F920E}"/>
    <cellStyle name="Cálculo 2 3" xfId="2454" xr:uid="{52FA1F4F-BD04-4618-B3BF-AEBECCD34B3A}"/>
    <cellStyle name="Cálculo 2 3 2" xfId="8293" xr:uid="{593C5C0D-1239-4B0B-9722-0AE38E0770E3}"/>
    <cellStyle name="Cálculo 2 3 2 2" xfId="9404" xr:uid="{2246BCDC-1936-43AB-9886-635949A7CCF4}"/>
    <cellStyle name="Cálculo 2 3 2 2 2" xfId="14469" xr:uid="{BF64924A-D9B0-4577-86A7-5FDA86E2BA75}"/>
    <cellStyle name="Cálculo 2 3 2 2 2 2" xfId="27360" xr:uid="{4F442E47-9D54-4782-BBBD-E4A203438E85}"/>
    <cellStyle name="Cálculo 2 3 2 2 2 2 2" xfId="38043" xr:uid="{D1D836C6-38F8-4E71-A09A-CB2131EFE853}"/>
    <cellStyle name="Cálculo 2 3 2 2 2 3" xfId="31490" xr:uid="{CF0E7646-9F9F-4D60-9E5E-40240EA94ED7}"/>
    <cellStyle name="Cálculo 2 3 2 2 3" xfId="21132" xr:uid="{A6EA78DE-A8ED-44DF-BBC9-9E98531110F9}"/>
    <cellStyle name="Cálculo 2 3 2 2 3 2" xfId="35984" xr:uid="{0BA47FD9-5976-4837-BAE5-6740C295EAB6}"/>
    <cellStyle name="Cálculo 2 3 2 2 4" xfId="30886" xr:uid="{F2A1CB1F-630E-4DCE-BF7B-13FF389E1B8A}"/>
    <cellStyle name="Cálculo 2 3 2 3" xfId="9584" xr:uid="{CB5DA1B0-F61C-4A0A-A7D1-A74CBFC17778}"/>
    <cellStyle name="Cálculo 2 3 2 3 2" xfId="20059" xr:uid="{1F5C28AC-EB25-4FDA-96F1-F11AE3DEEE0A}"/>
    <cellStyle name="Cálculo 2 3 2 3 2 2" xfId="35749" xr:uid="{32BDA18C-52F6-44D4-8EE7-18C7F1C97D04}"/>
    <cellStyle name="Cálculo 2 3 2 3 3" xfId="31015" xr:uid="{CCD2E0D6-6682-4557-9668-CC56F411BD0B}"/>
    <cellStyle name="Cálculo 2 3 2 4" xfId="21713" xr:uid="{99FE155A-BCDE-4FC0-9540-2F472CFCB832}"/>
    <cellStyle name="Cálculo 2 3 2 4 2" xfId="36111" xr:uid="{C97DEE43-6512-4583-85D8-3A1395903236}"/>
    <cellStyle name="Cálculo 2 3 2 5" xfId="29991" xr:uid="{B844CB5F-869F-447E-9407-3473334BFF4C}"/>
    <cellStyle name="Cálculo 2 3 3" xfId="9023" xr:uid="{A9979C7C-1260-4833-AD51-A6DA87C36ACB}"/>
    <cellStyle name="Cálculo 2 3 3 2" xfId="14470" xr:uid="{7C5784AF-9F08-449A-9A46-4236F08738EF}"/>
    <cellStyle name="Cálculo 2 3 3 2 2" xfId="21365" xr:uid="{01403D69-02F0-4A57-8C13-CC3A4C682F62}"/>
    <cellStyle name="Cálculo 2 3 3 2 2 2" xfId="36056" xr:uid="{D7E9BF83-7F91-4674-A66B-B335FD2635F1}"/>
    <cellStyle name="Cálculo 2 3 3 2 3" xfId="31491" xr:uid="{58ECBE07-5B58-4722-8222-5F5C0759D8A6}"/>
    <cellStyle name="Cálculo 2 3 3 3" xfId="19690" xr:uid="{5F5FEA94-1CA4-40B6-A73A-63C9D2BF881C}"/>
    <cellStyle name="Cálculo 2 3 3 3 2" xfId="35664" xr:uid="{0F639FEB-0842-4AED-B4BA-688858A8448A}"/>
    <cellStyle name="Cálculo 2 3 3 4" xfId="30592" xr:uid="{573DF9CA-ABCE-4913-B818-2A36738EFB92}"/>
    <cellStyle name="Cálculo 2 3 4" xfId="9583" xr:uid="{D0FAF67B-C246-45AE-AC96-5641A3ACAD2B}"/>
    <cellStyle name="Cálculo 2 3 4 2" xfId="19757" xr:uid="{D70A74BA-4A97-4F5B-A371-1EFD2B18EB31}"/>
    <cellStyle name="Cálculo 2 3 4 2 2" xfId="35695" xr:uid="{EDD02403-4E4C-478A-A502-3A424C902263}"/>
    <cellStyle name="Cálculo 2 3 4 3" xfId="31014" xr:uid="{FB56BA69-AFF1-4957-B8FB-E93B0FDB7366}"/>
    <cellStyle name="Cálculo 2 3 5" xfId="27211" xr:uid="{8BA7E163-004F-468A-B888-15690580EE84}"/>
    <cellStyle name="Cálculo 2 3 5 2" xfId="37933" xr:uid="{4150CDFA-56D9-4D74-BB1C-18608B61AD1F}"/>
    <cellStyle name="Cálculo 2 4" xfId="2455" xr:uid="{2E1FAC9F-E3C9-4748-8BAB-80848B206077}"/>
    <cellStyle name="Cálculo 2 4 2" xfId="8294" xr:uid="{E20D4E92-2127-4AC0-A2BA-0553CEC24295}"/>
    <cellStyle name="Cálculo 2 4 2 2" xfId="9405" xr:uid="{07DF137C-BEF3-4D61-8DDF-85A3BE7F14F4}"/>
    <cellStyle name="Cálculo 2 4 2 2 2" xfId="14471" xr:uid="{94251FBB-43DD-4B37-9A00-46821F474C6F}"/>
    <cellStyle name="Cálculo 2 4 2 2 2 2" xfId="18962" xr:uid="{4CF5FB7C-F43E-4F86-8EA3-44130BE54F23}"/>
    <cellStyle name="Cálculo 2 4 2 2 2 2 2" xfId="35391" xr:uid="{BDE8D04E-DCF8-4E41-BBF9-EAB0EE479FD1}"/>
    <cellStyle name="Cálculo 2 4 2 2 2 3" xfId="31492" xr:uid="{FC78104D-4C39-4A0E-94B0-7810A916777D}"/>
    <cellStyle name="Cálculo 2 4 2 2 3" xfId="21849" xr:uid="{132A7D33-772A-452A-813A-767C0532132F}"/>
    <cellStyle name="Cálculo 2 4 2 2 3 2" xfId="36157" xr:uid="{AA535B31-DAB8-488F-9FB2-3F8B5F248B46}"/>
    <cellStyle name="Cálculo 2 4 2 2 4" xfId="30887" xr:uid="{6BC4F65D-EC8A-4DB2-97C3-823E29A4AEF5}"/>
    <cellStyle name="Cálculo 2 4 2 3" xfId="9586" xr:uid="{618146EF-5D63-420C-BA06-418150306D15}"/>
    <cellStyle name="Cálculo 2 4 2 3 2" xfId="22106" xr:uid="{CB625ABE-3C84-48BE-8C7A-8C73E4AF4080}"/>
    <cellStyle name="Cálculo 2 4 2 3 2 2" xfId="36257" xr:uid="{436B74C0-1414-4A6C-85CE-033EBB842D22}"/>
    <cellStyle name="Cálculo 2 4 2 3 3" xfId="31017" xr:uid="{AB0477E7-7A4F-479F-AA91-B216EE921465}"/>
    <cellStyle name="Cálculo 2 4 2 4" xfId="21092" xr:uid="{36BEFADF-2982-4021-9ABC-5D978CAE38E5}"/>
    <cellStyle name="Cálculo 2 4 2 4 2" xfId="35968" xr:uid="{2A205391-BE36-4289-8638-60236529BEFE}"/>
    <cellStyle name="Cálculo 2 4 2 5" xfId="29992" xr:uid="{CDF02821-20D6-4300-8327-7C0112D7E0DB}"/>
    <cellStyle name="Cálculo 2 4 3" xfId="8740" xr:uid="{0D548DBD-CA97-40DF-96CC-D76786D365B7}"/>
    <cellStyle name="Cálculo 2 4 3 2" xfId="14472" xr:uid="{45AB0927-FB37-4A32-BDB9-65AEE922B1BB}"/>
    <cellStyle name="Cálculo 2 4 3 2 2" xfId="27362" xr:uid="{3EEF886F-7DF3-41B7-AECD-70DC400EA899}"/>
    <cellStyle name="Cálculo 2 4 3 2 2 2" xfId="38045" xr:uid="{5E29057C-9F16-45AE-BEB8-67748420E146}"/>
    <cellStyle name="Cálculo 2 4 3 2 3" xfId="31493" xr:uid="{6BD3B1DC-690A-443F-8289-FD0830CD9510}"/>
    <cellStyle name="Cálculo 2 4 3 3" xfId="22658" xr:uid="{27EEEA25-5691-4460-AACB-1E13E5EEEF95}"/>
    <cellStyle name="Cálculo 2 4 3 3 2" xfId="36302" xr:uid="{8AD3559A-025E-42EF-84EB-1C23EF0A5F19}"/>
    <cellStyle name="Cálculo 2 4 3 4" xfId="30318" xr:uid="{2BE98B78-EFFB-4FF7-B33A-75633CCDF17F}"/>
    <cellStyle name="Cálculo 2 4 4" xfId="9585" xr:uid="{56249260-0BD2-49E2-A8CD-F74C1F0C851B}"/>
    <cellStyle name="Cálculo 2 4 4 2" xfId="22176" xr:uid="{753B35B7-4113-4E7E-A2BD-2A700CD83E55}"/>
    <cellStyle name="Cálculo 2 4 4 2 2" xfId="36288" xr:uid="{8F644228-6FF0-4AD7-B411-B133F804932F}"/>
    <cellStyle name="Cálculo 2 4 4 3" xfId="31016" xr:uid="{C4D40147-B95F-4757-B62F-D118D52B6707}"/>
    <cellStyle name="Cálculo 2 4 5" xfId="27206" xr:uid="{342892DD-1B36-4963-A0CB-648DA6FA978D}"/>
    <cellStyle name="Cálculo 2 4 5 2" xfId="37930" xr:uid="{816A3464-FC7E-4C83-8F62-C37F13A7528F}"/>
    <cellStyle name="Cálculo 2 5" xfId="2456" xr:uid="{CC80E41D-F2DE-4BFF-83B5-43D62BC890C2}"/>
    <cellStyle name="Cálculo 2 5 2" xfId="8295" xr:uid="{5635BA89-98A5-4A10-B80F-5F65E3148FC2}"/>
    <cellStyle name="Cálculo 2 5 2 2" xfId="9406" xr:uid="{243EFDBE-3974-4D16-84C4-2CB1DB1F1F0D}"/>
    <cellStyle name="Cálculo 2 5 2 2 2" xfId="14473" xr:uid="{6B7E11EE-A3EA-4C29-B277-C81D8CF573C7}"/>
    <cellStyle name="Cálculo 2 5 2 2 2 2" xfId="18912" xr:uid="{FBFB21D6-B7EA-44CB-A337-748872916DBD}"/>
    <cellStyle name="Cálculo 2 5 2 2 2 2 2" xfId="35368" xr:uid="{683EF15D-03A2-4871-BCA4-72AD6F854794}"/>
    <cellStyle name="Cálculo 2 5 2 2 2 3" xfId="31494" xr:uid="{462B7456-B21E-4E4C-B394-2B1B28288DD2}"/>
    <cellStyle name="Cálculo 2 5 2 2 3" xfId="21219" xr:uid="{E1D43D46-E59F-40AF-B3F8-B1463BEC5D36}"/>
    <cellStyle name="Cálculo 2 5 2 2 3 2" xfId="36014" xr:uid="{BD27C2BE-7FD3-4428-9073-C06898CF52FE}"/>
    <cellStyle name="Cálculo 2 5 2 2 4" xfId="30888" xr:uid="{639500A7-E132-4253-B613-D8D29F631EF0}"/>
    <cellStyle name="Cálculo 2 5 2 3" xfId="9588" xr:uid="{69D0E9E5-3B3D-4A15-93C2-8006990B27AB}"/>
    <cellStyle name="Cálculo 2 5 2 3 2" xfId="18338" xr:uid="{465BDD41-628F-4AB2-A722-ABFF8A22BC6D}"/>
    <cellStyle name="Cálculo 2 5 2 3 2 2" xfId="35183" xr:uid="{977BE7AE-91CA-4741-95B6-BC54AB1DCD28}"/>
    <cellStyle name="Cálculo 2 5 2 3 3" xfId="31019" xr:uid="{FB0AB2E3-7959-4FCA-9E37-A4428C505996}"/>
    <cellStyle name="Cálculo 2 5 2 4" xfId="19306" xr:uid="{F9EF361A-8AA4-4BAB-9D55-9F1DF675458F}"/>
    <cellStyle name="Cálculo 2 5 2 4 2" xfId="35527" xr:uid="{D1E10D68-33D1-438E-8596-53DF87B169A8}"/>
    <cellStyle name="Cálculo 2 5 2 5" xfId="29993" xr:uid="{9AEF661F-1B34-49A1-A434-153CAE7A84A9}"/>
    <cellStyle name="Cálculo 2 5 3" xfId="8739" xr:uid="{67EF8C87-E08B-4B1B-82D1-7E4DB03D5724}"/>
    <cellStyle name="Cálculo 2 5 3 2" xfId="14474" xr:uid="{6E3AFFF0-BA79-4B40-8C11-9686DA02D938}"/>
    <cellStyle name="Cálculo 2 5 3 2 2" xfId="19324" xr:uid="{CB45E9C4-84FE-4473-8AAD-A2262612A41D}"/>
    <cellStyle name="Cálculo 2 5 3 2 2 2" xfId="35529" xr:uid="{1F5D71EC-7867-4C02-8AEF-AC749277CF36}"/>
    <cellStyle name="Cálculo 2 5 3 2 3" xfId="31495" xr:uid="{975ED8D7-77B1-4A27-87E0-FF640215610F}"/>
    <cellStyle name="Cálculo 2 5 3 3" xfId="21811" xr:uid="{B79E06F6-D61B-468C-B705-CF030A4FD2CA}"/>
    <cellStyle name="Cálculo 2 5 3 3 2" xfId="36146" xr:uid="{3756C7E8-9723-4BC8-9783-7A86D6DF0B88}"/>
    <cellStyle name="Cálculo 2 5 3 4" xfId="30317" xr:uid="{1FA24104-848F-4FB1-9D23-A55C8B56EA7B}"/>
    <cellStyle name="Cálculo 2 5 4" xfId="9587" xr:uid="{5F668467-C196-4BEB-941E-2040F4E73641}"/>
    <cellStyle name="Cálculo 2 5 4 2" xfId="18340" xr:uid="{8179906C-13D2-4FC4-8EA5-167636F3A675}"/>
    <cellStyle name="Cálculo 2 5 4 2 2" xfId="35185" xr:uid="{3DB32570-8D8B-4895-8C08-4B67040EC5CD}"/>
    <cellStyle name="Cálculo 2 5 4 3" xfId="31018" xr:uid="{74DEEDFD-FFEA-4ABA-B7A7-2CF4221C3EA0}"/>
    <cellStyle name="Cálculo 2 5 5" xfId="27191" xr:uid="{207727AE-714F-4920-B438-2DFAA2470B19}"/>
    <cellStyle name="Cálculo 2 5 5 2" xfId="37920" xr:uid="{4DA0A9D2-CFCA-44E9-9D8D-E5FB6B13A60A}"/>
    <cellStyle name="Cálculo 2 6" xfId="2457" xr:uid="{9B4F8428-99A4-4136-8018-BBC5CF9D4ABE}"/>
    <cellStyle name="Cálculo 2 6 2" xfId="8296" xr:uid="{9AB78BE6-C97B-46BD-AB5D-E5D2260B4FA2}"/>
    <cellStyle name="Cálculo 2 6 2 2" xfId="9407" xr:uid="{F49293CB-682C-4E1C-8DC6-E6D0E04F0A78}"/>
    <cellStyle name="Cálculo 2 6 2 2 2" xfId="14475" xr:uid="{4A095E57-AC5D-4281-8F13-9892C7956DA8}"/>
    <cellStyle name="Cálculo 2 6 2 2 2 2" xfId="22128" xr:uid="{EE9D0968-C85A-47C6-81E3-7691D0EAF637}"/>
    <cellStyle name="Cálculo 2 6 2 2 2 2 2" xfId="36266" xr:uid="{7972AD23-09E6-4FD6-B85C-244C79C07625}"/>
    <cellStyle name="Cálculo 2 6 2 2 2 3" xfId="31496" xr:uid="{5E73088A-1366-4C8E-B5CF-20400D12B8EB}"/>
    <cellStyle name="Cálculo 2 6 2 2 3" xfId="19786" xr:uid="{AD690FA3-8882-4CE1-AB09-34C11E3FF7FF}"/>
    <cellStyle name="Cálculo 2 6 2 2 3 2" xfId="35706" xr:uid="{BFCAC778-BDC8-423D-A15D-960A4AA7A519}"/>
    <cellStyle name="Cálculo 2 6 2 2 4" xfId="30889" xr:uid="{16C6DBFA-DAAA-4560-A2D4-27CE0EB5CAE8}"/>
    <cellStyle name="Cálculo 2 6 2 3" xfId="9590" xr:uid="{EAC72159-1DA5-4ADB-BED0-6315A5A7075F}"/>
    <cellStyle name="Cálculo 2 6 2 3 2" xfId="20192" xr:uid="{6CFA2AE9-4667-4B19-87F1-51E0B1836BB9}"/>
    <cellStyle name="Cálculo 2 6 2 3 2 2" xfId="35772" xr:uid="{083DAB51-9084-43B2-9C85-BED6ABCDBC14}"/>
    <cellStyle name="Cálculo 2 6 2 3 3" xfId="31021" xr:uid="{DB622024-94F8-45FD-BCF2-0CC124D0D793}"/>
    <cellStyle name="Cálculo 2 6 2 4" xfId="22066" xr:uid="{912ECCA6-F0A1-4181-8EFD-D08C88B18EA5}"/>
    <cellStyle name="Cálculo 2 6 2 4 2" xfId="36223" xr:uid="{52F68F35-2178-4058-B7D1-8999DCA3CC02}"/>
    <cellStyle name="Cálculo 2 6 2 5" xfId="29994" xr:uid="{11728E55-1DD3-48FB-9D0C-2145EF1F57B4}"/>
    <cellStyle name="Cálculo 2 6 3" xfId="8738" xr:uid="{79EC6BCB-F730-46FF-B9C7-9ACC6EC79DFF}"/>
    <cellStyle name="Cálculo 2 6 3 2" xfId="14476" xr:uid="{1DC133CB-7EF6-4454-BB17-D79D3A45CC15}"/>
    <cellStyle name="Cálculo 2 6 3 2 2" xfId="27345" xr:uid="{73DB6DA9-5A8D-478E-85FB-29CC2D64D79E}"/>
    <cellStyle name="Cálculo 2 6 3 2 2 2" xfId="38034" xr:uid="{58F66161-DA7D-4FF6-AA4D-97843AB0E501}"/>
    <cellStyle name="Cálculo 2 6 3 2 3" xfId="31497" xr:uid="{0C776437-EA67-4725-854B-6B28240C50AE}"/>
    <cellStyle name="Cálculo 2 6 3 3" xfId="18205" xr:uid="{CF5D7A94-721A-4438-9A8F-1592CB719291}"/>
    <cellStyle name="Cálculo 2 6 3 3 2" xfId="35112" xr:uid="{17D0E2B7-6373-4C9A-B4E5-57668688F929}"/>
    <cellStyle name="Cálculo 2 6 3 4" xfId="30316" xr:uid="{E657AB51-7BC9-41DE-BC42-9B5A4434F872}"/>
    <cellStyle name="Cálculo 2 6 4" xfId="9589" xr:uid="{AE190ABB-C107-4E5C-BDA3-354A22CA41C8}"/>
    <cellStyle name="Cálculo 2 6 4 2" xfId="21872" xr:uid="{FCA335A3-6DBB-41EA-84E3-5009F764ADD4}"/>
    <cellStyle name="Cálculo 2 6 4 2 2" xfId="36160" xr:uid="{F6B7F398-4B32-4FD7-856B-D7271853C1E7}"/>
    <cellStyle name="Cálculo 2 6 4 3" xfId="31020" xr:uid="{96FC302C-114E-4A69-9BA6-7B0AA276089F}"/>
    <cellStyle name="Cálculo 2 6 5" xfId="27171" xr:uid="{7757B8E3-0A01-4291-ADAB-0410C08BDE98}"/>
    <cellStyle name="Cálculo 2 6 5 2" xfId="37906" xr:uid="{DF91E2FC-CEA2-464C-B973-1357122D8768}"/>
    <cellStyle name="Cálculo 2 7" xfId="2458" xr:uid="{05BB5EB8-0277-4F98-B807-2EA211556933}"/>
    <cellStyle name="Cálculo 2 7 2" xfId="8297" xr:uid="{88E782F9-7C61-4765-94A9-D1620501FF98}"/>
    <cellStyle name="Cálculo 2 7 2 2" xfId="9408" xr:uid="{6A55C8CE-9420-4FF9-95A0-E5667E92DFB9}"/>
    <cellStyle name="Cálculo 2 7 2 2 2" xfId="14477" xr:uid="{F5DE0215-BF71-4526-83D3-B21CE69A90D9}"/>
    <cellStyle name="Cálculo 2 7 2 2 2 2" xfId="19582" xr:uid="{F37A68E8-4795-4152-BF7F-F4F46E5EA48C}"/>
    <cellStyle name="Cálculo 2 7 2 2 2 2 2" xfId="35614" xr:uid="{593901EA-A21E-44B3-B903-AAAA10C10E46}"/>
    <cellStyle name="Cálculo 2 7 2 2 2 3" xfId="31498" xr:uid="{92E7D384-E41E-4EE3-9B25-624B1FABD8CC}"/>
    <cellStyle name="Cálculo 2 7 2 2 3" xfId="19184" xr:uid="{6AB2E54C-79F0-4C88-B84D-A685E749C058}"/>
    <cellStyle name="Cálculo 2 7 2 2 3 2" xfId="35461" xr:uid="{B27B05E5-6D5A-4840-B445-958CC23C0D32}"/>
    <cellStyle name="Cálculo 2 7 2 2 4" xfId="30890" xr:uid="{07615074-C045-4848-999D-86637132C323}"/>
    <cellStyle name="Cálculo 2 7 2 3" xfId="9592" xr:uid="{2957F13A-BFF6-464B-B875-278DDC09BD7C}"/>
    <cellStyle name="Cálculo 2 7 2 3 2" xfId="22178" xr:uid="{FEB76132-001D-4BC5-9421-E69C17B0D925}"/>
    <cellStyle name="Cálculo 2 7 2 3 2 2" xfId="36290" xr:uid="{0B9FBD1C-2F3A-4A7D-8EF9-95B0C922702A}"/>
    <cellStyle name="Cálculo 2 7 2 3 3" xfId="31023" xr:uid="{1F69021F-E85E-4434-83CC-89931A89A486}"/>
    <cellStyle name="Cálculo 2 7 2 4" xfId="26495" xr:uid="{7F571E4E-4048-475B-B599-5C7EB8BDD67F}"/>
    <cellStyle name="Cálculo 2 7 2 4 2" xfId="37456" xr:uid="{998A2E0F-0C51-49F9-AE03-1BBEF19657FF}"/>
    <cellStyle name="Cálculo 2 7 2 5" xfId="29995" xr:uid="{8E5E9B95-F7EE-4867-A299-0F4859FB61AD}"/>
    <cellStyle name="Cálculo 2 7 3" xfId="8737" xr:uid="{2D447649-E707-4CD7-AFD7-FAE19BCB275A}"/>
    <cellStyle name="Cálculo 2 7 3 2" xfId="14478" xr:uid="{A4646D03-D6C0-48DE-A86F-00FF06B8344E}"/>
    <cellStyle name="Cálculo 2 7 3 2 2" xfId="19727" xr:uid="{310F736E-8CC8-4A35-BA9A-82C7A531922C}"/>
    <cellStyle name="Cálculo 2 7 3 2 2 2" xfId="35673" xr:uid="{D5F216C6-ABF1-4649-AA6C-3267FBC0958F}"/>
    <cellStyle name="Cálculo 2 7 3 2 3" xfId="31499" xr:uid="{B2AE516E-5B19-411D-8165-B74A2241BB0C}"/>
    <cellStyle name="Cálculo 2 7 3 3" xfId="19456" xr:uid="{14373C0F-FB47-459F-B4BD-A3C2A46CE146}"/>
    <cellStyle name="Cálculo 2 7 3 3 2" xfId="35573" xr:uid="{E772CE30-E0E8-4DB4-BDAD-4A827C9E3884}"/>
    <cellStyle name="Cálculo 2 7 3 4" xfId="30315" xr:uid="{0439D0C5-06AB-436F-89B4-94AFA3FCEC8F}"/>
    <cellStyle name="Cálculo 2 7 4" xfId="9591" xr:uid="{DA1D73F2-3E74-4D34-82C6-CEFC4DA48870}"/>
    <cellStyle name="Cálculo 2 7 4 2" xfId="18439" xr:uid="{D7217F00-3ED1-45D9-924E-24D9B72C45BF}"/>
    <cellStyle name="Cálculo 2 7 4 2 2" xfId="35207" xr:uid="{127F0074-A938-4886-A684-3EC9336556BA}"/>
    <cellStyle name="Cálculo 2 7 4 3" xfId="31022" xr:uid="{DB990FF1-F093-417F-B7ED-A22861DE074A}"/>
    <cellStyle name="Cálculo 2 7 5" xfId="23334" xr:uid="{A21B77E4-B53B-4E4B-918D-D04E9B65DE9E}"/>
    <cellStyle name="Cálculo 2 7 5 2" xfId="36361" xr:uid="{1C263F5C-DB51-4323-83E7-6251E91D8576}"/>
    <cellStyle name="Cálculo 2 8" xfId="2459" xr:uid="{D2E0CDB9-1792-4691-8B26-131A28AA0E8F}"/>
    <cellStyle name="Cálculo 2 8 2" xfId="8298" xr:uid="{CE0B545F-094F-413D-AC2C-369B585C2E5B}"/>
    <cellStyle name="Cálculo 2 8 2 2" xfId="9409" xr:uid="{32CA7A30-7310-4043-A649-4C42D2030480}"/>
    <cellStyle name="Cálculo 2 8 2 2 2" xfId="14479" xr:uid="{6FAFD404-CE29-4E4E-A9F0-66BA2B1BAB29}"/>
    <cellStyle name="Cálculo 2 8 2 2 2 2" xfId="21216" xr:uid="{5B5C6E18-F8F9-4FB7-B40B-F78A9A2284B5}"/>
    <cellStyle name="Cálculo 2 8 2 2 2 2 2" xfId="36012" xr:uid="{127F4174-80D1-4C80-AAF8-677A9D065AE6}"/>
    <cellStyle name="Cálculo 2 8 2 2 2 3" xfId="31500" xr:uid="{60C1A449-7051-43E4-8FB6-66579E9D8022}"/>
    <cellStyle name="Cálculo 2 8 2 2 3" xfId="18502" xr:uid="{903B0A39-2AD6-4354-81FD-A74E2A8F7FFB}"/>
    <cellStyle name="Cálculo 2 8 2 2 3 2" xfId="35231" xr:uid="{B0945F53-1854-43B4-994F-3C136767CB0D}"/>
    <cellStyle name="Cálculo 2 8 2 2 4" xfId="30891" xr:uid="{190F8661-8CAA-4AED-8B35-CC62CCDD9978}"/>
    <cellStyle name="Cálculo 2 8 2 3" xfId="9594" xr:uid="{66E9E132-EFB7-4052-99ED-DA405D1D9E3A}"/>
    <cellStyle name="Cálculo 2 8 2 3 2" xfId="20296" xr:uid="{CD283B6A-A768-483B-8E23-FDA4B845995A}"/>
    <cellStyle name="Cálculo 2 8 2 3 2 2" xfId="35799" xr:uid="{70CF93BA-D060-4CC9-9D76-7EB3BFD8B5D6}"/>
    <cellStyle name="Cálculo 2 8 2 3 3" xfId="31025" xr:uid="{80DAF1BC-7DE6-4698-9E66-0ECCDADBA493}"/>
    <cellStyle name="Cálculo 2 8 2 4" xfId="23171" xr:uid="{632229DE-58AC-4212-8FC1-3430FF63F08C}"/>
    <cellStyle name="Cálculo 2 8 2 4 2" xfId="36328" xr:uid="{D045BFAF-7B6B-4C4C-8959-39AB3D5FE7E0}"/>
    <cellStyle name="Cálculo 2 8 2 5" xfId="29996" xr:uid="{0A7F51BC-98CD-4305-8758-46783CD5D501}"/>
    <cellStyle name="Cálculo 2 8 3" xfId="8736" xr:uid="{FA6F0E4F-3B1D-4753-A091-0759CF07EE8F}"/>
    <cellStyle name="Cálculo 2 8 3 2" xfId="14480" xr:uid="{E50B5970-14E3-420B-B86E-5A2B446D853C}"/>
    <cellStyle name="Cálculo 2 8 3 2 2" xfId="18775" xr:uid="{EBE20A73-9FB1-49F3-AC0D-2F08BE4065ED}"/>
    <cellStyle name="Cálculo 2 8 3 2 2 2" xfId="35323" xr:uid="{682C26B1-E181-4E15-80E3-8AC17A6A0935}"/>
    <cellStyle name="Cálculo 2 8 3 2 3" xfId="31501" xr:uid="{98173C0D-CC33-4A1F-A1FB-6928AF290BA7}"/>
    <cellStyle name="Cálculo 2 8 3 3" xfId="20999" xr:uid="{330EC065-2FB8-4B44-AB5D-BA4134E7A817}"/>
    <cellStyle name="Cálculo 2 8 3 3 2" xfId="35939" xr:uid="{3B9F13C6-6CE4-4451-B059-E6C1BDB7FD0C}"/>
    <cellStyle name="Cálculo 2 8 3 4" xfId="30314" xr:uid="{0B771E88-62E3-4FB6-B225-BD85E802B883}"/>
    <cellStyle name="Cálculo 2 8 4" xfId="9593" xr:uid="{95D0FF10-C4B0-49D5-87A2-DFFE55F01719}"/>
    <cellStyle name="Cálculo 2 8 4 2" xfId="19710" xr:uid="{6F6DE429-510F-462D-A2C3-D11DAFF5EAD8}"/>
    <cellStyle name="Cálculo 2 8 4 2 2" xfId="35665" xr:uid="{2446DAAA-7FA9-4D0B-AECF-8DB5D156040C}"/>
    <cellStyle name="Cálculo 2 8 4 3" xfId="31024" xr:uid="{D8CD993F-99A9-4D2E-83D1-546C8CCB9E17}"/>
    <cellStyle name="Cálculo 2 8 5" xfId="25821" xr:uid="{24C59F14-979B-4D84-B276-F67B550CC9C2}"/>
    <cellStyle name="Cálculo 2 8 5 2" xfId="37002" xr:uid="{2C1AF870-26A5-4AA1-A973-AEFB7C6D578C}"/>
    <cellStyle name="Cálculo 2 9" xfId="2460" xr:uid="{AEBBB26C-13F2-4F3E-948A-12E0F07B5E05}"/>
    <cellStyle name="Cálculo 2 9 2" xfId="8299" xr:uid="{677CEED6-3854-4BA4-AEFB-20266518D02E}"/>
    <cellStyle name="Cálculo 2 9 2 2" xfId="9410" xr:uid="{0C6876C2-B12F-4610-8971-7345C334C6D0}"/>
    <cellStyle name="Cálculo 2 9 2 2 2" xfId="14481" xr:uid="{C61F5902-0C3D-44A7-BA56-12F13C80350A}"/>
    <cellStyle name="Cálculo 2 9 2 2 2 2" xfId="18965" xr:uid="{D17241B2-0EA7-4B37-BF19-418C63AC5965}"/>
    <cellStyle name="Cálculo 2 9 2 2 2 2 2" xfId="35393" xr:uid="{EA927BBB-E08F-4912-880F-AAEE19780590}"/>
    <cellStyle name="Cálculo 2 9 2 2 2 3" xfId="31502" xr:uid="{45324E1A-4C3F-40AB-B0AB-AF4882E99E08}"/>
    <cellStyle name="Cálculo 2 9 2 2 3" xfId="18759" xr:uid="{36A3868D-CF80-4D76-AF0B-052BAFA87E5E}"/>
    <cellStyle name="Cálculo 2 9 2 2 3 2" xfId="35315" xr:uid="{FEC2A8B1-4DF8-44C9-915E-7A52D4D8D16A}"/>
    <cellStyle name="Cálculo 2 9 2 2 4" xfId="30892" xr:uid="{0B1F1671-93F0-4275-BD4D-553FE4D61602}"/>
    <cellStyle name="Cálculo 2 9 2 3" xfId="9596" xr:uid="{58050AA3-A96C-4269-866E-ACF138840AAD}"/>
    <cellStyle name="Cálculo 2 9 2 3 2" xfId="21871" xr:uid="{E400771A-F2C5-4748-9319-E5D4B24E3847}"/>
    <cellStyle name="Cálculo 2 9 2 3 2 2" xfId="36159" xr:uid="{DCE73FB5-98CA-4332-AC0B-0EC3FF5FE89B}"/>
    <cellStyle name="Cálculo 2 9 2 3 3" xfId="31027" xr:uid="{AC706899-DDC0-4364-9748-3C5849F98B8B}"/>
    <cellStyle name="Cálculo 2 9 2 4" xfId="19198" xr:uid="{4E5FDC0D-361D-4BBA-80C3-1001BFA96CD4}"/>
    <cellStyle name="Cálculo 2 9 2 4 2" xfId="35463" xr:uid="{4F9DFA96-C655-4A55-B8D4-3AB362F8E393}"/>
    <cellStyle name="Cálculo 2 9 2 5" xfId="29997" xr:uid="{D202F73E-7A77-4748-8A8B-EF2827CCD9A7}"/>
    <cellStyle name="Cálculo 2 9 3" xfId="8735" xr:uid="{9F492CA9-606E-4E4F-9C5D-F567D49869A1}"/>
    <cellStyle name="Cálculo 2 9 3 2" xfId="14482" xr:uid="{ECF0F960-CCE6-4A09-B146-93BD968F6C16}"/>
    <cellStyle name="Cálculo 2 9 3 2 2" xfId="19398" xr:uid="{D15D232E-FC8F-476C-9B2E-B7952A1BAA6E}"/>
    <cellStyle name="Cálculo 2 9 3 2 2 2" xfId="35553" xr:uid="{F7BA6FE9-F6F7-4A0B-AEF5-C3D9C9C13E13}"/>
    <cellStyle name="Cálculo 2 9 3 2 3" xfId="31503" xr:uid="{C882A91D-5894-4D6F-9678-9D0D906A43C1}"/>
    <cellStyle name="Cálculo 2 9 3 3" xfId="20279" xr:uid="{C5EFCB44-A746-4FD7-A76E-2A8D7DC093CC}"/>
    <cellStyle name="Cálculo 2 9 3 3 2" xfId="35795" xr:uid="{9134404B-08BC-4FB7-BDCA-3BDB903A2511}"/>
    <cellStyle name="Cálculo 2 9 3 4" xfId="30313" xr:uid="{B45CDAEC-394B-4F6C-898B-BD119A208C09}"/>
    <cellStyle name="Cálculo 2 9 4" xfId="9595" xr:uid="{FCE168B5-5E37-460E-BEE2-01DAD4FC74D7}"/>
    <cellStyle name="Cálculo 2 9 4 2" xfId="19794" xr:uid="{3095946C-04A1-43D2-B257-655397FF3817}"/>
    <cellStyle name="Cálculo 2 9 4 2 2" xfId="35712" xr:uid="{66C78CDF-8626-4B0C-9C08-C9CA179208A2}"/>
    <cellStyle name="Cálculo 2 9 4 3" xfId="31026" xr:uid="{AB0D24E3-EC0D-4E80-93F9-46E600C9E9AC}"/>
    <cellStyle name="Cálculo 2 9 5" xfId="27574" xr:uid="{2819A3DF-0F72-47A1-BDAA-5A42A488DCAE}"/>
    <cellStyle name="Cálculo 2 9 5 2" xfId="38154" xr:uid="{A8397BDD-52F5-456D-8BBA-5116CEB6428B}"/>
    <cellStyle name="Cálculo 3" xfId="872" xr:uid="{CC1405CA-7EE4-4A88-B594-A0669BCCFDBC}"/>
    <cellStyle name="Cálculo 3 10" xfId="2462" xr:uid="{7AC66F51-CF98-4BB0-AE42-35E91CD9312A}"/>
    <cellStyle name="Cálculo 3 10 2" xfId="8301" xr:uid="{A10C0E31-1DA4-404B-8DE2-5F7AED9CFBB3}"/>
    <cellStyle name="Cálculo 3 10 2 2" xfId="9412" xr:uid="{2F71F15E-70A0-44C2-BC16-7FC69612BF6F}"/>
    <cellStyle name="Cálculo 3 10 2 2 2" xfId="14483" xr:uid="{B58F3B50-B847-4CA3-9688-589C2CDF2DE0}"/>
    <cellStyle name="Cálculo 3 10 2 2 2 2" xfId="18506" xr:uid="{30B9D598-EB2C-46F0-BD88-6047F899BEDB}"/>
    <cellStyle name="Cálculo 3 10 2 2 2 2 2" xfId="35232" xr:uid="{9054FAD5-3D76-4432-913E-E857F45CC7D7}"/>
    <cellStyle name="Cálculo 3 10 2 2 2 3" xfId="31504" xr:uid="{970F4DDF-24A3-44F6-AD6E-8723F71092F3}"/>
    <cellStyle name="Cálculo 3 10 2 2 3" xfId="22163" xr:uid="{B6F7E97D-B396-4AE6-B55F-AC78DFEBE534}"/>
    <cellStyle name="Cálculo 3 10 2 2 3 2" xfId="36280" xr:uid="{3E2CB618-8368-4CD7-8A98-E9FC6AABEE7F}"/>
    <cellStyle name="Cálculo 3 10 2 2 4" xfId="30894" xr:uid="{34F4244A-A0AB-4FBF-B6F0-0A6961C84F60}"/>
    <cellStyle name="Cálculo 3 10 2 3" xfId="9599" xr:uid="{769E5DDD-EAFD-4244-BBCA-F5909DDADB86}"/>
    <cellStyle name="Cálculo 3 10 2 3 2" xfId="20185" xr:uid="{BB4E8BED-5F4F-42AF-89F1-D2F1A9081A57}"/>
    <cellStyle name="Cálculo 3 10 2 3 2 2" xfId="35765" xr:uid="{B17929AC-DF5C-44A0-9B0D-EB3DAD78CB2E}"/>
    <cellStyle name="Cálculo 3 10 2 3 3" xfId="31030" xr:uid="{14AB5F8F-AC3E-41DA-80A7-0085095CB647}"/>
    <cellStyle name="Cálculo 3 10 2 4" xfId="18942" xr:uid="{7759EAC3-005C-42D3-A0F4-2C268DA85146}"/>
    <cellStyle name="Cálculo 3 10 2 4 2" xfId="35384" xr:uid="{F6510C82-472C-4B09-96DF-5EE4266E409F}"/>
    <cellStyle name="Cálculo 3 10 2 5" xfId="29999" xr:uid="{86F5BB56-94CA-46BC-8C6F-FF201C17736F}"/>
    <cellStyle name="Cálculo 3 10 3" xfId="8733" xr:uid="{1CF929EF-6FB7-4C82-ABAF-11B8F56B6039}"/>
    <cellStyle name="Cálculo 3 10 3 2" xfId="14484" xr:uid="{19063021-B061-4772-89A3-FECC3EA81FBB}"/>
    <cellStyle name="Cálculo 3 10 3 2 2" xfId="18776" xr:uid="{CA61458A-3BAB-4D69-BE53-35953CDC28C4}"/>
    <cellStyle name="Cálculo 3 10 3 2 2 2" xfId="35324" xr:uid="{763DC277-EAA5-4E18-94EB-A9AEF5D9815A}"/>
    <cellStyle name="Cálculo 3 10 3 2 3" xfId="31505" xr:uid="{39CAB25E-D680-445E-9D6D-3CFC97915F3C}"/>
    <cellStyle name="Cálculo 3 10 3 3" xfId="19744" xr:uid="{58A08338-D39C-450A-BB6B-4615C746C4A8}"/>
    <cellStyle name="Cálculo 3 10 3 3 2" xfId="35683" xr:uid="{CAC1AC08-4BE4-4B6F-BC0D-3132849195B1}"/>
    <cellStyle name="Cálculo 3 10 3 4" xfId="30311" xr:uid="{F8EA4A5D-69EB-4C44-A6C7-D4A4F13723CF}"/>
    <cellStyle name="Cálculo 3 10 4" xfId="9598" xr:uid="{F83B7FE0-0DF9-4D89-ABFC-07CCA9DBC994}"/>
    <cellStyle name="Cálculo 3 10 4 2" xfId="21815" xr:uid="{CBF91ABE-6F94-41FF-BD18-C101C09CC8BB}"/>
    <cellStyle name="Cálculo 3 10 4 2 2" xfId="36148" xr:uid="{7FBE9347-CB58-457B-9A04-CB29438CCD33}"/>
    <cellStyle name="Cálculo 3 10 4 3" xfId="31029" xr:uid="{44D43E40-7E35-4112-BB94-61E950E94AE0}"/>
    <cellStyle name="Cálculo 3 10 5" xfId="27222" xr:uid="{94416F2D-E8D2-4B7B-9343-932631D0D75E}"/>
    <cellStyle name="Cálculo 3 10 5 2" xfId="37937" xr:uid="{DDD6DE67-ED93-46B3-BB01-C11D7CCDE813}"/>
    <cellStyle name="Cálculo 3 11" xfId="4207" xr:uid="{C0750479-19C3-4D75-BD2B-33A0F0259E60}"/>
    <cellStyle name="Cálculo 3 11 2" xfId="8391" xr:uid="{9F7E0967-C970-416C-BAFA-38ED0B538963}"/>
    <cellStyle name="Cálculo 3 11 2 2" xfId="9493" xr:uid="{BC9DFD96-3E3A-4AFB-8038-1E4C5D2C9FB8}"/>
    <cellStyle name="Cálculo 3 11 2 2 2" xfId="14485" xr:uid="{C12C5E3F-DFCD-4B6E-8E7B-3B762C7A3918}"/>
    <cellStyle name="Cálculo 3 11 2 2 2 2" xfId="20487" xr:uid="{D6474249-FBF1-41D8-8BAE-948A67D14E84}"/>
    <cellStyle name="Cálculo 3 11 2 2 2 2 2" xfId="35833" xr:uid="{9D7219BE-0A48-42CA-8ED3-B65008E2A347}"/>
    <cellStyle name="Cálculo 3 11 2 2 2 3" xfId="31506" xr:uid="{95F65D65-3567-4F13-AD23-F347A9D6FC18}"/>
    <cellStyle name="Cálculo 3 11 2 2 3" xfId="18924" xr:uid="{1C460FA6-2898-467C-A037-BBDCB9BA056C}"/>
    <cellStyle name="Cálculo 3 11 2 2 3 2" xfId="35375" xr:uid="{54DF9A0F-E87B-4BBB-9955-AC0082E346DC}"/>
    <cellStyle name="Cálculo 3 11 2 2 4" xfId="30970" xr:uid="{0BB17070-029B-414A-8798-0C6100158884}"/>
    <cellStyle name="Cálculo 3 11 2 3" xfId="9601" xr:uid="{567B50C7-65C4-49DD-9706-698899F1C031}"/>
    <cellStyle name="Cálculo 3 11 2 3 2" xfId="19758" xr:uid="{133EA085-2B25-48F3-B7A5-5CB8004E311B}"/>
    <cellStyle name="Cálculo 3 11 2 3 2 2" xfId="35696" xr:uid="{85417C0C-D3DB-4EEF-ADC0-7C89491F1B2D}"/>
    <cellStyle name="Cálculo 3 11 2 3 3" xfId="31032" xr:uid="{B55FF685-15D5-4F85-86CF-8B788CCAD9C4}"/>
    <cellStyle name="Cálculo 3 11 2 4" xfId="18692" xr:uid="{68258033-8713-4972-A76E-740A8F88D8E2}"/>
    <cellStyle name="Cálculo 3 11 2 4 2" xfId="35273" xr:uid="{A4759A67-D689-45C5-9630-836A354FEFDB}"/>
    <cellStyle name="Cálculo 3 11 2 5" xfId="30077" xr:uid="{0E4C9372-DF81-4546-BF27-4EF542DD4866}"/>
    <cellStyle name="Cálculo 3 11 3" xfId="8713" xr:uid="{B5492FF9-0B97-499D-94E6-B0FBD2379357}"/>
    <cellStyle name="Cálculo 3 11 3 2" xfId="14486" xr:uid="{D512DDAB-4232-4FA1-82C6-5569B1808B44}"/>
    <cellStyle name="Cálculo 3 11 3 2 2" xfId="22129" xr:uid="{3D758D40-938C-4F40-991D-E0D4215CD6CA}"/>
    <cellStyle name="Cálculo 3 11 3 2 2 2" xfId="36267" xr:uid="{61B29EAB-91FF-4763-A17C-B6EE583FB848}"/>
    <cellStyle name="Cálculo 3 11 3 2 3" xfId="31507" xr:uid="{E020D370-37B0-44C9-A81D-D64A0913EDA8}"/>
    <cellStyle name="Cálculo 3 11 3 3" xfId="21183" xr:uid="{178E6562-C10A-485B-BDBF-762784FF9C2D}"/>
    <cellStyle name="Cálculo 3 11 3 3 2" xfId="35995" xr:uid="{5379AF4B-F1BB-415D-8440-7A8F82AAFE87}"/>
    <cellStyle name="Cálculo 3 11 3 4" xfId="30291" xr:uid="{F7D492CE-2BF5-4DD1-92BA-114B6B3707F2}"/>
    <cellStyle name="Cálculo 3 11 4" xfId="9600" xr:uid="{2FCBF54C-2127-43B3-9D08-58C598635D72}"/>
    <cellStyle name="Cálculo 3 11 4 2" xfId="18192" xr:uid="{0DE04236-5310-4728-B4FA-8C51DEF754BB}"/>
    <cellStyle name="Cálculo 3 11 4 2 2" xfId="35109" xr:uid="{5385F46A-7FEE-45CA-9273-E55BF4B88244}"/>
    <cellStyle name="Cálculo 3 11 4 3" xfId="31031" xr:uid="{4E8994E8-F796-4E3B-8EF5-17E4DDFFE5BC}"/>
    <cellStyle name="Cálculo 3 11 5" xfId="26853" xr:uid="{4B707129-C33B-4168-8C1A-60B40674E4E6}"/>
    <cellStyle name="Cálculo 3 11 5 2" xfId="37642" xr:uid="{0E6FBC0F-0A3D-4738-83F3-D3D8D3E36530}"/>
    <cellStyle name="Cálculo 3 12" xfId="2461" xr:uid="{BE953F98-AF80-4070-B6E7-F179F46A53EF}"/>
    <cellStyle name="Cálculo 3 12 2" xfId="8692" xr:uid="{ADAD29B5-0788-47B4-AFAE-C6F74067ED4D}"/>
    <cellStyle name="Cálculo 3 12 2 2" xfId="14487" xr:uid="{639237BE-161D-4949-8E47-0C2F61BA6EA2}"/>
    <cellStyle name="Cálculo 3 12 2 2 2" xfId="18762" xr:uid="{A820A929-460A-4930-8F95-EC0DDC521A51}"/>
    <cellStyle name="Cálculo 3 12 2 2 2 2" xfId="35317" xr:uid="{FF54B560-0049-4D6D-B2C6-522D1BF2663D}"/>
    <cellStyle name="Cálculo 3 12 2 2 3" xfId="31508" xr:uid="{2DEDDC04-BD37-4F6C-9C9A-0C1EE3D915C2}"/>
    <cellStyle name="Cálculo 3 12 2 3" xfId="19113" xr:uid="{5A8B2161-A4C5-4F74-945F-0C735DF61A10}"/>
    <cellStyle name="Cálculo 3 12 2 3 2" xfId="35427" xr:uid="{C9CDFBEB-DBD9-4E69-A64C-8CBB18DB034E}"/>
    <cellStyle name="Cálculo 3 12 2 4" xfId="30271" xr:uid="{23CB30CA-C3C5-48FE-885B-22E0B837EE5E}"/>
    <cellStyle name="Cálculo 3 12 3" xfId="8734" xr:uid="{915B135F-4AD5-49B0-910F-C73D5DE7753A}"/>
    <cellStyle name="Cálculo 3 12 3 2" xfId="14488" xr:uid="{B1179F56-C21B-492F-858D-2304A74DAFFB}"/>
    <cellStyle name="Cálculo 3 12 3 2 2" xfId="20488" xr:uid="{DC31B13C-BE16-454F-80C5-91C574680628}"/>
    <cellStyle name="Cálculo 3 12 3 2 2 2" xfId="35834" xr:uid="{76248030-CD02-40C3-83E7-AFEB74E17951}"/>
    <cellStyle name="Cálculo 3 12 3 2 3" xfId="31509" xr:uid="{6A1F3F74-42B0-407B-8050-E0271DAF773B}"/>
    <cellStyle name="Cálculo 3 12 3 3" xfId="19677" xr:uid="{91B755EA-43EB-49C9-92F6-CC4105ADEBAB}"/>
    <cellStyle name="Cálculo 3 12 3 3 2" xfId="35659" xr:uid="{8AC545C8-28D4-4C2B-B7A0-3A65B15950AA}"/>
    <cellStyle name="Cálculo 3 12 3 4" xfId="30312" xr:uid="{7D99AE5A-B13E-4E28-BECE-5786E7081CF3}"/>
    <cellStyle name="Cálculo 3 12 4" xfId="9602" xr:uid="{903A6FDE-8850-4A05-B4DE-D1654C44E3F5}"/>
    <cellStyle name="Cálculo 3 12 4 2" xfId="21213" xr:uid="{0B55A9A3-243D-421A-9AC2-CB8DBF9B9523}"/>
    <cellStyle name="Cálculo 3 12 4 2 2" xfId="36011" xr:uid="{41B57967-9A08-4614-9D33-5AC6B0A51B50}"/>
    <cellStyle name="Cálculo 3 12 4 3" xfId="31033" xr:uid="{48EFBBBE-9802-4D50-8B60-313D01BCC6D1}"/>
    <cellStyle name="Cálculo 3 12 5" xfId="18873" xr:uid="{826ADFE2-59C5-4968-8BF4-4BBE15C41033}"/>
    <cellStyle name="Cálculo 3 12 5 2" xfId="35356" xr:uid="{EFC21F75-4FFC-4AD9-8517-88B64E8E7FD1}"/>
    <cellStyle name="Cálculo 3 13" xfId="8300" xr:uid="{51AE0FEA-6A9C-46C8-8C52-EE439338210A}"/>
    <cellStyle name="Cálculo 3 13 2" xfId="9411" xr:uid="{81918143-D3E7-482D-BE4F-244B80B03F80}"/>
    <cellStyle name="Cálculo 3 13 2 2" xfId="14489" xr:uid="{0C929D9B-89CB-4230-96E7-648DA3F64486}"/>
    <cellStyle name="Cálculo 3 13 2 2 2" xfId="22120" xr:uid="{367E1CAA-981A-46C9-A048-20E3F95DE80B}"/>
    <cellStyle name="Cálculo 3 13 2 2 2 2" xfId="36265" xr:uid="{95A464BC-322F-4931-9681-54EBB408FE5A}"/>
    <cellStyle name="Cálculo 3 13 2 2 3" xfId="31510" xr:uid="{FADE63DC-5F35-4E09-86ED-AB42362A1C5C}"/>
    <cellStyle name="Cálculo 3 13 2 3" xfId="20440" xr:uid="{E36FC24F-7F4C-4393-8184-A8C58FFF9E01}"/>
    <cellStyle name="Cálculo 3 13 2 3 2" xfId="35821" xr:uid="{986A8A9D-385F-45B2-B10D-BE2B6BAC3F0F}"/>
    <cellStyle name="Cálculo 3 13 2 4" xfId="30893" xr:uid="{A4767598-6F7B-4538-B07B-64A63AE04727}"/>
    <cellStyle name="Cálculo 3 13 3" xfId="9603" xr:uid="{0E2EBDFA-3DAE-40D6-BD3C-CCE097EE670F}"/>
    <cellStyle name="Cálculo 3 13 3 2" xfId="19795" xr:uid="{CDA6EA28-92A7-43A2-9329-2E39E327CF9E}"/>
    <cellStyle name="Cálculo 3 13 3 2 2" xfId="35713" xr:uid="{8A2FAD94-FF4A-45BA-83E5-BDC0C8FC9579}"/>
    <cellStyle name="Cálculo 3 13 3 3" xfId="31034" xr:uid="{74DD68E3-84C5-46A6-A697-484A73981C86}"/>
    <cellStyle name="Cálculo 3 13 4" xfId="19199" xr:uid="{A138AAF0-8373-4DBC-A38D-89C05A830708}"/>
    <cellStyle name="Cálculo 3 13 4 2" xfId="35464" xr:uid="{5F26C1EB-106A-4215-B6E9-3D03F3DE087F}"/>
    <cellStyle name="Cálculo 3 13 5" xfId="29998" xr:uid="{7F18BF1A-2D4D-48FF-B07E-B475F90F6EA8}"/>
    <cellStyle name="Cálculo 3 14" xfId="9312" xr:uid="{EF591E9F-C867-45AE-B316-5795463C8CFF}"/>
    <cellStyle name="Cálculo 3 14 2" xfId="14490" xr:uid="{A816DA8A-616C-4069-A450-780D588F55D3}"/>
    <cellStyle name="Cálculo 3 14 2 2" xfId="23479" xr:uid="{F88AAE1E-DB00-4AE0-B5E4-4FD7F3C38897}"/>
    <cellStyle name="Cálculo 3 14 2 2 2" xfId="36457" xr:uid="{9CE23181-D136-4D38-81E2-D9375E45B9BD}"/>
    <cellStyle name="Cálculo 3 14 2 3" xfId="31511" xr:uid="{9EF564A8-6704-4534-81C3-CB67E5B84B80}"/>
    <cellStyle name="Cálculo 3 14 3" xfId="19182" xr:uid="{E65C6402-BCB4-47C2-96F1-68042A2171A0}"/>
    <cellStyle name="Cálculo 3 14 3 2" xfId="35459" xr:uid="{475FD632-77F6-4D7B-B96C-03BC6E4E8BE1}"/>
    <cellStyle name="Cálculo 3 14 4" xfId="30855" xr:uid="{6920EF8C-14C7-44CF-AB82-1F9FD8CC8D0A}"/>
    <cellStyle name="Cálculo 3 15" xfId="9597" xr:uid="{CDD477FD-84D5-4F89-82E3-8CC0AA003865}"/>
    <cellStyle name="Cálculo 3 15 2" xfId="21816" xr:uid="{D6849968-9C14-4F1D-8135-AAFC8810DF7C}"/>
    <cellStyle name="Cálculo 3 15 2 2" xfId="36149" xr:uid="{3FD988F9-47D0-45BA-930E-3F16027FD47E}"/>
    <cellStyle name="Cálculo 3 15 3" xfId="31028" xr:uid="{0635BF5D-5247-4CA0-B7DE-86257241F172}"/>
    <cellStyle name="Cálculo 3 16" xfId="27507" xr:uid="{F4DB88BA-D5F2-4240-8F10-05E93CCCAD36}"/>
    <cellStyle name="Cálculo 3 16 2" xfId="38110" xr:uid="{3A9CE050-6803-4BEC-9168-F793B2A3246F}"/>
    <cellStyle name="Cálculo 3 2" xfId="2463" xr:uid="{328C35AC-6CB7-43D6-AE4C-E624687BF60A}"/>
    <cellStyle name="Cálculo 3 2 2" xfId="8302" xr:uid="{311DA7EC-EF8B-4E0E-9A07-319458A9F401}"/>
    <cellStyle name="Cálculo 3 2 2 2" xfId="9413" xr:uid="{83EAFE26-57C6-4D87-9936-F895F0250806}"/>
    <cellStyle name="Cálculo 3 2 2 2 2" xfId="14491" xr:uid="{1658AD76-8A35-4B8E-B8EC-A2AC9A9AC132}"/>
    <cellStyle name="Cálculo 3 2 2 2 2 2" xfId="21285" xr:uid="{83293526-1790-4EB2-B7BC-C1B6DF29143D}"/>
    <cellStyle name="Cálculo 3 2 2 2 2 2 2" xfId="36033" xr:uid="{FE1C05B3-BFC6-4076-8139-865737B75CB7}"/>
    <cellStyle name="Cálculo 3 2 2 2 2 3" xfId="31512" xr:uid="{9175B6FE-DD1C-412C-B225-D266C991464A}"/>
    <cellStyle name="Cálculo 3 2 2 2 3" xfId="22085" xr:uid="{DBEBE4A8-8F33-4511-B54D-61D8382DB1E4}"/>
    <cellStyle name="Cálculo 3 2 2 2 3 2" xfId="36237" xr:uid="{5398AF6D-6B46-4E1A-8439-253FD432EE89}"/>
    <cellStyle name="Cálculo 3 2 2 2 4" xfId="30895" xr:uid="{7DE15799-A761-441E-9783-63674EA4C4B3}"/>
    <cellStyle name="Cálculo 3 2 2 3" xfId="9605" xr:uid="{08DA5714-6288-42EB-B78A-1F1244689B45}"/>
    <cellStyle name="Cálculo 3 2 2 3 2" xfId="22177" xr:uid="{B4F8753F-8CC1-49D5-800F-FB249B15E74B}"/>
    <cellStyle name="Cálculo 3 2 2 3 2 2" xfId="36289" xr:uid="{AA0A6164-5969-4512-BA51-2E0A1939AB31}"/>
    <cellStyle name="Cálculo 3 2 2 3 3" xfId="31036" xr:uid="{059FAE7C-6F43-4C95-B94C-B149211DDFCD}"/>
    <cellStyle name="Cálculo 3 2 2 4" xfId="26494" xr:uid="{1317A3C9-6E7D-4383-AE99-E3AEE7B1FB4C}"/>
    <cellStyle name="Cálculo 3 2 2 4 2" xfId="37455" xr:uid="{4C4B37A6-B9CE-47E5-A667-303EB745D473}"/>
    <cellStyle name="Cálculo 3 2 2 5" xfId="30000" xr:uid="{56A494B1-39CB-4687-9603-7012D82609E0}"/>
    <cellStyle name="Cálculo 3 2 3" xfId="8686" xr:uid="{41EF479A-4D4C-4D40-B7A0-50893AFFBF0E}"/>
    <cellStyle name="Cálculo 3 2 3 2" xfId="14492" xr:uid="{F1F45142-9922-4CC5-B87D-87E6777DC9E3}"/>
    <cellStyle name="Cálculo 3 2 3 2 2" xfId="23480" xr:uid="{7C5CD4F2-DDDB-4EDF-AA6C-AB2E6FE0B8AC}"/>
    <cellStyle name="Cálculo 3 2 3 2 2 2" xfId="36458" xr:uid="{D9792BE1-4D5E-49C6-9909-1E6D8981397F}"/>
    <cellStyle name="Cálculo 3 2 3 2 3" xfId="31513" xr:uid="{5B1C2E0B-0F42-4C65-8245-D3A841480DFF}"/>
    <cellStyle name="Cálculo 3 2 3 3" xfId="19676" xr:uid="{6BE8592F-59BC-4118-A570-F6D82467FA34}"/>
    <cellStyle name="Cálculo 3 2 3 3 2" xfId="35658" xr:uid="{226D5D85-2C00-4FC8-9F39-7ED254B3E851}"/>
    <cellStyle name="Cálculo 3 2 3 4" xfId="30265" xr:uid="{F5E9B39F-2B40-418C-943A-D8EB01C9B453}"/>
    <cellStyle name="Cálculo 3 2 4" xfId="9604" xr:uid="{C3FC4CCA-4E24-44F8-9EB0-1EEC3CD9BB29}"/>
    <cellStyle name="Cálculo 3 2 4 2" xfId="22108" xr:uid="{0B541F68-B980-4B0A-8EEF-F888D0F4674E}"/>
    <cellStyle name="Cálculo 3 2 4 2 2" xfId="36259" xr:uid="{2E695786-E720-4AF5-B683-1170D71414F1}"/>
    <cellStyle name="Cálculo 3 2 4 3" xfId="31035" xr:uid="{26195CE8-B44C-4320-8E27-0B1F016F22C0}"/>
    <cellStyle name="Cálculo 3 2 5" xfId="27290" xr:uid="{91F7C3D2-AE64-44C2-810B-E2AA27CCF621}"/>
    <cellStyle name="Cálculo 3 2 5 2" xfId="37994" xr:uid="{01D27418-B0A2-44C8-AAF8-01E7E5589730}"/>
    <cellStyle name="Cálculo 3 3" xfId="2464" xr:uid="{44CC5783-D29C-42DB-AF0E-9716BAD1612E}"/>
    <cellStyle name="Cálculo 3 3 2" xfId="8303" xr:uid="{E7C85FF0-2A14-4F52-B121-93FC4DC2E09A}"/>
    <cellStyle name="Cálculo 3 3 2 2" xfId="9414" xr:uid="{D2643259-E1EB-4BEE-9502-63516DB6C8F9}"/>
    <cellStyle name="Cálculo 3 3 2 2 2" xfId="14493" xr:uid="{BD83E789-EC1B-46F3-9ABC-06E72BEB98B7}"/>
    <cellStyle name="Cálculo 3 3 2 2 2 2" xfId="21284" xr:uid="{C3E5794C-DF28-4449-A2B3-7B26F3AE4D58}"/>
    <cellStyle name="Cálculo 3 3 2 2 2 2 2" xfId="36032" xr:uid="{2F328544-3851-4ED4-A6F3-16B04BE5E17B}"/>
    <cellStyle name="Cálculo 3 3 2 2 2 3" xfId="31514" xr:uid="{6320C067-7C96-436E-89F8-6867015C80F4}"/>
    <cellStyle name="Cálculo 3 3 2 2 3" xfId="21790" xr:uid="{2521109B-8F22-41C9-923D-497AC21C29BA}"/>
    <cellStyle name="Cálculo 3 3 2 2 3 2" xfId="36142" xr:uid="{F4005EC3-E1B9-481C-98D6-882630DE9686}"/>
    <cellStyle name="Cálculo 3 3 2 2 4" xfId="30896" xr:uid="{95860385-9F85-46BF-A43B-740851F9BA47}"/>
    <cellStyle name="Cálculo 3 3 2 3" xfId="9607" xr:uid="{C2F5CD88-3F8F-489C-9E58-2CC82CCB1959}"/>
    <cellStyle name="Cálculo 3 3 2 3 2" xfId="22107" xr:uid="{DC5E780E-1068-4050-8CFF-20B8A652F2AE}"/>
    <cellStyle name="Cálculo 3 3 2 3 2 2" xfId="36258" xr:uid="{86C0760A-E9C6-4184-BF56-C01B8B00332B}"/>
    <cellStyle name="Cálculo 3 3 2 3 3" xfId="31038" xr:uid="{0B9C689C-981F-449B-AA83-81E72DEAB594}"/>
    <cellStyle name="Cálculo 3 3 2 4" xfId="18396" xr:uid="{12103A72-A265-4BB5-B02F-F42CDE23AA53}"/>
    <cellStyle name="Cálculo 3 3 2 4 2" xfId="35193" xr:uid="{0E2D8FD7-9A12-48EA-8B6C-6225A84C35C9}"/>
    <cellStyle name="Cálculo 3 3 2 5" xfId="30001" xr:uid="{18F26875-3F6A-4323-A257-A66683CDF817}"/>
    <cellStyle name="Cálculo 3 3 3" xfId="9081" xr:uid="{0B83D85F-7AEF-4AFC-B094-8FC734F033D3}"/>
    <cellStyle name="Cálculo 3 3 3 2" xfId="14494" xr:uid="{9358D18F-4921-4FE8-AC0B-65A611BF2630}"/>
    <cellStyle name="Cálculo 3 3 3 2 2" xfId="23481" xr:uid="{5E1D944D-DD8E-4A51-B0EF-78172CA78B5C}"/>
    <cellStyle name="Cálculo 3 3 3 2 2 2" xfId="36459" xr:uid="{A5786907-6771-469E-A74F-62162F206AD6}"/>
    <cellStyle name="Cálculo 3 3 3 2 3" xfId="31515" xr:uid="{718D441E-10B0-4703-8B3A-BD86BC44B8BC}"/>
    <cellStyle name="Cálculo 3 3 3 3" xfId="18540" xr:uid="{F2480451-6651-4840-B78B-EC514A358F6C}"/>
    <cellStyle name="Cálculo 3 3 3 3 2" xfId="35254" xr:uid="{75D63994-3FFF-45BA-BD7F-F56CF63D73F7}"/>
    <cellStyle name="Cálculo 3 3 3 4" xfId="30648" xr:uid="{A87983F6-C439-4319-95FC-15F9911C6E23}"/>
    <cellStyle name="Cálculo 3 3 4" xfId="9606" xr:uid="{2B6745CC-E472-4FDD-A041-342C72B30FCC}"/>
    <cellStyle name="Cálculo 3 3 4 2" xfId="18925" xr:uid="{7134C000-384E-478F-8FD4-4040D4C2472E}"/>
    <cellStyle name="Cálculo 3 3 4 2 2" xfId="35376" xr:uid="{784110D9-858A-4500-BF15-76704336798A}"/>
    <cellStyle name="Cálculo 3 3 4 3" xfId="31037" xr:uid="{4E25FEEF-B96D-41FA-91BB-E8A3474506A5}"/>
    <cellStyle name="Cálculo 3 3 5" xfId="27210" xr:uid="{6E41195E-C069-47F4-9AB1-75C284FA3705}"/>
    <cellStyle name="Cálculo 3 3 5 2" xfId="37932" xr:uid="{E61A5912-A114-4D7B-BB51-200F69A18F93}"/>
    <cellStyle name="Cálculo 3 4" xfId="2465" xr:uid="{26AC290D-68B0-436D-B66D-160B7C390F03}"/>
    <cellStyle name="Cálculo 3 4 2" xfId="8304" xr:uid="{06B3CA9C-8505-4CB3-8581-16FEA4DAE108}"/>
    <cellStyle name="Cálculo 3 4 2 2" xfId="9415" xr:uid="{3947DD43-74F4-4B5A-B0E7-BA95A281C1E3}"/>
    <cellStyle name="Cálculo 3 4 2 2 2" xfId="14495" xr:uid="{7A1B24DE-5B50-4091-9E5B-B248312F3312}"/>
    <cellStyle name="Cálculo 3 4 2 2 2 2" xfId="20607" xr:uid="{FEC8085F-8DCA-4A88-B254-AC14E958FFC9}"/>
    <cellStyle name="Cálculo 3 4 2 2 2 2 2" xfId="35863" xr:uid="{33C4C419-5E24-475D-A0B0-F8F415D76E25}"/>
    <cellStyle name="Cálculo 3 4 2 2 2 3" xfId="31516" xr:uid="{44E9B6CC-7734-4C54-9209-D5429F4603A9}"/>
    <cellStyle name="Cálculo 3 4 2 2 3" xfId="18542" xr:uid="{64DE2C50-BD47-48B9-9AEF-C3F4B2E48302}"/>
    <cellStyle name="Cálculo 3 4 2 2 3 2" xfId="35255" xr:uid="{A017684A-B83C-464C-A869-9FF0D253FD29}"/>
    <cellStyle name="Cálculo 3 4 2 2 4" xfId="30897" xr:uid="{7C37C0E7-C220-4E7B-B20C-7F537590C87E}"/>
    <cellStyle name="Cálculo 3 4 2 3" xfId="9609" xr:uid="{4CDD3565-4782-47FC-BBBE-5871D1F28925}"/>
    <cellStyle name="Cálculo 3 4 2 3 2" xfId="18761" xr:uid="{B33B1297-B30C-40F1-B82D-80CC2E39B0B7}"/>
    <cellStyle name="Cálculo 3 4 2 3 2 2" xfId="35316" xr:uid="{89A0EF5C-BBB8-4C3F-95EB-22848017D696}"/>
    <cellStyle name="Cálculo 3 4 2 3 3" xfId="31040" xr:uid="{08FB5109-F071-49CB-A967-137B45B211BD}"/>
    <cellStyle name="Cálculo 3 4 2 4" xfId="26493" xr:uid="{4D16E158-71FB-4C11-BC7A-A4B0EF0FE1F5}"/>
    <cellStyle name="Cálculo 3 4 2 4 2" xfId="37454" xr:uid="{0F1D6B5A-525E-47DC-BEDF-7780C6DDF37E}"/>
    <cellStyle name="Cálculo 3 4 2 5" xfId="30002" xr:uid="{68DF360B-8A71-4897-84D5-2F9D3744CC18}"/>
    <cellStyle name="Cálculo 3 4 3" xfId="8729" xr:uid="{EA9917A1-6B9C-45EB-AA85-A08261E70ED5}"/>
    <cellStyle name="Cálculo 3 4 3 2" xfId="14496" xr:uid="{EA64EE6F-20B8-4CC2-875E-320A1B053E56}"/>
    <cellStyle name="Cálculo 3 4 3 2 2" xfId="23482" xr:uid="{4906AB67-DCB3-46FE-917E-2ED8806F91A6}"/>
    <cellStyle name="Cálculo 3 4 3 2 2 2" xfId="36460" xr:uid="{8490AA41-5B8C-4E0D-9B05-A13350FAB161}"/>
    <cellStyle name="Cálculo 3 4 3 2 3" xfId="31517" xr:uid="{8CEF6BC9-61C2-4C99-86F2-44FE50F9074F}"/>
    <cellStyle name="Cálculo 3 4 3 3" xfId="18495" xr:uid="{A53DC3BB-BF0C-43C9-862F-AA317D63775D}"/>
    <cellStyle name="Cálculo 3 4 3 3 2" xfId="35225" xr:uid="{2FD2FEF2-8FE5-42A5-AC42-19B7901AA3F9}"/>
    <cellStyle name="Cálculo 3 4 3 4" xfId="30307" xr:uid="{62A399F9-4CFB-4F21-BFD3-69D9DD960719}"/>
    <cellStyle name="Cálculo 3 4 4" xfId="9608" xr:uid="{9933D3ED-25A7-44F2-B364-1C7F40EBF0B2}"/>
    <cellStyle name="Cálculo 3 4 4 2" xfId="19003" xr:uid="{E0877DF4-264E-43CA-9433-495057A4D961}"/>
    <cellStyle name="Cálculo 3 4 4 2 2" xfId="35416" xr:uid="{EB21D0F9-4E22-4225-8231-59AD15DF57E4}"/>
    <cellStyle name="Cálculo 3 4 4 3" xfId="31039" xr:uid="{8A820142-6BFB-4A1D-A95C-629B9266090C}"/>
    <cellStyle name="Cálculo 3 4 5" xfId="27205" xr:uid="{D71CCB6C-E87F-4386-B295-D7792586FA0E}"/>
    <cellStyle name="Cálculo 3 4 5 2" xfId="37929" xr:uid="{64F96A7A-D924-491E-9CFA-A86F3A57ED40}"/>
    <cellStyle name="Cálculo 3 5" xfId="2466" xr:uid="{0C61D551-AD61-4930-8D29-19E26104D45C}"/>
    <cellStyle name="Cálculo 3 5 2" xfId="8305" xr:uid="{EF7661DA-4B87-4D20-98A8-D405654F179D}"/>
    <cellStyle name="Cálculo 3 5 2 2" xfId="9416" xr:uid="{B7CE7AA9-A818-499A-9FA7-E652747BE2DF}"/>
    <cellStyle name="Cálculo 3 5 2 2 2" xfId="14497" xr:uid="{31964A50-6AF7-42DD-A896-EE47712AC11E}"/>
    <cellStyle name="Cálculo 3 5 2 2 2 2" xfId="20608" xr:uid="{CC82F6EF-237E-4DBA-82FE-55F2BF9635F5}"/>
    <cellStyle name="Cálculo 3 5 2 2 2 2 2" xfId="35864" xr:uid="{62770628-BDA6-4347-9637-5D63E7ABCA5C}"/>
    <cellStyle name="Cálculo 3 5 2 2 2 3" xfId="31518" xr:uid="{E01D31F4-8AFB-4ABB-B4F8-FFE7BA9ADFCB}"/>
    <cellStyle name="Cálculo 3 5 2 2 3" xfId="19787" xr:uid="{3B2FC928-66AB-479D-826F-58302BF87119}"/>
    <cellStyle name="Cálculo 3 5 2 2 3 2" xfId="35707" xr:uid="{0A59D023-C820-4C38-BC83-89650B74574F}"/>
    <cellStyle name="Cálculo 3 5 2 2 4" xfId="30898" xr:uid="{F7F928A5-7E0D-4DE3-A1A7-20A4B1B9CE18}"/>
    <cellStyle name="Cálculo 3 5 2 3" xfId="9611" xr:uid="{593F347B-C28A-4EAF-9267-F6469C60B420}"/>
    <cellStyle name="Cálculo 3 5 2 3 2" xfId="19002" xr:uid="{FC5D674E-17C1-4092-80A9-F3A97659F74D}"/>
    <cellStyle name="Cálculo 3 5 2 3 2 2" xfId="35415" xr:uid="{CA8A684F-0CEB-4632-8793-8589D36A3CCE}"/>
    <cellStyle name="Cálculo 3 5 2 3 3" xfId="31042" xr:uid="{757AFE5A-8316-4296-8FFE-3E3C88C99939}"/>
    <cellStyle name="Cálculo 3 5 2 4" xfId="27479" xr:uid="{55D94080-739D-490C-8FBC-5A22BDC13B7F}"/>
    <cellStyle name="Cálculo 3 5 2 4 2" xfId="38087" xr:uid="{7E12C040-EE57-4B65-955B-A38445083A07}"/>
    <cellStyle name="Cálculo 3 5 2 5" xfId="30003" xr:uid="{E0713EAD-1908-4DC6-A44E-684DADC0D1C1}"/>
    <cellStyle name="Cálculo 3 5 3" xfId="8732" xr:uid="{402E47D0-552D-40A3-B4FB-18FC6BFB1913}"/>
    <cellStyle name="Cálculo 3 5 3 2" xfId="14498" xr:uid="{806347B1-3F2A-4801-B228-744D58EF9A62}"/>
    <cellStyle name="Cálculo 3 5 3 2 2" xfId="23483" xr:uid="{E42B0B83-089F-4444-86A9-4C92CFF275DC}"/>
    <cellStyle name="Cálculo 3 5 3 2 2 2" xfId="36461" xr:uid="{52B6E12F-93D4-4C75-9BE1-9B95FECBB4CD}"/>
    <cellStyle name="Cálculo 3 5 3 2 3" xfId="31519" xr:uid="{235AFA8A-5BFF-4A28-A5BB-E7AE0981D6EA}"/>
    <cellStyle name="Cálculo 3 5 3 3" xfId="19543" xr:uid="{1571F487-CAFB-44ED-806B-4F6B1E6AB387}"/>
    <cellStyle name="Cálculo 3 5 3 3 2" xfId="35606" xr:uid="{9E3C2F86-0C2E-43CA-B306-092ACBCE35B2}"/>
    <cellStyle name="Cálculo 3 5 3 4" xfId="30310" xr:uid="{385DFB02-8C9E-4E44-B414-9D8471ED1F6B}"/>
    <cellStyle name="Cálculo 3 5 4" xfId="9610" xr:uid="{8B1103AE-0407-4DAB-8164-022860600E5F}"/>
    <cellStyle name="Cálculo 3 5 4 2" xfId="18339" xr:uid="{59EF945F-7B9A-4E35-8B12-9ECD1E024BBD}"/>
    <cellStyle name="Cálculo 3 5 4 2 2" xfId="35184" xr:uid="{98F6E3DC-90F1-4DF2-8708-5FDFDE1BA3CA}"/>
    <cellStyle name="Cálculo 3 5 4 3" xfId="31041" xr:uid="{16CF58C2-077D-4CE5-BB90-30F5529DCC54}"/>
    <cellStyle name="Cálculo 3 5 5" xfId="27190" xr:uid="{F2BDDD87-D5BD-4981-B60B-F5C08F6519E6}"/>
    <cellStyle name="Cálculo 3 5 5 2" xfId="37919" xr:uid="{A11980E0-D881-43AE-BF2F-8FA6841F41DE}"/>
    <cellStyle name="Cálculo 3 6" xfId="2467" xr:uid="{88FCC35C-DA0F-4297-A463-894D2E72670C}"/>
    <cellStyle name="Cálculo 3 6 2" xfId="8306" xr:uid="{2209D34E-25BB-4C2D-AC54-4FEDD47BB90D}"/>
    <cellStyle name="Cálculo 3 6 2 2" xfId="9417" xr:uid="{103E2FDA-D2AF-473E-9731-F1F58ADF38F1}"/>
    <cellStyle name="Cálculo 3 6 2 2 2" xfId="14499" xr:uid="{55BBFDDC-BBA5-464A-B3D0-017E0875C93E}"/>
    <cellStyle name="Cálculo 3 6 2 2 2 2" xfId="18694" xr:uid="{F7E01591-8297-4742-8C8D-9D9DBE3EE2CA}"/>
    <cellStyle name="Cálculo 3 6 2 2 2 2 2" xfId="35275" xr:uid="{6339997A-0820-4301-8ECB-D5371A0BB262}"/>
    <cellStyle name="Cálculo 3 6 2 2 2 3" xfId="31520" xr:uid="{191AB368-36F4-40E0-BF23-43B66CB4A4B8}"/>
    <cellStyle name="Cálculo 3 6 2 2 3" xfId="22164" xr:uid="{65C387F0-0F29-489D-BE98-F991F1F2D3FD}"/>
    <cellStyle name="Cálculo 3 6 2 2 3 2" xfId="36281" xr:uid="{8E51F5CB-FD7D-4474-8670-32121C973E2C}"/>
    <cellStyle name="Cálculo 3 6 2 2 4" xfId="30899" xr:uid="{A857011A-4A43-4330-B9E4-7872628F4784}"/>
    <cellStyle name="Cálculo 3 6 2 3" xfId="9613" xr:uid="{8305D810-2637-45FD-8681-BABFE3F4717D}"/>
    <cellStyle name="Cálculo 3 6 2 3 2" xfId="19796" xr:uid="{BCB59D73-4680-4839-8464-064091B30DF9}"/>
    <cellStyle name="Cálculo 3 6 2 3 2 2" xfId="35714" xr:uid="{5A25AA6D-9F10-483D-BA54-1F791ED8173E}"/>
    <cellStyle name="Cálculo 3 6 2 3 3" xfId="31044" xr:uid="{C69812C5-380B-4E57-BF27-A30A5ED65F8E}"/>
    <cellStyle name="Cálculo 3 6 2 4" xfId="20601" xr:uid="{86DC1800-8B16-438D-8F51-631C54ADEA74}"/>
    <cellStyle name="Cálculo 3 6 2 4 2" xfId="35861" xr:uid="{2358D8A2-2B58-4A29-8B58-7A963AB5CA21}"/>
    <cellStyle name="Cálculo 3 6 2 5" xfId="30004" xr:uid="{DA9D5DBC-BC14-457F-88EE-F7019E835089}"/>
    <cellStyle name="Cálculo 3 6 3" xfId="8731" xr:uid="{CA76528F-C9C8-4F5D-821A-8CD24979C075}"/>
    <cellStyle name="Cálculo 3 6 3 2" xfId="14500" xr:uid="{36A789A8-D6B6-4CDD-841C-65892E5A8E9F}"/>
    <cellStyle name="Cálculo 3 6 3 2 2" xfId="20489" xr:uid="{940C7548-F988-4A17-A9F0-B465DD744C1C}"/>
    <cellStyle name="Cálculo 3 6 3 2 2 2" xfId="35835" xr:uid="{6F963CDF-BF6D-479D-9E8F-9FCC81609673}"/>
    <cellStyle name="Cálculo 3 6 3 2 3" xfId="31521" xr:uid="{28F44D33-EA66-4A6B-9BA0-74E5828DD2DD}"/>
    <cellStyle name="Cálculo 3 6 3 3" xfId="22075" xr:uid="{CED0E8B8-516F-48CB-9ED5-E73E0F0F675B}"/>
    <cellStyle name="Cálculo 3 6 3 3 2" xfId="36229" xr:uid="{BBB42F25-8705-41DC-9FAF-D26DC1820FAD}"/>
    <cellStyle name="Cálculo 3 6 3 4" xfId="30309" xr:uid="{592D2A49-C9A7-432E-804F-CF48DD8802BD}"/>
    <cellStyle name="Cálculo 3 6 4" xfId="9612" xr:uid="{69FBF895-FA0B-443B-A34A-695209B11E67}"/>
    <cellStyle name="Cálculo 3 6 4 2" xfId="18548" xr:uid="{DA9EFB86-0AE6-4B25-B137-7FA4692B846D}"/>
    <cellStyle name="Cálculo 3 6 4 2 2" xfId="35260" xr:uid="{ABAD6F3B-4283-4B40-AE69-2E9C05FE1FEF}"/>
    <cellStyle name="Cálculo 3 6 4 3" xfId="31043" xr:uid="{FED6E524-EA51-4F51-9EDB-B52CF0FBCACD}"/>
    <cellStyle name="Cálculo 3 6 5" xfId="27170" xr:uid="{5C4A2363-A4D9-4F5F-A84B-DFA1E0A18B34}"/>
    <cellStyle name="Cálculo 3 6 5 2" xfId="37905" xr:uid="{284BA646-89EC-41C0-B896-F223C0B06E56}"/>
    <cellStyle name="Cálculo 3 7" xfId="2468" xr:uid="{FBB70B75-BD90-4585-9E53-32E5A2E2F5B4}"/>
    <cellStyle name="Cálculo 3 7 2" xfId="8307" xr:uid="{4527D899-6EB7-4D0C-8E9B-2D6D79299432}"/>
    <cellStyle name="Cálculo 3 7 2 2" xfId="9418" xr:uid="{3B17ED77-C452-4AC4-B129-C3F1BA77D138}"/>
    <cellStyle name="Cálculo 3 7 2 2 2" xfId="14501" xr:uid="{40A6BF87-5A75-43B5-A364-A50D5B85AA0C}"/>
    <cellStyle name="Cálculo 3 7 2 2 2 2" xfId="19013" xr:uid="{7AB29117-5EDF-4B05-B1E5-97E11259A0C9}"/>
    <cellStyle name="Cálculo 3 7 2 2 2 2 2" xfId="35422" xr:uid="{28C83D4F-6D75-46C7-A2E9-D40CF76FDC8E}"/>
    <cellStyle name="Cálculo 3 7 2 2 2 3" xfId="31522" xr:uid="{5E22D746-B725-484F-A605-87A21C1F21DC}"/>
    <cellStyle name="Cálculo 3 7 2 2 3" xfId="18501" xr:uid="{B40786A5-F6DD-42C9-9A81-346D3FA66E4F}"/>
    <cellStyle name="Cálculo 3 7 2 2 3 2" xfId="35230" xr:uid="{D5BA3294-35D8-453D-BC11-7AD706CC77E5}"/>
    <cellStyle name="Cálculo 3 7 2 2 4" xfId="30900" xr:uid="{A99BA662-0885-45EC-8E30-2D41B5C352E6}"/>
    <cellStyle name="Cálculo 3 7 2 3" xfId="9615" xr:uid="{066C31CA-81D6-4F6E-BE0C-4F6F783C923D}"/>
    <cellStyle name="Cálculo 3 7 2 3 2" xfId="19759" xr:uid="{96B8B98B-2E40-4900-8F0B-FBB25BF1DF30}"/>
    <cellStyle name="Cálculo 3 7 2 3 2 2" xfId="35697" xr:uid="{109E0387-7EB0-4D19-AECA-3029AB8E9F99}"/>
    <cellStyle name="Cálculo 3 7 2 3 3" xfId="31046" xr:uid="{8FE326FF-13E3-42F9-B3AE-85E86C8CCFF9}"/>
    <cellStyle name="Cálculo 3 7 2 4" xfId="19271" xr:uid="{82974DBE-493A-409C-B8D3-55B9EB4ACDBC}"/>
    <cellStyle name="Cálculo 3 7 2 4 2" xfId="35514" xr:uid="{38DC0050-312A-4A62-A36B-D458DE681778}"/>
    <cellStyle name="Cálculo 3 7 2 5" xfId="30005" xr:uid="{E3418340-0BB7-4B2F-81F4-20719802EB25}"/>
    <cellStyle name="Cálculo 3 7 3" xfId="8730" xr:uid="{00E37FFF-EE2E-45C1-8DD2-C5E1C86BE33B}"/>
    <cellStyle name="Cálculo 3 7 3 2" xfId="14502" xr:uid="{5FBA1EBE-D280-4462-B1AB-72E828DF463A}"/>
    <cellStyle name="Cálculo 3 7 3 2 2" xfId="20490" xr:uid="{A9B5C988-D8CA-47E1-BC00-D4E131CF5B9F}"/>
    <cellStyle name="Cálculo 3 7 3 2 2 2" xfId="35836" xr:uid="{D5EBBDDF-638F-41E5-A2DD-726358FEB7E9}"/>
    <cellStyle name="Cálculo 3 7 3 2 3" xfId="31523" xr:uid="{18F052CE-9EAB-4EA4-811F-A2A14EF89FA7}"/>
    <cellStyle name="Cálculo 3 7 3 3" xfId="19134" xr:uid="{254360AF-13BF-4861-8DEF-9DC086D9876B}"/>
    <cellStyle name="Cálculo 3 7 3 3 2" xfId="35435" xr:uid="{8B2B0A29-DCD9-4508-B4B1-B1E2E242F17B}"/>
    <cellStyle name="Cálculo 3 7 3 4" xfId="30308" xr:uid="{859FC655-AA34-45B8-9230-090F4349A3F5}"/>
    <cellStyle name="Cálculo 3 7 4" xfId="9614" xr:uid="{B0A54D5A-90EF-4067-8E71-DB60C8F27345}"/>
    <cellStyle name="Cálculo 3 7 4 2" xfId="22109" xr:uid="{41702929-33C0-449A-B432-9283001D8845}"/>
    <cellStyle name="Cálculo 3 7 4 2 2" xfId="36260" xr:uid="{A3CCBB3B-9EA9-405D-98B0-867239CC58FF}"/>
    <cellStyle name="Cálculo 3 7 4 3" xfId="31045" xr:uid="{992682C3-FAF6-4E33-976F-4BCA32DA3200}"/>
    <cellStyle name="Cálculo 3 7 5" xfId="27157" xr:uid="{F47E611C-95B9-4479-B483-15BD499CA30F}"/>
    <cellStyle name="Cálculo 3 7 5 2" xfId="37896" xr:uid="{18E54FB6-9130-467F-9376-92234B5FB701}"/>
    <cellStyle name="Cálculo 3 8" xfId="2469" xr:uid="{7D07B8C9-2B67-42E4-8AC4-150A9D209D35}"/>
    <cellStyle name="Cálculo 3 8 2" xfId="8308" xr:uid="{CD6E387A-BB1B-4A48-B80B-772438B976D4}"/>
    <cellStyle name="Cálculo 3 8 2 2" xfId="9419" xr:uid="{6E1F5ED5-ADC3-40C3-B392-9110A2566521}"/>
    <cellStyle name="Cálculo 3 8 2 2 2" xfId="14503" xr:uid="{17BEDE14-5688-4C4E-9D53-A2557756AC7A}"/>
    <cellStyle name="Cálculo 3 8 2 2 2 2" xfId="19766" xr:uid="{7ABEDC89-90D0-4BF4-8904-2D1DC5F2C55C}"/>
    <cellStyle name="Cálculo 3 8 2 2 2 2 2" xfId="35699" xr:uid="{531F69CD-73AC-4CF9-8D59-4B1E88C5C92C}"/>
    <cellStyle name="Cálculo 3 8 2 2 2 3" xfId="31524" xr:uid="{83E76955-B985-4889-A6EA-2996AD40E86A}"/>
    <cellStyle name="Cálculo 3 8 2 2 3" xfId="18995" xr:uid="{01D6A835-08F6-4BA7-BACD-0DF12B73F602}"/>
    <cellStyle name="Cálculo 3 8 2 2 3 2" xfId="35409" xr:uid="{B79CFCC2-7725-45E2-9C15-C75B1B3F4414}"/>
    <cellStyle name="Cálculo 3 8 2 2 4" xfId="30901" xr:uid="{0975E322-2BAF-436D-A458-344A2F23228C}"/>
    <cellStyle name="Cálculo 3 8 2 3" xfId="9617" xr:uid="{0C859034-D6E0-4631-AF6B-D1D2C072055F}"/>
    <cellStyle name="Cálculo 3 8 2 3 2" xfId="18305" xr:uid="{79F5ED08-6C7A-4CD8-847F-175383D2F323}"/>
    <cellStyle name="Cálculo 3 8 2 3 2 2" xfId="35157" xr:uid="{0058A41D-AB9B-4728-B29F-86D1C6AFE614}"/>
    <cellStyle name="Cálculo 3 8 2 3 3" xfId="31048" xr:uid="{5CE2656A-AB99-4994-A716-8DEDEB5E824C}"/>
    <cellStyle name="Cálculo 3 8 2 4" xfId="18983" xr:uid="{BEE28BF7-BC6B-4ECC-AF81-E5E4D7D8885C}"/>
    <cellStyle name="Cálculo 3 8 2 4 2" xfId="35400" xr:uid="{15AFC593-26BF-4315-AB0B-5EC938971C0A}"/>
    <cellStyle name="Cálculo 3 8 2 5" xfId="30006" xr:uid="{E6A55105-F509-4CBD-9BC0-39158F8FE2CE}"/>
    <cellStyle name="Cálculo 3 8 3" xfId="8416" xr:uid="{45D50B44-56ED-4582-AF0E-8602E04EBD1F}"/>
    <cellStyle name="Cálculo 3 8 3 2" xfId="14504" xr:uid="{89B985CE-3023-486C-BC6C-3E3A417199C3}"/>
    <cellStyle name="Cálculo 3 8 3 2 2" xfId="23484" xr:uid="{52DFB0FA-1BFB-42DC-9C64-FDEC9491F5CD}"/>
    <cellStyle name="Cálculo 3 8 3 2 2 2" xfId="36462" xr:uid="{0644BBB6-FAC2-497F-BEE6-91A06C2CAC4D}"/>
    <cellStyle name="Cálculo 3 8 3 2 3" xfId="31525" xr:uid="{CA707226-9113-4305-A957-88ABE541DBCF}"/>
    <cellStyle name="Cálculo 3 8 3 3" xfId="18536" xr:uid="{A1AF6FF1-6ED1-40C0-9C54-7A6055E9EBD7}"/>
    <cellStyle name="Cálculo 3 8 3 3 2" xfId="35250" xr:uid="{CAE650D8-2C19-4622-AFD5-CFDE41366C70}"/>
    <cellStyle name="Cálculo 3 8 3 4" xfId="30091" xr:uid="{1F8E3C7E-949F-4F60-BC68-B8F70AD62A81}"/>
    <cellStyle name="Cálculo 3 8 4" xfId="9616" xr:uid="{88C40940-70AA-4BD9-961C-3CA25CC1DBF4}"/>
    <cellStyle name="Cálculo 3 8 4 2" xfId="22110" xr:uid="{4EC77AAB-5159-48B3-AFBA-E465364F59FB}"/>
    <cellStyle name="Cálculo 3 8 4 2 2" xfId="36261" xr:uid="{7309C229-0611-481E-A16B-F7A54632F886}"/>
    <cellStyle name="Cálculo 3 8 4 3" xfId="31047" xr:uid="{1331460C-7BDD-4115-8688-21C9E4273653}"/>
    <cellStyle name="Cálculo 3 8 5" xfId="27143" xr:uid="{24E5E9A7-1583-4CCE-99C5-684B4BEEF3B8}"/>
    <cellStyle name="Cálculo 3 8 5 2" xfId="37886" xr:uid="{156E6308-80E9-48D7-979C-A6D60377AB2C}"/>
    <cellStyle name="Cálculo 3 9" xfId="2470" xr:uid="{5D60204B-4C29-4347-A48E-339B36FE79DB}"/>
    <cellStyle name="Cálculo 3 9 2" xfId="8309" xr:uid="{798189C5-22FE-462C-B2EE-128EA4782B0B}"/>
    <cellStyle name="Cálculo 3 9 2 2" xfId="9420" xr:uid="{748A3D93-BA11-4AD4-8E9A-240DDB4B9D3D}"/>
    <cellStyle name="Cálculo 3 9 2 2 2" xfId="14505" xr:uid="{585C22ED-C8EC-4278-A095-04175E452155}"/>
    <cellStyle name="Cálculo 3 9 2 2 2 2" xfId="20609" xr:uid="{4BB34820-1BEC-4DC8-A970-5A0861D1B432}"/>
    <cellStyle name="Cálculo 3 9 2 2 2 2 2" xfId="35865" xr:uid="{AB8E320B-61D0-4B43-BAB3-4B9FD31B8AD1}"/>
    <cellStyle name="Cálculo 3 9 2 2 2 3" xfId="31526" xr:uid="{C78178B5-26C8-4DF1-A23E-DD44F0F05B40}"/>
    <cellStyle name="Cálculo 3 9 2 2 3" xfId="18297" xr:uid="{23F6EEE2-59E4-4D0B-A908-AE7482CADC25}"/>
    <cellStyle name="Cálculo 3 9 2 2 3 2" xfId="35149" xr:uid="{A99D929A-6DD3-478F-95C3-9FEE51FC4BD6}"/>
    <cellStyle name="Cálculo 3 9 2 2 4" xfId="30902" xr:uid="{7A43AF8F-F610-4036-A048-BB5CD63B9F85}"/>
    <cellStyle name="Cálculo 3 9 2 3" xfId="9619" xr:uid="{D90AC217-DEE0-4C3F-8B48-6F015E253A14}"/>
    <cellStyle name="Cálculo 3 9 2 3 2" xfId="18306" xr:uid="{E2456EC8-DB4E-4D56-8281-152233BAD5ED}"/>
    <cellStyle name="Cálculo 3 9 2 3 2 2" xfId="35158" xr:uid="{E7D30A87-9100-413A-B338-080C091E97EA}"/>
    <cellStyle name="Cálculo 3 9 2 3 3" xfId="31050" xr:uid="{38868199-7493-4618-BC33-99D35A9222CD}"/>
    <cellStyle name="Cálculo 3 9 2 4" xfId="20602" xr:uid="{3A91AD10-24C5-4CDE-A3D3-BA0FC18A21B8}"/>
    <cellStyle name="Cálculo 3 9 2 4 2" xfId="35862" xr:uid="{87EDD301-829C-4F0A-9425-735AED46D417}"/>
    <cellStyle name="Cálculo 3 9 2 5" xfId="30007" xr:uid="{330C7706-B5E1-42BB-94AC-989BC6F4AF80}"/>
    <cellStyle name="Cálculo 3 9 3" xfId="9022" xr:uid="{7CFD656B-5193-4252-8F68-7B8BCD81F3EC}"/>
    <cellStyle name="Cálculo 3 9 3 2" xfId="14506" xr:uid="{65E08D59-33B3-4197-A0E5-532ABFCFE9D1}"/>
    <cellStyle name="Cálculo 3 9 3 2 2" xfId="23485" xr:uid="{9560FE2C-5AE6-4BF2-8BF9-3CF151551ED8}"/>
    <cellStyle name="Cálculo 3 9 3 2 2 2" xfId="36463" xr:uid="{F21B532E-38F2-40D9-A4FA-096194F85F99}"/>
    <cellStyle name="Cálculo 3 9 3 2 3" xfId="31527" xr:uid="{E59B168E-0844-4881-A439-44E404AFE045}"/>
    <cellStyle name="Cálculo 3 9 3 3" xfId="19747" xr:uid="{BD399D0C-5B40-4155-A33F-C92EA35FD2B9}"/>
    <cellStyle name="Cálculo 3 9 3 3 2" xfId="35686" xr:uid="{AC040DAD-1A39-49FD-B665-24B7182F7333}"/>
    <cellStyle name="Cálculo 3 9 3 4" xfId="30591" xr:uid="{3D457B4F-F918-463A-9AFC-34DFE875E1EC}"/>
    <cellStyle name="Cálculo 3 9 4" xfId="9618" xr:uid="{497A702D-F5AF-46A3-81BF-711C5418C90A}"/>
    <cellStyle name="Cálculo 3 9 4 2" xfId="22179" xr:uid="{54DAB04F-2B65-44B1-97D4-4707684C19EC}"/>
    <cellStyle name="Cálculo 3 9 4 2 2" xfId="36291" xr:uid="{3C78255B-405D-4F0E-A2E9-F3420670A0E7}"/>
    <cellStyle name="Cálculo 3 9 4 3" xfId="31049" xr:uid="{E9A581EB-BA94-4ACA-842A-1AC00F2A2CFA}"/>
    <cellStyle name="Cálculo 3 9 5" xfId="19603" xr:uid="{A5B06F71-CF50-4812-8204-832D990A5FB8}"/>
    <cellStyle name="Cálculo 3 9 5 2" xfId="35626" xr:uid="{A3CBE5A8-0C3E-4BE2-9CA0-DFF6B01D050A}"/>
    <cellStyle name="Cálculo 4" xfId="1136" xr:uid="{0799FC1D-C983-411B-AA91-55974590E83F}"/>
    <cellStyle name="Cálculo 4 10" xfId="2472" xr:uid="{94DA720A-4F9B-43B4-B57D-2FAD8AB65CE9}"/>
    <cellStyle name="Cálculo 4 10 2" xfId="8311" xr:uid="{4D44183D-2EBE-43A0-A7AB-C382C5CC35E2}"/>
    <cellStyle name="Cálculo 4 10 2 2" xfId="9422" xr:uid="{2D678FC6-E18F-49CE-87BE-6C3F16E2C8F9}"/>
    <cellStyle name="Cálculo 4 10 2 2 2" xfId="14507" xr:uid="{F67D897C-3F1D-421F-8C78-5DB0F0E9FFF6}"/>
    <cellStyle name="Cálculo 4 10 2 2 2 2" xfId="18693" xr:uid="{F0710AE3-6CA1-45F9-A376-44B08B3D96F3}"/>
    <cellStyle name="Cálculo 4 10 2 2 2 2 2" xfId="35274" xr:uid="{9675C4B8-0806-4693-89F7-2CEC9276E5D1}"/>
    <cellStyle name="Cálculo 4 10 2 2 2 3" xfId="31528" xr:uid="{B240C38F-32BC-4FAD-A3BC-77AE68B710A3}"/>
    <cellStyle name="Cálculo 4 10 2 2 3" xfId="18335" xr:uid="{AACE6ADE-4437-4542-9773-92096891EA90}"/>
    <cellStyle name="Cálculo 4 10 2 2 3 2" xfId="35180" xr:uid="{1B0B4EE0-EF61-4804-8B9B-973EC4946254}"/>
    <cellStyle name="Cálculo 4 10 2 2 4" xfId="30904" xr:uid="{BC9D66C0-070A-4885-A195-93FD5A0E4143}"/>
    <cellStyle name="Cálculo 4 10 2 3" xfId="9622" xr:uid="{66F581DD-6107-4EB5-91C6-A66FBD5A8A3A}"/>
    <cellStyle name="Cálculo 4 10 2 3 2" xfId="19797" xr:uid="{8B6D2694-0B11-4564-A776-2DD58F44C1FE}"/>
    <cellStyle name="Cálculo 4 10 2 3 2 2" xfId="35715" xr:uid="{9BFF2409-266D-4421-AA83-DAF0B9DFE525}"/>
    <cellStyle name="Cálculo 4 10 2 3 3" xfId="31053" xr:uid="{A2E5E1F0-2116-4DAB-8601-4EF3C317E97D}"/>
    <cellStyle name="Cálculo 4 10 2 4" xfId="18533" xr:uid="{AEC0A96D-F8CC-4559-B552-D9745A6D5BBA}"/>
    <cellStyle name="Cálculo 4 10 2 4 2" xfId="35248" xr:uid="{6D3B185F-07A6-42F9-A6F1-29BE1FCA9183}"/>
    <cellStyle name="Cálculo 4 10 2 5" xfId="30009" xr:uid="{9531DBA5-93EB-4E9C-9718-9717AC7A7965}"/>
    <cellStyle name="Cálculo 4 10 3" xfId="9020" xr:uid="{4315B8AA-E214-4B6F-A1E1-2B0A792A3E29}"/>
    <cellStyle name="Cálculo 4 10 3 2" xfId="14508" xr:uid="{664C6156-AD25-4461-B041-4A9146854D08}"/>
    <cellStyle name="Cálculo 4 10 3 2 2" xfId="23486" xr:uid="{2EA43ACE-2A94-40C5-A49A-F14EAF6212FB}"/>
    <cellStyle name="Cálculo 4 10 3 2 2 2" xfId="36464" xr:uid="{843A8417-45CE-42C4-9C2A-B3979AA88E38}"/>
    <cellStyle name="Cálculo 4 10 3 2 3" xfId="31529" xr:uid="{9BDA41D1-0244-43DC-BAF5-6BE0B45ACFF6}"/>
    <cellStyle name="Cálculo 4 10 3 3" xfId="19746" xr:uid="{2EA600A0-C1AE-4511-8637-B6D5172ABC08}"/>
    <cellStyle name="Cálculo 4 10 3 3 2" xfId="35685" xr:uid="{722BD1D6-6E72-4546-B1F1-D6727AFB77F3}"/>
    <cellStyle name="Cálculo 4 10 3 4" xfId="30589" xr:uid="{BDBC325F-F985-4A83-8ED3-61C64D771DB6}"/>
    <cellStyle name="Cálculo 4 10 4" xfId="9621" xr:uid="{F4A4D7DB-38C1-4AA6-8F92-0ABAEB03A70D}"/>
    <cellStyle name="Cálculo 4 10 4 2" xfId="18969" xr:uid="{F0214CC3-9BAA-441D-BEF7-16B389ED6A33}"/>
    <cellStyle name="Cálculo 4 10 4 2 2" xfId="35396" xr:uid="{2D3C454D-8A77-448E-9CF6-07EF170731F4}"/>
    <cellStyle name="Cálculo 4 10 4 3" xfId="31052" xr:uid="{68F8B2DE-9448-477B-9757-CFA508755A6B}"/>
    <cellStyle name="Cálculo 4 10 5" xfId="26967" xr:uid="{C18A9C1D-02D1-4859-A392-847FC8CEB93A}"/>
    <cellStyle name="Cálculo 4 10 5 2" xfId="37740" xr:uid="{847D3E1E-C10F-42E9-8D94-2932FB2CE83B}"/>
    <cellStyle name="Cálculo 4 11" xfId="2471" xr:uid="{AA6889BB-C16C-44BC-8320-9EE19A755CD9}"/>
    <cellStyle name="Cálculo 4 11 2" xfId="8693" xr:uid="{DE2FDD4B-ACC7-41CE-8EF2-EBE391196F2B}"/>
    <cellStyle name="Cálculo 4 11 2 2" xfId="14509" xr:uid="{663593F2-C051-4667-90D9-9771F5CA3E4A}"/>
    <cellStyle name="Cálculo 4 11 2 2 2" xfId="20610" xr:uid="{05224B0F-4538-4031-A204-34370D8C9695}"/>
    <cellStyle name="Cálculo 4 11 2 2 2 2" xfId="35866" xr:uid="{2E4CC4B1-4C24-458F-98EF-737BE27C1A9D}"/>
    <cellStyle name="Cálculo 4 11 2 2 3" xfId="31530" xr:uid="{1E6F5080-559B-4B4E-92D2-493302CFE70D}"/>
    <cellStyle name="Cálculo 4 11 2 3" xfId="26251" xr:uid="{0E932ED0-F8B2-4C24-894A-360A912FD830}"/>
    <cellStyle name="Cálculo 4 11 2 3 2" xfId="37331" xr:uid="{23BECBCF-78CA-49DA-9716-1EF8F504B0DD}"/>
    <cellStyle name="Cálculo 4 11 2 4" xfId="30272" xr:uid="{3ABF684C-5AF7-4109-81E7-1157EA56349F}"/>
    <cellStyle name="Cálculo 4 11 3" xfId="9021" xr:uid="{35C438B4-6BE0-4E6F-8B8A-16BD0D2573C2}"/>
    <cellStyle name="Cálculo 4 11 3 2" xfId="14510" xr:uid="{0F99F207-5044-4F20-A58D-437AF37C8B51}"/>
    <cellStyle name="Cálculo 4 11 3 2 2" xfId="23487" xr:uid="{0174A1E9-5CBD-4BCA-9EBD-CAFD5E7738F2}"/>
    <cellStyle name="Cálculo 4 11 3 2 2 2" xfId="36465" xr:uid="{07167EAC-EABB-443D-A91F-1ADC41149D95}"/>
    <cellStyle name="Cálculo 4 11 3 2 3" xfId="31531" xr:uid="{A84E97D7-023F-4882-924A-9E6B01FDAE7E}"/>
    <cellStyle name="Cálculo 4 11 3 3" xfId="22079" xr:uid="{AE32CF54-6B2D-4430-84BE-D6769C606384}"/>
    <cellStyle name="Cálculo 4 11 3 3 2" xfId="36233" xr:uid="{F57E967A-1070-43A0-BCB4-5E618EB2B0B1}"/>
    <cellStyle name="Cálculo 4 11 3 4" xfId="30590" xr:uid="{4EF24DA8-A21E-443C-9083-E359481F71C4}"/>
    <cellStyle name="Cálculo 4 11 4" xfId="9623" xr:uid="{C32C5575-D198-43FB-9F08-35F5F2BBB6C6}"/>
    <cellStyle name="Cálculo 4 11 4 2" xfId="26247" xr:uid="{F42568EB-72FA-4D19-B056-A9323C9628DD}"/>
    <cellStyle name="Cálculo 4 11 4 2 2" xfId="37328" xr:uid="{0D19B584-9D01-4D40-8238-56BB6330BC58}"/>
    <cellStyle name="Cálculo 4 11 4 3" xfId="31054" xr:uid="{A611D754-20AE-46F1-B245-1F3D24237D63}"/>
    <cellStyle name="Cálculo 4 11 5" xfId="21916" xr:uid="{38FC411B-BF54-4148-AAC6-F28DDE4F32A6}"/>
    <cellStyle name="Cálculo 4 11 5 2" xfId="36168" xr:uid="{CEF7A118-5681-45A3-8E48-B8866F73F408}"/>
    <cellStyle name="Cálculo 4 12" xfId="8310" xr:uid="{B26CEE03-3FEF-4447-9F24-2964D2E1A240}"/>
    <cellStyle name="Cálculo 4 12 2" xfId="9421" xr:uid="{A976A6CA-F2DF-413F-AA2B-0464221CD4C9}"/>
    <cellStyle name="Cálculo 4 12 2 2" xfId="14511" xr:uid="{7C69850D-6659-46AE-8A83-D93C98B3742F}"/>
    <cellStyle name="Cálculo 4 12 2 2 2" xfId="21286" xr:uid="{98457CEF-7044-49CA-B0BD-7C1119ABE656}"/>
    <cellStyle name="Cálculo 4 12 2 2 2 2" xfId="36034" xr:uid="{4DBD9047-88A5-40C7-8D78-6218D58DD9FF}"/>
    <cellStyle name="Cálculo 4 12 2 2 3" xfId="31532" xr:uid="{016AC194-FC78-4FBB-B1B7-E2208963433B}"/>
    <cellStyle name="Cálculo 4 12 2 3" xfId="20054" xr:uid="{468FF4D1-F4B4-4774-8B33-3CFE85E0EE84}"/>
    <cellStyle name="Cálculo 4 12 2 3 2" xfId="35744" xr:uid="{6434C8BD-1661-4233-AE4E-37D68D17E0DD}"/>
    <cellStyle name="Cálculo 4 12 2 4" xfId="30903" xr:uid="{AEF96F16-F5F0-4CE4-A8EB-4B15C9A0A4FF}"/>
    <cellStyle name="Cálculo 4 12 3" xfId="9624" xr:uid="{5F2F8EE9-1D17-40CC-AA5F-717183A79E0B}"/>
    <cellStyle name="Cálculo 4 12 3 2" xfId="20186" xr:uid="{ABDF53D5-7F70-420E-908C-8D47076AFDBE}"/>
    <cellStyle name="Cálculo 4 12 3 2 2" xfId="35766" xr:uid="{DC6363EB-EE89-429B-B365-31DDD3659CA4}"/>
    <cellStyle name="Cálculo 4 12 3 3" xfId="31055" xr:uid="{ACA84734-943E-45AE-90CD-0DA27977B4C3}"/>
    <cellStyle name="Cálculo 4 12 4" xfId="26492" xr:uid="{FD193E88-7314-48BE-A98F-34C7290536B3}"/>
    <cellStyle name="Cálculo 4 12 4 2" xfId="37453" xr:uid="{5A066F55-4EB6-4738-B5D5-F5D3560E7461}"/>
    <cellStyle name="Cálculo 4 12 5" xfId="30008" xr:uid="{96DBB8C0-2FCF-4EF0-9501-53FB35CB999A}"/>
    <cellStyle name="Cálculo 4 13" xfId="8487" xr:uid="{D9169D1C-E119-409D-8DDC-300D6E552534}"/>
    <cellStyle name="Cálculo 4 13 2" xfId="14512" xr:uid="{5ADCC726-33E2-438E-9F01-0498150EB244}"/>
    <cellStyle name="Cálculo 4 13 2 2" xfId="23488" xr:uid="{A5306911-04B9-493C-90A6-04ECB3C4622E}"/>
    <cellStyle name="Cálculo 4 13 2 2 2" xfId="36466" xr:uid="{2596AD2E-1212-40E4-B55F-B47A1B89FFAC}"/>
    <cellStyle name="Cálculo 4 13 2 3" xfId="31533" xr:uid="{E5C0927F-C024-4706-9E8A-B28264D88697}"/>
    <cellStyle name="Cálculo 4 13 3" xfId="21905" xr:uid="{A701E663-64C5-43CA-B443-924B494AB9BD}"/>
    <cellStyle name="Cálculo 4 13 3 2" xfId="36162" xr:uid="{1DEBE4E9-0D8E-43AC-9894-C412D562878A}"/>
    <cellStyle name="Cálculo 4 13 4" xfId="30131" xr:uid="{81E68F25-2B7C-46AE-87CE-64BE16B7AA37}"/>
    <cellStyle name="Cálculo 4 14" xfId="9038" xr:uid="{E386BE4D-A779-4A6C-A0FC-0B328B9FD759}"/>
    <cellStyle name="Cálculo 4 14 2" xfId="14513" xr:uid="{D718FDD8-3805-4C40-814D-F193E2C6CEFE}"/>
    <cellStyle name="Cálculo 4 14 2 2" xfId="19969" xr:uid="{0910C691-8462-490D-94BF-427388059965}"/>
    <cellStyle name="Cálculo 4 14 2 2 2" xfId="35730" xr:uid="{8DA91FF8-E24D-45D5-AF17-0F744F02EC25}"/>
    <cellStyle name="Cálculo 4 14 2 3" xfId="31534" xr:uid="{B540A076-7143-4157-BB2B-F89BD10E7E27}"/>
    <cellStyle name="Cálculo 4 14 3" xfId="19748" xr:uid="{2DB4094E-2695-4159-9B67-FCC1BB6D3D43}"/>
    <cellStyle name="Cálculo 4 14 3 2" xfId="35687" xr:uid="{B998EC14-4CDA-4184-B1DA-070A68E72955}"/>
    <cellStyle name="Cálculo 4 14 4" xfId="30607" xr:uid="{2165F567-1CD1-45BA-9063-B04F74725AB9}"/>
    <cellStyle name="Cálculo 4 15" xfId="9620" xr:uid="{99C21664-CF4F-460B-B05B-8471CA74DF0A}"/>
    <cellStyle name="Cálculo 4 15 2" xfId="18855" xr:uid="{C223C9CD-6968-4A58-A4E7-F2C2A2C4A107}"/>
    <cellStyle name="Cálculo 4 15 2 2" xfId="35351" xr:uid="{3E1A442E-EBAD-4BF7-BA14-3C67DA4CF971}"/>
    <cellStyle name="Cálculo 4 15 3" xfId="31051" xr:uid="{F1064934-6D46-4137-9A33-437127389777}"/>
    <cellStyle name="Cálculo 4 16" xfId="27121" xr:uid="{D00C1DD7-7379-4749-A70F-F7220103DF5C}"/>
    <cellStyle name="Cálculo 4 16 2" xfId="37871" xr:uid="{82F8B983-0057-4873-9C20-BE4F40C0C603}"/>
    <cellStyle name="Cálculo 4 2" xfId="2473" xr:uid="{38AFDD4E-9848-4493-86FA-F40A1B34B5C1}"/>
    <cellStyle name="Cálculo 4 2 2" xfId="8312" xr:uid="{0994D709-30FA-40F6-9DDE-9B37D2FBE7DC}"/>
    <cellStyle name="Cálculo 4 2 2 2" xfId="9423" xr:uid="{6930D39D-E6F9-482E-8B1D-3BD4D4052FDA}"/>
    <cellStyle name="Cálculo 4 2 2 2 2" xfId="14514" xr:uid="{FB6921B7-76BA-40EA-BFC5-6942E3718FB4}"/>
    <cellStyle name="Cálculo 4 2 2 2 2 2" xfId="21007" xr:uid="{6AB71B73-8C8E-456A-BC90-4C3FD0689D66}"/>
    <cellStyle name="Cálculo 4 2 2 2 2 2 2" xfId="35942" xr:uid="{C6611966-6C60-4B91-817A-B331ED8FCD0E}"/>
    <cellStyle name="Cálculo 4 2 2 2 2 3" xfId="31535" xr:uid="{98A6728E-2D26-4AC1-B19B-4523C5E7E960}"/>
    <cellStyle name="Cálculo 4 2 2 2 3" xfId="18298" xr:uid="{012B5B36-24E8-4D6F-AF7B-71EFF0229172}"/>
    <cellStyle name="Cálculo 4 2 2 2 3 2" xfId="35150" xr:uid="{69BC5E12-C20A-4250-8702-12EEAA177237}"/>
    <cellStyle name="Cálculo 4 2 2 2 4" xfId="30905" xr:uid="{5E62ACB6-C44C-4203-8CF9-A8C250F88864}"/>
    <cellStyle name="Cálculo 4 2 2 3" xfId="9626" xr:uid="{992AEF72-22DE-4A60-894A-6B5116B4D51A}"/>
    <cellStyle name="Cálculo 4 2 2 3 2" xfId="20299" xr:uid="{CCCD1B87-C6BE-4090-B1B9-3F0AC187A439}"/>
    <cellStyle name="Cálculo 4 2 2 3 2 2" xfId="35801" xr:uid="{1BBA00D5-8295-4497-AB09-01ACC01E22B2}"/>
    <cellStyle name="Cálculo 4 2 2 3 3" xfId="31057" xr:uid="{31B31B97-C1F4-4DFA-85EE-C7A5F55AF7B7}"/>
    <cellStyle name="Cálculo 4 2 2 4" xfId="26491" xr:uid="{B4DD506D-0F21-4D48-A9D0-1FD0C92A4515}"/>
    <cellStyle name="Cálculo 4 2 2 4 2" xfId="37452" xr:uid="{9E875526-9F4A-44E8-AD77-E4355A8FDDEE}"/>
    <cellStyle name="Cálculo 4 2 2 5" xfId="30010" xr:uid="{5F937704-0DA4-4F1B-88ED-0B1018923746}"/>
    <cellStyle name="Cálculo 4 2 3" xfId="9019" xr:uid="{CFA21CA3-B569-4416-978C-588136B690D2}"/>
    <cellStyle name="Cálculo 4 2 3 2" xfId="14515" xr:uid="{A87C053E-347A-4C6C-A304-06AB7CC3AE74}"/>
    <cellStyle name="Cálculo 4 2 3 2 2" xfId="22131" xr:uid="{4193A59D-CBFC-45A3-9B06-69180BF7B6B4}"/>
    <cellStyle name="Cálculo 4 2 3 2 2 2" xfId="36269" xr:uid="{052FCC02-3098-4263-AB05-78C6EE383271}"/>
    <cellStyle name="Cálculo 4 2 3 2 3" xfId="31536" xr:uid="{E682110B-CDA1-43A1-9662-D093C2953D25}"/>
    <cellStyle name="Cálculo 4 2 3 3" xfId="18295" xr:uid="{85405D41-DB57-49C5-9634-30C0F7F0D7F4}"/>
    <cellStyle name="Cálculo 4 2 3 3 2" xfId="35147" xr:uid="{3C163676-85B9-4726-875D-C6786D8045BF}"/>
    <cellStyle name="Cálculo 4 2 3 4" xfId="30588" xr:uid="{B395B8F6-0A19-4EC1-B74C-7FE61F66C2F4}"/>
    <cellStyle name="Cálculo 4 2 4" xfId="9625" xr:uid="{4F1DEE54-B5C7-4C79-9EE0-170BB999F413}"/>
    <cellStyle name="Cálculo 4 2 4 2" xfId="26246" xr:uid="{92A7BE88-2A03-4D72-A8BC-CBC1A14F6C48}"/>
    <cellStyle name="Cálculo 4 2 4 2 2" xfId="37327" xr:uid="{47596179-A13E-4DB5-9D01-432B1F3200BB}"/>
    <cellStyle name="Cálculo 4 2 4 3" xfId="31056" xr:uid="{23A3C89B-8B7F-4F82-AC7A-596495D37BE2}"/>
    <cellStyle name="Cálculo 4 2 5" xfId="27102" xr:uid="{5FC7960D-06EC-4378-A7C2-1B23973548E2}"/>
    <cellStyle name="Cálculo 4 2 5 2" xfId="37856" xr:uid="{CF1A0434-5C45-4899-B577-56F069226143}"/>
    <cellStyle name="Cálculo 4 3" xfId="2474" xr:uid="{47D1D6C4-B7C6-4DD3-86AA-EC9E53474A78}"/>
    <cellStyle name="Cálculo 4 3 2" xfId="8313" xr:uid="{7A166A2B-5ED5-4E5E-BEDA-8AF00F2FFB41}"/>
    <cellStyle name="Cálculo 4 3 2 2" xfId="9424" xr:uid="{F6AC7282-7D93-4631-B2A3-85BC05CC8E99}"/>
    <cellStyle name="Cálculo 4 3 2 2 2" xfId="14516" xr:uid="{3B16D5B6-E6BF-44C3-8A32-80BF2EC86BFB}"/>
    <cellStyle name="Cálculo 4 3 2 2 2 2" xfId="23489" xr:uid="{642CEE51-FDC8-46F7-BFF6-CAEA8E3F4254}"/>
    <cellStyle name="Cálculo 4 3 2 2 2 2 2" xfId="36467" xr:uid="{3883FF3B-0681-4660-B111-0F97AC721DD7}"/>
    <cellStyle name="Cálculo 4 3 2 2 2 3" xfId="31537" xr:uid="{2487FF35-CAB2-40BD-8677-06AD9385552C}"/>
    <cellStyle name="Cálculo 4 3 2 2 3" xfId="18885" xr:uid="{A4C76E7E-A238-4707-B27D-3CBA26245EC5}"/>
    <cellStyle name="Cálculo 4 3 2 2 3 2" xfId="35363" xr:uid="{B8ECD86F-AA78-4A99-B5B5-05D3C039ED49}"/>
    <cellStyle name="Cálculo 4 3 2 2 4" xfId="30906" xr:uid="{CA4FA2A7-2F0A-4A5A-81E2-80FC3B266734}"/>
    <cellStyle name="Cálculo 4 3 2 3" xfId="9628" xr:uid="{E337E9C1-C822-4551-8D5E-6D9A04E89550}"/>
    <cellStyle name="Cálculo 4 3 2 3 2" xfId="20297" xr:uid="{2F89B768-3B55-45CE-BB7A-A622595A656E}"/>
    <cellStyle name="Cálculo 4 3 2 3 2 2" xfId="35800" xr:uid="{71B7A08B-4856-4EAD-B2E4-89717D155EF5}"/>
    <cellStyle name="Cálculo 4 3 2 3 3" xfId="31059" xr:uid="{B5F72FA9-2630-4593-BBF2-0ADBDA448971}"/>
    <cellStyle name="Cálculo 4 3 2 4" xfId="23170" xr:uid="{F47FF319-E1F7-4207-B6B9-C2CEF47B2119}"/>
    <cellStyle name="Cálculo 4 3 2 4 2" xfId="36327" xr:uid="{5BD545B0-6F05-48A8-9B68-8EEADF8A57C3}"/>
    <cellStyle name="Cálculo 4 3 2 5" xfId="30011" xr:uid="{4EDE45CF-E30C-49C1-8558-1012363071F2}"/>
    <cellStyle name="Cálculo 4 3 3" xfId="9018" xr:uid="{564EA54A-8AE2-4648-8FF1-3CD0D1DCF2D6}"/>
    <cellStyle name="Cálculo 4 3 3 2" xfId="14517" xr:uid="{5E2FC67D-F514-4378-8D0D-667765B55BA6}"/>
    <cellStyle name="Cálculo 4 3 3 2 2" xfId="20611" xr:uid="{92CDD2DE-9EDF-4BB8-A51F-B74025A479AE}"/>
    <cellStyle name="Cálculo 4 3 3 2 2 2" xfId="35867" xr:uid="{5954CB16-3A25-40B9-AC50-A496D5FC84B1}"/>
    <cellStyle name="Cálculo 4 3 3 2 3" xfId="31538" xr:uid="{A0DED6AB-DCC0-4975-8979-734E24146C1E}"/>
    <cellStyle name="Cálculo 4 3 3 3" xfId="20864" xr:uid="{13F3D437-8A48-4D29-9986-315C2BC396B6}"/>
    <cellStyle name="Cálculo 4 3 3 3 2" xfId="35908" xr:uid="{7EEEABA7-8B85-45E0-B70D-53D7834CB848}"/>
    <cellStyle name="Cálculo 4 3 3 4" xfId="30587" xr:uid="{62B04E8A-D41C-4F54-906B-A8DF673116A1}"/>
    <cellStyle name="Cálculo 4 3 4" xfId="9627" xr:uid="{F9C23726-D393-45AE-999A-F6EC685D09AC}"/>
    <cellStyle name="Cálculo 4 3 4 2" xfId="26245" xr:uid="{79C8872F-15E6-474D-9C64-350400F6AFED}"/>
    <cellStyle name="Cálculo 4 3 4 2 2" xfId="37326" xr:uid="{1380B7A6-C710-4217-BD96-27B0F0542C5F}"/>
    <cellStyle name="Cálculo 4 3 4 3" xfId="31058" xr:uid="{C13F4F56-1AE3-4533-A4B2-25DEE1DEF4F7}"/>
    <cellStyle name="Cálculo 4 3 5" xfId="26940" xr:uid="{866589C5-4D98-47C7-9BBA-2DC0FBB01F0D}"/>
    <cellStyle name="Cálculo 4 3 5 2" xfId="37719" xr:uid="{55CB420B-F1AB-4E62-AAEC-CA326D7D6F5B}"/>
    <cellStyle name="Cálculo 4 4" xfId="2475" xr:uid="{D64FEF99-4507-46A4-88C6-7A2D1BD02960}"/>
    <cellStyle name="Cálculo 4 4 2" xfId="8314" xr:uid="{76895863-946C-4253-A5FF-7D414F1654B6}"/>
    <cellStyle name="Cálculo 4 4 2 2" xfId="9425" xr:uid="{1D4D5CA6-7018-4066-AF7C-214828772430}"/>
    <cellStyle name="Cálculo 4 4 2 2 2" xfId="14518" xr:uid="{6D604CEE-1958-4656-A3E0-3400C8B7D021}"/>
    <cellStyle name="Cálculo 4 4 2 2 2 2" xfId="23490" xr:uid="{3199B560-74CE-49FC-AB04-E8AC7FB7CD19}"/>
    <cellStyle name="Cálculo 4 4 2 2 2 2 2" xfId="36468" xr:uid="{8B61CB3D-549D-4698-A774-48191221A5F4}"/>
    <cellStyle name="Cálculo 4 4 2 2 2 3" xfId="31539" xr:uid="{497AB767-0621-40E6-8A5A-AFDA16EEA2CB}"/>
    <cellStyle name="Cálculo 4 4 2 2 3" xfId="22091" xr:uid="{FC8DB575-1CB3-4216-869C-F0ADA263E2A8}"/>
    <cellStyle name="Cálculo 4 4 2 2 3 2" xfId="36243" xr:uid="{16422AE8-BF8F-4A51-A108-E8D7BF98D779}"/>
    <cellStyle name="Cálculo 4 4 2 2 4" xfId="30907" xr:uid="{156EC3CF-5078-4BD3-8D2A-62ED061DD830}"/>
    <cellStyle name="Cálculo 4 4 2 3" xfId="9630" xr:uid="{32C4E34F-F566-49B3-AD53-7F415EDB9FCC}"/>
    <cellStyle name="Cálculo 4 4 2 3 2" xfId="18441" xr:uid="{D8F2AF35-F1BA-480D-9C5F-67A8A712C3B2}"/>
    <cellStyle name="Cálculo 4 4 2 3 2 2" xfId="35209" xr:uid="{77ED2F41-4823-4E3A-8006-96550B47CBE3}"/>
    <cellStyle name="Cálculo 4 4 2 3 3" xfId="31061" xr:uid="{54882230-9AE3-4368-9375-346CCA5BD240}"/>
    <cellStyle name="Cálculo 4 4 2 4" xfId="19200" xr:uid="{2E8DA31F-8D53-487B-9E30-CB2FD2C12058}"/>
    <cellStyle name="Cálculo 4 4 2 4 2" xfId="35465" xr:uid="{C4DA384B-FD2F-495C-AAEE-6EAA0026C1F4}"/>
    <cellStyle name="Cálculo 4 4 2 5" xfId="30012" xr:uid="{FD8F14DC-997F-4167-9606-98D891DD279D}"/>
    <cellStyle name="Cálculo 4 4 3" xfId="9017" xr:uid="{25EB6E9D-E6AA-4B5A-BD97-1A872A6FA04E}"/>
    <cellStyle name="Cálculo 4 4 3 2" xfId="14519" xr:uid="{775C7A54-445B-41F6-8BB3-B9AD8AC23443}"/>
    <cellStyle name="Cálculo 4 4 3 2 2" xfId="20491" xr:uid="{C1759667-9949-4D89-9467-493E29167F0C}"/>
    <cellStyle name="Cálculo 4 4 3 2 2 2" xfId="35837" xr:uid="{3970D044-9140-4416-B533-7405CDFB9DAC}"/>
    <cellStyle name="Cálculo 4 4 3 2 3" xfId="31540" xr:uid="{CD01F2D6-0656-41E7-84ED-71F1579ABFB3}"/>
    <cellStyle name="Cálculo 4 4 3 3" xfId="22078" xr:uid="{EDF44763-3419-4E0B-B2C8-D0EAADE35C3D}"/>
    <cellStyle name="Cálculo 4 4 3 3 2" xfId="36232" xr:uid="{134E6903-8F58-4747-A87F-0652FE284C18}"/>
    <cellStyle name="Cálculo 4 4 3 4" xfId="30586" xr:uid="{DB89C1ED-C5D9-46DD-8599-0C10B44084E1}"/>
    <cellStyle name="Cálculo 4 4 4" xfId="9629" xr:uid="{34D7329A-7788-437E-9214-06517C056BBF}"/>
    <cellStyle name="Cálculo 4 4 4 2" xfId="26244" xr:uid="{C52955E9-62E0-4562-8E31-67301129D9F4}"/>
    <cellStyle name="Cálculo 4 4 4 2 2" xfId="37325" xr:uid="{7FD571FF-14B4-4ECE-AA09-44403ED807CD}"/>
    <cellStyle name="Cálculo 4 4 4 3" xfId="31060" xr:uid="{281247C4-1BC0-4D79-A421-39B4DF9B17D1}"/>
    <cellStyle name="Cálculo 4 4 5" xfId="27071" xr:uid="{7348F80C-3D9E-486F-BAAA-AA716A35CE92}"/>
    <cellStyle name="Cálculo 4 4 5 2" xfId="37832" xr:uid="{675CD28E-0362-4735-852C-3314BD5F21A0}"/>
    <cellStyle name="Cálculo 4 5" xfId="2476" xr:uid="{561E73A0-A507-4825-86E5-4CFF2A4F0C36}"/>
    <cellStyle name="Cálculo 4 5 2" xfId="8315" xr:uid="{70445ED1-1853-4BBB-9CC5-A56761FF2E37}"/>
    <cellStyle name="Cálculo 4 5 2 2" xfId="9426" xr:uid="{59E637A5-3CC7-43FB-9A12-B8AB1E22BF11}"/>
    <cellStyle name="Cálculo 4 5 2 2 2" xfId="14520" xr:uid="{E1E93D9D-67C1-4911-9507-26645855EFAB}"/>
    <cellStyle name="Cálculo 4 5 2 2 2 2" xfId="21659" xr:uid="{5CE5ACC5-BBD5-4F3B-A08D-4303956122AD}"/>
    <cellStyle name="Cálculo 4 5 2 2 2 2 2" xfId="36079" xr:uid="{3AE3C013-5959-4CAF-AD0C-E6E813EADFA5}"/>
    <cellStyle name="Cálculo 4 5 2 2 2 3" xfId="31541" xr:uid="{F54B14F4-D436-4C18-AFFA-2CB2811E1AAC}"/>
    <cellStyle name="Cálculo 4 5 2 2 3" xfId="22088" xr:uid="{7FD85ACD-8205-4B80-96E9-90B6CC981BC5}"/>
    <cellStyle name="Cálculo 4 5 2 2 3 2" xfId="36240" xr:uid="{489F3980-8535-4E0E-9208-352B88542901}"/>
    <cellStyle name="Cálculo 4 5 2 2 4" xfId="30908" xr:uid="{28B0D508-6FF2-4779-8130-3D4468F3ECF8}"/>
    <cellStyle name="Cálculo 4 5 2 3" xfId="9632" xr:uid="{6F0293E8-ADF6-413F-A7D3-FC0736BC36BC}"/>
    <cellStyle name="Cálculo 4 5 2 3 2" xfId="18440" xr:uid="{22D57603-FF3A-41CD-AAA6-2A8CD1A03025}"/>
    <cellStyle name="Cálculo 4 5 2 3 2 2" xfId="35208" xr:uid="{20B37D64-BB1E-462F-B09D-EF8DC7A91853}"/>
    <cellStyle name="Cálculo 4 5 2 3 3" xfId="31063" xr:uid="{F2A27100-B642-4C1F-A26C-DAF08154B252}"/>
    <cellStyle name="Cálculo 4 5 2 4" xfId="19632" xr:uid="{42B9B82A-F9DE-422F-BF9C-FFCEAEBF18CF}"/>
    <cellStyle name="Cálculo 4 5 2 4 2" xfId="35642" xr:uid="{B85B2289-274E-4B99-BE2D-4B6EE3BDBAB8}"/>
    <cellStyle name="Cálculo 4 5 2 5" xfId="30013" xr:uid="{AAD59D34-3819-4B35-86E5-BBAF717F92B5}"/>
    <cellStyle name="Cálculo 4 5 3" xfId="9016" xr:uid="{6B3C8CCA-7399-47BF-B208-2D0FBB9AD294}"/>
    <cellStyle name="Cálculo 4 5 3 2" xfId="14521" xr:uid="{8A24F18A-0858-43A7-9A17-C56D08F3DE2C}"/>
    <cellStyle name="Cálculo 4 5 3 2 2" xfId="19966" xr:uid="{BB6ECA30-A199-425D-B472-98B6911AE281}"/>
    <cellStyle name="Cálculo 4 5 3 2 2 2" xfId="35728" xr:uid="{00D85A98-201B-49CC-802E-C9DB1A5005F4}"/>
    <cellStyle name="Cálculo 4 5 3 2 3" xfId="31542" xr:uid="{D5511014-D2AA-452F-BC1E-D648C36BCE35}"/>
    <cellStyle name="Cálculo 4 5 3 3" xfId="20861" xr:uid="{ECA338D1-36A5-4B61-8554-9190C73D4D88}"/>
    <cellStyle name="Cálculo 4 5 3 3 2" xfId="35905" xr:uid="{94209F0C-2F11-4F12-A0A5-D98D51F17466}"/>
    <cellStyle name="Cálculo 4 5 3 4" xfId="30585" xr:uid="{15AE7640-EF20-4A8F-9351-3A0A08AD4D90}"/>
    <cellStyle name="Cálculo 4 5 4" xfId="9631" xr:uid="{0E54B43D-0F73-454D-ACDA-2DF52E09FDFD}"/>
    <cellStyle name="Cálculo 4 5 4 2" xfId="26243" xr:uid="{6F030B20-C089-40EA-80CD-79CA95CDFDC9}"/>
    <cellStyle name="Cálculo 4 5 4 2 2" xfId="37324" xr:uid="{D75396ED-27FE-457E-A5E3-2A21B1A5E123}"/>
    <cellStyle name="Cálculo 4 5 4 3" xfId="31062" xr:uid="{1785078A-F1F6-47C6-A2BE-F902079BE0ED}"/>
    <cellStyle name="Cálculo 4 5 5" xfId="26917" xr:uid="{B070335B-C179-471E-952D-796786133D7D}"/>
    <cellStyle name="Cálculo 4 5 5 2" xfId="37699" xr:uid="{6823A5F3-F532-42E7-8C8A-5A4E08140FFB}"/>
    <cellStyle name="Cálculo 4 6" xfId="2477" xr:uid="{F78FB79E-6B3F-43E9-85BF-48136B09C905}"/>
    <cellStyle name="Cálculo 4 6 2" xfId="8316" xr:uid="{E058C730-836A-47F4-9F6F-C620E1479C27}"/>
    <cellStyle name="Cálculo 4 6 2 2" xfId="9427" xr:uid="{984D2B12-553B-4486-A772-742319876FA7}"/>
    <cellStyle name="Cálculo 4 6 2 2 2" xfId="14522" xr:uid="{FEF9243F-5986-4E93-A0B0-78ACFB96ECA2}"/>
    <cellStyle name="Cálculo 4 6 2 2 2 2" xfId="18777" xr:uid="{5084DB59-9D08-4ACB-BFEF-93A5DC0EA5BA}"/>
    <cellStyle name="Cálculo 4 6 2 2 2 2 2" xfId="35325" xr:uid="{F836F92D-8DDD-4DD9-991E-E376892844BA}"/>
    <cellStyle name="Cálculo 4 6 2 2 2 3" xfId="31543" xr:uid="{205DB9BF-DEB1-4D96-94A1-19A9976A91B3}"/>
    <cellStyle name="Cálculo 4 6 2 2 3" xfId="18500" xr:uid="{5BC13B38-5115-46AA-A257-B00B1D8292F2}"/>
    <cellStyle name="Cálculo 4 6 2 2 3 2" xfId="35229" xr:uid="{C840EE30-9189-42DD-BA77-02110B59DBB1}"/>
    <cellStyle name="Cálculo 4 6 2 2 4" xfId="30909" xr:uid="{5F8884EA-4CAC-4A3C-A96D-9F72BEA4ACE1}"/>
    <cellStyle name="Cálculo 4 6 2 3" xfId="9634" xr:uid="{F4E53CB0-1F52-4F71-845D-EE15C42009CF}"/>
    <cellStyle name="Cálculo 4 6 2 3 2" xfId="21122" xr:uid="{23FD8A66-F666-453D-9943-40D311EA3941}"/>
    <cellStyle name="Cálculo 4 6 2 3 2 2" xfId="35979" xr:uid="{99840157-1045-4E31-B319-7738CDB5722E}"/>
    <cellStyle name="Cálculo 4 6 2 3 3" xfId="31065" xr:uid="{840F98C2-FFDB-4A62-8433-E612A363DA08}"/>
    <cellStyle name="Cálculo 4 6 2 4" xfId="26490" xr:uid="{D8A283FB-C693-466B-921F-B02BFAADB036}"/>
    <cellStyle name="Cálculo 4 6 2 4 2" xfId="37451" xr:uid="{BAEFEB95-0577-450F-89A0-FBAC2CA51883}"/>
    <cellStyle name="Cálculo 4 6 2 5" xfId="30014" xr:uid="{0A440A71-D749-4031-8D59-B0C875B5A588}"/>
    <cellStyle name="Cálculo 4 6 3" xfId="9015" xr:uid="{70F35DFC-8382-4826-91C4-29C5BA20B6B9}"/>
    <cellStyle name="Cálculo 4 6 3 2" xfId="14523" xr:uid="{EAEEBF90-849F-4911-ACE7-5C848C05E9CD}"/>
    <cellStyle name="Cálculo 4 6 3 2 2" xfId="18966" xr:uid="{11147065-6B85-436A-9B63-7871D16433DC}"/>
    <cellStyle name="Cálculo 4 6 3 2 2 2" xfId="35394" xr:uid="{729C78F0-0661-4337-B6FA-C23A27C23B8F}"/>
    <cellStyle name="Cálculo 4 6 3 2 3" xfId="31544" xr:uid="{6B5409C1-512F-4DBC-A411-EFFC7B0CB106}"/>
    <cellStyle name="Cálculo 4 6 3 3" xfId="21656" xr:uid="{5FC5A733-CC3B-419A-8CF3-D25DE4EB4F16}"/>
    <cellStyle name="Cálculo 4 6 3 3 2" xfId="36078" xr:uid="{A9FD8533-CD17-470A-9BC0-8827795EE6B0}"/>
    <cellStyle name="Cálculo 4 6 3 4" xfId="30584" xr:uid="{7F61EE03-C25F-449D-A816-07CB3007C35D}"/>
    <cellStyle name="Cálculo 4 6 4" xfId="9633" xr:uid="{278641A3-7166-432A-A2BB-6252FDB94033}"/>
    <cellStyle name="Cálculo 4 6 4 2" xfId="26242" xr:uid="{979A2F4B-EFB3-4AE4-B490-07892DA832AC}"/>
    <cellStyle name="Cálculo 4 6 4 2 2" xfId="37323" xr:uid="{F87CD4AF-4F14-4628-861B-CB1527B21752}"/>
    <cellStyle name="Cálculo 4 6 4 3" xfId="31064" xr:uid="{419854BD-F44A-4088-B8A0-341822A71BAF}"/>
    <cellStyle name="Cálculo 4 6 5" xfId="26540" xr:uid="{9F485D5A-BDEB-4A7A-BEC9-9FF6C96E2E33}"/>
    <cellStyle name="Cálculo 4 6 5 2" xfId="37487" xr:uid="{CB511B4D-15C3-4402-862A-FD639A48D5EF}"/>
    <cellStyle name="Cálculo 4 7" xfId="2478" xr:uid="{2BECC3ED-B55A-4200-A61A-4A5EDB782E6D}"/>
    <cellStyle name="Cálculo 4 7 2" xfId="8317" xr:uid="{A77C22B8-91EC-4F40-B2EA-3EC32306F2F6}"/>
    <cellStyle name="Cálculo 4 7 2 2" xfId="9428" xr:uid="{43141CAF-8C80-4479-B3B3-D9BEE36574A4}"/>
    <cellStyle name="Cálculo 4 7 2 2 2" xfId="14524" xr:uid="{B7FDAE4D-180C-4B79-BF99-EFA4313C11A3}"/>
    <cellStyle name="Cálculo 4 7 2 2 2 2" xfId="19997" xr:uid="{D944CD3D-5A1C-4E14-A963-6EC217DFBC0F}"/>
    <cellStyle name="Cálculo 4 7 2 2 2 2 2" xfId="35738" xr:uid="{47A068AA-B6BF-468F-A03B-C29A1C5868B0}"/>
    <cellStyle name="Cálculo 4 7 2 2 2 3" xfId="31545" xr:uid="{72770088-45C4-40C8-9A9D-4B1AB6724483}"/>
    <cellStyle name="Cálculo 4 7 2 2 3" xfId="19754" xr:uid="{9F521A51-9D95-4413-9EE4-9F17573FC9F2}"/>
    <cellStyle name="Cálculo 4 7 2 2 3 2" xfId="35692" xr:uid="{EED59A6A-5B6A-47B5-8875-43F11628B974}"/>
    <cellStyle name="Cálculo 4 7 2 2 4" xfId="30910" xr:uid="{73C7CAD2-103D-4493-A79D-73C32C1D2611}"/>
    <cellStyle name="Cálculo 4 7 2 3" xfId="9636" xr:uid="{5BBEE7B2-7108-499E-9E31-07D80209BC5E}"/>
    <cellStyle name="Cálculo 4 7 2 3 2" xfId="20187" xr:uid="{C4B0FA19-D986-4602-AF68-4B33BC4DAD81}"/>
    <cellStyle name="Cálculo 4 7 2 3 2 2" xfId="35767" xr:uid="{C496794E-A3DC-4E3A-91CD-A7268D01F1C8}"/>
    <cellStyle name="Cálculo 4 7 2 3 3" xfId="31067" xr:uid="{5ADD7319-C807-40A1-A224-402EBCF615CB}"/>
    <cellStyle name="Cálculo 4 7 2 4" xfId="23169" xr:uid="{1D776FBF-6475-424A-A00C-C2C80206E689}"/>
    <cellStyle name="Cálculo 4 7 2 4 2" xfId="36326" xr:uid="{9B83EE6F-D412-4C0D-A3E4-7DF5991DD264}"/>
    <cellStyle name="Cálculo 4 7 2 5" xfId="30015" xr:uid="{1E60269E-42AA-4B85-B75E-50E70FE459A9}"/>
    <cellStyle name="Cálculo 4 7 3" xfId="9014" xr:uid="{A60779FB-BFAB-48D4-BA41-8C55FC99FB5C}"/>
    <cellStyle name="Cálculo 4 7 3 2" xfId="14525" xr:uid="{8817AAE3-F36E-4561-9E4C-7D78977D49F0}"/>
    <cellStyle name="Cálculo 4 7 3 2 2" xfId="20495" xr:uid="{10279283-8707-49C5-A9E3-7F8A665608B1}"/>
    <cellStyle name="Cálculo 4 7 3 2 2 2" xfId="35840" xr:uid="{90A87552-373D-4C7C-8EEB-1B9177086279}"/>
    <cellStyle name="Cálculo 4 7 3 2 3" xfId="31546" xr:uid="{5E89B6E8-FAB1-4FE0-A3C9-C87B8259874A}"/>
    <cellStyle name="Cálculo 4 7 3 3" xfId="21131" xr:uid="{C24E5C5F-D267-420B-A71E-C0FF0E8F912F}"/>
    <cellStyle name="Cálculo 4 7 3 3 2" xfId="35983" xr:uid="{FF943018-45EF-4857-9979-F9F66F980C66}"/>
    <cellStyle name="Cálculo 4 7 3 4" xfId="30583" xr:uid="{7E8BE47B-0BE4-4191-89D6-1C684EEBD949}"/>
    <cellStyle name="Cálculo 4 7 4" xfId="9635" xr:uid="{2F7C039D-D038-46BF-9CC5-2D2508E2131F}"/>
    <cellStyle name="Cálculo 4 7 4 2" xfId="26241" xr:uid="{C0B2BE00-ABEA-473C-A722-1AE231AB9D47}"/>
    <cellStyle name="Cálculo 4 7 4 2 2" xfId="37322" xr:uid="{CFAB0FAD-9E21-4EFF-A0B1-E299D8428887}"/>
    <cellStyle name="Cálculo 4 7 4 3" xfId="31066" xr:uid="{3AC5227B-5CDA-4172-8210-15073538EF0C}"/>
    <cellStyle name="Cálculo 4 7 5" xfId="27533" xr:uid="{E3BACDBA-AC0E-4A9D-8573-8F1EE38945D8}"/>
    <cellStyle name="Cálculo 4 7 5 2" xfId="38129" xr:uid="{8DAEC401-0F04-46DD-BD84-B916610FB91A}"/>
    <cellStyle name="Cálculo 4 8" xfId="2479" xr:uid="{C398ADFD-19CE-408F-ACC5-56979D720D46}"/>
    <cellStyle name="Cálculo 4 8 2" xfId="8318" xr:uid="{73FB9EA8-0D74-4E8A-A916-FF9ABD2867FA}"/>
    <cellStyle name="Cálculo 4 8 2 2" xfId="9429" xr:uid="{EAE2C8E0-8EF3-46D3-8580-4483FCF9FAB6}"/>
    <cellStyle name="Cálculo 4 8 2 2 2" xfId="14526" xr:uid="{A1D5FBBC-F2DC-4029-9814-819DA0FA5A51}"/>
    <cellStyle name="Cálculo 4 8 2 2 2 2" xfId="19400" xr:uid="{B0BD55D1-DF74-4527-92E8-4DFEEEE47E3D}"/>
    <cellStyle name="Cálculo 4 8 2 2 2 2 2" xfId="35555" xr:uid="{872D3A5D-F7D2-487E-82E8-B49B62355AEE}"/>
    <cellStyle name="Cálculo 4 8 2 2 2 3" xfId="31547" xr:uid="{2F766529-F1DC-431E-9332-8870F36D9ADF}"/>
    <cellStyle name="Cálculo 4 8 2 2 3" xfId="22165" xr:uid="{0D44ADFC-DA9B-4422-BADB-FA7FABE12C6A}"/>
    <cellStyle name="Cálculo 4 8 2 2 3 2" xfId="36282" xr:uid="{0531D3FF-B8B0-42F9-A502-84AF79B9F959}"/>
    <cellStyle name="Cálculo 4 8 2 2 4" xfId="30911" xr:uid="{01DB6E97-DDD6-4F09-A2B6-8215F3C620BD}"/>
    <cellStyle name="Cálculo 4 8 2 3" xfId="9638" xr:uid="{BD1F2A54-1BD9-4CC4-AA90-414ACF0C19BD}"/>
    <cellStyle name="Cálculo 4 8 2 3 2" xfId="19711" xr:uid="{90465618-1D95-4ACA-B284-715CC643BDED}"/>
    <cellStyle name="Cálculo 4 8 2 3 2 2" xfId="35666" xr:uid="{5E0E053D-EEB3-4ECF-B803-F6A34339DD22}"/>
    <cellStyle name="Cálculo 4 8 2 3 3" xfId="31069" xr:uid="{C03968FF-7196-4239-B4F1-15BE0D760335}"/>
    <cellStyle name="Cálculo 4 8 2 4" xfId="21270" xr:uid="{E752F33C-3BC7-4413-88E4-BF885B0B2DC5}"/>
    <cellStyle name="Cálculo 4 8 2 4 2" xfId="36020" xr:uid="{7B08FB4E-A896-42E4-AE40-FDB2D854E184}"/>
    <cellStyle name="Cálculo 4 8 2 5" xfId="30016" xr:uid="{1C82DA6A-4F97-4D12-B747-6D7F2D6F8A8A}"/>
    <cellStyle name="Cálculo 4 8 3" xfId="9013" xr:uid="{B68C4172-1FAD-417E-A4AC-A32A9E3B0429}"/>
    <cellStyle name="Cálculo 4 8 3 2" xfId="14527" xr:uid="{CDAEFB31-22FF-4F0A-BCA2-B1C522FA351E}"/>
    <cellStyle name="Cálculo 4 8 3 2 2" xfId="20492" xr:uid="{3663CD5E-5A8E-4336-88F6-C5BC2F6055E7}"/>
    <cellStyle name="Cálculo 4 8 3 2 2 2" xfId="35838" xr:uid="{C4890F3B-094F-4DC0-9CF1-52AC7F2AA573}"/>
    <cellStyle name="Cálculo 4 8 3 2 3" xfId="31548" xr:uid="{0890DFA3-BDD5-4586-A705-90FAAB3F4530}"/>
    <cellStyle name="Cálculo 4 8 3 3" xfId="18757" xr:uid="{70730E11-4179-4688-A9C2-E8B4A39329C2}"/>
    <cellStyle name="Cálculo 4 8 3 3 2" xfId="35314" xr:uid="{952E2677-2776-476E-85BE-FEBAAEB29F81}"/>
    <cellStyle name="Cálculo 4 8 3 4" xfId="30582" xr:uid="{D5A68479-6DAE-4507-B7BA-0755EFD7FE15}"/>
    <cellStyle name="Cálculo 4 8 4" xfId="9637" xr:uid="{00BE82CF-20FD-43B0-ABCE-CF61EFBD8400}"/>
    <cellStyle name="Cálculo 4 8 4 2" xfId="26240" xr:uid="{ACE4DA1B-6C87-4881-BB73-DE364DC0955D}"/>
    <cellStyle name="Cálculo 4 8 4 2 2" xfId="37321" xr:uid="{81D51DBC-0C68-4F31-8E5A-72C745E16022}"/>
    <cellStyle name="Cálculo 4 8 4 3" xfId="31068" xr:uid="{12B57084-D723-46BE-B76D-B245DC9CF221}"/>
    <cellStyle name="Cálculo 4 8 5" xfId="27156" xr:uid="{6A329CEF-1CB4-4D11-BA25-683B0867AD4C}"/>
    <cellStyle name="Cálculo 4 8 5 2" xfId="37895" xr:uid="{A4F9CCCC-CD0E-435B-A534-839D54C5708D}"/>
    <cellStyle name="Cálculo 4 9" xfId="2480" xr:uid="{2D98A99A-513A-495B-B419-E4EBFA4596B1}"/>
    <cellStyle name="Cálculo 4 9 2" xfId="8319" xr:uid="{5C424C93-14E1-4287-A665-73FF8B605A88}"/>
    <cellStyle name="Cálculo 4 9 2 2" xfId="9430" xr:uid="{0C9E3DCF-55BA-443C-9233-44E94C324227}"/>
    <cellStyle name="Cálculo 4 9 2 2 2" xfId="14528" xr:uid="{84C5B9AD-EAD7-43A2-8A8F-07A97DA54CB7}"/>
    <cellStyle name="Cálculo 4 9 2 2 2 2" xfId="19399" xr:uid="{A5CF46D2-44F1-4E9F-8E07-97904252FA91}"/>
    <cellStyle name="Cálculo 4 9 2 2 2 2 2" xfId="35554" xr:uid="{86550F01-9014-4A47-ADE3-911A343D4895}"/>
    <cellStyle name="Cálculo 4 9 2 2 2 3" xfId="31549" xr:uid="{B6E9A3B4-8349-4456-8278-C679EFBA3D66}"/>
    <cellStyle name="Cálculo 4 9 2 2 3" xfId="22090" xr:uid="{CCC86FAA-AF32-4D75-9EF4-4E36759D1553}"/>
    <cellStyle name="Cálculo 4 9 2 2 3 2" xfId="36242" xr:uid="{61F6BD0D-C62C-485C-9A5D-49B4B42E249E}"/>
    <cellStyle name="Cálculo 4 9 2 2 4" xfId="30912" xr:uid="{9439664A-8D63-4B91-8B1E-FC082F7C22A9}"/>
    <cellStyle name="Cálculo 4 9 2 3" xfId="9640" xr:uid="{5E4D1FE9-7A2B-48D3-A1DB-2ABB7449CAB4}"/>
    <cellStyle name="Cálculo 4 9 2 3 2" xfId="19524" xr:uid="{C9E07A8A-7936-4811-B759-9EC328B97323}"/>
    <cellStyle name="Cálculo 4 9 2 3 2 2" xfId="35601" xr:uid="{4E2DC9F1-8D42-4B35-8B3D-A68D648462F4}"/>
    <cellStyle name="Cálculo 4 9 2 3 3" xfId="31071" xr:uid="{6FA1BA9E-DD94-405A-A496-AC793D2A6B12}"/>
    <cellStyle name="Cálculo 4 9 2 4" xfId="19453" xr:uid="{D460486A-92F7-49FB-9150-BD2BD2830D16}"/>
    <cellStyle name="Cálculo 4 9 2 4 2" xfId="35571" xr:uid="{C2D5AF2B-7066-4A2C-B411-F0C3301C70F2}"/>
    <cellStyle name="Cálculo 4 9 2 5" xfId="30017" xr:uid="{F945E885-2BBF-4054-8519-09B1FD9F6463}"/>
    <cellStyle name="Cálculo 4 9 3" xfId="8498" xr:uid="{B00DDC6C-C1C1-467F-A673-CB8E87DC6F95}"/>
    <cellStyle name="Cálculo 4 9 3 2" xfId="14529" xr:uid="{C1641BF1-8830-49E2-8B56-456ACF1006DF}"/>
    <cellStyle name="Cálculo 4 9 3 2 2" xfId="18507" xr:uid="{D5F9C744-DEDA-49BA-BDDE-13ADE16586AC}"/>
    <cellStyle name="Cálculo 4 9 3 2 2 2" xfId="35233" xr:uid="{94AB5305-8C43-4E56-B07B-29CDCD21AA7D}"/>
    <cellStyle name="Cálculo 4 9 3 2 3" xfId="31550" xr:uid="{5709760B-B3C4-4540-9248-A8C7E8082CD4}"/>
    <cellStyle name="Cálculo 4 9 3 3" xfId="19539" xr:uid="{51F0964E-DE6F-46D9-A453-C53FCEC471D3}"/>
    <cellStyle name="Cálculo 4 9 3 3 2" xfId="35603" xr:uid="{D3FF1CB0-3EC8-45FD-A474-C19DB9C79079}"/>
    <cellStyle name="Cálculo 4 9 3 4" xfId="30139" xr:uid="{CABF1B8E-B644-49F9-9B60-E3F392DBA03C}"/>
    <cellStyle name="Cálculo 4 9 4" xfId="9639" xr:uid="{952F8C3D-C9A6-4952-8BF7-330D3B98F2B7}"/>
    <cellStyle name="Cálculo 4 9 4 2" xfId="26239" xr:uid="{EE4F9CE4-CC36-49C2-9784-4F62C74A2B0C}"/>
    <cellStyle name="Cálculo 4 9 4 2 2" xfId="37320" xr:uid="{793FCB94-F00C-4E19-8557-A55C426E433D}"/>
    <cellStyle name="Cálculo 4 9 4 3" xfId="31070" xr:uid="{91BFF6EA-BCB6-4DFB-A3BC-9A8D9B5EE69F}"/>
    <cellStyle name="Cálculo 4 9 5" xfId="27142" xr:uid="{605FCA01-38B9-41AA-9F70-D3A93382947B}"/>
    <cellStyle name="Cálculo 4 9 5 2" xfId="37885" xr:uid="{1792F779-5E3E-4A65-8076-6A9C8D6ACD62}"/>
    <cellStyle name="Cálculo 5" xfId="2481" xr:uid="{7FB5DB64-4F66-400A-BAB0-8959758B7E73}"/>
    <cellStyle name="Cálculo 5 2" xfId="2482" xr:uid="{B3F1C52E-70C8-40D8-B02F-9387741E1AA2}"/>
    <cellStyle name="Cálculo 5 2 2" xfId="8321" xr:uid="{5BDCBF4D-EEC4-42CB-9675-66FBBC27B3F4}"/>
    <cellStyle name="Cálculo 5 2 2 2" xfId="9432" xr:uid="{BF5D8670-F4C7-4BD6-BD33-F2508C5A4D43}"/>
    <cellStyle name="Cálculo 5 2 2 2 2" xfId="14530" xr:uid="{91CA6474-BAFA-4F0F-867E-FC0B6D58A93F}"/>
    <cellStyle name="Cálculo 5 2 2 2 2 2" xfId="22130" xr:uid="{CDAC5CAF-11EC-4AFC-8340-FBB3FCC249BA}"/>
    <cellStyle name="Cálculo 5 2 2 2 2 2 2" xfId="36268" xr:uid="{48836D2D-CCD1-45F2-AA68-FEE6660AFA8A}"/>
    <cellStyle name="Cálculo 5 2 2 2 2 3" xfId="31551" xr:uid="{B59FB6C6-7DF0-4CEC-B531-0025B22EFEAD}"/>
    <cellStyle name="Cálculo 5 2 2 2 3" xfId="18333" xr:uid="{89197219-E31D-4051-A34B-10BC73DA8947}"/>
    <cellStyle name="Cálculo 5 2 2 2 3 2" xfId="35178" xr:uid="{E945B39D-5F73-4CA4-B474-76BDE162228D}"/>
    <cellStyle name="Cálculo 5 2 2 2 4" xfId="30914" xr:uid="{808CBCFF-1880-4EC3-9D65-C4505262C381}"/>
    <cellStyle name="Cálculo 5 2 2 3" xfId="9643" xr:uid="{DE4A66AA-D1E1-463C-918D-4BDD5B3A5FB7}"/>
    <cellStyle name="Cálculo 5 2 2 3 2" xfId="21187" xr:uid="{F94C111D-0531-4759-AACA-E31B26D91E57}"/>
    <cellStyle name="Cálculo 5 2 2 3 2 2" xfId="35999" xr:uid="{4CDA9328-572D-4235-B85E-A2D02A6AD869}"/>
    <cellStyle name="Cálculo 5 2 2 3 3" xfId="31074" xr:uid="{16AAC0C1-A489-4CD1-A0E7-448AD20958DB}"/>
    <cellStyle name="Cálculo 5 2 2 4" xfId="21167" xr:uid="{92B5C651-2888-46A4-A106-A3347CC54CE6}"/>
    <cellStyle name="Cálculo 5 2 2 4 2" xfId="35991" xr:uid="{CD2E97A6-E8D8-4DB8-91BF-7FE7C1EFBFA4}"/>
    <cellStyle name="Cálculo 5 2 2 5" xfId="30019" xr:uid="{886B6C62-A27F-4C91-8CE1-7DF8A47F3824}"/>
    <cellStyle name="Cálculo 5 2 3" xfId="9011" xr:uid="{2DA4990E-84D3-43FC-8DAF-34FD082DCF4C}"/>
    <cellStyle name="Cálculo 5 2 3 2" xfId="14531" xr:uid="{97BA467E-9765-4AA9-A8EA-6D1D0D80E5B3}"/>
    <cellStyle name="Cálculo 5 2 3 2 2" xfId="18508" xr:uid="{8E8329C2-5F60-4AE9-B794-A9326A9158B1}"/>
    <cellStyle name="Cálculo 5 2 3 2 2 2" xfId="35234" xr:uid="{07EC4FE7-E6E5-48CB-B3C0-CDABB1C38A2B}"/>
    <cellStyle name="Cálculo 5 2 3 2 3" xfId="31552" xr:uid="{76B4503C-9CB0-4326-A59A-96E04D501BA4}"/>
    <cellStyle name="Cálculo 5 2 3 3" xfId="20863" xr:uid="{3AA1B492-DE19-42D7-A652-6FFAF1748DF7}"/>
    <cellStyle name="Cálculo 5 2 3 3 2" xfId="35907" xr:uid="{7381FC56-490E-4273-86F5-E54A5148CCD8}"/>
    <cellStyle name="Cálculo 5 2 3 4" xfId="30580" xr:uid="{C6BBCFCC-678A-452F-83D2-B8EAAFAF141F}"/>
    <cellStyle name="Cálculo 5 2 4" xfId="9642" xr:uid="{6DD7810D-3647-46A8-AF96-3F6B038527E0}"/>
    <cellStyle name="Cálculo 5 2 4 2" xfId="18442" xr:uid="{876E29E3-F3D0-4E9A-B4D9-502E9750BE11}"/>
    <cellStyle name="Cálculo 5 2 4 2 2" xfId="35210" xr:uid="{7B7787C9-D68E-4B47-A240-C7546339A07A}"/>
    <cellStyle name="Cálculo 5 2 4 3" xfId="31073" xr:uid="{FA13E4C4-BF8C-4AFA-9C76-30C3FE4A5CB2}"/>
    <cellStyle name="Cálculo 5 2 5" xfId="26968" xr:uid="{489ADB9B-9F58-454B-9E78-75F6AA5CAE12}"/>
    <cellStyle name="Cálculo 5 2 5 2" xfId="37741" xr:uid="{569A6F8D-B2DC-4649-B37D-D10297182D8B}"/>
    <cellStyle name="Cálculo 5 3" xfId="8320" xr:uid="{DFAC9023-B52E-4F08-A981-CCE45C1B59E1}"/>
    <cellStyle name="Cálculo 5 3 2" xfId="9431" xr:uid="{44D77440-5ECA-44D7-9CA1-80F688C74AE1}"/>
    <cellStyle name="Cálculo 5 3 2 2" xfId="14532" xr:uid="{F6E38ECB-9B97-40F6-AF10-903DA921448E}"/>
    <cellStyle name="Cálculo 5 3 2 2 2" xfId="19014" xr:uid="{2C5673EC-B865-46D8-ABEB-4C646FED4408}"/>
    <cellStyle name="Cálculo 5 3 2 2 2 2" xfId="35423" xr:uid="{521A1E63-C282-486F-B404-4CD285AABADA}"/>
    <cellStyle name="Cálculo 5 3 2 2 3" xfId="31553" xr:uid="{3B8EFEC2-67C5-4A6C-981B-C2D4A175FEF1}"/>
    <cellStyle name="Cálculo 5 3 2 3" xfId="20946" xr:uid="{ADDFE032-3ABD-4C9B-AD58-0417F9218900}"/>
    <cellStyle name="Cálculo 5 3 2 3 2" xfId="35927" xr:uid="{A45BB18E-0CF9-4D48-93F9-668758F2B113}"/>
    <cellStyle name="Cálculo 5 3 2 4" xfId="30913" xr:uid="{1282DBA0-6ECA-4A25-809D-1B6560B5BE87}"/>
    <cellStyle name="Cálculo 5 3 3" xfId="9644" xr:uid="{825EBB73-D5B0-4766-9B2F-E913AF43A360}"/>
    <cellStyle name="Cálculo 5 3 3 2" xfId="20301" xr:uid="{BB53C998-3AC4-4E63-BAA8-0BF31E980E81}"/>
    <cellStyle name="Cálculo 5 3 3 2 2" xfId="35802" xr:uid="{5B424A03-9666-440A-B2FE-19C115B539A8}"/>
    <cellStyle name="Cálculo 5 3 3 3" xfId="31075" xr:uid="{1516B0CA-83FC-4A54-8080-801297F1D99E}"/>
    <cellStyle name="Cálculo 5 3 4" xfId="18289" xr:uid="{FF6E47CF-ACEE-4113-A561-E21942F92434}"/>
    <cellStyle name="Cálculo 5 3 4 2" xfId="35146" xr:uid="{1028390B-FA93-48C5-9767-8B74F99177E2}"/>
    <cellStyle name="Cálculo 5 3 5" xfId="30018" xr:uid="{A08496BD-5531-4227-A5DF-4D067596D79F}"/>
    <cellStyle name="Cálculo 5 4" xfId="9012" xr:uid="{3221769B-60C1-4029-A13B-8A444AB87929}"/>
    <cellStyle name="Cálculo 5 4 2" xfId="14533" xr:uid="{1EA5BA61-D732-4670-A63B-4B66D0D4B0F8}"/>
    <cellStyle name="Cálculo 5 4 2 2" xfId="20493" xr:uid="{F0AB587F-372F-4B2C-9633-BF037F5E77A9}"/>
    <cellStyle name="Cálculo 5 4 2 2 2" xfId="35839" xr:uid="{393FE4E7-F591-4F9A-B518-1FFED9A7875E}"/>
    <cellStyle name="Cálculo 5 4 2 3" xfId="31554" xr:uid="{2B9FE85F-587D-40BA-9E71-E7E15FC98519}"/>
    <cellStyle name="Cálculo 5 4 3" xfId="18989" xr:uid="{680A9B74-3002-404B-A99D-F208D8728B34}"/>
    <cellStyle name="Cálculo 5 4 3 2" xfId="35403" xr:uid="{5B6C8DAD-F845-41F0-9CE3-89BDBDA1AF29}"/>
    <cellStyle name="Cálculo 5 4 4" xfId="30581" xr:uid="{A61E75A9-610E-44C6-9AB2-09B080D19FBB}"/>
    <cellStyle name="Cálculo 5 5" xfId="9641" xr:uid="{35399D81-77A4-41C8-9B01-7FF9BFFC93EB}"/>
    <cellStyle name="Cálculo 5 5 2" xfId="26238" xr:uid="{9D5E1A14-5267-41A3-93DD-CE7FDE51C0E7}"/>
    <cellStyle name="Cálculo 5 5 2 2" xfId="37319" xr:uid="{2F62E69B-7AC3-4907-BB7B-C9D0F839E223}"/>
    <cellStyle name="Cálculo 5 5 3" xfId="31072" xr:uid="{4883E7B3-3C0D-4050-BB87-94E68CC86C55}"/>
    <cellStyle name="Cálculo 5 6" xfId="27122" xr:uid="{376374FB-BA18-4845-93A9-7E41A12925C2}"/>
    <cellStyle name="Cálculo 5 6 2" xfId="37872" xr:uid="{C3032D21-AD9E-4DE9-A1D7-038219F20E4F}"/>
    <cellStyle name="Cálculo 6" xfId="2483" xr:uid="{EE5DC4E6-B303-4415-B5C5-51DAB6006CCE}"/>
    <cellStyle name="Cálculo 6 2" xfId="2484" xr:uid="{5E14B3A7-3321-47A7-84E6-6F1A4441021D}"/>
    <cellStyle name="Cálculo 6 2 2" xfId="8323" xr:uid="{638BE301-CEBC-4043-AA04-CA26189D7DDB}"/>
    <cellStyle name="Cálculo 6 2 2 2" xfId="9434" xr:uid="{8033A3D2-5BDC-45EF-B85F-72930457E1BF}"/>
    <cellStyle name="Cálculo 6 2 2 2 2" xfId="14534" xr:uid="{F60AF69F-16A3-4987-A2CA-3D1048FA404E}"/>
    <cellStyle name="Cálculo 6 2 2 2 2 2" xfId="19401" xr:uid="{501FBC5B-C5F9-4FB5-A19C-F6B907F68083}"/>
    <cellStyle name="Cálculo 6 2 2 2 2 2 2" xfId="35556" xr:uid="{894DB9CE-06D7-4655-BCD0-4BEB44C86715}"/>
    <cellStyle name="Cálculo 6 2 2 2 2 3" xfId="31555" xr:uid="{B5E01480-E294-4CCC-BC1E-82D05AA0BC1A}"/>
    <cellStyle name="Cálculo 6 2 2 2 3" xfId="22087" xr:uid="{C1D0BD5F-CDC6-456D-8237-0A18B6E429E7}"/>
    <cellStyle name="Cálculo 6 2 2 2 3 2" xfId="36239" xr:uid="{26DEE341-2106-4AA4-8D6D-9A57C497DD57}"/>
    <cellStyle name="Cálculo 6 2 2 2 4" xfId="30916" xr:uid="{F232DF48-A079-4097-8444-09CBF0B35477}"/>
    <cellStyle name="Cálculo 6 2 2 3" xfId="9647" xr:uid="{FB901DD5-1269-472B-B40C-AB4E1B89AFB9}"/>
    <cellStyle name="Cálculo 6 2 2 3 2" xfId="18307" xr:uid="{46ADDE29-E4CD-4337-A229-4B234BA111BB}"/>
    <cellStyle name="Cálculo 6 2 2 3 2 2" xfId="35159" xr:uid="{65B4BAE0-5160-4394-9F8D-DB3BB0260F04}"/>
    <cellStyle name="Cálculo 6 2 2 3 3" xfId="31078" xr:uid="{C5EEDA64-2D13-4F08-AEEC-2CC2A407A3DA}"/>
    <cellStyle name="Cálculo 6 2 2 4" xfId="27478" xr:uid="{7D278211-4792-4E48-A263-5652EF231D27}"/>
    <cellStyle name="Cálculo 6 2 2 4 2" xfId="38086" xr:uid="{D2DC306D-4100-4AC2-860D-4A803166E1EE}"/>
    <cellStyle name="Cálculo 6 2 2 5" xfId="30021" xr:uid="{77D73651-F726-4A7C-A7CA-84AD0B9F532D}"/>
    <cellStyle name="Cálculo 6 2 3" xfId="9009" xr:uid="{F3B5A8BF-0151-497D-88C5-6F959C6F59CF}"/>
    <cellStyle name="Cálculo 6 2 3 2" xfId="14535" xr:uid="{C545F674-6511-4BE5-93C8-2BE61DED504D}"/>
    <cellStyle name="Cálculo 6 2 3 2 2" xfId="21008" xr:uid="{713A04AB-23AC-4A89-A1DF-F536D3B14DF8}"/>
    <cellStyle name="Cálculo 6 2 3 2 2 2" xfId="35943" xr:uid="{B5FD4A2C-65D7-4D46-9084-D68536B3179E}"/>
    <cellStyle name="Cálculo 6 2 3 2 3" xfId="31556" xr:uid="{994CFCD5-DEF2-48B6-A629-DD37D2FA629B}"/>
    <cellStyle name="Cálculo 6 2 3 3" xfId="20862" xr:uid="{0EA90E8F-799A-4C68-999E-11A86C670804}"/>
    <cellStyle name="Cálculo 6 2 3 3 2" xfId="35906" xr:uid="{5EED5C4D-46CB-48E7-B993-B82C40AA917B}"/>
    <cellStyle name="Cálculo 6 2 3 4" xfId="30578" xr:uid="{B3C07A23-48FF-481F-BEC3-F3CA20194261}"/>
    <cellStyle name="Cálculo 6 2 4" xfId="9646" xr:uid="{85B5E9E5-8195-4555-B759-C07E2B43F96A}"/>
    <cellStyle name="Cálculo 6 2 4 2" xfId="18308" xr:uid="{E65DACC2-A44C-4A98-A714-3115EE564E25}"/>
    <cellStyle name="Cálculo 6 2 4 2 2" xfId="35160" xr:uid="{C6E347C3-EE79-4F81-9982-E4FD96346AB6}"/>
    <cellStyle name="Cálculo 6 2 4 3" xfId="31077" xr:uid="{E6DD5E64-114E-406F-970D-2E2448CFBFE3}"/>
    <cellStyle name="Cálculo 6 2 5" xfId="26942" xr:uid="{BBF2ECEF-2810-42D6-8DD9-453326670F8E}"/>
    <cellStyle name="Cálculo 6 2 5 2" xfId="37721" xr:uid="{B23108E5-6791-490F-A4A5-9FA0DE4468D7}"/>
    <cellStyle name="Cálculo 6 3" xfId="8322" xr:uid="{79E35328-E6B6-49A5-A610-308A8947E66B}"/>
    <cellStyle name="Cálculo 6 3 2" xfId="9433" xr:uid="{F8804C57-0B32-476E-B1DE-AFC480DE86DA}"/>
    <cellStyle name="Cálculo 6 3 2 2" xfId="14536" xr:uid="{F32CC199-5D1A-46C4-8CDB-75FEB0B6CBE0}"/>
    <cellStyle name="Cálculo 6 3 2 2 2" xfId="18778" xr:uid="{CA77CDEE-759E-4993-BFB0-20650CDC7579}"/>
    <cellStyle name="Cálculo 6 3 2 2 2 2" xfId="35326" xr:uid="{E7B59A0D-1C2E-4824-AE15-40CA636DD6C9}"/>
    <cellStyle name="Cálculo 6 3 2 2 3" xfId="31557" xr:uid="{2D9544B3-1B64-4736-B852-2FA91AB75940}"/>
    <cellStyle name="Cálculo 6 3 2 3" xfId="19755" xr:uid="{B3833055-9DEC-493D-A3AC-1FC1304053DE}"/>
    <cellStyle name="Cálculo 6 3 2 3 2" xfId="35693" xr:uid="{F5A0C61C-07A5-4DED-9FEE-EC0CC2759A7A}"/>
    <cellStyle name="Cálculo 6 3 2 4" xfId="30915" xr:uid="{D21773EE-47DA-481A-99E6-A02A158AE213}"/>
    <cellStyle name="Cálculo 6 3 3" xfId="9648" xr:uid="{7F7DC38D-7F84-4E1C-91C3-A366126F3DE9}"/>
    <cellStyle name="Cálculo 6 3 3 2" xfId="22180" xr:uid="{45785106-BFCD-423A-B075-FC1A2D8521C8}"/>
    <cellStyle name="Cálculo 6 3 3 2 2" xfId="36292" xr:uid="{A03FC2D6-D745-4274-A956-4E79E352DCD6}"/>
    <cellStyle name="Cálculo 6 3 3 3" xfId="31079" xr:uid="{D5488AB0-D793-49FF-95AA-1EF6D83D2370}"/>
    <cellStyle name="Cálculo 6 3 4" xfId="23441" xr:uid="{0446CC15-1E2B-4E09-8035-8E3FFFDF08CB}"/>
    <cellStyle name="Cálculo 6 3 4 2" xfId="36436" xr:uid="{473A6AB2-C020-47E0-93E3-71FEA0952410}"/>
    <cellStyle name="Cálculo 6 3 5" xfId="30020" xr:uid="{55914CB0-7178-4BFF-9CA5-945E539F7070}"/>
    <cellStyle name="Cálculo 6 4" xfId="9010" xr:uid="{E2BC877F-0A3C-4DD1-B792-7AF5AE3A6BB0}"/>
    <cellStyle name="Cálculo 6 4 2" xfId="14537" xr:uid="{7DD15325-0039-4913-B018-EBB4EDC0926B}"/>
    <cellStyle name="Cálculo 6 4 2 2" xfId="18509" xr:uid="{9378B19C-220D-46FD-8B06-ACA118037467}"/>
    <cellStyle name="Cálculo 6 4 2 2 2" xfId="35235" xr:uid="{3054D553-6E49-4992-A690-B725435B0855}"/>
    <cellStyle name="Cálculo 6 4 2 3" xfId="31558" xr:uid="{DBCAF209-A8BF-4C5E-9762-0B828D6B6580}"/>
    <cellStyle name="Cálculo 6 4 3" xfId="18538" xr:uid="{BB086E77-992E-4B84-B7C7-0E3E38F1C693}"/>
    <cellStyle name="Cálculo 6 4 3 2" xfId="35252" xr:uid="{416894CE-59B4-4192-B627-2C87303B4B66}"/>
    <cellStyle name="Cálculo 6 4 4" xfId="30579" xr:uid="{2B19F1D6-5D03-40D9-8943-807DD38FDB14}"/>
    <cellStyle name="Cálculo 6 5" xfId="9645" xr:uid="{2ACC39DD-4E23-439F-A334-7D2BFEB5D19C}"/>
    <cellStyle name="Cálculo 6 5 2" xfId="21817" xr:uid="{6F679C59-14ED-489E-86DC-1DE08B5B7873}"/>
    <cellStyle name="Cálculo 6 5 2 2" xfId="36150" xr:uid="{B5B3C7D6-D649-43DB-AB4F-4CDD4D250C69}"/>
    <cellStyle name="Cálculo 6 5 3" xfId="31076" xr:uid="{57FA9AA1-0D47-4B0D-B3E9-75D9B797A06B}"/>
    <cellStyle name="Cálculo 6 6" xfId="27103" xr:uid="{288D3AE5-DBDE-4636-A173-C1B1155C1A64}"/>
    <cellStyle name="Cálculo 6 6 2" xfId="37857" xr:uid="{FC22D222-6BFB-463C-95EC-5E02016C748B}"/>
    <cellStyle name="Cálculo 7" xfId="8519" xr:uid="{206F081F-1F3F-4FDC-B0D8-4F3F8D7EA7AF}"/>
    <cellStyle name="Cálculo 7 2" xfId="9649" xr:uid="{064D32D9-B5A8-4162-A9F1-35F409140025}"/>
    <cellStyle name="Cálculo 7 3" xfId="25734" xr:uid="{313F62B5-DE2F-4277-8758-0A5C8BC07395}"/>
    <cellStyle name="Cambiar to&amp;do" xfId="853" xr:uid="{A65B0B44-1DC7-4F60-B73A-CB74F9D9B01B}"/>
    <cellStyle name="Case" xfId="339" xr:uid="{432C2BA3-12C4-4984-BEDB-9CA402A68392}"/>
    <cellStyle name="Case 2" xfId="1011" xr:uid="{345D3D0E-89F8-4067-AAF5-D2458E44C307}"/>
    <cellStyle name="CashFlow" xfId="514" xr:uid="{251853ED-C1A5-492A-81F1-B5EAC558AC70}"/>
    <cellStyle name="category" xfId="7831" xr:uid="{B7519E0D-6B2A-460C-B089-E26B40A7B630}"/>
    <cellStyle name="Celda de comprobación 2" xfId="340" xr:uid="{E3D551C9-8C1D-4FF2-8F45-3B53C63FAD95}"/>
    <cellStyle name="Celda de comprobación 2 10" xfId="2486" xr:uid="{FE9CFD49-C115-4497-A638-59FC00BDF95C}"/>
    <cellStyle name="Celda de comprobación 2 10 2" xfId="20320" xr:uid="{8DB3B227-7266-46B9-8CC5-26B83EA8758D}"/>
    <cellStyle name="Celda de comprobación 2 11" xfId="2487" xr:uid="{AB3C6F05-A8C7-4B76-A403-A3FB959902F7}"/>
    <cellStyle name="Celda de comprobación 2 11 2" xfId="20321" xr:uid="{9076F5E6-B172-4BA3-B64C-C8048A925CB9}"/>
    <cellStyle name="Celda de comprobación 2 12" xfId="2488" xr:uid="{14331AAD-940A-4E16-A556-2D3402CEFE4E}"/>
    <cellStyle name="Celda de comprobación 2 12 2" xfId="20322" xr:uid="{C353E7B7-A1D5-4A6C-876F-457A7C133C3B}"/>
    <cellStyle name="Celda de comprobación 2 13" xfId="4208" xr:uid="{6663116F-FC68-4A35-8BBB-41E00D511489}"/>
    <cellStyle name="Celda de comprobación 2 13 2" xfId="20323" xr:uid="{0098CBB5-5A27-4C5C-AC3C-5969BBBDAE06}"/>
    <cellStyle name="Celda de comprobación 2 14" xfId="2485" xr:uid="{032C65DF-2889-4E10-94B2-A800C3BB242E}"/>
    <cellStyle name="Celda de comprobación 2 14 2" xfId="20324" xr:uid="{ACD2D98A-9565-4C31-BA62-9F039CC0B6E6}"/>
    <cellStyle name="Celda de comprobación 2 14 3" xfId="20134" xr:uid="{AD5B0787-86A0-4F71-9259-57A06B2C9720}"/>
    <cellStyle name="Celda de comprobación 2 2" xfId="2489" xr:uid="{F94AFE9A-3E37-4DDD-95C1-68EEF62521C4}"/>
    <cellStyle name="Celda de comprobación 2 2 2" xfId="20325" xr:uid="{41F3A3D5-F077-46B9-9ABC-5CAC2000C3AD}"/>
    <cellStyle name="Celda de comprobación 2 3" xfId="2490" xr:uid="{28B9376B-B0F4-4A57-8CA1-AA31C753672F}"/>
    <cellStyle name="Celda de comprobación 2 3 2" xfId="20326" xr:uid="{1433E2AF-02D9-491D-8DB9-7B6DCAB88603}"/>
    <cellStyle name="Celda de comprobación 2 4" xfId="2491" xr:uid="{63B7107E-24D9-471F-99EC-9F62F98C0CC2}"/>
    <cellStyle name="Celda de comprobación 2 4 2" xfId="20327" xr:uid="{269B27D7-E79D-4B36-AED5-918AD1A3DFBC}"/>
    <cellStyle name="Celda de comprobación 2 5" xfId="2492" xr:uid="{D47A06F3-1E01-4358-8C24-6B729042109D}"/>
    <cellStyle name="Celda de comprobación 2 5 2" xfId="20328" xr:uid="{7B259EB5-116F-4469-858D-BA3A7D898097}"/>
    <cellStyle name="Celda de comprobación 2 6" xfId="2493" xr:uid="{FB8E9033-C6DC-45B3-8DA1-8878640386CF}"/>
    <cellStyle name="Celda de comprobación 2 6 2" xfId="20329" xr:uid="{23B811B2-D12E-434B-80B0-94DFDAE8FE37}"/>
    <cellStyle name="Celda de comprobación 2 7" xfId="2494" xr:uid="{93E12E5E-1A07-4E88-86AB-9ABD386B57BC}"/>
    <cellStyle name="Celda de comprobación 2 7 2" xfId="20330" xr:uid="{56162AA6-B931-4113-8355-29DF6C60991E}"/>
    <cellStyle name="Celda de comprobación 2 8" xfId="2495" xr:uid="{6821CDCF-97AE-4665-8509-CA12F25FACD8}"/>
    <cellStyle name="Celda de comprobación 2 8 2" xfId="20331" xr:uid="{C3A33750-B165-4305-A31A-750727E3A6D9}"/>
    <cellStyle name="Celda de comprobación 2 9" xfId="2496" xr:uid="{46181BC7-D1CD-4D58-A8D1-5FB332EA2E51}"/>
    <cellStyle name="Celda de comprobación 2 9 2" xfId="20332" xr:uid="{18E60BA3-7560-46A5-B3DF-4035B75CF102}"/>
    <cellStyle name="Celda de comprobación 3" xfId="1012" xr:uid="{85230BB1-84ED-4734-B2FA-BAF1BEE31F0D}"/>
    <cellStyle name="Celda de comprobación 3 10" xfId="2498" xr:uid="{61A58FDD-48DA-430D-B711-F21845CCCED9}"/>
    <cellStyle name="Celda de comprobación 3 10 2" xfId="20334" xr:uid="{9FD1CB40-ECCC-445C-B275-1A4467778C21}"/>
    <cellStyle name="Celda de comprobación 3 11" xfId="2497" xr:uid="{2D30F8F3-AD08-4A82-ACA0-55EFFECAEB2D}"/>
    <cellStyle name="Celda de comprobación 3 12" xfId="20333" xr:uid="{BC3CDAB1-F23A-4244-9282-28AB9A0CFFFB}"/>
    <cellStyle name="Celda de comprobación 3 2" xfId="2499" xr:uid="{E3BA00DF-BD45-4DC9-9B3C-CFC309B17B58}"/>
    <cellStyle name="Celda de comprobación 3 2 2" xfId="20335" xr:uid="{07109590-2E67-4D04-809C-B2C06D1909B8}"/>
    <cellStyle name="Celda de comprobación 3 3" xfId="2500" xr:uid="{93391472-A827-4C67-A4D5-14873E182B6E}"/>
    <cellStyle name="Celda de comprobación 3 3 2" xfId="20336" xr:uid="{D1FD6EB3-8AE8-4002-8967-CFEBB8EF2459}"/>
    <cellStyle name="Celda de comprobación 3 4" xfId="2501" xr:uid="{06D11802-ADB6-4281-B15A-5CE182E48C3F}"/>
    <cellStyle name="Celda de comprobación 3 4 2" xfId="20337" xr:uid="{E5BFA524-3AC9-415C-8B8D-2628D5685AF7}"/>
    <cellStyle name="Celda de comprobación 3 5" xfId="2502" xr:uid="{351F65E2-0B05-443B-B277-E50957A67FDA}"/>
    <cellStyle name="Celda de comprobación 3 5 2" xfId="20338" xr:uid="{8B6239C5-2494-4C0F-AC42-2F1594CD0D41}"/>
    <cellStyle name="Celda de comprobación 3 6" xfId="2503" xr:uid="{2E5BE256-BE11-472C-98F8-A8D2C6AC8B33}"/>
    <cellStyle name="Celda de comprobación 3 6 2" xfId="20339" xr:uid="{68017DE9-992E-4F26-BB9F-7B76286EE961}"/>
    <cellStyle name="Celda de comprobación 3 7" xfId="2504" xr:uid="{691F0A01-1C88-47BA-97F0-D65661CD4550}"/>
    <cellStyle name="Celda de comprobación 3 7 2" xfId="20340" xr:uid="{BAF827EF-C992-449B-97CA-64B33B6FDD7F}"/>
    <cellStyle name="Celda de comprobación 3 8" xfId="2505" xr:uid="{09F3280C-764E-469B-8BBE-36CFD62FFC74}"/>
    <cellStyle name="Celda de comprobación 3 8 2" xfId="20341" xr:uid="{11C25F63-6972-4C39-9D2C-6E5477EB5EE9}"/>
    <cellStyle name="Celda de comprobación 3 9" xfId="2506" xr:uid="{C7920081-D617-412F-A451-5E9A393E4739}"/>
    <cellStyle name="Celda de comprobación 3 9 2" xfId="20342" xr:uid="{F17512B3-3010-4EA3-8AB5-A9773840DA41}"/>
    <cellStyle name="Celda de comprobación 4" xfId="2507" xr:uid="{81A467DF-E399-4C7E-B7BA-0F7B978A2FE6}"/>
    <cellStyle name="Celda de comprobación 4 10" xfId="2508" xr:uid="{8CC0A195-5D50-44FC-8EFF-E9CFB30C2B92}"/>
    <cellStyle name="Celda de comprobación 4 10 2" xfId="20344" xr:uid="{7BB6E368-DF57-4EA0-A4AB-32CE2BDD781D}"/>
    <cellStyle name="Celda de comprobación 4 11" xfId="20343" xr:uid="{567E6533-C996-41F4-82C6-1A0F2EFE73F6}"/>
    <cellStyle name="Celda de comprobación 4 2" xfId="2509" xr:uid="{B4000BC2-21C3-4169-B96B-205A5B43C96B}"/>
    <cellStyle name="Celda de comprobación 4 2 2" xfId="20345" xr:uid="{163FB23C-9F0E-4167-82F5-DED1E56023CA}"/>
    <cellStyle name="Celda de comprobación 4 3" xfId="2510" xr:uid="{F22E406F-3162-43CC-85C9-2A9852457A00}"/>
    <cellStyle name="Celda de comprobación 4 3 2" xfId="20346" xr:uid="{39DB2C74-BFD0-43BF-9359-507537295695}"/>
    <cellStyle name="Celda de comprobación 4 4" xfId="2511" xr:uid="{B15A66E5-FA1B-4538-B2EE-3D1887326E99}"/>
    <cellStyle name="Celda de comprobación 4 4 2" xfId="20347" xr:uid="{CD773911-F9A7-4BDB-B260-5D02CD6DCFCF}"/>
    <cellStyle name="Celda de comprobación 4 5" xfId="2512" xr:uid="{93C9B279-AE89-48E5-8B63-9A821E62EE47}"/>
    <cellStyle name="Celda de comprobación 4 5 2" xfId="20348" xr:uid="{FB86920C-CB96-466B-A4D9-3C72B78AE359}"/>
    <cellStyle name="Celda de comprobación 4 6" xfId="2513" xr:uid="{DF827D22-66D8-496F-B329-651061498EE5}"/>
    <cellStyle name="Celda de comprobación 4 6 2" xfId="20349" xr:uid="{80B52BC4-B53A-40C4-8FC1-0A20375D59FA}"/>
    <cellStyle name="Celda de comprobación 4 7" xfId="2514" xr:uid="{4B8EF62B-A15D-47FE-995C-554073C0E8AD}"/>
    <cellStyle name="Celda de comprobación 4 7 2" xfId="20350" xr:uid="{F0F09F24-D161-4760-802F-3D8B64EBE76A}"/>
    <cellStyle name="Celda de comprobación 4 8" xfId="2515" xr:uid="{55009641-CAED-4C63-AA16-7E30F5E9F33D}"/>
    <cellStyle name="Celda de comprobación 4 8 2" xfId="20351" xr:uid="{923C1721-9C83-4228-B283-72DF49E442B9}"/>
    <cellStyle name="Celda de comprobación 4 9" xfId="2516" xr:uid="{D8D41D8B-803C-4688-BD8F-C5C77CB6785D}"/>
    <cellStyle name="Celda de comprobación 4 9 2" xfId="20352" xr:uid="{C4187056-752E-4FA8-AFA1-811305AA75AD}"/>
    <cellStyle name="Celda de comprobación 5" xfId="2517" xr:uid="{55A8BB1A-A2D8-46BF-8174-43FCBDB4B9B6}"/>
    <cellStyle name="Celda de comprobación 5 2" xfId="2518" xr:uid="{1CEDFAC0-A24F-4BC6-B7F1-D06BF80747D6}"/>
    <cellStyle name="Celda de comprobación 5 2 2" xfId="20354" xr:uid="{D8DB984F-7D99-41B4-9374-F5C719D24246}"/>
    <cellStyle name="Celda de comprobación 5 3" xfId="20353" xr:uid="{DE823CD3-9891-48ED-B867-E84411DB2C6E}"/>
    <cellStyle name="Celda de comprobación 6" xfId="2519" xr:uid="{44CC5D2C-E600-4DDC-B0EF-00C677238773}"/>
    <cellStyle name="Celda de comprobación 6 2" xfId="2520" xr:uid="{5C462035-3339-4571-A35C-5E5A9B98F31B}"/>
    <cellStyle name="Celda de comprobación 6 2 2" xfId="20356" xr:uid="{213FCF3C-9D42-4F36-B6F8-EDC2BAD36F6E}"/>
    <cellStyle name="Celda de comprobación 6 3" xfId="20355" xr:uid="{363AFB3B-5022-4518-A3A1-06073D5A89BC}"/>
    <cellStyle name="Celda de comprobación 7" xfId="8521" xr:uid="{A3ED2677-9E4D-4BD2-AA23-A3D9E6C7080B}"/>
    <cellStyle name="Celda vinculada 2" xfId="341" xr:uid="{CA6668CE-C6CA-4317-99ED-BD9A5B0CF5DD}"/>
    <cellStyle name="Celda vinculada 2 10" xfId="2522" xr:uid="{E993313B-8AFE-4BB2-96C2-A6EB5001E966}"/>
    <cellStyle name="Celda vinculada 2 10 2" xfId="17908" xr:uid="{D44AE72D-4D97-41CB-911F-3EBB7F7E022D}"/>
    <cellStyle name="Celda vinculada 2 11" xfId="2523" xr:uid="{34EDB3AA-7DB2-436D-85B7-7BBC01898224}"/>
    <cellStyle name="Celda vinculada 2 11 2" xfId="17909" xr:uid="{98EBEFCC-87C2-40FE-B8CF-87F47D43ECDB}"/>
    <cellStyle name="Celda vinculada 2 12" xfId="2524" xr:uid="{043A8A93-2FC1-4B69-B00A-0A6D9C86DDC3}"/>
    <cellStyle name="Celda vinculada 2 12 2" xfId="17910" xr:uid="{D3CB5B5A-CD33-4DB5-BC7D-5879EABAD0FA}"/>
    <cellStyle name="Celda vinculada 2 13" xfId="4209" xr:uid="{01D99CD3-7193-4F4C-882C-E28B6CF769E2}"/>
    <cellStyle name="Celda vinculada 2 13 2" xfId="17911" xr:uid="{15EB778C-6BE6-4DAD-A8F4-A8B90B6F4375}"/>
    <cellStyle name="Celda vinculada 2 14" xfId="2521" xr:uid="{C9FE806F-0C01-4741-BB28-EAECC670194A}"/>
    <cellStyle name="Celda vinculada 2 14 2" xfId="17912" xr:uid="{A6B5F390-5A5A-4BBE-B591-3562E6FE947A}"/>
    <cellStyle name="Celda vinculada 2 15" xfId="17907" xr:uid="{0E8B1F6E-8453-4A73-B020-CC05E78F6C02}"/>
    <cellStyle name="Celda vinculada 2 2" xfId="2525" xr:uid="{60EF9E3A-48E3-40A3-8657-637543C209FA}"/>
    <cellStyle name="Celda vinculada 2 2 2" xfId="17913" xr:uid="{214FD3F6-0252-43D4-A6C5-6ECDAA595A62}"/>
    <cellStyle name="Celda vinculada 2 3" xfId="2526" xr:uid="{3225C8D6-6C4E-4D09-A2BC-86AADB2E061F}"/>
    <cellStyle name="Celda vinculada 2 3 2" xfId="17914" xr:uid="{34E2ADF7-9823-48C0-9A96-143F61EDB204}"/>
    <cellStyle name="Celda vinculada 2 4" xfId="2527" xr:uid="{C1B2213E-5FEB-4E37-8E01-ADEF32A5D4BA}"/>
    <cellStyle name="Celda vinculada 2 4 2" xfId="17915" xr:uid="{3381BF42-8C80-48CB-9302-101C7AD0FEE6}"/>
    <cellStyle name="Celda vinculada 2 5" xfId="2528" xr:uid="{2C5229BD-81E6-4F9B-99F1-DB0076FE3D80}"/>
    <cellStyle name="Celda vinculada 2 5 2" xfId="17916" xr:uid="{07D66CA3-D1C5-48FF-9E80-E01259BE8842}"/>
    <cellStyle name="Celda vinculada 2 6" xfId="2529" xr:uid="{B42DB57C-09D0-4F0B-B676-06C9D2B2A1F0}"/>
    <cellStyle name="Celda vinculada 2 6 2" xfId="17917" xr:uid="{CF53855D-F765-469A-94CA-515D470925E7}"/>
    <cellStyle name="Celda vinculada 2 7" xfId="2530" xr:uid="{3E304322-EDC9-4F1B-A3D3-31B1C1710929}"/>
    <cellStyle name="Celda vinculada 2 7 2" xfId="17918" xr:uid="{7C9AF1E1-5A96-43A8-A6C9-453C0B4F7C82}"/>
    <cellStyle name="Celda vinculada 2 8" xfId="2531" xr:uid="{B32707DB-D4F5-4A31-87E8-700A168792FC}"/>
    <cellStyle name="Celda vinculada 2 8 2" xfId="17919" xr:uid="{2BE23762-33CA-4A35-AF3A-53B32712FD0E}"/>
    <cellStyle name="Celda vinculada 2 9" xfId="2532" xr:uid="{90066586-A905-40A3-AE0C-AC57F3400F47}"/>
    <cellStyle name="Celda vinculada 2 9 2" xfId="17920" xr:uid="{01C954B7-90DB-4F2A-A1BB-D1E148973B2D}"/>
    <cellStyle name="Celda vinculada 3" xfId="1030" xr:uid="{424ECFCB-74C2-4808-B02E-019B4F424959}"/>
    <cellStyle name="Celda vinculada 3 10" xfId="2534" xr:uid="{20EAF841-14D8-49DC-B6FA-E3A9052A54EC}"/>
    <cellStyle name="Celda vinculada 3 10 2" xfId="17922" xr:uid="{F5AD7B51-A6B4-40AC-88DB-75B1F0B89A63}"/>
    <cellStyle name="Celda vinculada 3 11" xfId="2533" xr:uid="{4E8AA4A2-6573-4E8A-A989-4463961B732A}"/>
    <cellStyle name="Celda vinculada 3 11 2" xfId="17923" xr:uid="{F1ADC812-F752-4BC7-A974-164FA6A079AB}"/>
    <cellStyle name="Celda vinculada 3 12" xfId="17921" xr:uid="{2155A271-CDBF-40F3-9AE2-2A6F26926D14}"/>
    <cellStyle name="Celda vinculada 3 2" xfId="2535" xr:uid="{7FB398DC-2382-45BC-811C-0EE46534C900}"/>
    <cellStyle name="Celda vinculada 3 2 2" xfId="17924" xr:uid="{009ED944-72A2-48DA-8AAF-136C3C202C8A}"/>
    <cellStyle name="Celda vinculada 3 3" xfId="2536" xr:uid="{42AF53EE-E82E-42D8-89D3-9D34DA07A8BA}"/>
    <cellStyle name="Celda vinculada 3 3 2" xfId="17925" xr:uid="{CA2E3B6B-6D15-4F13-9DEA-0C680D616A77}"/>
    <cellStyle name="Celda vinculada 3 4" xfId="2537" xr:uid="{443ADD85-5607-4088-A204-CF4BAF68466E}"/>
    <cellStyle name="Celda vinculada 3 4 2" xfId="17926" xr:uid="{683B52A3-8D94-4E91-B2CA-FD584814961F}"/>
    <cellStyle name="Celda vinculada 3 5" xfId="2538" xr:uid="{E1A127B7-C2AE-4B4D-9CBA-0C8234046799}"/>
    <cellStyle name="Celda vinculada 3 5 2" xfId="17927" xr:uid="{E8AA22DD-C97E-42FE-A8E6-3CFC0E1AEBD9}"/>
    <cellStyle name="Celda vinculada 3 6" xfId="2539" xr:uid="{2DD7A75A-62B7-4FB2-899F-0322FF901947}"/>
    <cellStyle name="Celda vinculada 3 6 2" xfId="17928" xr:uid="{2FD9D3D7-704A-4D52-9462-8DF4C9AE8036}"/>
    <cellStyle name="Celda vinculada 3 7" xfId="2540" xr:uid="{87D2E51C-6234-4C47-91D5-B6ACE2FB840F}"/>
    <cellStyle name="Celda vinculada 3 7 2" xfId="17929" xr:uid="{EF18AE1D-1E7A-4F76-9943-CA4162C96557}"/>
    <cellStyle name="Celda vinculada 3 8" xfId="2541" xr:uid="{384C944F-7F98-4A5A-8787-6F7BDC8569D9}"/>
    <cellStyle name="Celda vinculada 3 8 2" xfId="17930" xr:uid="{653946D9-2544-4315-82E9-BFAD77B9AA5A}"/>
    <cellStyle name="Celda vinculada 3 9" xfId="2542" xr:uid="{DFE43536-6DE4-4D3F-A4E8-4F2FAED7899B}"/>
    <cellStyle name="Celda vinculada 3 9 2" xfId="17931" xr:uid="{965ED0A1-580E-49AF-A040-20E56A1A4B31}"/>
    <cellStyle name="Celda vinculada 4" xfId="2543" xr:uid="{F3949F30-1B9A-4F41-8CFA-FC33345C42BE}"/>
    <cellStyle name="Celda vinculada 4 10" xfId="2544" xr:uid="{1929BFEE-AADB-4559-8E15-9811A468527F}"/>
    <cellStyle name="Celda vinculada 4 10 2" xfId="17933" xr:uid="{7FBA2A62-75B0-49C2-9EEB-222D9D8FEB43}"/>
    <cellStyle name="Celda vinculada 4 11" xfId="17932" xr:uid="{B3DC142D-9925-4338-8536-9B51EB4F4565}"/>
    <cellStyle name="Celda vinculada 4 2" xfId="2545" xr:uid="{551D08E9-F89D-46E2-B026-F28FFF762862}"/>
    <cellStyle name="Celda vinculada 4 2 2" xfId="17934" xr:uid="{A328201F-4668-4166-BD38-A057708D3AA4}"/>
    <cellStyle name="Celda vinculada 4 3" xfId="2546" xr:uid="{6E88D0DA-5B14-48D9-880E-0AC6E591AEEE}"/>
    <cellStyle name="Celda vinculada 4 3 2" xfId="17935" xr:uid="{C9EA3621-3E91-43A3-93D0-DE5F4427C16A}"/>
    <cellStyle name="Celda vinculada 4 4" xfId="2547" xr:uid="{9989F64C-4DA8-4BDC-9BFA-A5E0AC4B7926}"/>
    <cellStyle name="Celda vinculada 4 4 2" xfId="17936" xr:uid="{9876DA5D-AE33-43B5-9314-BDD6A99AF646}"/>
    <cellStyle name="Celda vinculada 4 5" xfId="2548" xr:uid="{FE4E305A-CC91-461F-AFB8-4D71E0485FC8}"/>
    <cellStyle name="Celda vinculada 4 5 2" xfId="17937" xr:uid="{98EB053F-EF7E-46F8-A4C1-A9869E87E1AB}"/>
    <cellStyle name="Celda vinculada 4 6" xfId="2549" xr:uid="{62C88B72-D800-4194-ABE2-0523AB19B6F1}"/>
    <cellStyle name="Celda vinculada 4 6 2" xfId="17938" xr:uid="{532A1102-8E56-4A6A-8D16-911060655A3E}"/>
    <cellStyle name="Celda vinculada 4 7" xfId="2550" xr:uid="{AF765DF1-E2AE-491E-AF0F-F70AE087F769}"/>
    <cellStyle name="Celda vinculada 4 7 2" xfId="17939" xr:uid="{F3A4BCAA-00A1-4E71-8008-A46ADBEF1C43}"/>
    <cellStyle name="Celda vinculada 4 8" xfId="2551" xr:uid="{BB6208FE-F9A4-4EB7-9012-A785ACFE5004}"/>
    <cellStyle name="Celda vinculada 4 8 2" xfId="17940" xr:uid="{446335AA-8682-44F7-9D06-E6039F15770E}"/>
    <cellStyle name="Celda vinculada 4 9" xfId="2552" xr:uid="{6A46F1A4-118C-4C28-8BD8-E349CFC02D89}"/>
    <cellStyle name="Celda vinculada 4 9 2" xfId="17941" xr:uid="{BA4EAAB1-7835-44A2-BDA4-E44DFB12ED92}"/>
    <cellStyle name="Celda vinculada 5" xfId="2553" xr:uid="{BAA784D6-A05E-478A-A519-98D54964C855}"/>
    <cellStyle name="Celda vinculada 5 2" xfId="2554" xr:uid="{976810E9-E8A3-4576-86E9-3309300E8FEE}"/>
    <cellStyle name="Celda vinculada 5 2 2" xfId="17943" xr:uid="{86A17E0C-5A8E-420E-904F-A5AD50A99BCB}"/>
    <cellStyle name="Celda vinculada 5 3" xfId="17942" xr:uid="{1A2095A0-5977-4AA9-938D-25918A76FF45}"/>
    <cellStyle name="Celda vinculada 6" xfId="2555" xr:uid="{CAB51928-6126-46AE-8E44-CC45A7539F90}"/>
    <cellStyle name="Celda vinculada 6 2" xfId="2556" xr:uid="{A948061E-63AB-4FDB-8B54-5FE6E8A96DC4}"/>
    <cellStyle name="Celda vinculada 6 2 2" xfId="17945" xr:uid="{F6A100A8-8C00-43EC-A145-E1B434381B15}"/>
    <cellStyle name="Celda vinculada 6 3" xfId="17944" xr:uid="{C3FA5CA5-5AE4-4C6F-A48C-987CAF030E86}"/>
    <cellStyle name="Celda vinculada 7" xfId="8520" xr:uid="{6AC5655C-1E2A-484B-A254-235A8069B0A5}"/>
    <cellStyle name="Célula de Verificação" xfId="515" xr:uid="{C4EFD341-D897-4A37-A5E5-6D7226149E6D}"/>
    <cellStyle name="Célula de Verificação 2" xfId="1068" xr:uid="{A58C5A4D-F4C7-4912-AEE2-FDC7A23C2FF8}"/>
    <cellStyle name="Célula de Verificação 2 2" xfId="20370" xr:uid="{08B62363-1159-4B52-B9B9-74D756ADC1AD}"/>
    <cellStyle name="Célula de Verificação 3" xfId="20135" xr:uid="{BD9F5172-EC18-4AB7-B265-2AC1B86C33EB}"/>
    <cellStyle name="Célula de Verificação 4" xfId="20369" xr:uid="{91CEDAD7-1B09-4E94-B360-C25A01E54C21}"/>
    <cellStyle name="Célula Vinculada" xfId="516" xr:uid="{8EF72E1D-707B-4DE9-AE92-AB47ED572EC3}"/>
    <cellStyle name="Célula Vinculada 2" xfId="1069" xr:uid="{80958419-D174-48C3-90C6-B6B7818B0020}"/>
    <cellStyle name="Célula Vinculada 2 2" xfId="17947" xr:uid="{2B49AAB5-9C06-454C-B6B3-D573A910C4D7}"/>
    <cellStyle name="Célula Vinculada 3" xfId="17946" xr:uid="{9AA88C0F-E83C-44F3-876D-B4243C16F9DA}"/>
    <cellStyle name="ChartingText" xfId="2557" xr:uid="{0BBA2D4E-40CD-49CC-B094-08BD84D014EF}"/>
    <cellStyle name="Check Cell 2" xfId="517" xr:uid="{B7293CD7-B2B2-4EFB-885D-E777EA1F038D}"/>
    <cellStyle name="Check Cell 2 2" xfId="1137" xr:uid="{F90B3371-976D-44BC-85B6-44CC0B919B26}"/>
    <cellStyle name="Check Cell 2 2 2" xfId="20373" xr:uid="{487CED5D-5CD3-4855-9946-8DB64D6DF3DB}"/>
    <cellStyle name="Check Cell 2 3" xfId="20137" xr:uid="{5A6769CD-9184-487A-A618-59917ADB239D}"/>
    <cellStyle name="Check Cell 2 4" xfId="20372" xr:uid="{FE8796E8-B0AA-4401-B4E5-69A4FECDD572}"/>
    <cellStyle name="Check Cell 3" xfId="4210" xr:uid="{9750A91F-98C1-43E1-81B2-760FEA15C30E}"/>
    <cellStyle name="Check Cell 3 2" xfId="20374" xr:uid="{F21BF79E-0CD7-4426-9808-CAEFCAC5536B}"/>
    <cellStyle name="Check Cell 4" xfId="20136" xr:uid="{19649DF2-665A-4C7B-8574-6193E372FB62}"/>
    <cellStyle name="Check Cell 5" xfId="723" xr:uid="{A42BCB0E-07C5-49F8-B265-E413702DD481}"/>
    <cellStyle name="CHPAboveAverage" xfId="2558" xr:uid="{3B0C0C69-3992-47D4-A1FD-F997912C10A2}"/>
    <cellStyle name="CHPBelowAverage" xfId="2559" xr:uid="{2E9D891C-09C5-4890-B03E-12A876668947}"/>
    <cellStyle name="CHPBottom" xfId="2560" xr:uid="{2BAEB9A9-6EBE-4B91-8FE8-C9232B9F7C81}"/>
    <cellStyle name="CHPTop" xfId="2561" xr:uid="{5C89DF48-BCB9-487F-B4DB-E41D911480DC}"/>
    <cellStyle name="CLEAR" xfId="518" xr:uid="{0BF1F456-DEF7-472C-BDB5-773B1B38173D}"/>
    <cellStyle name="ColHeading" xfId="519" xr:uid="{FBF85A30-8F98-43C6-B279-8340BF1A4D68}"/>
    <cellStyle name="ColHeading 2" xfId="892" xr:uid="{76360C4A-61D1-4664-A298-4D5EF6810F03}"/>
    <cellStyle name="ColHeading 2 2" xfId="2563" xr:uid="{51BEC29F-3918-4800-B8C1-32BD6D613660}"/>
    <cellStyle name="ColHeading 2 3" xfId="20376" xr:uid="{80822F53-7C2A-4F35-9A1C-CFEA0FEB0E04}"/>
    <cellStyle name="ColHeading 3" xfId="1070" xr:uid="{DE2A4374-EB4F-4BA3-8A29-0DEE5A48E128}"/>
    <cellStyle name="ColHeading 4" xfId="7944" xr:uid="{33AC4AF3-B999-471A-9F07-26B03A46284F}"/>
    <cellStyle name="ColumnHeaderNormal" xfId="2564" xr:uid="{E33A70D9-F349-4E51-834C-6EE108FA6273}"/>
    <cellStyle name="ColumnHeading" xfId="2565" xr:uid="{17D9448D-F079-44EC-9762-F8EF73D0A68C}"/>
    <cellStyle name="ColumnHeading 2" xfId="6950" xr:uid="{52FEE31C-9CA3-4682-80AF-9A87DD774B20}"/>
    <cellStyle name="ColumnHeading 2 2" xfId="7869" xr:uid="{020F8208-A334-45A9-B494-03269A2CC434}"/>
    <cellStyle name="ColumnHeading 2 2 2" xfId="9253" xr:uid="{DF1EEC62-7852-40AA-8EC4-2373886C7C53}"/>
    <cellStyle name="ColumnHeading 2 2 2 2" xfId="14541" xr:uid="{25BFD52C-79DF-472F-B0FB-1DE216DA49A8}"/>
    <cellStyle name="ColumnHeading 2 2 2 2 2" xfId="27584" xr:uid="{2A8E1A6D-721F-48EB-8710-445840725801}"/>
    <cellStyle name="ColumnHeading 2 2 2 2 2 2" xfId="29177" xr:uid="{1D0D0846-644D-4C6A-A820-7B73FE1DA8A4}"/>
    <cellStyle name="ColumnHeading 2 2 2 2 2 2 2" xfId="38280" xr:uid="{998B540E-DD79-41BA-B25F-E57330E8D812}"/>
    <cellStyle name="ColumnHeading 2 2 2 2 2 3" xfId="29782" xr:uid="{E0F2C035-35FB-4A80-83E0-AEC8830226C6}"/>
    <cellStyle name="ColumnHeading 2 2 2 2 2 3 2" xfId="38436" xr:uid="{544B8599-87AE-49B8-BFC1-2A59859FCDAD}"/>
    <cellStyle name="ColumnHeading 2 2 2 2 2 4" xfId="38159" xr:uid="{2FD538C4-D659-425C-8CD2-886554F4E9E4}"/>
    <cellStyle name="ColumnHeading 2 2 2 2 3" xfId="19719" xr:uid="{5203D2A1-EC80-4E16-A928-40C6382B1EAC}"/>
    <cellStyle name="ColumnHeading 2 2 2 2 3 2" xfId="35670" xr:uid="{DE6C8FAD-7262-44F3-984F-3D57B2324F64}"/>
    <cellStyle name="ColumnHeading 2 2 2 2 4" xfId="27528" xr:uid="{75F412EF-FCA3-49CC-B15F-8ABF03D0A771}"/>
    <cellStyle name="ColumnHeading 2 2 2 2 4 2" xfId="38125" xr:uid="{D797426B-18BE-4C1F-AB21-4CA231582053}"/>
    <cellStyle name="ColumnHeading 2 2 2 2 5" xfId="31562" xr:uid="{5C2C0E1F-8AAA-46D2-9E74-AC5D4EFD5885}"/>
    <cellStyle name="ColumnHeading 2 2 2 3" xfId="24036" xr:uid="{712DB97E-DE4D-46D1-A547-C13B49784DAD}"/>
    <cellStyle name="ColumnHeading 2 2 2 3 2" xfId="18785" xr:uid="{0E26A975-7B0B-49FF-993C-A87C676A1596}"/>
    <cellStyle name="ColumnHeading 2 2 2 3 2 2" xfId="35330" xr:uid="{2FE80023-B2B1-4B50-A4C6-76CB3F23063D}"/>
    <cellStyle name="ColumnHeading 2 2 2 3 3" xfId="25775" xr:uid="{8D54CE69-8672-492D-9629-FD9639784792}"/>
    <cellStyle name="ColumnHeading 2 2 2 3 3 2" xfId="36961" xr:uid="{18928EB0-C9C4-4A80-8EB7-404B80495807}"/>
    <cellStyle name="ColumnHeading 2 2 2 3 4" xfId="36538" xr:uid="{2C733B40-B767-4E9A-B4A2-B572E7D1581C}"/>
    <cellStyle name="ColumnHeading 2 2 2 4" xfId="20866" xr:uid="{4D1496DD-842B-4795-9C40-EAFEE7B148F3}"/>
    <cellStyle name="ColumnHeading 2 2 2 4 2" xfId="35909" xr:uid="{329BD433-9B21-4DBB-BCA0-094A7A1E8A2A}"/>
    <cellStyle name="ColumnHeading 2 2 2 5" xfId="25783" xr:uid="{AECE8CF2-2253-4D48-A908-6E0A928BB325}"/>
    <cellStyle name="ColumnHeading 2 2 2 5 2" xfId="36968" xr:uid="{E49C1048-E9CE-476B-B77C-2928CD5ED917}"/>
    <cellStyle name="ColumnHeading 2 2 2 6" xfId="30798" xr:uid="{1CB249DC-A771-4B41-92BE-D888382C9C93}"/>
    <cellStyle name="ColumnHeading 2 2 3" xfId="14540" xr:uid="{4BDC2BDC-16B7-4BE5-837C-B4CD28C3D256}"/>
    <cellStyle name="ColumnHeading 2 2 3 2" xfId="27583" xr:uid="{A0C64C8B-00CB-4BC3-A5C7-D0A4FE6CBDBD}"/>
    <cellStyle name="ColumnHeading 2 2 3 2 2" xfId="29176" xr:uid="{AE4855CF-D7FA-4E65-A3DE-62DDFD3D7EB3}"/>
    <cellStyle name="ColumnHeading 2 2 3 2 2 2" xfId="38279" xr:uid="{92F0A579-8677-4AF6-A1CB-3A525842D8C9}"/>
    <cellStyle name="ColumnHeading 2 2 3 2 3" xfId="29781" xr:uid="{6DEE27BD-0A7F-4EE8-BF72-D2DF46285D85}"/>
    <cellStyle name="ColumnHeading 2 2 3 2 3 2" xfId="38435" xr:uid="{FC6771AC-27A4-4165-89E9-5FF082E6AF91}"/>
    <cellStyle name="ColumnHeading 2 2 3 2 4" xfId="38158" xr:uid="{86BE7A71-4605-4353-817D-B94BA64FF32D}"/>
    <cellStyle name="ColumnHeading 2 2 3 3" xfId="19767" xr:uid="{153DD0C2-892D-45D1-A053-FF88F4669590}"/>
    <cellStyle name="ColumnHeading 2 2 3 3 2" xfId="35700" xr:uid="{E0D53868-500D-4F42-A79A-4CBE2E295948}"/>
    <cellStyle name="ColumnHeading 2 2 3 4" xfId="27169" xr:uid="{9825121D-A880-4667-B434-AAE16E4B72F5}"/>
    <cellStyle name="ColumnHeading 2 2 3 4 2" xfId="37904" xr:uid="{A5001E4F-BEED-44DC-B48E-106C2990D75C}"/>
    <cellStyle name="ColumnHeading 2 2 3 5" xfId="31561" xr:uid="{32AFFD9B-83FB-450E-87E0-79134C8C93E8}"/>
    <cellStyle name="ColumnHeading 2 2 4" xfId="25354" xr:uid="{CD3F8784-398B-4CD0-A6B7-52F4F2E09254}"/>
    <cellStyle name="ColumnHeading 2 2 4 2" xfId="26846" xr:uid="{0FAA7E96-F0C6-4617-AA86-74F45EC74F83}"/>
    <cellStyle name="ColumnHeading 2 2 4 2 2" xfId="37635" xr:uid="{567C4B9B-13CF-4BDD-AF93-2B6323C0BF82}"/>
    <cellStyle name="ColumnHeading 2 2 4 3" xfId="36731" xr:uid="{043A6EB2-75EF-4BB1-A128-D1717F36D5CA}"/>
    <cellStyle name="ColumnHeading 2 2 5" xfId="29862" xr:uid="{117C0697-8E22-4012-9ECC-DDD1C3418BB4}"/>
    <cellStyle name="ColumnHeading 2 3" xfId="9064" xr:uid="{6EC5C256-7AA3-4F89-9216-68CEE5239D93}"/>
    <cellStyle name="ColumnHeading 2 3 2" xfId="14542" xr:uid="{D3F865A1-A857-4E05-83E0-EE10E7C97719}"/>
    <cellStyle name="ColumnHeading 2 3 2 2" xfId="27585" xr:uid="{AF3E1C8F-FABE-485C-9F49-65479AA7BCFC}"/>
    <cellStyle name="ColumnHeading 2 3 2 2 2" xfId="29178" xr:uid="{7097A59E-56A5-4CFE-9807-A676000D54B7}"/>
    <cellStyle name="ColumnHeading 2 3 2 2 2 2" xfId="38281" xr:uid="{D9664A51-6A5A-4004-B817-8107C49DD165}"/>
    <cellStyle name="ColumnHeading 2 3 2 2 3" xfId="29783" xr:uid="{420C5EA0-10F1-4A8E-9E4D-95DC65481271}"/>
    <cellStyle name="ColumnHeading 2 3 2 2 3 2" xfId="38437" xr:uid="{86B6836D-BEAD-47B5-814E-8363847692F2}"/>
    <cellStyle name="ColumnHeading 2 3 2 2 4" xfId="38160" xr:uid="{9F2DB400-803B-4676-981E-95B814781935}"/>
    <cellStyle name="ColumnHeading 2 3 2 3" xfId="22133" xr:uid="{489C8184-0EC2-4452-A99C-70045FCF64C0}"/>
    <cellStyle name="ColumnHeading 2 3 2 3 2" xfId="36271" xr:uid="{15A2F70D-F04E-4977-9870-268F1F0747C3}"/>
    <cellStyle name="ColumnHeading 2 3 2 4" xfId="26542" xr:uid="{2C32DC37-BE29-420E-8641-9B4BB58DCC75}"/>
    <cellStyle name="ColumnHeading 2 3 2 4 2" xfId="37488" xr:uid="{58EC96A1-3EAD-4B11-9015-D579080A4734}"/>
    <cellStyle name="ColumnHeading 2 3 2 5" xfId="31563" xr:uid="{7135AB12-BB05-42C4-BC3E-85BEDAEA0317}"/>
    <cellStyle name="ColumnHeading 2 3 3" xfId="24039" xr:uid="{FD0A109B-2000-4BDD-B89C-EC5C2C9B164A}"/>
    <cellStyle name="ColumnHeading 2 3 3 2" xfId="26301" xr:uid="{06F46796-D24B-4655-AF6C-7AA74D621A3B}"/>
    <cellStyle name="ColumnHeading 2 3 3 2 2" xfId="37341" xr:uid="{192ABD4C-BE6B-4602-80C1-538079742EDA}"/>
    <cellStyle name="ColumnHeading 2 3 3 3" xfId="26388" xr:uid="{EC7C5F30-0AB7-4E12-89F4-40988AC39E75}"/>
    <cellStyle name="ColumnHeading 2 3 3 3 2" xfId="37355" xr:uid="{D6BD56B6-42ED-405B-BD1C-FB5FC0846EBD}"/>
    <cellStyle name="ColumnHeading 2 3 3 4" xfId="36540" xr:uid="{56D991B0-8D7F-4C1B-8562-CA2B1E0E1C0F}"/>
    <cellStyle name="ColumnHeading 2 3 4" xfId="19177" xr:uid="{B3CAEB2F-A54D-470D-A827-79F9053B471B}"/>
    <cellStyle name="ColumnHeading 2 3 4 2" xfId="35455" xr:uid="{DF5A9340-A6EB-4EE5-84B3-334BE1A186E2}"/>
    <cellStyle name="ColumnHeading 2 3 5" xfId="21769" xr:uid="{B69FD950-E748-4E4A-B43B-DABFB0851D9E}"/>
    <cellStyle name="ColumnHeading 2 3 5 2" xfId="36133" xr:uid="{F6E410D1-3D07-4D5B-8483-A6B32AFDEBF1}"/>
    <cellStyle name="ColumnHeading 2 3 6" xfId="30632" xr:uid="{A76F4DDD-FED1-4555-982C-D7F2D1F7B560}"/>
    <cellStyle name="ColumnHeading 2 4" xfId="14539" xr:uid="{634032A0-2295-4F76-88BD-F28FAA8F6510}"/>
    <cellStyle name="ColumnHeading 2 4 2" xfId="27582" xr:uid="{A75C16C5-7970-4239-B730-2E797870E3A7}"/>
    <cellStyle name="ColumnHeading 2 4 2 2" xfId="29175" xr:uid="{D9E9B6F8-EFD8-4793-A012-7305A6FBEEB8}"/>
    <cellStyle name="ColumnHeading 2 4 2 2 2" xfId="38278" xr:uid="{35496872-23A9-4378-BC5C-D5F4F418DE09}"/>
    <cellStyle name="ColumnHeading 2 4 2 3" xfId="29780" xr:uid="{F75F00C6-9D91-4F02-BF81-22C2591F86EF}"/>
    <cellStyle name="ColumnHeading 2 4 2 3 2" xfId="38434" xr:uid="{87F3396B-BF7A-41EC-B120-AFD8AD6A2311}"/>
    <cellStyle name="ColumnHeading 2 4 2 4" xfId="38157" xr:uid="{229AE8C6-80B1-45D2-A014-CAFA3516F1A2}"/>
    <cellStyle name="ColumnHeading 2 4 3" xfId="21217" xr:uid="{D8149BA5-298A-433A-AB2A-62D2C7C58386}"/>
    <cellStyle name="ColumnHeading 2 4 3 2" xfId="36013" xr:uid="{FE2F8962-3075-4497-9114-21ED0F4458C1}"/>
    <cellStyle name="ColumnHeading 2 4 4" xfId="27155" xr:uid="{19DF3E49-AF6F-442A-B651-EBF4C1EEABE3}"/>
    <cellStyle name="ColumnHeading 2 4 4 2" xfId="37894" xr:uid="{4E19AED1-FAF1-4C0B-BE69-1C52878CA108}"/>
    <cellStyle name="ColumnHeading 2 4 5" xfId="31560" xr:uid="{056A4A4A-0381-44B4-B6FE-BCCD2FC26631}"/>
    <cellStyle name="ColumnHeading 2 5" xfId="24615" xr:uid="{87C41C7D-0884-41C7-A6E3-AE314FE03BB6}"/>
    <cellStyle name="ColumnHeading 2 5 2" xfId="21306" xr:uid="{59FA99D7-BA7E-47A1-A42B-07E09E7F60F0}"/>
    <cellStyle name="ColumnHeading 2 5 2 2" xfId="36048" xr:uid="{536E0B64-A994-476A-8B6E-E49EFF3BBD71}"/>
    <cellStyle name="ColumnHeading 2 5 3" xfId="36599" xr:uid="{AA74EB3B-D356-42DA-9D23-C4DC3C8FEA72}"/>
    <cellStyle name="ColumnHeading 2 6" xfId="29853" xr:uid="{A5345243-AFE3-40CD-89FF-89AB27BBFB7B}"/>
    <cellStyle name="ColumnHeading 3" xfId="7868" xr:uid="{414CDA7E-045E-4FD2-A57A-9DC549C4CEC1}"/>
    <cellStyle name="ColumnHeading 3 2" xfId="9252" xr:uid="{3D5E6B0A-00A3-498F-A4C6-8E7D337D2491}"/>
    <cellStyle name="ColumnHeading 3 2 2" xfId="14544" xr:uid="{570B78E1-0428-419E-8554-28836D7C30E2}"/>
    <cellStyle name="ColumnHeading 3 2 2 2" xfId="27587" xr:uid="{5329754C-619D-45C6-BF2A-089AFAEB522A}"/>
    <cellStyle name="ColumnHeading 3 2 2 2 2" xfId="29180" xr:uid="{96871156-72AA-41FE-AC42-7946AF46C3ED}"/>
    <cellStyle name="ColumnHeading 3 2 2 2 2 2" xfId="38283" xr:uid="{FEB5FC8A-BF12-4856-9E29-5D6884D9ED38}"/>
    <cellStyle name="ColumnHeading 3 2 2 2 3" xfId="29785" xr:uid="{B60E76D8-0AD1-4AF1-AD7C-EA5D05491BB6}"/>
    <cellStyle name="ColumnHeading 3 2 2 2 3 2" xfId="38439" xr:uid="{6294A27F-3F46-426C-9A53-A1CE53164ABB}"/>
    <cellStyle name="ColumnHeading 3 2 2 2 4" xfId="38162" xr:uid="{6CBAD7F9-CDA7-4863-9048-6E441DD7588E}"/>
    <cellStyle name="ColumnHeading 3 2 2 3" xfId="20530" xr:uid="{F6C7B346-C516-4975-B0D8-4F872B4B78E2}"/>
    <cellStyle name="ColumnHeading 3 2 2 3 2" xfId="35852" xr:uid="{CCDAE29A-C1E0-4010-BF9D-B5F89B40D454}"/>
    <cellStyle name="ColumnHeading 3 2 2 4" xfId="23344" xr:uid="{503408BB-3055-4210-8982-71FFD95B3E1D}"/>
    <cellStyle name="ColumnHeading 3 2 2 4 2" xfId="36363" xr:uid="{7EBD45CA-E402-4BD3-8FB4-5A5568F5E351}"/>
    <cellStyle name="ColumnHeading 3 2 2 5" xfId="31565" xr:uid="{3B1198DE-A388-4F3B-8B64-CD204035B613}"/>
    <cellStyle name="ColumnHeading 3 2 3" xfId="24037" xr:uid="{175C7A0A-2CDB-47FA-98A2-45AF33D45BD2}"/>
    <cellStyle name="ColumnHeading 3 2 3 2" xfId="18786" xr:uid="{03EC8D56-C691-4050-BD84-507884260216}"/>
    <cellStyle name="ColumnHeading 3 2 3 2 2" xfId="35331" xr:uid="{1B1084AC-EB04-467D-BB3A-52FF43C2D8FB}"/>
    <cellStyle name="ColumnHeading 3 2 3 3" xfId="26293" xr:uid="{34191268-459B-4FB8-A280-D4AC0774B617}"/>
    <cellStyle name="ColumnHeading 3 2 3 3 2" xfId="37336" xr:uid="{3BFB5CFF-ABFA-4A44-9CFA-47E09A59F90B}"/>
    <cellStyle name="ColumnHeading 3 2 3 4" xfId="36539" xr:uid="{1EE1E2B0-774C-45A9-8632-5776EF8E533B}"/>
    <cellStyle name="ColumnHeading 3 2 4" xfId="22082" xr:uid="{D906A6ED-02A4-4133-9C59-EB78B9A0CCCA}"/>
    <cellStyle name="ColumnHeading 3 2 4 2" xfId="36235" xr:uid="{B588E487-3ED4-46A0-AD2A-5AAE0155EBDD}"/>
    <cellStyle name="ColumnHeading 3 2 5" xfId="27565" xr:uid="{51B4A89E-1AA1-4A49-A1DC-DFF0C3334887}"/>
    <cellStyle name="ColumnHeading 3 2 5 2" xfId="38145" xr:uid="{8E765027-C599-4E80-9F48-C669BC2CD1B5}"/>
    <cellStyle name="ColumnHeading 3 2 6" xfId="30797" xr:uid="{39EAFB51-D4BF-427C-BE20-40327108F36D}"/>
    <cellStyle name="ColumnHeading 3 3" xfId="14543" xr:uid="{2F95783F-16A7-4003-8FCE-7A9C3DB1E748}"/>
    <cellStyle name="ColumnHeading 3 3 2" xfId="27586" xr:uid="{03C20CCC-6084-4D01-9888-202BF2BBA76B}"/>
    <cellStyle name="ColumnHeading 3 3 2 2" xfId="29179" xr:uid="{4998B134-0AB9-489E-BAF9-90C0E72A4AFE}"/>
    <cellStyle name="ColumnHeading 3 3 2 2 2" xfId="38282" xr:uid="{BBA8D832-F6EA-4D97-9F0E-52DCBEC2C543}"/>
    <cellStyle name="ColumnHeading 3 3 2 3" xfId="29784" xr:uid="{E4DC2B56-40F8-4EE4-8B46-931B249A2452}"/>
    <cellStyle name="ColumnHeading 3 3 2 3 2" xfId="38438" xr:uid="{35F028C8-55EB-4BF1-9D2B-8172BC9BAAF9}"/>
    <cellStyle name="ColumnHeading 3 3 2 4" xfId="38161" xr:uid="{1C06A80B-594E-4637-86B8-17C2CF6C5595}"/>
    <cellStyle name="ColumnHeading 3 3 3" xfId="18515" xr:uid="{FACE5F68-4BF2-4FE2-8F27-B25A087F70BC}"/>
    <cellStyle name="ColumnHeading 3 3 3 2" xfId="35239" xr:uid="{EF0A8800-B465-436F-ACB9-D3F5BBBAA884}"/>
    <cellStyle name="ColumnHeading 3 3 4" xfId="19598" xr:uid="{082B0D39-20AA-4626-8FE2-FFC60830BC9B}"/>
    <cellStyle name="ColumnHeading 3 3 4 2" xfId="35623" xr:uid="{082B733F-3852-4D3B-A84E-11036511447B}"/>
    <cellStyle name="ColumnHeading 3 3 5" xfId="31564" xr:uid="{DCD401AB-D283-4AAA-8204-0ADD53C4C677}"/>
    <cellStyle name="ColumnHeading 3 4" xfId="25353" xr:uid="{9B4CEBC5-FEE2-467D-9313-D293D54076D3}"/>
    <cellStyle name="ColumnHeading 3 4 2" xfId="27332" xr:uid="{8FB3E30D-533D-4DB4-A19A-D0716CE2889F}"/>
    <cellStyle name="ColumnHeading 3 4 2 2" xfId="38024" xr:uid="{B5CD0BE2-975F-405B-9438-A156ABE05201}"/>
    <cellStyle name="ColumnHeading 3 4 3" xfId="36730" xr:uid="{BABD7E77-2294-4441-A077-35429408296F}"/>
    <cellStyle name="ColumnHeading 3 5" xfId="29861" xr:uid="{46F36DD8-BFB8-4753-BAAB-A373D2803C87}"/>
    <cellStyle name="ColumnHeading 4" xfId="8324" xr:uid="{DDA9DF58-8B46-4424-B44F-3CDDE2F78402}"/>
    <cellStyle name="ColumnHeading 4 2" xfId="14545" xr:uid="{6DD2D72D-0D49-41C4-865F-93CBA5CB722B}"/>
    <cellStyle name="ColumnHeading 4 2 2" xfId="27588" xr:uid="{FAD5CC63-0E15-4C7A-9DA8-8398A25DA977}"/>
    <cellStyle name="ColumnHeading 4 2 2 2" xfId="29181" xr:uid="{1593FFA7-23EE-4207-8922-EF9D4E4B676B}"/>
    <cellStyle name="ColumnHeading 4 2 2 2 2" xfId="38284" xr:uid="{5D181570-3FDA-4ED4-A43F-54BF4C2D5675}"/>
    <cellStyle name="ColumnHeading 4 2 2 3" xfId="29786" xr:uid="{218827F1-C2F4-4419-B0BC-691C5CDCF70C}"/>
    <cellStyle name="ColumnHeading 4 2 2 3 2" xfId="38440" xr:uid="{CBF52A15-90F0-4B86-8C16-5A844EC3D224}"/>
    <cellStyle name="ColumnHeading 4 2 2 4" xfId="38163" xr:uid="{B40D9125-E1FF-415E-B2C0-9A33411DB8B7}"/>
    <cellStyle name="ColumnHeading 4 2 3" xfId="18779" xr:uid="{094ED50C-F3E2-49D6-9600-4FB5F80CC128}"/>
    <cellStyle name="ColumnHeading 4 2 3 2" xfId="35327" xr:uid="{D97ADE90-23F3-4131-A967-05987DF36BD0}"/>
    <cellStyle name="ColumnHeading 4 2 4" xfId="26933" xr:uid="{6B1DF6DF-9592-4D96-AB75-959E8D6B34D8}"/>
    <cellStyle name="ColumnHeading 4 2 4 2" xfId="37713" xr:uid="{DA7A4468-5FC9-40C6-83A3-CA1F7ACC3094}"/>
    <cellStyle name="ColumnHeading 4 2 5" xfId="31566" xr:uid="{118064DC-4732-4777-91A3-E5128F08F7D9}"/>
    <cellStyle name="ColumnHeading 4 3" xfId="25631" xr:uid="{2CCE976E-EACB-4F3E-B191-DE3FD978C979}"/>
    <cellStyle name="ColumnHeading 4 3 2" xfId="19170" xr:uid="{1296EB10-AAAC-429E-BC0C-2AADF0BE898B}"/>
    <cellStyle name="ColumnHeading 4 3 2 2" xfId="35450" xr:uid="{1B614861-0AA2-4F50-84F8-8C0ED33E9105}"/>
    <cellStyle name="ColumnHeading 4 3 3" xfId="27569" xr:uid="{29BF02C2-1B38-48B2-9751-5768135AA8B9}"/>
    <cellStyle name="ColumnHeading 4 3 3 2" xfId="38149" xr:uid="{2DB17909-01DB-4A2C-8FB6-8FFA156E87EA}"/>
    <cellStyle name="ColumnHeading 4 3 4" xfId="36874" xr:uid="{625F75F4-1377-4106-9EAE-34897A195830}"/>
    <cellStyle name="ColumnHeading 4 4" xfId="27380" xr:uid="{79C4454C-CD57-45C9-89A3-FA57504B7446}"/>
    <cellStyle name="ColumnHeading 4 4 2" xfId="29139" xr:uid="{0C9EEFD3-B0D0-402B-BB2D-87E586323DBE}"/>
    <cellStyle name="ColumnHeading 4 4 2 2" xfId="38247" xr:uid="{369AB012-90AC-410B-918D-D5780C7085CD}"/>
    <cellStyle name="ColumnHeading 4 4 3" xfId="29741" xr:uid="{44BC4D2A-5537-4F32-87E8-21B6E7157792}"/>
    <cellStyle name="ColumnHeading 4 4 3 2" xfId="38396" xr:uid="{443F128C-F0C0-4837-9100-642A3F8F00AF}"/>
    <cellStyle name="ColumnHeading 4 4 4" xfId="38058" xr:uid="{DDF6CE7D-B4DE-4A3E-A44E-7CC0646D2447}"/>
    <cellStyle name="ColumnHeading 4 5" xfId="30022" xr:uid="{8086DB21-1988-4829-95FA-3B1FD6906E29}"/>
    <cellStyle name="ColumnHeading 5" xfId="14538" xr:uid="{29AF6946-6DE3-490C-8CEC-046455BA05C7}"/>
    <cellStyle name="ColumnHeading 5 2" xfId="27581" xr:uid="{60C9E440-9FD5-4CD3-90D0-343F297CAA5C}"/>
    <cellStyle name="ColumnHeading 5 2 2" xfId="29174" xr:uid="{E3EB35F8-FBBE-4A70-AEAC-85AC25D6D98C}"/>
    <cellStyle name="ColumnHeading 5 2 2 2" xfId="38277" xr:uid="{C1A7E871-CB02-45BE-880B-9669E4033876}"/>
    <cellStyle name="ColumnHeading 5 2 3" xfId="29779" xr:uid="{B0822C95-FED1-45BC-BF49-FA6E57F4CB96}"/>
    <cellStyle name="ColumnHeading 5 2 3 2" xfId="38433" xr:uid="{65656E67-DE6B-48D5-AA9D-40F0DE1E48A5}"/>
    <cellStyle name="ColumnHeading 5 2 4" xfId="38156" xr:uid="{F61C3427-E30E-44FA-8F84-7156DDC3FDD1}"/>
    <cellStyle name="ColumnHeading 5 3" xfId="19397" xr:uid="{2C3DB524-7E68-492A-A303-2C9B06132E4D}"/>
    <cellStyle name="ColumnHeading 5 3 2" xfId="35552" xr:uid="{DD74A67E-3406-4FA1-A39A-2BA38C72B466}"/>
    <cellStyle name="ColumnHeading 5 4" xfId="27140" xr:uid="{CA153F89-E85C-4AD7-A0E3-54A319C5CC20}"/>
    <cellStyle name="ColumnHeading 5 4 2" xfId="37883" xr:uid="{04138CEC-D667-4375-9289-63D36B805E04}"/>
    <cellStyle name="ColumnHeading 5 5" xfId="31559" xr:uid="{0AADC617-B446-416D-916E-63DB3F4F7735}"/>
    <cellStyle name="ColumnHeading 6" xfId="24073" xr:uid="{F065F562-1862-4C56-B618-C1C52B3454DA}"/>
    <cellStyle name="ColumnHeading 6 2" xfId="27486" xr:uid="{DF014F5B-CE20-49C4-93DA-089B87655B7E}"/>
    <cellStyle name="ColumnHeading 6 2 2" xfId="38091" xr:uid="{31762E36-47C8-4F1B-843B-5EAEF147EB26}"/>
    <cellStyle name="ColumnHeading 6 3" xfId="36543" xr:uid="{385862F3-0CB6-4521-8AF2-344C2E6DA201}"/>
    <cellStyle name="ColumnHeading 7" xfId="29842" xr:uid="{0992153F-C83C-40C3-A2D5-9D5F64993880}"/>
    <cellStyle name="Comma  - Style1" xfId="520" xr:uid="{EAC495BD-D2E2-42ED-827F-EB679F4CF138}"/>
    <cellStyle name="Comma  - Style1 2" xfId="893" xr:uid="{741975A3-D3A0-4FB5-B3A4-F5DF6670774D}"/>
    <cellStyle name="Comma  - Style1 2 2" xfId="2566" xr:uid="{0B4D7C47-4725-4E78-B935-32DCB38F2FC1}"/>
    <cellStyle name="Comma  - Style1 2 3" xfId="20383" xr:uid="{8AD482F4-B036-4006-A62D-E1027B21D12A}"/>
    <cellStyle name="Comma  - Style1 3" xfId="8107" xr:uid="{037C393E-0767-4F02-93FF-D5267B48B1A6}"/>
    <cellStyle name="Comma  - Style2" xfId="521" xr:uid="{43AA0643-4CA8-4D68-B75D-8821A3B71FBB}"/>
    <cellStyle name="Comma  - Style2 2" xfId="894" xr:uid="{9E95AE04-46D7-410C-B113-05C8102E1470}"/>
    <cellStyle name="Comma  - Style2 2 2" xfId="2567" xr:uid="{62669CB9-A329-4316-B0A5-4B2170FF6CE3}"/>
    <cellStyle name="Comma  - Style2 2 3" xfId="20387" xr:uid="{0D7BC85A-B306-47D2-BF05-D9E23CE47764}"/>
    <cellStyle name="Comma  - Style2 3" xfId="8279" xr:uid="{7564D89B-C5FE-4BD8-A3CA-546B513DDB62}"/>
    <cellStyle name="Comma  - Style3" xfId="522" xr:uid="{3386B6BB-E46E-4263-AC1E-BE1AE72AE526}"/>
    <cellStyle name="Comma  - Style3 2" xfId="895" xr:uid="{597C52AE-7205-4C27-9223-D16FD19F9A41}"/>
    <cellStyle name="Comma  - Style3 2 2" xfId="2568" xr:uid="{B687CF13-5C8F-4A6E-AB34-84A00DECF78B}"/>
    <cellStyle name="Comma  - Style3 2 3" xfId="20390" xr:uid="{002D7F57-556A-4444-9827-F832133917C2}"/>
    <cellStyle name="Comma  - Style3 3" xfId="7945" xr:uid="{9D210166-81E7-4033-9D0D-0FEC1346CB3B}"/>
    <cellStyle name="Comma  - Style4" xfId="523" xr:uid="{0F8D37BA-48BF-40EF-852E-07880AABDCC4}"/>
    <cellStyle name="Comma  - Style4 2" xfId="896" xr:uid="{26150BDC-04BF-47ED-A820-36FDCE5ECEBD}"/>
    <cellStyle name="Comma  - Style4 2 2" xfId="2569" xr:uid="{1436B4B1-1971-4DC5-9CAD-AFD2AC25742C}"/>
    <cellStyle name="Comma  - Style4 2 3" xfId="20393" xr:uid="{D6893B42-7D29-4CE1-9263-F07E5C9FC6B8}"/>
    <cellStyle name="Comma  - Style4 3" xfId="7946" xr:uid="{96449E49-DE22-429F-ABFA-D7201B414272}"/>
    <cellStyle name="Comma  - Style5" xfId="524" xr:uid="{CAFFA15B-2204-4222-926A-C7D1BBFC63B6}"/>
    <cellStyle name="Comma  - Style5 2" xfId="897" xr:uid="{00B884C6-C834-4F5F-B8ED-05FF95470112}"/>
    <cellStyle name="Comma  - Style5 2 2" xfId="2571" xr:uid="{74A5DFD7-3BB1-411C-BB59-807DE0F57216}"/>
    <cellStyle name="Comma  - Style5 2 3" xfId="20396" xr:uid="{81942D2A-E7D5-49B1-97B0-5BA4C36E084E}"/>
    <cellStyle name="Comma  - Style5 3" xfId="7947" xr:uid="{808B863B-080F-4D5D-BC74-DAE144DA58C6}"/>
    <cellStyle name="Comma  - Style6" xfId="525" xr:uid="{73599C56-5BB9-4C84-BE2A-6804F8C1842C}"/>
    <cellStyle name="Comma  - Style6 2" xfId="898" xr:uid="{8AC149CB-B6F2-43E2-9A85-13D009FAE930}"/>
    <cellStyle name="Comma  - Style6 2 2" xfId="2573" xr:uid="{38E8AB9F-5C06-488E-BE6C-D60305F2C318}"/>
    <cellStyle name="Comma  - Style6 2 3" xfId="20398" xr:uid="{251534C0-8F3B-41CF-824B-2A44CC5422C2}"/>
    <cellStyle name="Comma  - Style6 3" xfId="7948" xr:uid="{3742BDC1-E807-49DE-8581-A6EC22F11D7F}"/>
    <cellStyle name="Comma  - Style7" xfId="526" xr:uid="{D25073BB-2BCC-4AD1-B4FB-16647181D479}"/>
    <cellStyle name="Comma  - Style7 2" xfId="899" xr:uid="{06636EDE-64FA-43D9-909A-A7F281DE63ED}"/>
    <cellStyle name="Comma  - Style7 2 2" xfId="2574" xr:uid="{FB12B6CC-2690-4F23-A883-DD1285A1D4A4}"/>
    <cellStyle name="Comma  - Style7 2 3" xfId="20400" xr:uid="{B7D7E4DA-F6B9-4CDA-AA3D-2A5E32839FE3}"/>
    <cellStyle name="Comma  - Style7 3" xfId="8205" xr:uid="{94178B1E-C480-4966-98B0-C71EE61B8D79}"/>
    <cellStyle name="Comma  - Style8" xfId="527" xr:uid="{87CC8653-5F14-424E-B68A-F8C2A84636A2}"/>
    <cellStyle name="Comma  - Style8 2" xfId="900" xr:uid="{182F5799-5738-4F16-B404-964FC89E0AC5}"/>
    <cellStyle name="Comma  - Style8 2 2" xfId="2575" xr:uid="{321AE627-6FAD-47BB-B56F-23E7F976C40A}"/>
    <cellStyle name="Comma  - Style8 2 3" xfId="20403" xr:uid="{030E5318-4280-429A-BE3A-C27040C9328D}"/>
    <cellStyle name="Comma  - Style8 3" xfId="7949" xr:uid="{78600BF2-7AE3-409E-AB95-F9FDC5214E2D}"/>
    <cellStyle name="Comma [0] 2" xfId="2" xr:uid="{621D3235-4B38-4751-8D16-170694D5D937}"/>
    <cellStyle name="comma [2]" xfId="725" xr:uid="{6F18CD3D-AE67-48EA-81F9-3069B3A15775}"/>
    <cellStyle name="Comma [2] 2" xfId="7435" xr:uid="{5D66A711-3109-4EEA-BD67-E8AA732DA978}"/>
    <cellStyle name="comma [2] 3" xfId="7220" xr:uid="{7502C950-2F84-49BE-803C-A0A577D37A27}"/>
    <cellStyle name="comma [2] 4" xfId="7865" xr:uid="{168FE110-7B04-48FE-90C9-C1BD2FB11DC8}"/>
    <cellStyle name="Comma 0" xfId="342" xr:uid="{2D9CE3A8-054E-4706-93BB-ABF5368CAA95}"/>
    <cellStyle name="Comma 0 2" xfId="901" xr:uid="{16C99ABE-E553-4468-96C9-477663153824}"/>
    <cellStyle name="Comma 0 2 2" xfId="2576" xr:uid="{78ECE481-9C51-47DD-93ED-7DA32A0C6D99}"/>
    <cellStyle name="Comma 0 2 3" xfId="20405" xr:uid="{8E607674-C511-4ECF-B584-F4489782E579}"/>
    <cellStyle name="Comma 0 3" xfId="8043" xr:uid="{72CCC433-0A29-4FF0-A896-AF98631EFE23}"/>
    <cellStyle name="Comma 0*" xfId="343" xr:uid="{1D715AE4-C495-4A84-83E3-D87895732CF7}"/>
    <cellStyle name="Comma 0* 2" xfId="902" xr:uid="{AA7D8E9F-5971-4DDD-9A7D-A72C1A5F5832}"/>
    <cellStyle name="Comma 0* 2 2" xfId="2577" xr:uid="{CFDBFF6E-CE07-4B8F-BB19-7E211386E712}"/>
    <cellStyle name="Comma 0* 2 3" xfId="20406" xr:uid="{520C8FDC-63E1-4B9E-8A8A-58EEED6BE85B}"/>
    <cellStyle name="Comma 0* 3" xfId="8248" xr:uid="{5141EBBB-81FB-4669-BD4A-955C0A39F3F8}"/>
    <cellStyle name="Comma 2" xfId="344" xr:uid="{7C559B9B-B0B3-42DC-9178-354780B96CFF}"/>
    <cellStyle name="Comma 2 2" xfId="903" xr:uid="{E88CD9EF-BA49-4A0B-BEF6-3EA92532CC32}"/>
    <cellStyle name="Comma 2 3" xfId="2579" xr:uid="{95D4CE58-A343-403C-8B8D-9BD29C13D0DA}"/>
    <cellStyle name="Comma 2 4" xfId="4212" xr:uid="{0DA9BB76-4D74-4AEF-839C-414647E52304}"/>
    <cellStyle name="Comma 2 5" xfId="2578" xr:uid="{B7FD1B4A-FE50-4AE6-956C-AD74145AA376}"/>
    <cellStyle name="Comma 2 6" xfId="7295" xr:uid="{B16E5128-626C-49B0-9E06-D50F48D907F8}"/>
    <cellStyle name="Comma 2 7" xfId="7195" xr:uid="{E8BC6E44-5F89-4542-94BC-37E28D37E23A}"/>
    <cellStyle name="Comma 3" xfId="726" xr:uid="{6F4EAA0E-3815-428C-8AAB-603B0D2B7CAF}"/>
    <cellStyle name="Comma 3 2" xfId="4213" xr:uid="{5BEA3D5D-E335-4AED-A58B-CFCBAD1CC064}"/>
    <cellStyle name="Comma 4" xfId="727" xr:uid="{28695D89-67BB-4B89-BA4B-B19FE1B82CFC}"/>
    <cellStyle name="Comma 5" xfId="724" xr:uid="{D8AB1AEF-8150-492F-B7AE-1B7BDAD26F61}"/>
    <cellStyle name="Comma0" xfId="528" xr:uid="{BCA5EEF4-225C-48B7-BC77-776F986F4A57}"/>
    <cellStyle name="Comma0 - Modelo1" xfId="345" xr:uid="{AC8C1AE7-A487-4A1F-BAC1-83D0C7AFE654}"/>
    <cellStyle name="Comma0 - Modelo1 2" xfId="728" xr:uid="{7F53F5F6-BD02-4CDC-8A6D-063D1599F8B9}"/>
    <cellStyle name="Comma0 - Modelo1 3" xfId="905" xr:uid="{4E4ED17F-2239-461D-96A6-5CDB42EAC07A}"/>
    <cellStyle name="Comma0 - Modelo1 3 2" xfId="20411" xr:uid="{D1FA854B-36C8-4488-8BE4-384980202BA9}"/>
    <cellStyle name="Comma0 - Modelo1 3 3" xfId="20074" xr:uid="{EE797F68-7B76-44E6-9F67-88B143406DEC}"/>
    <cellStyle name="Comma0 - Modelo1 4" xfId="1013" xr:uid="{2F06E1F2-076B-4786-9E83-AC3FB92EFFE7}"/>
    <cellStyle name="Comma0 - Style1" xfId="346" xr:uid="{D6D610A3-5C90-43A6-87B4-5D74D3318551}"/>
    <cellStyle name="Comma0 - Style1 2" xfId="906" xr:uid="{03C96E93-F1CE-4CAF-A51D-80B9E133CD78}"/>
    <cellStyle name="Comma0 - Style1 2 2" xfId="2581" xr:uid="{5060602A-7FBA-41E5-9230-C5082C45AC21}"/>
    <cellStyle name="Comma0 - Style1 2 3" xfId="20413" xr:uid="{EE9D57D1-95B7-45C4-B284-DE0B0920B9FC}"/>
    <cellStyle name="Comma0 - Style1 3" xfId="7909" xr:uid="{EF8A39F0-CF97-444F-B0B6-619986ABEECA}"/>
    <cellStyle name="Comma0 10" xfId="2582" xr:uid="{87F8A915-CA62-4D46-AEFC-112EC3879CFE}"/>
    <cellStyle name="Comma0 10 2" xfId="4214" xr:uid="{D420C5F3-22BC-49E5-B636-C30BC797B294}"/>
    <cellStyle name="Comma0 100" xfId="4215" xr:uid="{E30F8ED6-40FD-4C8D-8EB4-43186BA19608}"/>
    <cellStyle name="Comma0 101" xfId="4216" xr:uid="{1237CF8A-9F4F-4F5D-92E6-ECD58376D38A}"/>
    <cellStyle name="Comma0 102" xfId="4217" xr:uid="{9CA307D5-74C5-4233-B4BA-BAF6D6990182}"/>
    <cellStyle name="Comma0 103" xfId="4218" xr:uid="{456C2B6D-977E-46C4-A58B-ABB42CF3D03B}"/>
    <cellStyle name="Comma0 104" xfId="4219" xr:uid="{CA0971BF-7C7B-4D0E-8207-30BED58382AA}"/>
    <cellStyle name="Comma0 105" xfId="4220" xr:uid="{6343CF6B-99D3-488C-847E-C797E581BD5C}"/>
    <cellStyle name="Comma0 106" xfId="4221" xr:uid="{63394418-FF1B-4AC9-85DA-5539941759FC}"/>
    <cellStyle name="Comma0 107" xfId="4222" xr:uid="{B3CF234D-E46E-4B85-B9E0-B6454C82DC22}"/>
    <cellStyle name="Comma0 108" xfId="4223" xr:uid="{C33FA7E5-8156-42DE-BE13-C83D9C48A3B4}"/>
    <cellStyle name="Comma0 109" xfId="4224" xr:uid="{03A35C63-8F67-490E-96EE-9736F4536D35}"/>
    <cellStyle name="Comma0 11" xfId="2583" xr:uid="{989886D7-4F87-4307-AC5A-69D2FDEDF345}"/>
    <cellStyle name="Comma0 11 2" xfId="4225" xr:uid="{D8E2AE09-8A40-4F99-BAD2-9AA092E02DB3}"/>
    <cellStyle name="Comma0 110" xfId="4226" xr:uid="{A179A91F-52D2-4309-AD7D-11D3F50CFA45}"/>
    <cellStyle name="Comma0 111" xfId="4227" xr:uid="{9AC48F5E-E291-4E44-A42F-F48CA03D2A36}"/>
    <cellStyle name="Comma0 112" xfId="4228" xr:uid="{CE688873-BB2C-4E01-BCED-17BD7B445BE9}"/>
    <cellStyle name="Comma0 113" xfId="4229" xr:uid="{E5C0E73E-9F36-4DF5-870E-F3FDD7870143}"/>
    <cellStyle name="Comma0 114" xfId="4230" xr:uid="{C03C7A0F-BC4A-4330-976F-C150081DEAFC}"/>
    <cellStyle name="Comma0 115" xfId="4231" xr:uid="{DFBF97A9-F275-4444-9A32-A38FA76154B2}"/>
    <cellStyle name="Comma0 116" xfId="4232" xr:uid="{EB88062C-1730-44F4-8DF0-91200023CCFE}"/>
    <cellStyle name="Comma0 117" xfId="4233" xr:uid="{D3F0298F-D9F1-4CDA-BA36-FEE76452C5A8}"/>
    <cellStyle name="Comma0 118" xfId="4234" xr:uid="{60023F74-FC6D-4213-B9ED-3524AD7640C0}"/>
    <cellStyle name="Comma0 119" xfId="4235" xr:uid="{4445173D-B9DD-43EE-91AE-155B69BE5B94}"/>
    <cellStyle name="Comma0 12" xfId="2584" xr:uid="{30458B42-C950-443C-910C-29828030E1A9}"/>
    <cellStyle name="Comma0 12 2" xfId="4236" xr:uid="{87491F8C-59C8-466B-8910-97B7F338958C}"/>
    <cellStyle name="Comma0 120" xfId="4237" xr:uid="{9C2989CB-F997-481F-AAC8-AAF5C3E0DD06}"/>
    <cellStyle name="Comma0 121" xfId="4238" xr:uid="{0F5A4601-C6E7-47AD-9572-BF8A422FFC47}"/>
    <cellStyle name="Comma0 122" xfId="4239" xr:uid="{D3CA3FA4-35EE-4427-A037-FC39A9566930}"/>
    <cellStyle name="Comma0 123" xfId="4240" xr:uid="{AE997479-388D-4018-AA01-C0478EF05C41}"/>
    <cellStyle name="Comma0 124" xfId="4241" xr:uid="{E0715C95-175A-446C-A77C-B5CD762EB582}"/>
    <cellStyle name="Comma0 125" xfId="4242" xr:uid="{A4BFE617-27E5-4251-B2AA-7973A3F3DADF}"/>
    <cellStyle name="Comma0 126" xfId="4243" xr:uid="{A96FA6BC-89DB-4D30-8D3A-4685B0189372}"/>
    <cellStyle name="Comma0 127" xfId="4244" xr:uid="{47818FEC-41D8-4DAF-BC28-4AAB7F3BEA79}"/>
    <cellStyle name="Comma0 128" xfId="4245" xr:uid="{7C4317E0-9F17-44E8-B4BF-3AFEF60B3850}"/>
    <cellStyle name="Comma0 129" xfId="4246" xr:uid="{B20FDB77-BDB8-443F-BF1F-F4EB8BBD601E}"/>
    <cellStyle name="Comma0 13" xfId="2585" xr:uid="{3ADB66C5-53CD-4C4C-BC71-15C160F732FB}"/>
    <cellStyle name="Comma0 13 2" xfId="4247" xr:uid="{0757D28B-C741-4824-A365-060F8D70063D}"/>
    <cellStyle name="Comma0 130" xfId="4248" xr:uid="{DAB350D4-BBE7-42E8-9486-94873152AD7E}"/>
    <cellStyle name="Comma0 131" xfId="4249" xr:uid="{2841DC9F-F04C-45A1-8CE0-50FF0295179A}"/>
    <cellStyle name="Comma0 132" xfId="4250" xr:uid="{3C1B180E-0C50-45A5-A338-354E72E54343}"/>
    <cellStyle name="Comma0 133" xfId="4251" xr:uid="{85FC0109-2669-4566-ADEC-FEBA0ADF6856}"/>
    <cellStyle name="Comma0 134" xfId="4252" xr:uid="{6631A394-7913-47D7-AD63-08E41997FA1D}"/>
    <cellStyle name="Comma0 135" xfId="4253" xr:uid="{4F58F44E-F77A-4590-B9A0-BA6418EDCDFC}"/>
    <cellStyle name="Comma0 136" xfId="4254" xr:uid="{7AADD65F-5D3D-4E03-92C1-770943ACF3D7}"/>
    <cellStyle name="Comma0 137" xfId="4255" xr:uid="{DD08283B-F644-45FD-A427-978CAC39E65F}"/>
    <cellStyle name="Comma0 138" xfId="4256" xr:uid="{F335621D-F2F9-4FBF-B59B-7F56C91DBE06}"/>
    <cellStyle name="Comma0 139" xfId="4257" xr:uid="{B5AFD78B-E120-4DCC-BDC9-62AE0682E985}"/>
    <cellStyle name="Comma0 14" xfId="4258" xr:uid="{13AE4D94-7799-4241-9257-F928E03EB3FC}"/>
    <cellStyle name="Comma0 140" xfId="4259" xr:uid="{02AEB6D3-4142-423A-81A5-A460314270DB}"/>
    <cellStyle name="Comma0 141" xfId="4260" xr:uid="{AA89EF82-636C-4B0F-95E1-C3BAB4B087E8}"/>
    <cellStyle name="Comma0 142" xfId="4261" xr:uid="{732962A6-EAC3-4A0E-9A69-D893016A1957}"/>
    <cellStyle name="Comma0 143" xfId="4262" xr:uid="{28C12E52-7AC9-4288-9572-82D8FB2C127F}"/>
    <cellStyle name="Comma0 144" xfId="4263" xr:uid="{26E38696-6F9B-4C1A-9185-3EA0A430BABE}"/>
    <cellStyle name="Comma0 145" xfId="4264" xr:uid="{0965EC60-A4B4-45D6-B52A-B870CCD430E9}"/>
    <cellStyle name="Comma0 146" xfId="4265" xr:uid="{73F1E5C5-5F82-4A5B-9084-1E1E9B484772}"/>
    <cellStyle name="Comma0 147" xfId="4266" xr:uid="{989B40F2-9CF6-4B64-8B5C-E4030A4F001B}"/>
    <cellStyle name="Comma0 148" xfId="4267" xr:uid="{8F13D125-5477-4C45-8D8B-FDD8CCE6702F}"/>
    <cellStyle name="Comma0 149" xfId="4268" xr:uid="{51513FC0-8222-47F0-A92F-B6669277D336}"/>
    <cellStyle name="Comma0 15" xfId="4269" xr:uid="{43181A78-ABA3-4CC1-B0FF-B176B6BFE097}"/>
    <cellStyle name="Comma0 150" xfId="4270" xr:uid="{C13BC1AE-93FE-413D-9C96-ADE68DBCFBD8}"/>
    <cellStyle name="Comma0 151" xfId="4271" xr:uid="{902BF218-5FF4-4A35-96CB-E1E03755A3AF}"/>
    <cellStyle name="Comma0 152" xfId="4272" xr:uid="{94B125AD-BDC1-44EC-B12F-14BF7905B70A}"/>
    <cellStyle name="Comma0 153" xfId="4273" xr:uid="{EF610351-2F49-400D-A861-BA3B418D2154}"/>
    <cellStyle name="Comma0 154" xfId="4274" xr:uid="{C8C6FE5F-C4E1-488A-BD00-B474D1B81B72}"/>
    <cellStyle name="Comma0 155" xfId="4275" xr:uid="{78EAA63A-8C65-4A79-B1E3-429BDD767548}"/>
    <cellStyle name="Comma0 156" xfId="4276" xr:uid="{1796AC8F-6AF7-435C-A55B-3F05943A09D6}"/>
    <cellStyle name="Comma0 157" xfId="4277" xr:uid="{33DA6FE9-D6C2-4C2E-8390-5C106B3F2D81}"/>
    <cellStyle name="Comma0 158" xfId="4278" xr:uid="{0733E7FC-948A-4672-B340-8B1CF2E52B8A}"/>
    <cellStyle name="Comma0 159" xfId="4279" xr:uid="{4960FDA3-C39D-4D35-87BC-2121DAE18E4C}"/>
    <cellStyle name="Comma0 16" xfId="4280" xr:uid="{526B3F67-421C-4F53-8BF1-1095DA41F3A1}"/>
    <cellStyle name="Comma0 160" xfId="4281" xr:uid="{1BE52156-F2FE-4A62-8EAF-7ABA9985E2DF}"/>
    <cellStyle name="Comma0 161" xfId="4282" xr:uid="{11E96AD4-D32A-4AFD-81D9-330BF892D616}"/>
    <cellStyle name="Comma0 162" xfId="4283" xr:uid="{0DBB7343-3730-462E-9683-3A766F1D4E3A}"/>
    <cellStyle name="Comma0 163" xfId="4284" xr:uid="{1A8EEAF6-D7D0-4A66-9496-402C14E25810}"/>
    <cellStyle name="Comma0 164" xfId="4285" xr:uid="{FBA81479-28CE-460C-9E88-9193963E21E6}"/>
    <cellStyle name="Comma0 165" xfId="4286" xr:uid="{232E5BD4-8333-4339-BDF0-897CF652E5B5}"/>
    <cellStyle name="Comma0 166" xfId="4287" xr:uid="{AB037A89-7D35-4BCF-B8F4-A2B27C1C32D6}"/>
    <cellStyle name="Comma0 167" xfId="4288" xr:uid="{06EEA57F-BB63-4B38-B19E-BB512C0C3CD9}"/>
    <cellStyle name="Comma0 168" xfId="4289" xr:uid="{309748C2-0EED-47DD-97B1-6252071308CE}"/>
    <cellStyle name="Comma0 169" xfId="4290" xr:uid="{209EDCF5-C047-4A4B-9C3D-C5C145F3BAA3}"/>
    <cellStyle name="Comma0 17" xfId="4291" xr:uid="{7FB6C4BD-CAB5-4C1B-94EB-E51CFD570191}"/>
    <cellStyle name="Comma0 170" xfId="4292" xr:uid="{303AFF8B-0F6A-4E58-B42F-2AE031DAF9DC}"/>
    <cellStyle name="Comma0 171" xfId="4293" xr:uid="{2AD0C30C-F244-465D-B470-731082A39B52}"/>
    <cellStyle name="Comma0 172" xfId="4294" xr:uid="{D9DB6F52-5975-4F84-B090-22F03F8ECF5F}"/>
    <cellStyle name="Comma0 173" xfId="4295" xr:uid="{BEAD98D2-9538-467B-BB17-8708242E67DA}"/>
    <cellStyle name="Comma0 174" xfId="4296" xr:uid="{77E5E1B8-7F98-4E8D-89BB-D735698CE460}"/>
    <cellStyle name="Comma0 175" xfId="4297" xr:uid="{E952A647-1446-47C2-AA5D-DEAF12C1362F}"/>
    <cellStyle name="Comma0 176" xfId="4298" xr:uid="{99E0BFBE-29ED-4180-BA88-4D7EAB024285}"/>
    <cellStyle name="Comma0 177" xfId="4299" xr:uid="{2E080A0C-13EC-48C4-AB79-529557339A89}"/>
    <cellStyle name="Comma0 178" xfId="4300" xr:uid="{F760D099-B4F3-49C1-B8D0-2E76D33FE0FC}"/>
    <cellStyle name="Comma0 179" xfId="4301" xr:uid="{1EF3913D-CE63-4C1C-910F-D4BC9D5D93AD}"/>
    <cellStyle name="Comma0 18" xfId="4302" xr:uid="{87F0F285-3568-4B4A-A539-0EE72BA6033C}"/>
    <cellStyle name="Comma0 180" xfId="4303" xr:uid="{1FFB9326-35CF-41AE-BDC6-2A6B3DCAE800}"/>
    <cellStyle name="Comma0 181" xfId="4304" xr:uid="{94ECEB8A-3BE1-4510-BD81-A2DE828FF7A9}"/>
    <cellStyle name="Comma0 182" xfId="4305" xr:uid="{78329F43-A34B-4E0E-A3BD-3B7B8610B2C4}"/>
    <cellStyle name="Comma0 183" xfId="4306" xr:uid="{107FC506-08CD-4FB4-A2EC-401AFAB086C2}"/>
    <cellStyle name="Comma0 184" xfId="4307" xr:uid="{1C59C6A2-33EF-48BE-BA37-433716D23146}"/>
    <cellStyle name="Comma0 185" xfId="4308" xr:uid="{97F27B16-A45A-47F9-A3FF-9A213643D94F}"/>
    <cellStyle name="Comma0 186" xfId="4309" xr:uid="{61C8EBB0-4A2E-4FA1-8416-BB58052A6127}"/>
    <cellStyle name="Comma0 187" xfId="4310" xr:uid="{9927C76A-A295-4D6D-9263-01D2F6D676C6}"/>
    <cellStyle name="Comma0 188" xfId="4311" xr:uid="{273C17B5-B4B5-4B26-A473-E2745319F403}"/>
    <cellStyle name="Comma0 189" xfId="2580" xr:uid="{4722A1F9-00CF-4B71-9D2E-18BFE390311B}"/>
    <cellStyle name="Comma0 189 2" xfId="20416" xr:uid="{399CCD29-6BCE-44CD-ACC6-39631D96D753}"/>
    <cellStyle name="Comma0 189 3" xfId="20073" xr:uid="{9E78FE80-0B6A-4218-976A-F245EC69AA98}"/>
    <cellStyle name="Comma0 19" xfId="4312" xr:uid="{EC6FC82B-8898-4AED-88FA-43388C43797B}"/>
    <cellStyle name="Comma0 190" xfId="6955" xr:uid="{4B037A21-90CF-46BC-8F72-5F071DDA2578}"/>
    <cellStyle name="Comma0 190 2" xfId="20417" xr:uid="{E5280D43-27CF-49C0-9E31-FEDCF1D4198B}"/>
    <cellStyle name="Comma0 190 3" xfId="20144" xr:uid="{0AE28104-3464-483A-A720-83A5599EEC33}"/>
    <cellStyle name="Comma0 191" xfId="7683" xr:uid="{4AD8E2A9-555B-467D-8DCF-C5F9C6DEC7A4}"/>
    <cellStyle name="Comma0 191 2" xfId="20418" xr:uid="{A089C0C2-2E46-4FC3-A6EB-9C73A02B1BF7}"/>
    <cellStyle name="Comma0 191 3" xfId="20141" xr:uid="{F33C7270-DEDE-48C4-8C68-45090309FE74}"/>
    <cellStyle name="Comma0 192" xfId="6922" xr:uid="{9B76A6F8-6FB0-48F2-9304-90439059C80D}"/>
    <cellStyle name="Comma0 192 2" xfId="20419" xr:uid="{66EB6813-AB60-4F15-8D82-DDAC9C2C482F}"/>
    <cellStyle name="Comma0 192 3" xfId="20143" xr:uid="{069C5609-F743-4684-9100-AEC8B07690BE}"/>
    <cellStyle name="Comma0 193" xfId="7475" xr:uid="{4F84DBAF-425B-4E6D-837B-2585C7FB21FA}"/>
    <cellStyle name="Comma0 193 2" xfId="20420" xr:uid="{EC8A2929-D06F-4664-8262-4A78873B61AE}"/>
    <cellStyle name="Comma0 193 3" xfId="20151" xr:uid="{6AF51490-E82F-48DC-9A66-A4E0E918F7F5}"/>
    <cellStyle name="Comma0 194" xfId="6898" xr:uid="{345E8653-BA26-41F1-8CEB-52C6C090EF99}"/>
    <cellStyle name="Comma0 194 2" xfId="20421" xr:uid="{E6197436-BCD8-44B2-9F1F-BCB9A6690F62}"/>
    <cellStyle name="Comma0 194 3" xfId="20175" xr:uid="{32481165-A9A3-44EF-A43A-EF3878BC7F14}"/>
    <cellStyle name="Comma0 195" xfId="7263" xr:uid="{C0416886-C893-4D4C-A580-6A13FC5FDA2A}"/>
    <cellStyle name="Comma0 195 2" xfId="20422" xr:uid="{3AA43BA4-F48E-44B2-A2E9-108117A03737}"/>
    <cellStyle name="Comma0 195 3" xfId="20150" xr:uid="{A6A78576-D358-468B-8631-DF3AD6532D24}"/>
    <cellStyle name="Comma0 196" xfId="6964" xr:uid="{25FAB831-188A-40DB-ADCD-C0971390966C}"/>
    <cellStyle name="Comma0 196 2" xfId="20423" xr:uid="{E48A4EF6-E548-4054-87D7-B1C49A21F9AE}"/>
    <cellStyle name="Comma0 196 3" xfId="20174" xr:uid="{E041496A-1ED3-49DA-9FFD-1DB2175CA86F}"/>
    <cellStyle name="Comma0 197" xfId="7071" xr:uid="{3724A00A-0D63-48E0-A799-E01EAB190584}"/>
    <cellStyle name="Comma0 197 2" xfId="20424" xr:uid="{B5D91BBA-E31B-415A-A29D-D327F9D1002C}"/>
    <cellStyle name="Comma0 197 3" xfId="20152" xr:uid="{26B2FE8A-289A-4BA9-87E3-D9705AE349C2}"/>
    <cellStyle name="Comma0 198" xfId="2153" xr:uid="{125699AB-D1F2-405A-BC38-4F38116FC10F}"/>
    <cellStyle name="Comma0 198 2" xfId="20425" xr:uid="{78A7506E-B158-4DF8-94EB-3B0EBF98B283}"/>
    <cellStyle name="Comma0 198 3" xfId="20173" xr:uid="{3C6CBE70-2540-4C1B-9F9E-AF99C1AB2A7F}"/>
    <cellStyle name="Comma0 199" xfId="6932" xr:uid="{2F3386B6-B7CF-4F06-81E1-3D781D5FD409}"/>
    <cellStyle name="Comma0 199 2" xfId="20426" xr:uid="{F3C619BC-740C-4C3E-A294-0681771602AB}"/>
    <cellStyle name="Comma0 199 3" xfId="20153" xr:uid="{1A543CCC-7A59-4D08-8976-757FDF719CD8}"/>
    <cellStyle name="Comma0 2" xfId="729" xr:uid="{CCC7F714-477D-4EF2-BD56-D397E556E9C6}"/>
    <cellStyle name="Comma0 20" xfId="4313" xr:uid="{AE7674A4-EB7D-4A30-9AA3-52E7EF1C103D}"/>
    <cellStyle name="Comma0 200" xfId="7126" xr:uid="{8492EB21-2B3B-4439-A622-9D3D6095850F}"/>
    <cellStyle name="Comma0 200 2" xfId="20427" xr:uid="{0B7AC1D0-06F4-4BEA-B895-CFC16A5B172C}"/>
    <cellStyle name="Comma0 200 3" xfId="20172" xr:uid="{F62E6C71-E305-4326-A6A9-78F51E508679}"/>
    <cellStyle name="Comma0 201" xfId="3572" xr:uid="{586BCD9D-6226-4DB5-9A6E-C54E4429294F}"/>
    <cellStyle name="Comma0 201 2" xfId="20428" xr:uid="{BD645EF1-618D-438C-8D68-ABBB424A2397}"/>
    <cellStyle name="Comma0 201 3" xfId="20154" xr:uid="{716B1021-0153-47E8-AA80-7FA445188CD4}"/>
    <cellStyle name="Comma0 202" xfId="7877" xr:uid="{AEE3DB67-172C-4491-9388-D8F1E6521F76}"/>
    <cellStyle name="Comma0 202 2" xfId="20429" xr:uid="{852010BD-4B32-4170-BDE8-45285E76AEC8}"/>
    <cellStyle name="Comma0 202 3" xfId="20171" xr:uid="{B2FBD356-CA15-440F-A2CA-FE046FF0BF50}"/>
    <cellStyle name="Comma0 203" xfId="7902" xr:uid="{2AA99391-A708-47DC-A7A5-89ACEE692B24}"/>
    <cellStyle name="Comma0 203 2" xfId="20430" xr:uid="{3B792214-FC00-49A7-977E-1C92ED45EF4D}"/>
    <cellStyle name="Comma0 203 3" xfId="20155" xr:uid="{E033A0E8-70B4-4903-8F19-09F5981A40D7}"/>
    <cellStyle name="Comma0 204" xfId="7889" xr:uid="{76664600-6147-46C7-A1F8-C29E9569D21C}"/>
    <cellStyle name="Comma0 204 2" xfId="20431" xr:uid="{C77228FD-7C32-4FF3-ADBB-7F027665E3AB}"/>
    <cellStyle name="Comma0 204 3" xfId="20170" xr:uid="{7E813BFB-2890-45AF-98DF-5832FE377211}"/>
    <cellStyle name="Comma0 205" xfId="7882" xr:uid="{BBE68C5F-489B-4504-ADCE-AE3CFBFA263F}"/>
    <cellStyle name="Comma0 205 2" xfId="20432" xr:uid="{7E39A507-63C1-4E27-A6B7-9DA9009E1743}"/>
    <cellStyle name="Comma0 205 3" xfId="20156" xr:uid="{ABF9546F-E72A-4985-9319-8A161A56A847}"/>
    <cellStyle name="Comma0 206" xfId="7873" xr:uid="{162BDEE8-9AB2-49C3-84E1-0577EDAAEC23}"/>
    <cellStyle name="Comma0 207" xfId="7879" xr:uid="{68DD42BD-306E-4A14-ADF2-EB9F78917708}"/>
    <cellStyle name="Comma0 208" xfId="7888" xr:uid="{D4713B90-028F-4B49-B8C9-8B9542BD754D}"/>
    <cellStyle name="Comma0 209" xfId="8038" xr:uid="{967061F3-2E5B-4A7F-A2C7-8BA7231B5214}"/>
    <cellStyle name="Comma0 21" xfId="4314" xr:uid="{2687B339-4FC6-4C09-95BC-3CC16EA371FF}"/>
    <cellStyle name="Comma0 210" xfId="8226" xr:uid="{5DE50D33-2C50-41C7-BB14-D777BB7603B1}"/>
    <cellStyle name="Comma0 211" xfId="8030" xr:uid="{2AD3D044-4A1B-408D-8F88-14A4C294DE49}"/>
    <cellStyle name="Comma0 212" xfId="8061" xr:uid="{7B8E8BCF-60E9-4A3E-ADD7-9ED652AD1984}"/>
    <cellStyle name="Comma0 213" xfId="8187" xr:uid="{5F0C9491-CBBE-49D9-A9C1-C73B39D00D44}"/>
    <cellStyle name="Comma0 214" xfId="8227" xr:uid="{1018A7E6-62C0-417E-B520-A77C8065A4D7}"/>
    <cellStyle name="Comma0 215" xfId="8325" xr:uid="{9853D68A-DB53-4368-9E85-E1F83AD58D5C}"/>
    <cellStyle name="Comma0 216" xfId="20410" xr:uid="{D9BFAD0C-C152-48C9-95B3-4F488A4F9C70}"/>
    <cellStyle name="Comma0 217" xfId="20517" xr:uid="{FBF0FD9D-69B5-41F5-9FE6-A9A4CACEC1EA}"/>
    <cellStyle name="Comma0 218" xfId="22728" xr:uid="{35C7B945-B324-4A2A-9B29-859F04509C3B}"/>
    <cellStyle name="Comma0 219" xfId="20518" xr:uid="{47682C6C-8F30-4735-80F3-A8D7BAA3B1DD}"/>
    <cellStyle name="Comma0 22" xfId="4315" xr:uid="{50F11FD0-7C09-465E-88AB-189F216F485D}"/>
    <cellStyle name="Comma0 220" xfId="22729" xr:uid="{8FA0C345-32E0-4476-9A03-316E30F67FA0}"/>
    <cellStyle name="Comma0 221" xfId="20519" xr:uid="{810E448B-7010-4329-BDC6-B525AA321AAF}"/>
    <cellStyle name="Comma0 222" xfId="22730" xr:uid="{EA758FA8-66FA-478E-857A-AB48F5A5606A}"/>
    <cellStyle name="Comma0 223" xfId="20520" xr:uid="{B5B0EA86-3F5E-43ED-972B-818F54B8D6A3}"/>
    <cellStyle name="Comma0 224" xfId="22731" xr:uid="{F5BA0B8A-0B42-439E-95CD-E721DB77D944}"/>
    <cellStyle name="Comma0 225" xfId="20521" xr:uid="{56E0EB46-1DE5-47DE-B692-2BC153AB6D83}"/>
    <cellStyle name="Comma0 226" xfId="22732" xr:uid="{FC68C053-BCD7-42A3-AFCE-50EB4D210D46}"/>
    <cellStyle name="Comma0 227" xfId="20522" xr:uid="{4DC37F99-750E-497F-ACB8-93DC6C023C7D}"/>
    <cellStyle name="Comma0 228" xfId="22733" xr:uid="{92650BDD-86D3-4354-A5DA-9721F064F478}"/>
    <cellStyle name="Comma0 229" xfId="20523" xr:uid="{F41AC297-B6E2-42B0-9C89-6DF583C2E35C}"/>
    <cellStyle name="Comma0 23" xfId="4316" xr:uid="{D59CBF42-9243-4DEA-BAE6-D8FD11FC8CDD}"/>
    <cellStyle name="Comma0 230" xfId="22734" xr:uid="{081AA4A7-37C5-4A54-912A-5E476B4B40E6}"/>
    <cellStyle name="Comma0 231" xfId="20524" xr:uid="{68D5547E-6439-43A8-B076-1FA5A50A2D08}"/>
    <cellStyle name="Comma0 232" xfId="22735" xr:uid="{07B51132-BF32-4682-A2B3-8281ED499FAE}"/>
    <cellStyle name="Comma0 233" xfId="20525" xr:uid="{B31B5480-47FF-4147-90FC-48C813902F5F}"/>
    <cellStyle name="Comma0 234" xfId="22736" xr:uid="{E32A10AD-29BA-4E18-91A8-FCE6E62318AD}"/>
    <cellStyle name="Comma0 235" xfId="20526" xr:uid="{888A30C2-55A6-40A2-8281-60DFB5E42608}"/>
    <cellStyle name="Comma0 236" xfId="22737" xr:uid="{35808D77-2543-45D4-9186-D2975CA6ABC1}"/>
    <cellStyle name="Comma0 237" xfId="20527" xr:uid="{651F634D-8515-4D92-83C8-86CA99AEC80F}"/>
    <cellStyle name="Comma0 238" xfId="22738" xr:uid="{70B182E2-1F3B-4428-AE5C-40EB357742F0}"/>
    <cellStyle name="Comma0 239" xfId="20528" xr:uid="{E62AF23D-706E-4EA1-BEB6-4E4EF1A97FFE}"/>
    <cellStyle name="Comma0 24" xfId="4317" xr:uid="{1401D299-D4AE-4098-8594-17C9AAF3AB71}"/>
    <cellStyle name="Comma0 240" xfId="18488" xr:uid="{05B0A379-9F1A-4BD0-AFA1-089FEF1AE210}"/>
    <cellStyle name="Comma0 241" xfId="19770" xr:uid="{AB923F75-CE89-46A0-B19C-CDA480F85BA6}"/>
    <cellStyle name="Comma0 242" xfId="22995" xr:uid="{1768E06E-649D-4F22-913B-D804BF0991AA}"/>
    <cellStyle name="Comma0 243" xfId="23716" xr:uid="{15B100CD-795B-4B34-A043-56960DE9DA85}"/>
    <cellStyle name="Comma0 244" xfId="24349" xr:uid="{3391E4BF-6066-401C-9F2E-DA4712EA246F}"/>
    <cellStyle name="Comma0 245" xfId="19819" xr:uid="{494D98A0-D5EC-4D46-BC19-B4F50F4AFE00}"/>
    <cellStyle name="Comma0 246" xfId="27468" xr:uid="{092642C0-2A42-4D20-982D-4A48AD6B045A}"/>
    <cellStyle name="Comma0 247" xfId="26309" xr:uid="{FEC1F9C2-C298-473F-AC70-136AF5AA54ED}"/>
    <cellStyle name="Comma0 248" xfId="38504" xr:uid="{BAE4BE9E-5C0B-4E62-BD90-FA35C5BEA354}"/>
    <cellStyle name="Comma0 249" xfId="38553" xr:uid="{FEF42A1E-CC51-407A-B992-F4C9C40220D3}"/>
    <cellStyle name="Comma0 25" xfId="4318" xr:uid="{DD0D8A71-B290-4B3D-BE33-A8C33F541317}"/>
    <cellStyle name="Comma0 26" xfId="4319" xr:uid="{C62D2347-C3BB-4E7C-85E7-4C64833638BE}"/>
    <cellStyle name="Comma0 27" xfId="4320" xr:uid="{EE131691-898B-4522-BDB9-BBE3AF3DD3BB}"/>
    <cellStyle name="Comma0 28" xfId="4321" xr:uid="{86D8C0D3-9E7E-43C7-ABB5-9EA5EDEC9B22}"/>
    <cellStyle name="Comma0 29" xfId="4322" xr:uid="{AA297351-F406-41AB-B7A3-0E04A166D00D}"/>
    <cellStyle name="Comma0 3" xfId="730" xr:uid="{6DFFC398-E10E-4E5B-9074-E4A46FE21D50}"/>
    <cellStyle name="Comma0 30" xfId="4323" xr:uid="{3B8AB6B6-3FB8-4969-9E91-11CB796F2449}"/>
    <cellStyle name="Comma0 31" xfId="4324" xr:uid="{5D6E9C69-8E36-4BCF-92D2-B2E38913B358}"/>
    <cellStyle name="Comma0 32" xfId="4325" xr:uid="{363184FD-FDE4-4A3D-926A-265107C2C02B}"/>
    <cellStyle name="Comma0 33" xfId="4326" xr:uid="{466A200D-1FAE-4D75-A72E-9D4F4E1B5B8B}"/>
    <cellStyle name="Comma0 34" xfId="4327" xr:uid="{5B22A1F9-2923-4E66-9D5B-76DB6A2B0990}"/>
    <cellStyle name="Comma0 35" xfId="4328" xr:uid="{4CB60CA3-EBFF-4395-900E-BCE7A18A9F0C}"/>
    <cellStyle name="Comma0 36" xfId="4329" xr:uid="{FE8694BE-B9FF-4AE1-A107-36F131F694EF}"/>
    <cellStyle name="Comma0 37" xfId="4330" xr:uid="{ECD1C9C2-4772-410C-A34D-CF6E29D614D4}"/>
    <cellStyle name="Comma0 38" xfId="4331" xr:uid="{3314F759-73B8-494B-A940-DFB9C964DAC9}"/>
    <cellStyle name="Comma0 39" xfId="4332" xr:uid="{9E68C35A-58F5-45DB-8368-721D68A68ECB}"/>
    <cellStyle name="Comma0 4" xfId="731" xr:uid="{5E2CD890-D48B-47E6-8893-EB11E3ADEF70}"/>
    <cellStyle name="Comma0 40" xfId="4333" xr:uid="{8C3CF741-366D-41F8-BBA4-08F65C6D9DA9}"/>
    <cellStyle name="Comma0 41" xfId="4334" xr:uid="{E349A9BC-FA58-4ACD-8D05-30D5D9796AEB}"/>
    <cellStyle name="Comma0 42" xfId="4335" xr:uid="{FDDE8B3B-09B9-468A-A3DE-3B058DBFF049}"/>
    <cellStyle name="Comma0 43" xfId="4336" xr:uid="{09B7CDE5-07C2-4C60-B80A-676AA8E83388}"/>
    <cellStyle name="Comma0 44" xfId="4337" xr:uid="{0D730C9D-55D6-4DF0-8C5C-43A8B77A90E2}"/>
    <cellStyle name="Comma0 45" xfId="4338" xr:uid="{551FC855-2926-433A-8FF2-35D4037CE8E2}"/>
    <cellStyle name="Comma0 46" xfId="4339" xr:uid="{4A754AA4-8355-4A7E-B56E-DB2F275497DB}"/>
    <cellStyle name="Comma0 47" xfId="4340" xr:uid="{546913F0-8F75-4AF0-9EAC-BEE6862963E5}"/>
    <cellStyle name="Comma0 48" xfId="4341" xr:uid="{9FAFA946-2DB9-49B2-8F69-05FB463E5C34}"/>
    <cellStyle name="Comma0 49" xfId="4342" xr:uid="{3C672790-D179-42EB-BE1A-F1D65460DA0A}"/>
    <cellStyle name="Comma0 5" xfId="904" xr:uid="{07C13818-1967-4FCD-933F-87559A512D8D}"/>
    <cellStyle name="Comma0 5 2" xfId="4343" xr:uid="{23FE55D1-2EAA-4D61-96B1-90482C152689}"/>
    <cellStyle name="Comma0 5 3" xfId="2586" xr:uid="{9684BADB-61B9-44E2-BD4F-A7C8D552FBEC}"/>
    <cellStyle name="Comma0 50" xfId="4344" xr:uid="{852C9AEB-F36F-4753-A394-6E7580393307}"/>
    <cellStyle name="Comma0 51" xfId="4345" xr:uid="{E3203FB9-C977-4C26-B179-CD354C0CE38B}"/>
    <cellStyle name="Comma0 52" xfId="4346" xr:uid="{863BF16C-ECE3-4F2F-A851-E8B98A6E4F2B}"/>
    <cellStyle name="Comma0 53" xfId="4347" xr:uid="{ABB4F5EA-A070-410C-AF08-97212532DFBB}"/>
    <cellStyle name="Comma0 54" xfId="4348" xr:uid="{D10FB33E-3F8E-49A0-A9E0-E19A88C8195D}"/>
    <cellStyle name="Comma0 55" xfId="4349" xr:uid="{3C8BC9F9-EC79-41A3-945B-65AB13F4295A}"/>
    <cellStyle name="Comma0 56" xfId="4350" xr:uid="{F08C7CCF-CF85-437E-A25C-1A946FF1FC52}"/>
    <cellStyle name="Comma0 57" xfId="4351" xr:uid="{E5B24368-E374-4EC0-87F7-88F89A7CBCCB}"/>
    <cellStyle name="Comma0 58" xfId="4352" xr:uid="{34825B08-53B2-4A6F-96D3-492AE2AD88F0}"/>
    <cellStyle name="Comma0 59" xfId="4353" xr:uid="{127F0D37-7149-4EA0-A381-6F7B263C7591}"/>
    <cellStyle name="Comma0 6" xfId="927" xr:uid="{D895DD33-F9AC-49B5-9692-FE7FA6C4EBD2}"/>
    <cellStyle name="Comma0 6 2" xfId="4354" xr:uid="{C58AC386-A28C-4B3A-AE48-F25FE1625B90}"/>
    <cellStyle name="Comma0 6 3" xfId="2587" xr:uid="{17700E3B-34C5-481C-AC63-B27CBF33D09F}"/>
    <cellStyle name="Comma0 60" xfId="4355" xr:uid="{411DF718-E4D6-4AC2-B79E-C64C7405EB3E}"/>
    <cellStyle name="Comma0 61" xfId="4356" xr:uid="{7ABF2BE1-B53F-4675-AD98-C36746E5E70B}"/>
    <cellStyle name="Comma0 62" xfId="4357" xr:uid="{F5E8F8F8-4BBD-41DC-A239-709AE73245B9}"/>
    <cellStyle name="Comma0 63" xfId="4358" xr:uid="{74D2450F-FE70-4F16-B87D-2044FA8CA793}"/>
    <cellStyle name="Comma0 64" xfId="4359" xr:uid="{AF5540E4-385D-4F0B-BAC4-F5AE6DB7AD8E}"/>
    <cellStyle name="Comma0 65" xfId="4360" xr:uid="{D0641945-18A7-4FA0-B49C-4A1BBCC2C29D}"/>
    <cellStyle name="Comma0 66" xfId="4361" xr:uid="{D782E6D6-605F-4132-90E5-1E2B75363FC5}"/>
    <cellStyle name="Comma0 67" xfId="4362" xr:uid="{5EC15573-25C4-4412-A837-802C20219D9F}"/>
    <cellStyle name="Comma0 68" xfId="4363" xr:uid="{E114E306-F099-49B0-9848-925F6B6C7CEB}"/>
    <cellStyle name="Comma0 69" xfId="4364" xr:uid="{D3B49A59-8465-4853-9405-50C049612650}"/>
    <cellStyle name="Comma0 7" xfId="2588" xr:uid="{A599E4D6-500B-4519-B466-5FB7D9EA8DF0}"/>
    <cellStyle name="Comma0 7 2" xfId="4365" xr:uid="{F870FFB6-3CC2-4F27-924F-0D8ADA2080FC}"/>
    <cellStyle name="Comma0 70" xfId="4366" xr:uid="{8A5E9EED-0E3E-4F4D-9445-FE32EED8A708}"/>
    <cellStyle name="Comma0 71" xfId="4367" xr:uid="{A86510CA-E63F-4BE7-9C8C-1B2F4D2B3B72}"/>
    <cellStyle name="Comma0 72" xfId="4368" xr:uid="{AF6FAFCB-A1BA-4C3B-BDC2-8F261FD03934}"/>
    <cellStyle name="Comma0 73" xfId="4369" xr:uid="{8E06CFF8-1FF2-4012-BF96-24A3D6B1593C}"/>
    <cellStyle name="Comma0 74" xfId="4370" xr:uid="{E5084775-CB6D-407B-80D9-147503E4546E}"/>
    <cellStyle name="Comma0 75" xfId="4371" xr:uid="{F5E1A5D4-525D-43E1-8DF6-AA068B3424A8}"/>
    <cellStyle name="Comma0 76" xfId="4372" xr:uid="{CE05A446-FBBA-4F46-B489-9998FD02FE02}"/>
    <cellStyle name="Comma0 77" xfId="4373" xr:uid="{28C2B849-4300-4650-A67C-DA7F2225FB89}"/>
    <cellStyle name="Comma0 78" xfId="4374" xr:uid="{1C627972-F7C2-4D2C-BEEE-3AB536683742}"/>
    <cellStyle name="Comma0 79" xfId="4375" xr:uid="{3E145D80-DA53-4D4D-9578-695C22436DA3}"/>
    <cellStyle name="Comma0 8" xfId="2589" xr:uid="{32250BBE-08AD-490F-8DE0-6B718F2F9F5D}"/>
    <cellStyle name="Comma0 8 2" xfId="4376" xr:uid="{AB66843D-D0FB-4FC0-BD68-CC6E9084ED29}"/>
    <cellStyle name="Comma0 80" xfId="4377" xr:uid="{73A5BDAF-23DE-431D-9637-3434259C3263}"/>
    <cellStyle name="Comma0 81" xfId="4378" xr:uid="{75F6EF6D-4FDD-4F0A-BDCC-A24B21E01AD1}"/>
    <cellStyle name="Comma0 82" xfId="4379" xr:uid="{016FB07D-6CEC-4372-8E6D-88C6BFFAD902}"/>
    <cellStyle name="Comma0 83" xfId="4380" xr:uid="{00E865E3-3057-46CB-B4E4-FA27270F5181}"/>
    <cellStyle name="Comma0 84" xfId="4381" xr:uid="{F7877573-E124-444B-B020-8294B30636A1}"/>
    <cellStyle name="Comma0 85" xfId="4382" xr:uid="{A1C089BF-4FB3-400F-A6D7-AE9E8C5210A4}"/>
    <cellStyle name="Comma0 86" xfId="4383" xr:uid="{CB02D4F5-78AB-4464-BF58-01DBCB8D97FB}"/>
    <cellStyle name="Comma0 87" xfId="4384" xr:uid="{780AF8FB-7E3F-4DF6-AFDD-654A3A724CBB}"/>
    <cellStyle name="Comma0 88" xfId="4385" xr:uid="{08C47CB9-EA7C-4B16-A656-16638D1CC03C}"/>
    <cellStyle name="Comma0 89" xfId="4386" xr:uid="{1200F913-3167-4703-8C58-F667FA61E449}"/>
    <cellStyle name="Comma0 9" xfId="2590" xr:uid="{08F0F4B4-80D7-4CC7-AB81-590F738C9681}"/>
    <cellStyle name="Comma0 9 2" xfId="4387" xr:uid="{95FC9BAD-250B-4124-9682-2B528C55982A}"/>
    <cellStyle name="Comma0 90" xfId="4388" xr:uid="{368070C7-7056-4D1B-B829-D7FE4EC77D83}"/>
    <cellStyle name="Comma0 91" xfId="4389" xr:uid="{0967FB2C-7558-4EFA-BD6F-8525B80F0878}"/>
    <cellStyle name="Comma0 92" xfId="4390" xr:uid="{1235328A-347A-4C32-B3F3-1BC820D3808C}"/>
    <cellStyle name="Comma0 93" xfId="4391" xr:uid="{FDF9C1DE-A6A5-496B-A08B-EF78E8B5F856}"/>
    <cellStyle name="Comma0 94" xfId="4392" xr:uid="{67A06CA1-2C09-4A7B-AC24-F4BCC37D407C}"/>
    <cellStyle name="Comma0 95" xfId="4393" xr:uid="{68A12360-7DCC-4CFD-A380-926D63DA65ED}"/>
    <cellStyle name="Comma0 96" xfId="4394" xr:uid="{A0EECD86-CE55-4E12-9E3B-36234BB6D5D6}"/>
    <cellStyle name="Comma0 97" xfId="4395" xr:uid="{5CCCC326-DA12-4700-97EB-B378FABBB112}"/>
    <cellStyle name="Comma0 98" xfId="4396" xr:uid="{36E7F5F2-B62F-476E-B2C2-75D3AF6746AA}"/>
    <cellStyle name="Comma0 99" xfId="4397" xr:uid="{CB6EBBD0-561B-43F6-A96B-8E918F3CF946}"/>
    <cellStyle name="Comma1 - Modelo2" xfId="347" xr:uid="{DE9BD1CF-531C-4DC1-BD1A-A5E711F22735}"/>
    <cellStyle name="Comma1 - Modelo2 2" xfId="732" xr:uid="{2D406647-4E68-4210-A056-13335A6CC447}"/>
    <cellStyle name="Comma1 - Modelo2 3" xfId="907" xr:uid="{8EB45BA3-95FF-4D0C-9325-C8AFF46994DD}"/>
    <cellStyle name="Comma1 - Modelo2 3 2" xfId="20436" xr:uid="{09FE75DF-A8E7-4C05-9695-D425D327FA76}"/>
    <cellStyle name="Comma1 - Modelo2 3 3" xfId="20075" xr:uid="{07DB3454-C051-4158-9127-3E895D5FDC97}"/>
    <cellStyle name="Comma1 - Modelo2 4" xfId="1014" xr:uid="{CB3C3183-A19B-4095-A4E8-45D9B7504579}"/>
    <cellStyle name="Comma1 - Style2" xfId="348" xr:uid="{4A1BE105-9D2E-4CCA-9645-39FD7CCF9DA6}"/>
    <cellStyle name="Comma1 - Style2 2" xfId="908" xr:uid="{584AB9A2-CF29-4F3B-99FC-E7C75E78A2C7}"/>
    <cellStyle name="Comma1 - Style2 2 2" xfId="2593" xr:uid="{364B25AD-0B23-4960-BF8B-3ED4D01BB44F}"/>
    <cellStyle name="Comma1 - Style2 2 3" xfId="20437" xr:uid="{CF8CFE51-30D7-4818-BAFD-83304DA56BB7}"/>
    <cellStyle name="Comma1 - Style2 3" xfId="8246" xr:uid="{1049A1DA-60C7-4051-A66F-457069C00BD2}"/>
    <cellStyle name="Company" xfId="529" xr:uid="{0D8B2E30-C28B-4F0C-86B8-99262135685A}"/>
    <cellStyle name="Company 2" xfId="909" xr:uid="{98AEAD53-51D5-4C18-B7AD-7E021C48941A}"/>
    <cellStyle name="Company 2 2" xfId="2595" xr:uid="{80C3D524-2A50-4DD3-A466-2D05E028F9F3}"/>
    <cellStyle name="Company 2 3" xfId="20438" xr:uid="{0B60F0ED-0FB4-4CD2-AA5D-EF446A1A64B3}"/>
    <cellStyle name="Company 3" xfId="1071" xr:uid="{592C169A-DCBB-414D-9D9F-075FA04B3DBE}"/>
    <cellStyle name="Company 4" xfId="8028" xr:uid="{79F12D3F-C3A2-464C-B7C8-2008E98FF1A8}"/>
    <cellStyle name="Conferência" xfId="4399" xr:uid="{07D7823E-3743-4681-8A08-A79747E034B1}"/>
    <cellStyle name="Copied" xfId="733" xr:uid="{B67A8334-EAFF-45BB-9D42-78178B64416B}"/>
    <cellStyle name="COST1" xfId="734" xr:uid="{FC6F8558-FC40-4DAA-8B6A-E20593F0E1C0}"/>
    <cellStyle name="CountryTitle" xfId="2596" xr:uid="{3EFB0F33-88E2-4B8A-9A50-5083A707DCA0}"/>
    <cellStyle name="CUADRO - Style1" xfId="735" xr:uid="{6EB243E8-9DAA-4042-A40E-7D6EE80AF7D0}"/>
    <cellStyle name="CUADRO - Style1 2" xfId="910" xr:uid="{6D669172-0328-48D1-9B1A-0DB057BCA0DF}"/>
    <cellStyle name="CUADRO - Style1 2 2" xfId="2598" xr:uid="{B147BC73-236C-43CB-BD45-EB7988A5C6E7}"/>
    <cellStyle name="CUADRO - Style1 2 3" xfId="20441" xr:uid="{2DA476DC-4B5B-4B59-BD6F-D54DCB71FEAC}"/>
    <cellStyle name="CUADRO - Style1 3" xfId="8190" xr:uid="{412288E8-4F31-425E-AD0A-73CA6E22DA93}"/>
    <cellStyle name="CUADROS" xfId="349" xr:uid="{53B4C945-1A07-4BB6-83C1-444CDAF2A304}"/>
    <cellStyle name="CUADROS 2" xfId="911" xr:uid="{D15BA4EE-FCF3-49F4-BFAB-31BB5FB7163F}"/>
    <cellStyle name="CUERPO - Style2" xfId="736" xr:uid="{A623C801-251D-4469-B30B-94D8A64A27B3}"/>
    <cellStyle name="CUERPO - Style2 2" xfId="912" xr:uid="{3857D933-2F77-405E-9F6A-B023B76A9E8F}"/>
    <cellStyle name="CUERPO - Style2 2 2" xfId="2599" xr:uid="{39FFA772-7C83-4369-9914-C6C5FBF9F428}"/>
    <cellStyle name="CUERPO - Style2 2 3" xfId="20444" xr:uid="{C1C8A761-1CC7-4F6D-9CEB-8738E44CA637}"/>
    <cellStyle name="CUERPO - Style2 3" xfId="8125" xr:uid="{250E7845-8A46-4523-A059-DF51F1E94C4F}"/>
    <cellStyle name="CurRatio" xfId="530" xr:uid="{7B4F34C6-7223-4A2A-A52D-9DA2A9607E7F}"/>
    <cellStyle name="Currency (3)" xfId="531" xr:uid="{9D5E8490-D0E8-4313-A0ED-1B67BE4CE384}"/>
    <cellStyle name="Currency 0" xfId="350" xr:uid="{31ECE5CE-C50F-48C6-9757-4537AB056719}"/>
    <cellStyle name="Currency 0 2" xfId="913" xr:uid="{BBB0B21E-81AD-41AF-B807-25C8093E9C4F}"/>
    <cellStyle name="Currency 0 2 2" xfId="2600" xr:uid="{0644FA7F-5EE0-46CD-95EE-E4BA6B511628}"/>
    <cellStyle name="Currency 0 2 3" xfId="20446" xr:uid="{78C0FE8A-69FE-4727-8FBF-5440E3917DC1}"/>
    <cellStyle name="Currency 0 3" xfId="8218" xr:uid="{96C92146-F18D-4684-8ED9-DD692F517416}"/>
    <cellStyle name="Currency 2" xfId="351" xr:uid="{D6AABE2E-C5FE-47B2-A558-C58B595EE23B}"/>
    <cellStyle name="Currency 2 2" xfId="914" xr:uid="{25951B4C-1078-488D-A118-014D3FA17984}"/>
    <cellStyle name="Currency 2 2 2" xfId="2601" xr:uid="{61991163-43E9-4979-849E-CA21EF13D577}"/>
    <cellStyle name="Currency 2 2 3" xfId="20447" xr:uid="{EC2588C4-181A-42C2-8C48-08C93924DCAE}"/>
    <cellStyle name="Currency 2 3" xfId="7950" xr:uid="{D369DB23-278D-4AEA-AB27-41C2F60F7073}"/>
    <cellStyle name="Currency0" xfId="532" xr:uid="{69912D9A-F7B8-4C09-9798-C28D95655431}"/>
    <cellStyle name="Currency0 2" xfId="737" xr:uid="{CAE88ED7-25E3-4EDE-BC38-95181A52061C}"/>
    <cellStyle name="Currency0 3" xfId="738" xr:uid="{C917BFDC-3F42-49B4-AF49-5369166A0524}"/>
    <cellStyle name="Currency0 4" xfId="739" xr:uid="{65705CDA-1DAE-42EE-8DA5-DBF2AB8F3CAC}"/>
    <cellStyle name="Currency0 5" xfId="2605" xr:uid="{D33CC786-71E3-474F-A1EB-A256ED33730E}"/>
    <cellStyle name="CUS.Work.Area" xfId="533" xr:uid="{8679570A-0BEA-487F-AD2E-2084132A518D}"/>
    <cellStyle name="CUS.Work.Area 2" xfId="1072" xr:uid="{B9388F4F-BDE3-443D-80D7-CEBBF2473712}"/>
    <cellStyle name="Dane wejściowe" xfId="740" xr:uid="{A66881D7-45CF-42DC-9586-87C743CC2C35}"/>
    <cellStyle name="Dane wejściowe 2" xfId="4401" xr:uid="{61E4E092-75AE-4833-8023-CE864C07E1CE}"/>
    <cellStyle name="Dane wejściowe 2 2" xfId="8392" xr:uid="{61BCE6AB-8022-41CF-B9B3-E4684977133A}"/>
    <cellStyle name="Dane wejściowe 2 2 2" xfId="9494" xr:uid="{B2958E6D-4A53-4DEF-8637-72C40E381617}"/>
    <cellStyle name="Dane wejściowe 2 2 2 2" xfId="14546" xr:uid="{B297E601-D9D0-4452-B4AC-E3F71708D9D5}"/>
    <cellStyle name="Dane wejściowe 2 2 2 2 2" xfId="20076" xr:uid="{DC06DA99-13B9-4831-A5FE-3FDC2DD64CE3}"/>
    <cellStyle name="Dane wejściowe 2 2 2 2 2 2" xfId="35750" xr:uid="{057DB3B3-87DC-4135-8A3F-F225FE0CE05A}"/>
    <cellStyle name="Dane wejściowe 2 2 2 2 3" xfId="31567" xr:uid="{C2295C0C-4041-4842-858C-91405C30C833}"/>
    <cellStyle name="Dane wejściowe 2 2 2 3" xfId="22094" xr:uid="{0CC494FD-9456-45FB-9FEF-0AAE40723F4D}"/>
    <cellStyle name="Dane wejściowe 2 2 2 3 2" xfId="36246" xr:uid="{8C93A35F-4934-488B-A473-8730A16FC8BA}"/>
    <cellStyle name="Dane wejściowe 2 2 2 4" xfId="30971" xr:uid="{8D62DD44-B997-4BCD-BE96-522F14789468}"/>
    <cellStyle name="Dane wejściowe 2 2 3" xfId="9652" xr:uid="{A2E5104B-3147-40F5-BA8E-FCC21AC9463D}"/>
    <cellStyle name="Dane wejściowe 2 2 3 2" xfId="19548" xr:uid="{6B26DDC0-DE0D-4766-A199-4A4870B85A45}"/>
    <cellStyle name="Dane wejściowe 2 2 3 2 2" xfId="35608" xr:uid="{965756B5-E7A4-4850-985D-CECDF94EC8FF}"/>
    <cellStyle name="Dane wejściowe 2 2 3 3" xfId="31082" xr:uid="{7664DB12-5A1B-4BF6-ACB4-30B1DDA0913D}"/>
    <cellStyle name="Dane wejściowe 2 2 4" xfId="21923" xr:uid="{7B8FCF1D-F4ED-4433-848E-616F6880F1B9}"/>
    <cellStyle name="Dane wejściowe 2 2 4 2" xfId="36171" xr:uid="{698E5388-F50B-480D-BA4C-FDD9DEFD77B9}"/>
    <cellStyle name="Dane wejściowe 2 2 5" xfId="30078" xr:uid="{62907798-7C0D-4B95-BA6B-B77A1329B032}"/>
    <cellStyle name="Dane wejściowe 2 3" xfId="8962" xr:uid="{617B0947-A0A2-4825-9DA5-8EFA77C8DDC9}"/>
    <cellStyle name="Dane wejściowe 2 3 2" xfId="14547" xr:uid="{9EFC4AF1-80F3-4F30-B19E-43FFAEC840CE}"/>
    <cellStyle name="Dane wejściowe 2 3 2 2" xfId="19402" xr:uid="{739EDBF1-0D03-41FA-8EB5-36A890F7DBC9}"/>
    <cellStyle name="Dane wejściowe 2 3 2 2 2" xfId="35557" xr:uid="{8D127437-B225-478E-8525-A27B296B3E8B}"/>
    <cellStyle name="Dane wejściowe 2 3 2 3" xfId="31568" xr:uid="{71D462B9-28D0-445E-BCBB-C0D7E77F1392}"/>
    <cellStyle name="Dane wejściowe 2 3 3" xfId="18206" xr:uid="{D09EB5FF-94BC-4C65-88DC-72CEAA5354DF}"/>
    <cellStyle name="Dane wejściowe 2 3 3 2" xfId="35113" xr:uid="{A26E36A4-6D60-4B66-819A-D48E073F4461}"/>
    <cellStyle name="Dane wejściowe 2 3 4" xfId="30531" xr:uid="{9E16338F-EFCA-4B2F-8AD2-753FC58CB26C}"/>
    <cellStyle name="Dane wejściowe 2 4" xfId="9651" xr:uid="{811F1D45-4E0D-4920-AFB1-196C576449F7}"/>
    <cellStyle name="Dane wejściowe 2 4 2" xfId="26237" xr:uid="{54D14E4E-B987-412F-B69C-1C1878FDDBD3}"/>
    <cellStyle name="Dane wejściowe 2 4 2 2" xfId="37318" xr:uid="{E9056D3C-D271-4C1B-B10C-CE74656A3A1C}"/>
    <cellStyle name="Dane wejściowe 2 4 3" xfId="31081" xr:uid="{291D7CF7-800D-42BF-A5AC-A27CE6F95C60}"/>
    <cellStyle name="Dane wejściowe 2 5" xfId="26872" xr:uid="{228FD1C5-ADA0-4184-A6DB-4DEC1F70097D}"/>
    <cellStyle name="Dane wejściowe 2 5 2" xfId="37660" xr:uid="{47F8AE4B-44A6-4987-819F-2B6BC750817F}"/>
    <cellStyle name="Dane wejściowe 3" xfId="4402" xr:uid="{12DE1203-205F-47A9-A0FE-7E8D13933EB3}"/>
    <cellStyle name="Dane wejściowe 3 2" xfId="8393" xr:uid="{75CF31AD-F94C-4096-883B-0FE5380E8BF6}"/>
    <cellStyle name="Dane wejściowe 3 2 2" xfId="9495" xr:uid="{3B95F9BE-EE58-46BD-BD25-2280B445BCEA}"/>
    <cellStyle name="Dane wejściowe 3 2 2 2" xfId="14548" xr:uid="{5A526473-F9A8-4635-A2A4-715F3421F1C2}"/>
    <cellStyle name="Dane wejściowe 3 2 2 2 2" xfId="20496" xr:uid="{75D06A2C-5E90-46C4-A4CB-D332FC91FFFC}"/>
    <cellStyle name="Dane wejściowe 3 2 2 2 2 2" xfId="35841" xr:uid="{E6859294-391C-4DC0-8B2B-87542E210E4B}"/>
    <cellStyle name="Dane wejściowe 3 2 2 2 3" xfId="31569" xr:uid="{A1E31E28-5F0F-4789-98A7-347B401BC080}"/>
    <cellStyle name="Dane wejściowe 3 2 2 3" xfId="19789" xr:uid="{FC83ECEC-AF6A-4674-80A6-C9CF3F4F9386}"/>
    <cellStyle name="Dane wejściowe 3 2 2 3 2" xfId="35708" xr:uid="{56BB47C3-26FE-4AA6-B75F-3E10E8A85050}"/>
    <cellStyle name="Dane wejściowe 3 2 2 4" xfId="30972" xr:uid="{3447E53A-E2BA-430E-939D-7087580802D5}"/>
    <cellStyle name="Dane wejściowe 3 2 3" xfId="9654" xr:uid="{05973C3E-E793-437D-A271-0E176FEB0852}"/>
    <cellStyle name="Dane wejściowe 3 2 3 2" xfId="20188" xr:uid="{D798B258-113F-4B20-BC3C-A7B093453998}"/>
    <cellStyle name="Dane wejściowe 3 2 3 2 2" xfId="35768" xr:uid="{0AEA6BFE-5ABE-4584-9854-AA7D5710BEA5}"/>
    <cellStyle name="Dane wejściowe 3 2 3 3" xfId="31084" xr:uid="{3B44FEF7-4438-4D2B-A5C3-EFC29C8816BA}"/>
    <cellStyle name="Dane wejściowe 3 2 4" xfId="26482" xr:uid="{15ECF1E6-C3D9-4A92-B605-67C20BBF1613}"/>
    <cellStyle name="Dane wejściowe 3 2 4 2" xfId="37449" xr:uid="{F57DA32F-6EF9-4CA2-A66C-EDAD2014636F}"/>
    <cellStyle name="Dane wejściowe 3 2 5" xfId="30079" xr:uid="{865228E0-F3F0-44D6-ACFA-CDE0101A83AE}"/>
    <cellStyle name="Dane wejściowe 3 3" xfId="8961" xr:uid="{91AC450D-7BE6-4BA0-BBE8-2880BA007B67}"/>
    <cellStyle name="Dane wejściowe 3 3 2" xfId="14549" xr:uid="{A2C4B1C1-89FF-4443-B208-525174768842}"/>
    <cellStyle name="Dane wejściowe 3 3 2 2" xfId="20944" xr:uid="{14DE9CC8-5A16-469D-BAE4-1609D519F4F7}"/>
    <cellStyle name="Dane wejściowe 3 3 2 2 2" xfId="35926" xr:uid="{2B0C70B0-AA05-40F6-9615-3BE779D9284A}"/>
    <cellStyle name="Dane wejściowe 3 3 2 3" xfId="31570" xr:uid="{5B4A3589-B4C1-450D-880C-9CF646E163B8}"/>
    <cellStyle name="Dane wejściowe 3 3 3" xfId="20078" xr:uid="{E6F0851B-1C08-4600-A33C-D526AD53ECB6}"/>
    <cellStyle name="Dane wejściowe 3 3 3 2" xfId="35752" xr:uid="{FBCDBFE6-273E-46F4-96F5-D403C994BC6B}"/>
    <cellStyle name="Dane wejściowe 3 3 4" xfId="30530" xr:uid="{40D28AE8-CEA5-467E-BD74-35AF618581EF}"/>
    <cellStyle name="Dane wejściowe 3 4" xfId="9653" xr:uid="{30A3EF40-7C74-4F18-9206-251FC7F72F5F}"/>
    <cellStyle name="Dane wejściowe 3 4 2" xfId="26236" xr:uid="{A00FC1AA-944B-4923-85D7-FF9549CF119D}"/>
    <cellStyle name="Dane wejściowe 3 4 2 2" xfId="37317" xr:uid="{4F86719A-23C8-45A9-987C-1039438DFB9B}"/>
    <cellStyle name="Dane wejściowe 3 4 3" xfId="31083" xr:uid="{6AD7926B-AF93-45C7-AA87-0A007F59A2A6}"/>
    <cellStyle name="Dane wejściowe 3 5" xfId="27018" xr:uid="{D9C5A466-58BB-48ED-B693-264A2B50F74E}"/>
    <cellStyle name="Dane wejściowe 3 5 2" xfId="37783" xr:uid="{42B9BE7C-420C-4656-ADC4-BBF69336DB80}"/>
    <cellStyle name="Dane wejściowe 4" xfId="8200" xr:uid="{F933D75A-BC40-4460-8DF8-D4E94A9D342F}"/>
    <cellStyle name="Dane wejściowe 4 2" xfId="9313" xr:uid="{6E35269E-6C60-4BD9-A68F-AEDDFC1BF846}"/>
    <cellStyle name="Dane wejściowe 4 2 2" xfId="14550" xr:uid="{F7F1CDEE-52CC-4E7D-B111-E39DD250A7D6}"/>
    <cellStyle name="Dane wejściowe 4 2 2 2" xfId="19720" xr:uid="{05A5E3F2-57E9-4598-AE40-675A5D90B0D3}"/>
    <cellStyle name="Dane wejściowe 4 2 2 2 2" xfId="35671" xr:uid="{B5F56E4F-1C70-468B-AAC5-26E42F779D35}"/>
    <cellStyle name="Dane wejściowe 4 2 2 3" xfId="31571" xr:uid="{E8327950-BE4A-4F50-9C3C-373764CD0B6C}"/>
    <cellStyle name="Dane wejściowe 4 2 3" xfId="18992" xr:uid="{61786B6E-7490-4DBF-AC67-3123F8C30F4E}"/>
    <cellStyle name="Dane wejściowe 4 2 3 2" xfId="35406" xr:uid="{AD630901-655B-42FD-A038-77E4FADF3436}"/>
    <cellStyle name="Dane wejściowe 4 2 4" xfId="30856" xr:uid="{B9A8FFDC-77CC-41E4-A5F9-AA7C8E4449AA}"/>
    <cellStyle name="Dane wejściowe 4 3" xfId="9354" xr:uid="{51941DF3-2B99-409C-AB27-9B5E433229C3}"/>
    <cellStyle name="Dane wejściowe 4 3 2" xfId="14551" xr:uid="{AF030F1A-05A0-4A96-B24F-41479570FC65}"/>
    <cellStyle name="Dane wejściowe 4 3 2 2" xfId="22132" xr:uid="{4E37317D-5696-4B13-823C-894098B3CC88}"/>
    <cellStyle name="Dane wejściowe 4 3 2 2 2" xfId="36270" xr:uid="{7E109EDE-9145-4B9A-A71D-D7C4CFC8C2D7}"/>
    <cellStyle name="Dane wejściowe 4 3 2 3" xfId="31572" xr:uid="{EDD32967-A520-441D-91B7-7C0E10C31475}"/>
    <cellStyle name="Dane wejściowe 4 3 3" xfId="19475" xr:uid="{611892D5-BB12-4C96-80B3-5C8DAA298363}"/>
    <cellStyle name="Dane wejściowe 4 3 3 2" xfId="35577" xr:uid="{48ADC2A0-1594-4047-868A-1F90DE6B93E8}"/>
    <cellStyle name="Dane wejściowe 4 3 4" xfId="30867" xr:uid="{2E453DA7-2609-4299-855A-8AA103A0BF7F}"/>
    <cellStyle name="Dane wejściowe 4 4" xfId="9655" xr:uid="{82D7D776-BC1E-437E-BF93-CBE3BD27005C}"/>
    <cellStyle name="Dane wejściowe 4 4 2" xfId="26235" xr:uid="{5CE8B33F-1826-458C-9FE9-57D88005AD3C}"/>
    <cellStyle name="Dane wejściowe 4 4 2 2" xfId="37316" xr:uid="{0591C7A4-6242-45E2-996D-18B4ED65E49C}"/>
    <cellStyle name="Dane wejściowe 4 4 3" xfId="31085" xr:uid="{118A8B2D-009D-48D6-9E8B-1AB78C413176}"/>
    <cellStyle name="Dane wejściowe 4 5" xfId="26483" xr:uid="{8C5EEA11-B515-470A-822C-CDCA3844C2DE}"/>
    <cellStyle name="Dane wejściowe 4 5 2" xfId="37450" xr:uid="{7542BCC6-BABC-4E5E-8A34-1E980055401F}"/>
    <cellStyle name="Dane wejściowe 5" xfId="8326" xr:uid="{139B092C-2D26-4D72-8760-F5B8D360EE43}"/>
    <cellStyle name="Dane wejściowe 5 2" xfId="9435" xr:uid="{41C05867-A25D-45A0-9938-410C1B6FD2CF}"/>
    <cellStyle name="Dane wejściowe 5 2 2" xfId="14552" xr:uid="{B836653C-52CC-48AE-8F02-9DAC36EE156A}"/>
    <cellStyle name="Dane wejściowe 5 2 2 2" xfId="20497" xr:uid="{0B40968F-B19A-4CC8-AB5F-383647E099D2}"/>
    <cellStyle name="Dane wejściowe 5 2 2 2 2" xfId="35842" xr:uid="{135C70C5-C106-4C14-9033-390A51E6A910}"/>
    <cellStyle name="Dane wejściowe 5 2 2 3" xfId="31573" xr:uid="{D62DF4F3-BFDB-49F7-AEC7-5AD32A14F5DF}"/>
    <cellStyle name="Dane wejściowe 5 2 3" xfId="22089" xr:uid="{C325E14D-34A8-4379-8164-1720E62CAC0E}"/>
    <cellStyle name="Dane wejściowe 5 2 3 2" xfId="36241" xr:uid="{2C133D69-BD99-4B90-95DB-9901F9D3DDD0}"/>
    <cellStyle name="Dane wejściowe 5 2 4" xfId="30917" xr:uid="{A0FFE84F-289C-4E44-83F9-ED34D9FF8A01}"/>
    <cellStyle name="Dane wejściowe 5 3" xfId="9656" xr:uid="{723787F0-F87B-4C5A-AC5F-7E4FC89926D5}"/>
    <cellStyle name="Dane wejściowe 5 3 2" xfId="18443" xr:uid="{ED90A11B-1065-45C4-BF83-5FCE3145F86E}"/>
    <cellStyle name="Dane wejściowe 5 3 2 2" xfId="35211" xr:uid="{EBE1AA93-8EF7-434A-9DAB-F02D1D16FBC7}"/>
    <cellStyle name="Dane wejściowe 5 3 3" xfId="31086" xr:uid="{050D3254-164D-4234-A82C-F42F159DC077}"/>
    <cellStyle name="Dane wejściowe 5 4" xfId="19227" xr:uid="{E50CCCE6-34D6-42F0-B61A-8559A424E217}"/>
    <cellStyle name="Dane wejściowe 5 4 2" xfId="35479" xr:uid="{8D07F4FD-D4CA-4C62-8781-FD0482B42FF0}"/>
    <cellStyle name="Dane wejściowe 5 5" xfId="30023" xr:uid="{8DE3DC78-B7CF-4C68-A17A-8EBC69C5A8AA}"/>
    <cellStyle name="Dane wejściowe 6" xfId="8762" xr:uid="{DB8BDBEC-3166-4763-A439-4D3353B508B4}"/>
    <cellStyle name="Dane wejściowe 6 2" xfId="14553" xr:uid="{9C74EEFD-9C60-4786-8A1A-D936E5C98902}"/>
    <cellStyle name="Dane wejściowe 6 2 2" xfId="19015" xr:uid="{ED9DFE90-455A-4576-AB55-C8CF7653DAEF}"/>
    <cellStyle name="Dane wejściowe 6 2 2 2" xfId="35424" xr:uid="{0102F0A5-B6CF-4FF6-B648-28F8E94CEE3A}"/>
    <cellStyle name="Dane wejściowe 6 2 3" xfId="31574" xr:uid="{39D3C7B5-545A-4098-9B54-E19F64EECFE5}"/>
    <cellStyle name="Dane wejściowe 6 3" xfId="21184" xr:uid="{58996414-B13D-4E41-AE13-56B0CD612FF2}"/>
    <cellStyle name="Dane wejściowe 6 3 2" xfId="35996" xr:uid="{3EDA501B-26BB-4ACC-968E-F6D36DE595DD}"/>
    <cellStyle name="Dane wejściowe 6 4" xfId="30338" xr:uid="{DA89B114-459D-42F7-8D83-5AFC1818A2A1}"/>
    <cellStyle name="Dane wejściowe 7" xfId="9650" xr:uid="{C7C27284-D64C-45E6-B4B5-F3846FBBC48E}"/>
    <cellStyle name="Dane wejściowe 7 2" xfId="20191" xr:uid="{D8256EDB-2288-4273-A003-A8A75015C12F}"/>
    <cellStyle name="Dane wejściowe 7 2 2" xfId="35771" xr:uid="{5D309D1E-CB18-4B4E-A988-2296EE8C82A8}"/>
    <cellStyle name="Dane wejściowe 7 3" xfId="31080" xr:uid="{77E478FF-8CDA-456B-8B72-4F0275A876EA}"/>
    <cellStyle name="Dane wejściowe 8" xfId="27223" xr:uid="{F508BF2C-8337-4018-98BD-978FAB7DF43D}"/>
    <cellStyle name="Dane wejściowe 8 2" xfId="37938" xr:uid="{6D10B242-991C-4355-9593-8F4A4CFA6BF8}"/>
    <cellStyle name="Dane wyjściowe" xfId="741" xr:uid="{74C2389E-02B0-4C34-83B5-545D39F237DC}"/>
    <cellStyle name="Dane wyjściowe 2" xfId="4403" xr:uid="{1FBD89E7-2A84-42B6-BA62-6A95DB90C58E}"/>
    <cellStyle name="Dane wyjściowe 2 2" xfId="8394" xr:uid="{F2D44553-719C-4512-A2C4-EB1AA3332081}"/>
    <cellStyle name="Dane wyjściowe 2 2 2" xfId="9496" xr:uid="{0BEA39AB-6415-4F53-92B6-56140F80F1BB}"/>
    <cellStyle name="Dane wyjściowe 2 2 2 2" xfId="14554" xr:uid="{691743F0-65CF-4484-8117-020BDC1FCA59}"/>
    <cellStyle name="Dane wyjściowe 2 2 2 2 2" xfId="23448" xr:uid="{E1525D63-D7F5-400A-B360-24D29D826395}"/>
    <cellStyle name="Dane wyjściowe 2 2 2 2 2 2" xfId="36442" xr:uid="{72B2DE13-8415-449E-B6E0-31ADE88AE662}"/>
    <cellStyle name="Dane wyjściowe 2 2 2 2 3" xfId="31575" xr:uid="{1DE73D8E-4BA2-4700-A3BF-274631E83A92}"/>
    <cellStyle name="Dane wyjściowe 2 2 2 3" xfId="26471" xr:uid="{8F9C04D2-A3D1-48D7-A670-BB406A3BF625}"/>
    <cellStyle name="Dane wyjściowe 2 2 2 3 2" xfId="37438" xr:uid="{8EB13919-469F-4396-A706-E4DD6AAF4B08}"/>
    <cellStyle name="Dane wyjściowe 2 2 2 4" xfId="30973" xr:uid="{4C76E8B2-0564-4D4C-8201-C66F34D6AEB1}"/>
    <cellStyle name="Dane wyjściowe 2 2 3" xfId="9659" xr:uid="{D31D29FE-1AF6-4C03-BAA5-49574A227A64}"/>
    <cellStyle name="Dane wyjściowe 2 2 3 2" xfId="21287" xr:uid="{9998185E-D344-4618-B999-C73049301669}"/>
    <cellStyle name="Dane wyjściowe 2 2 3 2 2" xfId="36035" xr:uid="{4EB3B9F6-71E6-4B40-9C1B-B37E76976C17}"/>
    <cellStyle name="Dane wyjściowe 2 2 3 3" xfId="31089" xr:uid="{2667538A-A1D9-4094-A8E2-E993663E1AB8}"/>
    <cellStyle name="Dane wyjściowe 2 2 4" xfId="23514" xr:uid="{32B94D59-4C32-4EF3-8FA4-B88CBDE16CA7}"/>
    <cellStyle name="Dane wyjściowe 2 2 4 2" xfId="36471" xr:uid="{048C7573-4F1C-437D-9FE0-39C49CE0D91B}"/>
    <cellStyle name="Dane wyjściowe 2 2 5" xfId="30080" xr:uid="{944C980D-1F89-4DD8-AB83-ECB77B4D607F}"/>
    <cellStyle name="Dane wyjściowe 2 3" xfId="8960" xr:uid="{59633B3D-8BB6-45AD-9E41-88F7626EA800}"/>
    <cellStyle name="Dane wyjściowe 2 3 2" xfId="14555" xr:uid="{6ADC582B-2C17-4F5F-8273-5CA703A92D68}"/>
    <cellStyle name="Dane wyjściowe 2 3 2 2" xfId="23631" xr:uid="{5A44C555-B827-492F-B4B7-95C150011F45}"/>
    <cellStyle name="Dane wyjściowe 2 3 2 2 2" xfId="36474" xr:uid="{FE3ABDCB-5704-4534-96C3-555DA8C5A820}"/>
    <cellStyle name="Dane wyjściowe 2 3 2 3" xfId="31576" xr:uid="{BBC3E6D1-0435-4D9F-8AFA-89CD20E99025}"/>
    <cellStyle name="Dane wyjściowe 2 3 3" xfId="27051" xr:uid="{815E11B2-5C9E-4EA4-B559-23749E112FE8}"/>
    <cellStyle name="Dane wyjściowe 2 3 3 2" xfId="37814" xr:uid="{AACD5205-59C8-43E4-9D3E-B1CDD5F2C72F}"/>
    <cellStyle name="Dane wyjściowe 2 3 4" xfId="30529" xr:uid="{E5DF06B7-B8D3-48AA-A614-212EEF55B501}"/>
    <cellStyle name="Dane wyjściowe 2 4" xfId="9658" xr:uid="{B48DD518-3F73-4599-B786-0DF533FE31A0}"/>
    <cellStyle name="Dane wyjściowe 2 4 2" xfId="23658" xr:uid="{C71E0775-7101-482F-8B0E-497C3EA64C87}"/>
    <cellStyle name="Dane wyjściowe 2 4 2 2" xfId="36480" xr:uid="{83E5D3E4-A11F-4986-8724-BE2B31D5A1AE}"/>
    <cellStyle name="Dane wyjściowe 2 4 3" xfId="31088" xr:uid="{BB044D82-0AE3-404E-A19A-519FADF554E7}"/>
    <cellStyle name="Dane wyjściowe 2 5" xfId="19519" xr:uid="{03FC15BD-987C-49D4-B7D9-8589BA727EC4}"/>
    <cellStyle name="Dane wyjściowe 2 5 2" xfId="35598" xr:uid="{5CFEF082-0C97-497B-8006-A4C20DD841AA}"/>
    <cellStyle name="Dane wyjściowe 3" xfId="4404" xr:uid="{985F0966-7504-4E0D-8BD5-B63D6197319A}"/>
    <cellStyle name="Dane wyjściowe 3 2" xfId="8395" xr:uid="{FAEE7B54-2955-4E03-9725-AA2F5BA8CB7A}"/>
    <cellStyle name="Dane wyjściowe 3 2 2" xfId="9497" xr:uid="{AB1DF657-CE44-4CE6-A43B-9D7030C78A98}"/>
    <cellStyle name="Dane wyjściowe 3 2 2 2" xfId="14556" xr:uid="{98EAB2E8-3E5E-4A1F-821F-32BC1CA11F23}"/>
    <cellStyle name="Dane wyjściowe 3 2 2 2 2" xfId="19147" xr:uid="{DCF6EB94-F6A8-44DA-8C66-BB1880242E4F}"/>
    <cellStyle name="Dane wyjściowe 3 2 2 2 2 2" xfId="35443" xr:uid="{21C4A5AB-3369-4782-8D4D-4B3628934972}"/>
    <cellStyle name="Dane wyjściowe 3 2 2 2 3" xfId="31577" xr:uid="{3B0F4554-EA81-4C22-974F-5489033A2C0B}"/>
    <cellStyle name="Dane wyjściowe 3 2 2 3" xfId="22057" xr:uid="{237BFEE0-3A50-4A4F-B0E2-00F0FD2DC94A}"/>
    <cellStyle name="Dane wyjściowe 3 2 2 3 2" xfId="36215" xr:uid="{494FF4A5-D915-4B1C-8F0D-AB53C87F1ED7}"/>
    <cellStyle name="Dane wyjściowe 3 2 2 4" xfId="30974" xr:uid="{30972245-F6D4-48B2-A285-B149B8ED6DFF}"/>
    <cellStyle name="Dane wyjściowe 3 2 3" xfId="9661" xr:uid="{38A697AF-79A6-4F08-B717-41DCD68FA6B3}"/>
    <cellStyle name="Dane wyjściowe 3 2 3 2" xfId="26472" xr:uid="{152100BC-F419-44ED-BFE1-39E6187B6E88}"/>
    <cellStyle name="Dane wyjściowe 3 2 3 2 2" xfId="37439" xr:uid="{46909BA5-526E-4AC0-9457-A2C2F21D7F27}"/>
    <cellStyle name="Dane wyjściowe 3 2 3 3" xfId="31091" xr:uid="{CE924528-C100-4ACA-9885-EF715DE19ACE}"/>
    <cellStyle name="Dane wyjściowe 3 2 4" xfId="19518" xr:uid="{138F7460-FE90-42D0-815C-0DB58C6A9512}"/>
    <cellStyle name="Dane wyjściowe 3 2 4 2" xfId="35597" xr:uid="{AE4BB916-A54F-4928-BC09-004B7C1652AC}"/>
    <cellStyle name="Dane wyjściowe 3 2 5" xfId="30081" xr:uid="{073A23B7-0130-4C5A-A1FF-0829A63A3184}"/>
    <cellStyle name="Dane wyjściowe 3 3" xfId="8712" xr:uid="{409A3A5B-8433-4F55-AEBB-1D1A00553A73}"/>
    <cellStyle name="Dane wyjściowe 3 3 2" xfId="14557" xr:uid="{884028BF-3BBA-45C5-9B75-3F9658EAADF1}"/>
    <cellStyle name="Dane wyjściowe 3 3 2 2" xfId="20682" xr:uid="{69A2F72E-98A8-440F-BA58-7F2EDCBCE05A}"/>
    <cellStyle name="Dane wyjściowe 3 3 2 2 2" xfId="35879" xr:uid="{2A7E833F-8677-4EE3-AC57-F029CEC231A1}"/>
    <cellStyle name="Dane wyjściowe 3 3 2 3" xfId="31578" xr:uid="{AF6239FA-914F-4BCB-B62A-142865184ABC}"/>
    <cellStyle name="Dane wyjściowe 3 3 3" xfId="19413" xr:uid="{923312BA-C7B6-430A-8A56-2B41F4FCEC55}"/>
    <cellStyle name="Dane wyjściowe 3 3 3 2" xfId="35565" xr:uid="{51621BDE-DADD-4065-8077-A18F39986F89}"/>
    <cellStyle name="Dane wyjściowe 3 3 4" xfId="30290" xr:uid="{9E15E2FB-61F4-4D63-B30A-BA98881B7610}"/>
    <cellStyle name="Dane wyjściowe 3 4" xfId="9660" xr:uid="{41457EB3-A7D1-4B79-8328-93C3E61477F2}"/>
    <cellStyle name="Dane wyjściowe 3 4 2" xfId="20081" xr:uid="{81AD4822-9097-430A-8C31-16FEF368EBB2}"/>
    <cellStyle name="Dane wyjściowe 3 4 2 2" xfId="35753" xr:uid="{EBC847DB-AC7F-4AFF-A458-0665D00DB7A4}"/>
    <cellStyle name="Dane wyjściowe 3 4 3" xfId="31090" xr:uid="{ADAD5EA3-F4D6-4D9E-A76B-A076308C1AAF}"/>
    <cellStyle name="Dane wyjściowe 3 5" xfId="19613" xr:uid="{72E1AC96-CC7F-4F9A-B4C9-E990EB4900F4}"/>
    <cellStyle name="Dane wyjściowe 3 5 2" xfId="35629" xr:uid="{F28B0C35-903C-4810-A7B8-837F5D900E09}"/>
    <cellStyle name="Dane wyjściowe 4" xfId="8232" xr:uid="{8CE611D1-B0E8-4090-B8E4-F9AE86126A69}"/>
    <cellStyle name="Dane wyjściowe 4 2" xfId="9317" xr:uid="{061B08FF-03F0-4045-ACC1-6E7900734E36}"/>
    <cellStyle name="Dane wyjściowe 4 2 2" xfId="14558" xr:uid="{FAAD2FD9-EE4D-4E95-A2D4-38E9E5DDB43C}"/>
    <cellStyle name="Dane wyjściowe 4 2 2 2" xfId="21423" xr:uid="{EF271B27-6FF8-40C9-A361-03F889080392}"/>
    <cellStyle name="Dane wyjściowe 4 2 2 2 2" xfId="36074" xr:uid="{418CDAE0-CD09-4E6D-ADA1-76283271AF38}"/>
    <cellStyle name="Dane wyjściowe 4 2 2 3" xfId="31579" xr:uid="{96348380-2083-4285-A46A-C19449A82746}"/>
    <cellStyle name="Dane wyjściowe 4 2 3" xfId="28878" xr:uid="{E66362E8-518C-4A91-A6E7-D3184BF46BD9}"/>
    <cellStyle name="Dane wyjściowe 4 2 3 2" xfId="38213" xr:uid="{71B2F1D3-1B6B-4D70-A1B0-890CC32BD098}"/>
    <cellStyle name="Dane wyjściowe 4 2 4" xfId="30860" xr:uid="{43610D84-9E15-49CD-BAB8-F646EF853599}"/>
    <cellStyle name="Dane wyjściowe 4 3" xfId="9369" xr:uid="{F1525D17-1624-41BD-8DAB-FD9A812BF4C2}"/>
    <cellStyle name="Dane wyjściowe 4 3 2" xfId="14559" xr:uid="{F82202CE-945F-4B61-9E38-0D20591EF914}"/>
    <cellStyle name="Dane wyjściowe 4 3 2 2" xfId="23449" xr:uid="{C50AE21F-4873-4DF1-A0E7-D1E69078BEB3}"/>
    <cellStyle name="Dane wyjściowe 4 3 2 2 2" xfId="36443" xr:uid="{602AC9C9-4F8C-4E77-A457-18B0FAD7D555}"/>
    <cellStyle name="Dane wyjściowe 4 3 2 3" xfId="31580" xr:uid="{550E1819-2C1A-45B6-970F-27BE18BD0B06}"/>
    <cellStyle name="Dane wyjściowe 4 3 3" xfId="27150" xr:uid="{C41FA259-24D7-4398-81CF-F9FB9C144043}"/>
    <cellStyle name="Dane wyjściowe 4 3 3 2" xfId="37891" xr:uid="{EBBCEC07-584C-45B8-88C9-83FAF0E5F400}"/>
    <cellStyle name="Dane wyjściowe 4 3 4" xfId="30873" xr:uid="{2C40214E-9478-4A63-B368-A01EA80230AB}"/>
    <cellStyle name="Dane wyjściowe 4 4" xfId="9662" xr:uid="{C9F87DBA-A5B1-4759-8CD9-A7DEC9DB53D6}"/>
    <cellStyle name="Dane wyjściowe 4 4 2" xfId="26473" xr:uid="{D80A883D-AD3B-4D16-B741-AAD11D85FBE4}"/>
    <cellStyle name="Dane wyjściowe 4 4 2 2" xfId="37440" xr:uid="{1FBAAACE-1F3C-4730-AC14-298B296C5EA9}"/>
    <cellStyle name="Dane wyjściowe 4 4 3" xfId="31092" xr:uid="{150DB176-840D-4AAF-950E-A64970656B25}"/>
    <cellStyle name="Dane wyjściowe 4 5" xfId="18426" xr:uid="{CC989D75-D531-4FA9-B5FD-7E2FCD04E229}"/>
    <cellStyle name="Dane wyjściowe 4 5 2" xfId="35200" xr:uid="{0BFFC0D3-B0AB-4727-AF6A-2CAAF746892F}"/>
    <cellStyle name="Dane wyjściowe 5" xfId="8327" xr:uid="{5B976387-E944-428B-BC89-C0930061A854}"/>
    <cellStyle name="Dane wyjściowe 5 2" xfId="9436" xr:uid="{9E31BC72-4163-4D5B-A3A5-DAC5CAC48987}"/>
    <cellStyle name="Dane wyjściowe 5 2 2" xfId="14560" xr:uid="{317D09F3-837F-4EC4-A5C8-C0C7B54F573E}"/>
    <cellStyle name="Dane wyjściowe 5 2 2 2" xfId="19146" xr:uid="{DAD28D9D-ECA5-4446-97E5-F200B4AD3B48}"/>
    <cellStyle name="Dane wyjściowe 5 2 2 2 2" xfId="35442" xr:uid="{DB5D7AE7-9AA2-4848-B670-200A15AC13A7}"/>
    <cellStyle name="Dane wyjściowe 5 2 2 3" xfId="31581" xr:uid="{245082DC-B5E4-43B6-AEBB-3BEA917C1483}"/>
    <cellStyle name="Dane wyjściowe 5 2 3" xfId="27113" xr:uid="{81183782-D470-4268-B213-8282B4D72E9F}"/>
    <cellStyle name="Dane wyjściowe 5 2 3 2" xfId="37863" xr:uid="{ACAE736E-335A-4955-82FE-B719D13BD44A}"/>
    <cellStyle name="Dane wyjściowe 5 2 4" xfId="30918" xr:uid="{EDF69F3F-C28A-418D-A2FF-6CE20DCF1442}"/>
    <cellStyle name="Dane wyjściowe 5 3" xfId="9663" xr:uid="{AEA1B00B-FED2-4A50-86AC-5944E162B75B}"/>
    <cellStyle name="Dane wyjściowe 5 3 2" xfId="20289" xr:uid="{46B2A6F6-02FF-4C1F-B391-F15E0215D852}"/>
    <cellStyle name="Dane wyjściowe 5 3 2 2" xfId="35798" xr:uid="{C4D810BC-F9C2-49F1-9828-0BDAF3532922}"/>
    <cellStyle name="Dane wyjściowe 5 3 3" xfId="31093" xr:uid="{79986CDA-8ABD-4D7D-9985-1F770321958D}"/>
    <cellStyle name="Dane wyjściowe 5 4" xfId="23513" xr:uid="{2686B24B-6B67-42FE-8F21-F61AA0262039}"/>
    <cellStyle name="Dane wyjściowe 5 4 2" xfId="36470" xr:uid="{24A6CDA7-D998-4BCC-9BB4-642333E8DE4B}"/>
    <cellStyle name="Dane wyjściowe 5 5" xfId="30024" xr:uid="{CF88B6B0-7EC8-4D05-92D8-7D947F02A684}"/>
    <cellStyle name="Dane wyjściowe 6" xfId="8496" xr:uid="{0DF6E728-48AD-4C36-AE80-DFA7592F4475}"/>
    <cellStyle name="Dane wyjściowe 6 2" xfId="14561" xr:uid="{85853C7F-9514-4DF6-BA96-5EEEB48C0CAE}"/>
    <cellStyle name="Dane wyjściowe 6 2 2" xfId="20681" xr:uid="{8A9D05E5-3A8A-4BA9-8A8A-6FAED428BFDB}"/>
    <cellStyle name="Dane wyjściowe 6 2 2 2" xfId="35878" xr:uid="{C59BB871-9F97-4597-B3A0-803290C3D1D8}"/>
    <cellStyle name="Dane wyjściowe 6 2 3" xfId="31582" xr:uid="{23CB54A7-7DE5-4127-B0A5-22115CAE4E6E}"/>
    <cellStyle name="Dane wyjściowe 6 3" xfId="27515" xr:uid="{5EB449BF-1488-4FCA-85E5-6DAFDD99E2E3}"/>
    <cellStyle name="Dane wyjściowe 6 3 2" xfId="38113" xr:uid="{62021EFF-5DD6-49CD-9B23-2D35C3C0832E}"/>
    <cellStyle name="Dane wyjściowe 6 4" xfId="30137" xr:uid="{4D750D40-FAEB-45BC-BB1E-F2FC9A0A7B26}"/>
    <cellStyle name="Dane wyjściowe 7" xfId="9657" xr:uid="{8EAC49B6-4CF7-4656-8B47-ACD01FDF577A}"/>
    <cellStyle name="Dane wyjściowe 7 2" xfId="23657" xr:uid="{5E37D29C-9966-4497-AEC6-EDC684359C7E}"/>
    <cellStyle name="Dane wyjściowe 7 2 2" xfId="36479" xr:uid="{81A28F7D-2715-4E4B-BCFB-BCF7413BDD62}"/>
    <cellStyle name="Dane wyjściowe 7 3" xfId="31087" xr:uid="{8419DF1B-9C3B-4103-AC19-DB0435300CDA}"/>
    <cellStyle name="Dane wyjściowe 8" xfId="20256" xr:uid="{495E9555-5CF7-48D2-A049-C58CE8AF174A}"/>
    <cellStyle name="Dane wyjściowe 8 2" xfId="35792" xr:uid="{39DD58B3-F007-446D-8099-A9779C90A677}"/>
    <cellStyle name="Dash" xfId="742" xr:uid="{5D4EE43F-EE95-4385-9FAD-43656742D60C}"/>
    <cellStyle name="Date Aligned" xfId="352" xr:uid="{315525F1-4597-45BA-B437-931A1A4B6BC7}"/>
    <cellStyle name="Date Aligned 2" xfId="915" xr:uid="{82D64FD0-9CB6-4FBF-AAD9-BBA3FB26AED6}"/>
    <cellStyle name="Date Aligned 2 2" xfId="2608" xr:uid="{4E0733BE-8205-47EB-83AE-E8EBF1E5A366}"/>
    <cellStyle name="Date Aligned 2 3" xfId="20448" xr:uid="{FFA74DA2-02ED-4F3D-95DC-438DD3A8FA0F}"/>
    <cellStyle name="Date Aligned 3" xfId="8219" xr:uid="{8011ADCB-5CA9-4172-AB9D-56A32E1322A4}"/>
    <cellStyle name="Date, mmm-yy" xfId="534" xr:uid="{E8880876-733A-43EA-A41D-F6992DA05043}"/>
    <cellStyle name="Date, mmm-yy 2" xfId="873" xr:uid="{7FAD8A44-E29C-44A5-BC44-38DE9D59A0C0}"/>
    <cellStyle name="Date, mmm-yy 2 2" xfId="7892" xr:uid="{6C57660B-EEB2-4BC3-A0FE-DA41928845C1}"/>
    <cellStyle name="Date, mmm-yy 2 2 2" xfId="14562" xr:uid="{A01B541F-203A-4D5D-B242-203579970AB0}"/>
    <cellStyle name="Date, mmm-yy 2 2 2 2" xfId="21660" xr:uid="{222AFECD-31FC-4F6E-AEF1-0CD8DA1A69B6}"/>
    <cellStyle name="Date, mmm-yy 2 2 2 3" xfId="18741" xr:uid="{026D46C1-83A2-4FE9-9F56-0EF116DF451A}"/>
    <cellStyle name="Date, mmm-yy 2 2 2 3 2" xfId="35308" xr:uid="{E97E1120-6F2A-4830-B952-CA4863101E18}"/>
    <cellStyle name="Date, mmm-yy 2 2 2 4" xfId="31583" xr:uid="{CFC2D2CC-01AA-4069-B4B3-93458765DC6F}"/>
    <cellStyle name="Date, mmm-yy 2 2 3" xfId="25373" xr:uid="{46D3F0C1-3812-4A34-87D9-ED30A2D992F9}"/>
    <cellStyle name="Date, mmm-yy 2 2 4" xfId="19275" xr:uid="{3421E016-53D4-4ED4-A5E0-5DE543438082}"/>
    <cellStyle name="Date, mmm-yy 2 2 4 2" xfId="35518" xr:uid="{D4506EF2-8C51-4B26-82B2-0FE70BAC3487}"/>
    <cellStyle name="Date, mmm-yy 2 3" xfId="9295" xr:uid="{8B4D0EBF-E6E5-4E3B-9940-67D95DD98BF9}"/>
    <cellStyle name="Date, mmm-yy 2 3 2" xfId="21000" xr:uid="{E32887DF-6DE5-4AC8-9171-74D529455397}"/>
    <cellStyle name="Date, mmm-yy 2 3 3" xfId="26223" xr:uid="{DF4058E7-AF68-4FDC-89E3-F3EAFC9F67C6}"/>
    <cellStyle name="Date, mmm-yy 2 3 3 2" xfId="37304" xr:uid="{A3EBE444-28DC-4DD7-8E28-2BD8A28BFCBA}"/>
    <cellStyle name="Date, mmm-yy 2 3 4" xfId="30838" xr:uid="{CBADC8B3-6A6E-4C08-9789-DB56A05E39D2}"/>
    <cellStyle name="Date, mmm-yy 2 4" xfId="19504" xr:uid="{009A5939-E81A-4630-8468-DA7F35B5D042}"/>
    <cellStyle name="Date, mmm-yy 2 4 2" xfId="35585" xr:uid="{7DAF288B-F883-4902-A50A-CEB3E0C6753D}"/>
    <cellStyle name="Date, mmm-yy 3" xfId="4405" xr:uid="{1512AD04-7D41-404D-97B2-53C7D4944645}"/>
    <cellStyle name="Date, mmm-yy 3 2" xfId="7893" xr:uid="{383922D4-D6E3-49A5-9E71-6785135BE677}"/>
    <cellStyle name="Date, mmm-yy 3 2 2" xfId="14563" xr:uid="{88BFF143-70BA-4DB8-B279-6F3253522921}"/>
    <cellStyle name="Date, mmm-yy 3 2 2 2" xfId="19718" xr:uid="{E318A20F-1E31-461D-9CC2-22D62557474F}"/>
    <cellStyle name="Date, mmm-yy 3 2 2 3" xfId="23450" xr:uid="{C7EB3C9E-F533-4DDB-8DED-21ADD4E85020}"/>
    <cellStyle name="Date, mmm-yy 3 2 2 3 2" xfId="36444" xr:uid="{82C25793-A783-4794-9087-66F3F03C7656}"/>
    <cellStyle name="Date, mmm-yy 3 2 2 4" xfId="31584" xr:uid="{8550000E-7AF0-41F0-AC32-4F36073826A3}"/>
    <cellStyle name="Date, mmm-yy 3 2 3" xfId="25374" xr:uid="{B20D5FEC-3E26-4B79-8DD5-6BB94FA00070}"/>
    <cellStyle name="Date, mmm-yy 3 2 4" xfId="26364" xr:uid="{D73FA957-8C49-4266-9699-08CE7FD6FC7C}"/>
    <cellStyle name="Date, mmm-yy 3 2 4 2" xfId="37351" xr:uid="{34D9F21F-262D-4E89-A0E4-D7D6ACF979A0}"/>
    <cellStyle name="Date, mmm-yy 3 3" xfId="8959" xr:uid="{C5B36A07-A45A-4275-8F38-CAE6D4F9EA52}"/>
    <cellStyle name="Date, mmm-yy 3 3 2" xfId="19473" xr:uid="{17A828C9-9799-4CAE-870D-374EBE5948A2}"/>
    <cellStyle name="Date, mmm-yy 3 3 3" xfId="26894" xr:uid="{8B50ABCE-D409-45F8-824A-F7A02D7E0A7D}"/>
    <cellStyle name="Date, mmm-yy 3 3 3 2" xfId="37678" xr:uid="{CDF906C6-4BAF-4D44-A801-FED9E648ECD5}"/>
    <cellStyle name="Date, mmm-yy 3 3 4" xfId="30528" xr:uid="{DF000898-1406-4E3C-8F99-5C2FE5E60089}"/>
    <cellStyle name="Date, mmm-yy 3 4" xfId="21193" xr:uid="{C6D76E1F-CA69-4346-A9BE-FE376628F667}"/>
    <cellStyle name="Date, mmm-yy 3 4 2" xfId="36005" xr:uid="{FECD347A-65E6-4967-AD64-25304FB6AD0D}"/>
    <cellStyle name="Date, mmm-yy 4" xfId="4406" xr:uid="{4E941961-7282-49C5-BFF6-10CD02BC3023}"/>
    <cellStyle name="Date, mmm-yy 4 2" xfId="7894" xr:uid="{B88703D7-BE3E-4B31-9CF7-FC2CCCE5316B}"/>
    <cellStyle name="Date, mmm-yy 4 2 2" xfId="14564" xr:uid="{798642A9-65E4-45D0-81F9-16D156793944}"/>
    <cellStyle name="Date, mmm-yy 4 2 2 2" xfId="21661" xr:uid="{E7416F95-7E64-4D3E-BE75-4EE90FBD5E6B}"/>
    <cellStyle name="Date, mmm-yy 4 2 2 3" xfId="19148" xr:uid="{89C09AAA-5CCE-4B50-A0B1-72D3EFB12152}"/>
    <cellStyle name="Date, mmm-yy 4 2 2 3 2" xfId="35444" xr:uid="{67DB90A5-F117-4F6F-A0E5-D513DABC3B13}"/>
    <cellStyle name="Date, mmm-yy 4 2 2 4" xfId="31585" xr:uid="{201633FD-1BDF-4218-A159-3DBBEAE7F72B}"/>
    <cellStyle name="Date, mmm-yy 4 2 3" xfId="25375" xr:uid="{C5D725C8-FC0B-43F4-96C0-4E3F3B707421}"/>
    <cellStyle name="Date, mmm-yy 4 2 4" xfId="26635" xr:uid="{D950743A-B40B-42BA-8AB4-FEA747E41016}"/>
    <cellStyle name="Date, mmm-yy 4 2 4 2" xfId="37538" xr:uid="{8389F7BF-A8CB-4FB1-9505-540FE290AF95}"/>
    <cellStyle name="Date, mmm-yy 4 3" xfId="8711" xr:uid="{56C2671C-CC8A-4C38-81B8-C7029B58A39C}"/>
    <cellStyle name="Date, mmm-yy 4 3 2" xfId="26250" xr:uid="{6E6C15EA-6DDF-4D5F-B69B-24CEAF5AF6B2}"/>
    <cellStyle name="Date, mmm-yy 4 3 3" xfId="27281" xr:uid="{B715AA20-108E-46F6-AE64-3FE1F968057E}"/>
    <cellStyle name="Date, mmm-yy 4 3 3 2" xfId="37985" xr:uid="{1624A856-2FED-49B6-82C6-BF9129F838EA}"/>
    <cellStyle name="Date, mmm-yy 4 3 4" xfId="30289" xr:uid="{0CFF5A5E-7CB0-4586-8DC7-D7EF3BD0C1FB}"/>
    <cellStyle name="Date, mmm-yy 4 4" xfId="26363" xr:uid="{1D632345-85AA-407F-B8A8-35B746147294}"/>
    <cellStyle name="Date, mmm-yy 4 4 2" xfId="37350" xr:uid="{4E2892DD-C622-4184-A60D-AFA029A997A4}"/>
    <cellStyle name="Date, mmm-yy 5" xfId="7878" xr:uid="{18026999-77B4-4B91-ADF2-F892C12B70B1}"/>
    <cellStyle name="Date, mmm-yy 5 2" xfId="14565" xr:uid="{2578A4F8-8C67-4971-A4DA-3DF9040446D1}"/>
    <cellStyle name="Date, mmm-yy 5 2 2" xfId="19185" xr:uid="{B7F20167-571D-46CC-BFF2-EC44155FCE1A}"/>
    <cellStyle name="Date, mmm-yy 5 2 3" xfId="19301" xr:uid="{674FF5DC-2659-42B4-B40A-590B11B5DD67}"/>
    <cellStyle name="Date, mmm-yy 5 2 3 2" xfId="35524" xr:uid="{EC2E40CD-9866-41D3-B2EA-08D18A956565}"/>
    <cellStyle name="Date, mmm-yy 5 2 4" xfId="31586" xr:uid="{50082D5E-DC82-4D63-87B0-C75F5AEC1296}"/>
    <cellStyle name="Date, mmm-yy 5 3" xfId="25362" xr:uid="{2F9020D9-6063-44E7-BA55-8FC99217B2B5}"/>
    <cellStyle name="Date, mmm-yy 5 4" xfId="27235" xr:uid="{6D062F0A-41F9-426A-A2B3-A6B6F2949855}"/>
    <cellStyle name="Date, mmm-yy 5 4 2" xfId="37949" xr:uid="{8C857BE2-FE68-466E-B868-C74A49559ABF}"/>
    <cellStyle name="Date, mmm-yy 6" xfId="8238" xr:uid="{EF6441E6-E9F6-491D-BC32-06FE249FF16E}"/>
    <cellStyle name="Date, mmm-yy 6 2" xfId="14566" xr:uid="{2D12F216-E474-4AFE-A449-8EABED1A1F5D}"/>
    <cellStyle name="Date, mmm-yy 6 2 2" xfId="18928" xr:uid="{09E7F2D8-4949-4E2F-98C3-1ECD2E441DDE}"/>
    <cellStyle name="Date, mmm-yy 6 2 3" xfId="19342" xr:uid="{9C9FC53F-5B87-483F-B531-461CD1DA0239}"/>
    <cellStyle name="Date, mmm-yy 6 2 3 2" xfId="35539" xr:uid="{404F9E03-05C9-4FA7-80F4-C61D0992BB10}"/>
    <cellStyle name="Date, mmm-yy 6 2 4" xfId="31587" xr:uid="{30A4B4AB-FC09-40BE-AAC8-24B7428F7D3D}"/>
    <cellStyle name="Date, mmm-yy 6 3" xfId="25602" xr:uid="{0FAC0E84-0138-4B1D-8AA6-B3454B5969D6}"/>
    <cellStyle name="Date, mmm-yy 6 4" xfId="23512" xr:uid="{664CD323-2BD8-4FA1-A036-875FF2646990}"/>
    <cellStyle name="Date, mmm-yy 6 4 2" xfId="36469" xr:uid="{DAB62F38-6C8E-4AE2-BB3A-C49DEF15E2BF}"/>
    <cellStyle name="Date, mmm-yy 7" xfId="9046" xr:uid="{64FD5C79-2777-41F2-A788-78A283A84C52}"/>
    <cellStyle name="Date, mmm-yy 7 2" xfId="19176" xr:uid="{278E45D8-1F4F-4105-B0A8-B088D4E9CB5A}"/>
    <cellStyle name="Date, mmm-yy 7 3" xfId="27183" xr:uid="{EB31A3E7-F7AE-4E73-8BBF-7FDBAC3BF534}"/>
    <cellStyle name="Date, mmm-yy 7 3 2" xfId="37912" xr:uid="{99D3B346-DC74-4C09-ADBB-84652A221301}"/>
    <cellStyle name="Date, mmm-yy 7 4" xfId="30614" xr:uid="{8FFF7299-D32F-45C2-8C11-45CF1EC19BB2}"/>
    <cellStyle name="Date, mmm-yy 8" xfId="19156" xr:uid="{EF92A05F-D1D8-4701-AE87-299526029F53}"/>
    <cellStyle name="Date, mmm-yy 8 2" xfId="35447" xr:uid="{48B83A56-1ADE-4433-8A8D-2EA2462D54C6}"/>
    <cellStyle name="Dates" xfId="535" xr:uid="{61CE5665-9DC8-4215-884B-8545051E2FC1}"/>
    <cellStyle name="DateYear" xfId="536" xr:uid="{1D640DD8-CFF4-4181-8ACC-2CCEFB7F9A41}"/>
    <cellStyle name="DC_OBSERVACAO" xfId="537" xr:uid="{F412BA4F-BF50-4FC9-8B50-F09A886A8974}"/>
    <cellStyle name="destacado interior" xfId="2609" xr:uid="{18E91E17-D070-4668-82C9-87DD224D30C0}"/>
    <cellStyle name="destacado interior 2" xfId="2610" xr:uid="{99E7C975-BD57-4D8D-96DA-163511FB11C3}"/>
    <cellStyle name="destacado interior 2 2" xfId="4407" xr:uid="{DB963CCC-C937-4FA2-8384-921DF9B7D8D9}"/>
    <cellStyle name="destacado interior 2 2 2" xfId="9666" xr:uid="{FF46FD82-F097-44E3-B02E-BB88100C4BD2}"/>
    <cellStyle name="destacado interior 2 2 2 2" xfId="20451" xr:uid="{24F335DF-E449-456E-B934-8749E5F447FC}"/>
    <cellStyle name="destacado interior 2 2 2 2 2" xfId="27640" xr:uid="{260A70AB-2C1A-4F97-AC76-433918ABA779}"/>
    <cellStyle name="destacado interior 2 2 2 2 2 2" xfId="29228" xr:uid="{0B2084AB-D8A2-4EA6-B921-5716303186EF}"/>
    <cellStyle name="destacado interior 2 2 2 2 2 2 2" xfId="38311" xr:uid="{3FABD89C-C7D9-4C08-AC10-3442FE34139B}"/>
    <cellStyle name="destacado interior 2 2 2 2 2 3" xfId="29818" xr:uid="{89B88BC8-F98F-4BDF-A2BA-FD721F34636C}"/>
    <cellStyle name="destacado interior 2 2 2 2 2 3 2" xfId="38472" xr:uid="{21B6C2F6-7BA0-44B7-AB1A-A58D8337867B}"/>
    <cellStyle name="destacado interior 2 2 2 2 2 4" xfId="38195" xr:uid="{7B93CA23-F484-4C05-A8F3-6D33BB5271FE}"/>
    <cellStyle name="destacado interior 2 2 2 2 3" xfId="27407" xr:uid="{8B6BBFB3-32C2-4D9C-BC61-1600F94C17F2}"/>
    <cellStyle name="destacado interior 2 2 2 2 3 2" xfId="38061" xr:uid="{99E39E78-6A74-4FD6-AC2F-CD9CB0B1063B}"/>
    <cellStyle name="destacado interior 2 2 2 2 4" xfId="29142" xr:uid="{FC64203D-F760-4DE0-8DF6-43CA9CC94E57}"/>
    <cellStyle name="destacado interior 2 2 2 2 4 2" xfId="38250" xr:uid="{27899CB0-FB5B-43E2-9ED7-68BBC12D9DDF}"/>
    <cellStyle name="destacado interior 2 2 2 2 5" xfId="29761" xr:uid="{61A9A800-0A25-471C-8894-B9ABDE2E79E4}"/>
    <cellStyle name="destacado interior 2 2 2 2 5 2" xfId="38416" xr:uid="{BC9A0998-4080-40E3-B8B3-8827C9B6F0B7}"/>
    <cellStyle name="destacado interior 2 2 2 2 6" xfId="35827" xr:uid="{0362409B-4704-473A-863B-4AAD3000A07D}"/>
    <cellStyle name="destacado interior 2 2 2 3" xfId="18765" xr:uid="{7DC9D3B7-714C-4612-9692-A6851C20E35B}"/>
    <cellStyle name="destacado interior 2 2 2 3 2" xfId="27627" xr:uid="{5DCBF3C9-92D7-407E-AB51-98779051B7E8}"/>
    <cellStyle name="destacado interior 2 2 2 3 2 2" xfId="29215" xr:uid="{80912364-43F5-4FE0-A4C2-A80F897E770C}"/>
    <cellStyle name="destacado interior 2 2 2 3 2 2 2" xfId="38298" xr:uid="{F6C431E9-CE7D-47B3-AD02-FC03A4CF18ED}"/>
    <cellStyle name="destacado interior 2 2 2 3 2 3" xfId="29805" xr:uid="{1BAF2BC2-B30E-4FB6-B590-091A3FD19A25}"/>
    <cellStyle name="destacado interior 2 2 2 3 2 3 2" xfId="38459" xr:uid="{E8499596-EC53-4CD4-BD97-DC116FA2E7EA}"/>
    <cellStyle name="destacado interior 2 2 2 3 2 4" xfId="38182" xr:uid="{70DC8C94-DEC6-4EBB-BDF3-163BE8A01618}"/>
    <cellStyle name="destacado interior 2 2 2 3 3" xfId="27303" xr:uid="{6B0316C4-8EBD-498B-848F-B05BA6FEDED9}"/>
    <cellStyle name="destacado interior 2 2 2 3 3 2" xfId="38003" xr:uid="{592BB392-4D31-4C49-9417-03D4A9404676}"/>
    <cellStyle name="destacado interior 2 2 2 3 4" xfId="29110" xr:uid="{BE894CB5-6634-4F5B-BF14-408B3F694270}"/>
    <cellStyle name="destacado interior 2 2 2 3 4 2" xfId="38222" xr:uid="{37F43691-4FF5-4AB0-A302-73408A9564E5}"/>
    <cellStyle name="destacado interior 2 2 2 3 5" xfId="29721" xr:uid="{0ABDE266-E37D-4711-BAC4-CBBAA8266051}"/>
    <cellStyle name="destacado interior 2 2 2 3 5 2" xfId="38377" xr:uid="{6DEBE7A8-F63B-4839-AB51-22DFCFEB6AAD}"/>
    <cellStyle name="destacado interior 2 2 2 3 6" xfId="35320" xr:uid="{AD5EA8AA-B7A3-4791-A6A4-C6488BAC030A}"/>
    <cellStyle name="destacado interior 2 2 2 4" xfId="20630" xr:uid="{C1FE5854-1BE2-4983-8057-AFEDBC0997A5}"/>
    <cellStyle name="destacado interior 2 2 2 4 2" xfId="27647" xr:uid="{E9D795A0-9D87-4911-B835-AF9B70FC12B6}"/>
    <cellStyle name="destacado interior 2 2 2 4 2 2" xfId="29235" xr:uid="{6FC7E67F-4096-4448-A8CB-E47BE6CC2AE2}"/>
    <cellStyle name="destacado interior 2 2 2 4 2 2 2" xfId="38318" xr:uid="{A70644D1-4557-4805-B3AB-9CD0DF54877C}"/>
    <cellStyle name="destacado interior 2 2 2 4 2 3" xfId="29825" xr:uid="{AD043DE9-8A27-45CB-9A82-7B38AE7A3DB7}"/>
    <cellStyle name="destacado interior 2 2 2 4 2 3 2" xfId="38479" xr:uid="{7D147964-7B7C-4391-9FF0-04D96D96A478}"/>
    <cellStyle name="destacado interior 2 2 2 4 2 4" xfId="38202" xr:uid="{DC145EA6-75E2-4522-BC28-13D8B2621E0C}"/>
    <cellStyle name="destacado interior 2 2 2 4 3" xfId="27416" xr:uid="{A7B0E870-25F0-431E-8E64-FEA50001027D}"/>
    <cellStyle name="destacado interior 2 2 2 4 3 2" xfId="38068" xr:uid="{72AF55E1-04C3-488B-8D98-C5A4E7F94CCF}"/>
    <cellStyle name="destacado interior 2 2 2 4 4" xfId="29149" xr:uid="{E946D38D-AF8D-43D2-8397-179D1F7A5786}"/>
    <cellStyle name="destacado interior 2 2 2 4 4 2" xfId="38257" xr:uid="{C1DF4D84-E515-4B1D-9864-6A821F714349}"/>
    <cellStyle name="destacado interior 2 2 2 4 5" xfId="29769" xr:uid="{5891C104-2059-4A51-9538-4229F5304989}"/>
    <cellStyle name="destacado interior 2 2 2 4 5 2" xfId="38424" xr:uid="{C649C2D3-A780-4303-8C8F-3E0A69EB8198}"/>
    <cellStyle name="destacado interior 2 2 2 4 6" xfId="35875" xr:uid="{5523C9FD-2AE7-4EA0-A02A-CD4E5D2E5673}"/>
    <cellStyle name="destacado interior 2 2 2 5" xfId="26201" xr:uid="{33E62619-0A38-4B48-95CC-150CE544F58D}"/>
    <cellStyle name="destacado interior 2 2 2 5 2" xfId="21121" xr:uid="{F798251D-DFD9-4C97-96E6-6A18A7FD0DC4}"/>
    <cellStyle name="destacado interior 2 2 2 5 2 2" xfId="35978" xr:uid="{818C99C0-43D9-47AB-BA71-69D2D61E3DB5}"/>
    <cellStyle name="destacado interior 2 2 2 5 3" xfId="19957" xr:uid="{C8959333-0FAB-4895-9840-27E283EC5807}"/>
    <cellStyle name="destacado interior 2 2 2 5 3 2" xfId="35725" xr:uid="{FDBBB186-612F-4E0B-A382-B2CA83FE6F03}"/>
    <cellStyle name="destacado interior 2 2 2 5 4" xfId="37286" xr:uid="{F2607FC9-CAEB-4377-94F8-11166749A7B9}"/>
    <cellStyle name="destacado interior 2 2 2 6" xfId="21341" xr:uid="{21AB901D-197C-41A6-B49D-0CD3AE82F477}"/>
    <cellStyle name="destacado interior 2 2 2 6 2" xfId="36051" xr:uid="{59F21568-76D3-433A-A101-7C031CF86F5D}"/>
    <cellStyle name="destacado interior 2 3" xfId="9665" xr:uid="{D4A17556-A947-493F-A282-2F0FE2C20CBA}"/>
    <cellStyle name="destacado interior 2 3 2" xfId="20450" xr:uid="{9C34342D-44B3-4778-A229-632197CD8A71}"/>
    <cellStyle name="destacado interior 2 3 2 2" xfId="27639" xr:uid="{F5B33A45-B884-4573-899C-BF7D21F7C5DE}"/>
    <cellStyle name="destacado interior 2 3 2 2 2" xfId="29227" xr:uid="{7C61C852-7BA9-453C-BA20-928A369AABD8}"/>
    <cellStyle name="destacado interior 2 3 2 2 2 2" xfId="38310" xr:uid="{0D1923F9-24E2-45D5-B8AF-EABCF94109B9}"/>
    <cellStyle name="destacado interior 2 3 2 2 3" xfId="29817" xr:uid="{2661427E-4C87-4526-9EB2-9B56F8B232F8}"/>
    <cellStyle name="destacado interior 2 3 2 2 3 2" xfId="38471" xr:uid="{B6002002-8FCD-4D6D-B80D-64E6A6E934E7}"/>
    <cellStyle name="destacado interior 2 3 2 2 4" xfId="38194" xr:uid="{E9353FFE-DA55-435E-998D-D3D7FA3FE598}"/>
    <cellStyle name="destacado interior 2 3 2 3" xfId="27406" xr:uid="{21A1B7D1-C009-4BF6-9F61-D1C7F3C0E147}"/>
    <cellStyle name="destacado interior 2 3 2 3 2" xfId="38060" xr:uid="{43B604D8-AF98-4C4C-8FAA-99CAEC004347}"/>
    <cellStyle name="destacado interior 2 3 2 4" xfId="29141" xr:uid="{16870F9B-1F3E-40CF-BCD2-B800A11D91A8}"/>
    <cellStyle name="destacado interior 2 3 2 4 2" xfId="38249" xr:uid="{79EBD93B-48AE-4330-BF74-6CAD06911FE0}"/>
    <cellStyle name="destacado interior 2 3 2 5" xfId="29760" xr:uid="{1773E11A-C8FD-415C-8377-6898E1430E16}"/>
    <cellStyle name="destacado interior 2 3 2 5 2" xfId="38415" xr:uid="{61CB1F3E-3409-4098-A2A8-CF40CACFB32A}"/>
    <cellStyle name="destacado interior 2 3 2 6" xfId="35826" xr:uid="{8ABCAB10-AD0E-413D-B43D-8E5B81CA0D1C}"/>
    <cellStyle name="destacado interior 2 3 3" xfId="18766" xr:uid="{DC676F83-D598-4E9F-9917-AA31F3FE8992}"/>
    <cellStyle name="destacado interior 2 3 3 2" xfId="27628" xr:uid="{D8672972-50DA-406F-9C26-55B0A134DF66}"/>
    <cellStyle name="destacado interior 2 3 3 2 2" xfId="29216" xr:uid="{4660DAEB-CCF5-4D9C-B787-F559B07EB110}"/>
    <cellStyle name="destacado interior 2 3 3 2 2 2" xfId="38299" xr:uid="{892BA606-9289-45DA-91B2-BDA30EF04A15}"/>
    <cellStyle name="destacado interior 2 3 3 2 3" xfId="29806" xr:uid="{23FB01A6-B0DD-47F9-BAB1-DF499D6D88AC}"/>
    <cellStyle name="destacado interior 2 3 3 2 3 2" xfId="38460" xr:uid="{D2009E11-B8EE-4394-B2B9-3FC2BBE0010C}"/>
    <cellStyle name="destacado interior 2 3 3 2 4" xfId="38183" xr:uid="{EE23A425-7A8C-4C8F-B8BA-79DB724E0BE5}"/>
    <cellStyle name="destacado interior 2 3 3 3" xfId="27304" xr:uid="{8F1EB899-912B-44A7-BE98-666E3444719A}"/>
    <cellStyle name="destacado interior 2 3 3 3 2" xfId="38004" xr:uid="{C6D5E816-AE10-4575-9704-D0205FA66689}"/>
    <cellStyle name="destacado interior 2 3 3 4" xfId="29111" xr:uid="{7E6946DB-5464-45AE-B402-0357ED81D0B5}"/>
    <cellStyle name="destacado interior 2 3 3 4 2" xfId="38223" xr:uid="{DBD0F122-3AF9-4AE1-A2EB-6E4762B9DDB8}"/>
    <cellStyle name="destacado interior 2 3 3 5" xfId="29722" xr:uid="{98719FBF-E88F-4EB1-B009-0413A36A122B}"/>
    <cellStyle name="destacado interior 2 3 3 5 2" xfId="38378" xr:uid="{1147EBD3-AF6A-416A-B17C-5776F2D1415E}"/>
    <cellStyle name="destacado interior 2 3 3 6" xfId="35321" xr:uid="{E9B01C72-FF54-4BFB-B8DE-9B6C91869510}"/>
    <cellStyle name="destacado interior 2 3 4" xfId="19569" xr:uid="{E9DC5739-BAC9-448B-A5EC-98EC859A74EF}"/>
    <cellStyle name="destacado interior 2 3 4 2" xfId="27634" xr:uid="{B0E02EBF-01A6-4333-8BE2-D9FC05074A0D}"/>
    <cellStyle name="destacado interior 2 3 4 2 2" xfId="29222" xr:uid="{D8D9BA53-9713-47E4-88E2-A97D69F886C9}"/>
    <cellStyle name="destacado interior 2 3 4 2 2 2" xfId="38305" xr:uid="{507BC1B9-8923-4886-B479-F0FF3A3EF2D6}"/>
    <cellStyle name="destacado interior 2 3 4 2 3" xfId="29812" xr:uid="{0A4E565A-D924-43FC-96FA-6F49FA7E2DDC}"/>
    <cellStyle name="destacado interior 2 3 4 2 3 2" xfId="38466" xr:uid="{E5D222C6-42AA-4C72-ACEB-8493EE435B10}"/>
    <cellStyle name="destacado interior 2 3 4 2 4" xfId="38189" xr:uid="{B44B77E6-7CA4-404A-AB0B-F9B9BF802A6E}"/>
    <cellStyle name="destacado interior 2 3 4 3" xfId="27328" xr:uid="{144388F8-5BEC-4179-942C-7E9BCBEBF19A}"/>
    <cellStyle name="destacado interior 2 3 4 3 2" xfId="38021" xr:uid="{E4609962-9D70-4347-AECD-35CE6FC872F2}"/>
    <cellStyle name="destacado interior 2 3 4 4" xfId="29124" xr:uid="{8DD40772-905E-4D61-AB64-940156709C51}"/>
    <cellStyle name="destacado interior 2 3 4 4 2" xfId="38236" xr:uid="{04A9A58F-3815-4681-8069-4B46AC1412FF}"/>
    <cellStyle name="destacado interior 2 3 4 5" xfId="29735" xr:uid="{8FA2BC55-106E-4AB2-803A-564687786F97}"/>
    <cellStyle name="destacado interior 2 3 4 5 2" xfId="38391" xr:uid="{F6F33710-AAB5-4EFD-B33A-9B2D513E4A22}"/>
    <cellStyle name="destacado interior 2 3 4 6" xfId="35613" xr:uid="{3F47BBC3-F227-466B-BDE4-5978A3C7F0B4}"/>
    <cellStyle name="destacado interior 2 3 5" xfId="26200" xr:uid="{E97C89C5-3075-4B0B-9ACB-970AC91834C7}"/>
    <cellStyle name="destacado interior 2 3 5 2" xfId="26234" xr:uid="{A3235AB3-1AE1-4207-ABE7-7856A2A3BCD4}"/>
    <cellStyle name="destacado interior 2 3 5 2 2" xfId="37315" xr:uid="{62268706-39AE-4545-BF7D-1D9F14A49D2A}"/>
    <cellStyle name="destacado interior 2 3 5 3" xfId="23659" xr:uid="{BC128A3F-947B-4515-A900-8251304C83C5}"/>
    <cellStyle name="destacado interior 2 3 5 3 2" xfId="36481" xr:uid="{C359DFF7-D9ED-4468-A8EB-7184AF38FE27}"/>
    <cellStyle name="destacado interior 2 3 5 4" xfId="37285" xr:uid="{C79F8F8E-7487-4922-B963-7CA4456CFE9C}"/>
    <cellStyle name="destacado interior 2 3 6" xfId="20363" xr:uid="{70425CBE-5446-4884-8811-5E43B9A5F601}"/>
    <cellStyle name="destacado interior 2 3 6 2" xfId="35813" xr:uid="{363B89C3-F845-44C7-9F06-927AFA6CA0A9}"/>
    <cellStyle name="destacado interior 3" xfId="2611" xr:uid="{A3AE20AE-919D-48EF-8264-5C7C9353503F}"/>
    <cellStyle name="destacado interior 3 2" xfId="4408" xr:uid="{A459D4EF-3E62-4635-8887-9F2EDCCF2657}"/>
    <cellStyle name="destacado interior 3 2 2" xfId="9668" xr:uid="{DAB5ACBE-0C41-4A1E-9713-6054108235E1}"/>
    <cellStyle name="destacado interior 3 2 2 2" xfId="20453" xr:uid="{61854AC7-E27E-44A9-AA75-DF593471D8FA}"/>
    <cellStyle name="destacado interior 3 2 2 2 2" xfId="27642" xr:uid="{58ED645D-6B0F-4100-9C74-6B84131BEF3C}"/>
    <cellStyle name="destacado interior 3 2 2 2 2 2" xfId="29230" xr:uid="{7A7294CB-B231-4012-9D31-FA0FE201C645}"/>
    <cellStyle name="destacado interior 3 2 2 2 2 2 2" xfId="38313" xr:uid="{54973CD1-D38D-4846-A952-23C795C57384}"/>
    <cellStyle name="destacado interior 3 2 2 2 2 3" xfId="29820" xr:uid="{C2AB3D5D-7A5D-49D6-9F06-F3F558BBDBB0}"/>
    <cellStyle name="destacado interior 3 2 2 2 2 3 2" xfId="38474" xr:uid="{DF610BE6-A192-4478-9E3E-BB9C21161F39}"/>
    <cellStyle name="destacado interior 3 2 2 2 2 4" xfId="38197" xr:uid="{B5117003-463E-4886-8E27-EB27DA8766F3}"/>
    <cellStyle name="destacado interior 3 2 2 2 3" xfId="27409" xr:uid="{350E0AF0-DB66-4715-BF6D-B9C88858C611}"/>
    <cellStyle name="destacado interior 3 2 2 2 3 2" xfId="38063" xr:uid="{4CC75814-C6B5-4478-9138-BA3CEF054D0F}"/>
    <cellStyle name="destacado interior 3 2 2 2 4" xfId="29144" xr:uid="{912BA864-A8FE-4E7E-B10B-5546B33BD5A4}"/>
    <cellStyle name="destacado interior 3 2 2 2 4 2" xfId="38252" xr:uid="{E955A5B9-C99F-42E8-AD9B-A44F3F91E914}"/>
    <cellStyle name="destacado interior 3 2 2 2 5" xfId="29763" xr:uid="{1A994F4F-0042-4496-B7B8-494BF255B81F}"/>
    <cellStyle name="destacado interior 3 2 2 2 5 2" xfId="38418" xr:uid="{7AD61DE3-8968-49EF-B3A7-E744B95BF4F2}"/>
    <cellStyle name="destacado interior 3 2 2 2 6" xfId="35829" xr:uid="{76D9CB38-8A69-4D3A-B899-A363E06BCF9A}"/>
    <cellStyle name="destacado interior 3 2 2 3" xfId="19378" xr:uid="{2A108189-3C4A-43AB-A088-99426524A6B4}"/>
    <cellStyle name="destacado interior 3 2 2 3 2" xfId="27631" xr:uid="{33043D15-1C5C-46B6-B43D-9EB5B73DF9DE}"/>
    <cellStyle name="destacado interior 3 2 2 3 2 2" xfId="29219" xr:uid="{57CA2DB4-2270-47F6-AE3D-887AA1779DAA}"/>
    <cellStyle name="destacado interior 3 2 2 3 2 2 2" xfId="38302" xr:uid="{0ABEE567-40AA-4A2D-85B6-E9E0A4575CA8}"/>
    <cellStyle name="destacado interior 3 2 2 3 2 3" xfId="29809" xr:uid="{A3DB74C6-CE56-4DF8-9990-70E341C81F11}"/>
    <cellStyle name="destacado interior 3 2 2 3 2 3 2" xfId="38463" xr:uid="{57706545-BE87-4A2F-AB15-2AFA60308282}"/>
    <cellStyle name="destacado interior 3 2 2 3 2 4" xfId="38186" xr:uid="{66DB9521-0293-493B-8B43-90DBA881B699}"/>
    <cellStyle name="destacado interior 3 2 2 3 3" xfId="27322" xr:uid="{F22DC9AC-D3D6-4CDC-A587-95347EB3C7ED}"/>
    <cellStyle name="destacado interior 3 2 2 3 3 2" xfId="38016" xr:uid="{7277D63A-F40E-4AED-96C0-A21AA27FF4B0}"/>
    <cellStyle name="destacado interior 3 2 2 3 4" xfId="29121" xr:uid="{4B803798-5889-4249-AC81-13EEDF2C9742}"/>
    <cellStyle name="destacado interior 3 2 2 3 4 2" xfId="38233" xr:uid="{54305728-CDB1-4F12-A1D6-27841F88A953}"/>
    <cellStyle name="destacado interior 3 2 2 3 5" xfId="29732" xr:uid="{ED28F133-6EB3-4AA1-8E42-DD6E3F66890F}"/>
    <cellStyle name="destacado interior 3 2 2 3 5 2" xfId="38388" xr:uid="{37D95D85-09E4-4003-BA5A-0C8905BA7280}"/>
    <cellStyle name="destacado interior 3 2 2 3 6" xfId="35549" xr:uid="{6997223C-F17A-438A-9510-C12481A68AEF}"/>
    <cellStyle name="destacado interior 3 2 2 4" xfId="21297" xr:uid="{8C9C2B30-E003-4F23-BA86-4C585979F9AF}"/>
    <cellStyle name="destacado interior 3 2 2 4 2" xfId="27650" xr:uid="{DB6084C1-6831-4E2B-97AF-EB59FD35B4F7}"/>
    <cellStyle name="destacado interior 3 2 2 4 2 2" xfId="29238" xr:uid="{BA1F6530-2345-4ED5-B244-62402AF6F78F}"/>
    <cellStyle name="destacado interior 3 2 2 4 2 2 2" xfId="38321" xr:uid="{B53C311F-F9FF-463D-83B6-CD93D6306ADE}"/>
    <cellStyle name="destacado interior 3 2 2 4 2 3" xfId="29828" xr:uid="{75B8EC48-9905-4FFE-833A-3EFA7038EDC2}"/>
    <cellStyle name="destacado interior 3 2 2 4 2 3 2" xfId="38482" xr:uid="{7702C4BC-BF5A-4532-B60C-A587BEDF795D}"/>
    <cellStyle name="destacado interior 3 2 2 4 2 4" xfId="38205" xr:uid="{DFAB78FD-4F85-49E0-9319-B074D56772FC}"/>
    <cellStyle name="destacado interior 3 2 2 4 3" xfId="27432" xr:uid="{76DEDCDC-554D-41ED-BBD7-8B323238E735}"/>
    <cellStyle name="destacado interior 3 2 2 4 3 2" xfId="38076" xr:uid="{42C2E816-519E-4039-919D-BA5C46406C1B}"/>
    <cellStyle name="destacado interior 3 2 2 4 4" xfId="29156" xr:uid="{882A1AE9-BECB-4578-B49B-C37826CAFA33}"/>
    <cellStyle name="destacado interior 3 2 2 4 4 2" xfId="38263" xr:uid="{9193073B-BE28-4730-8CB6-32527C17C2B9}"/>
    <cellStyle name="destacado interior 3 2 2 4 5" xfId="29772" xr:uid="{954E5EDC-2C90-4650-86E0-4C30D8F98BD8}"/>
    <cellStyle name="destacado interior 3 2 2 4 5 2" xfId="38427" xr:uid="{F409CF92-70B6-4A38-85EC-4B72CD04A42A}"/>
    <cellStyle name="destacado interior 3 2 2 4 6" xfId="36045" xr:uid="{DFA96412-028C-421A-8ABD-F7232257376D}"/>
    <cellStyle name="destacado interior 3 2 2 5" xfId="26203" xr:uid="{BD5FE85F-C156-4154-ADE3-AB97C5C0A10A}"/>
    <cellStyle name="destacado interior 3 2 2 5 2" xfId="21188" xr:uid="{9DF3C930-9E6A-4E58-9E75-C607D64A4142}"/>
    <cellStyle name="destacado interior 3 2 2 5 2 2" xfId="36000" xr:uid="{7DAAE087-3815-4A4A-B699-F7DA8AEA84A5}"/>
    <cellStyle name="destacado interior 3 2 2 5 3" xfId="26475" xr:uid="{96E83682-4D2B-4914-A49F-90B0111E766E}"/>
    <cellStyle name="destacado interior 3 2 2 5 3 2" xfId="37442" xr:uid="{ADA64845-B515-4C2B-9C53-CC944F54E985}"/>
    <cellStyle name="destacado interior 3 2 2 5 4" xfId="37288" xr:uid="{0F8E3D60-6B59-4110-A63B-72B8019DB118}"/>
    <cellStyle name="destacado interior 3 2 2 6" xfId="21198" xr:uid="{82C69831-E9E3-47E7-BEBC-79C632DD7A79}"/>
    <cellStyle name="destacado interior 3 2 2 6 2" xfId="36006" xr:uid="{0944FB7A-F9DE-49E6-BB71-07ECB95C8B3D}"/>
    <cellStyle name="destacado interior 3 3" xfId="9667" xr:uid="{5561D96D-21B1-43E1-8D1C-253429A5B7C8}"/>
    <cellStyle name="destacado interior 3 3 2" xfId="20452" xr:uid="{BB17F246-3B77-4C75-9352-014B71BB6A1A}"/>
    <cellStyle name="destacado interior 3 3 2 2" xfId="27641" xr:uid="{297AB84F-FF34-41E9-8A9B-0187CC66648D}"/>
    <cellStyle name="destacado interior 3 3 2 2 2" xfId="29229" xr:uid="{FA20BD6C-CD5D-45EF-8FE3-111E12FDB86C}"/>
    <cellStyle name="destacado interior 3 3 2 2 2 2" xfId="38312" xr:uid="{9F370C9B-4786-4A55-B810-543AD02675E9}"/>
    <cellStyle name="destacado interior 3 3 2 2 3" xfId="29819" xr:uid="{406D2279-DBB4-44BC-A705-781D5EDB8F2D}"/>
    <cellStyle name="destacado interior 3 3 2 2 3 2" xfId="38473" xr:uid="{EFBA0500-93F2-41CD-9807-D2988350FF62}"/>
    <cellStyle name="destacado interior 3 3 2 2 4" xfId="38196" xr:uid="{04A36459-6395-469C-943B-A2D584200C5F}"/>
    <cellStyle name="destacado interior 3 3 2 3" xfId="27408" xr:uid="{A6AB2BAF-FD92-4CC9-AFB2-0B46C23FB1B5}"/>
    <cellStyle name="destacado interior 3 3 2 3 2" xfId="38062" xr:uid="{1D7F9E53-3C65-4EE4-A832-9F0AC98C77FA}"/>
    <cellStyle name="destacado interior 3 3 2 4" xfId="29143" xr:uid="{CDAEF5E9-C45A-48EE-84AF-3C50C9B1E637}"/>
    <cellStyle name="destacado interior 3 3 2 4 2" xfId="38251" xr:uid="{630A718D-AE00-4DD9-8C0B-8E8A621A0401}"/>
    <cellStyle name="destacado interior 3 3 2 5" xfId="29762" xr:uid="{300DB09B-19D7-45C2-B299-55316E688345}"/>
    <cellStyle name="destacado interior 3 3 2 5 2" xfId="38417" xr:uid="{93AEDEF3-2374-4BB7-A1CA-6DA28CDF3549}"/>
    <cellStyle name="destacado interior 3 3 2 6" xfId="35828" xr:uid="{4C88075E-B826-4FF9-B400-20473417E907}"/>
    <cellStyle name="destacado interior 3 3 3" xfId="18764" xr:uid="{05D6272A-397D-41D4-A54D-5738DEA21859}"/>
    <cellStyle name="destacado interior 3 3 3 2" xfId="27626" xr:uid="{4333E2C6-C556-4AC6-A4D2-DEF604898FF1}"/>
    <cellStyle name="destacado interior 3 3 3 2 2" xfId="29214" xr:uid="{46B79DF2-6B30-4E2F-B9BB-39AD243998A8}"/>
    <cellStyle name="destacado interior 3 3 3 2 2 2" xfId="38297" xr:uid="{93B62D89-E657-4948-959D-4923581A1C0D}"/>
    <cellStyle name="destacado interior 3 3 3 2 3" xfId="29804" xr:uid="{B1641480-AB18-4CCF-AF44-10667ED7472E}"/>
    <cellStyle name="destacado interior 3 3 3 2 3 2" xfId="38458" xr:uid="{F0FAE252-CA22-4753-8F13-AC5B44E00486}"/>
    <cellStyle name="destacado interior 3 3 3 2 4" xfId="38181" xr:uid="{966CCC30-FCA9-48E7-AF53-E3229C10D150}"/>
    <cellStyle name="destacado interior 3 3 3 3" xfId="27302" xr:uid="{22252943-BD70-45E9-AFA3-56A54E9CBB0C}"/>
    <cellStyle name="destacado interior 3 3 3 3 2" xfId="38002" xr:uid="{1E16CECD-02C4-4305-9E8E-C9B8E9D0C711}"/>
    <cellStyle name="destacado interior 3 3 3 4" xfId="29109" xr:uid="{538A69FF-8C6F-4F4C-AA89-20C8053C3707}"/>
    <cellStyle name="destacado interior 3 3 3 4 2" xfId="38221" xr:uid="{E50578FE-3BE0-4735-99F2-036CD623AB00}"/>
    <cellStyle name="destacado interior 3 3 3 5" xfId="29720" xr:uid="{DF5D1129-61FC-4CB1-AF25-7AC929459E6F}"/>
    <cellStyle name="destacado interior 3 3 3 5 2" xfId="38376" xr:uid="{C819EEA2-D71D-4A55-A94D-D5AA7CB04CD4}"/>
    <cellStyle name="destacado interior 3 3 3 6" xfId="35319" xr:uid="{4E40A62A-AAB4-4996-9D3F-8FEFE69703FD}"/>
    <cellStyle name="destacado interior 3 3 4" xfId="20629" xr:uid="{370EF241-B937-463C-ADD9-DD6CA03A0BB5}"/>
    <cellStyle name="destacado interior 3 3 4 2" xfId="27646" xr:uid="{0AEAF6FF-807C-4AD2-97CA-2C9E6B5B5BB8}"/>
    <cellStyle name="destacado interior 3 3 4 2 2" xfId="29234" xr:uid="{DE8C43F9-2065-48CD-9126-2BF52D2A9DC3}"/>
    <cellStyle name="destacado interior 3 3 4 2 2 2" xfId="38317" xr:uid="{8DFA6B5B-363C-4D79-BE82-37FC3E9427D2}"/>
    <cellStyle name="destacado interior 3 3 4 2 3" xfId="29824" xr:uid="{1C547EE5-93C4-48F9-B70E-0075380F1E89}"/>
    <cellStyle name="destacado interior 3 3 4 2 3 2" xfId="38478" xr:uid="{A834246B-CE35-476A-9A5A-2A586004A033}"/>
    <cellStyle name="destacado interior 3 3 4 2 4" xfId="38201" xr:uid="{50E28F19-930F-4793-8E55-D15BA17CD2A2}"/>
    <cellStyle name="destacado interior 3 3 4 3" xfId="27415" xr:uid="{CE56F4F1-D3DC-420E-B772-5AEAEC305FAD}"/>
    <cellStyle name="destacado interior 3 3 4 3 2" xfId="38067" xr:uid="{D3D09368-ABD0-4392-A2AE-351322825A0F}"/>
    <cellStyle name="destacado interior 3 3 4 4" xfId="29148" xr:uid="{80B376B0-D7BE-4963-A899-5A04D00D3C40}"/>
    <cellStyle name="destacado interior 3 3 4 4 2" xfId="38256" xr:uid="{9E874849-57A3-42D0-AAC2-59D2B92886B2}"/>
    <cellStyle name="destacado interior 3 3 4 5" xfId="29768" xr:uid="{A1D93DE7-0886-4326-B406-AD4141108ADA}"/>
    <cellStyle name="destacado interior 3 3 4 5 2" xfId="38423" xr:uid="{42ACF778-7D48-4183-ADE1-EA28952F813E}"/>
    <cellStyle name="destacado interior 3 3 4 6" xfId="35874" xr:uid="{36C5E6F1-345C-499C-9BEF-1256F1B1C329}"/>
    <cellStyle name="destacado interior 3 3 5" xfId="26202" xr:uid="{A6E630F4-71D6-4AFA-B1D6-B1B0D8DB4A06}"/>
    <cellStyle name="destacado interior 3 3 5 2" xfId="26233" xr:uid="{CAE7F4B6-3C65-4424-9F41-3BDB6E4D987C}"/>
    <cellStyle name="destacado interior 3 3 5 2 2" xfId="37314" xr:uid="{14675368-8C94-4DAD-8FE1-3DD3A899B754}"/>
    <cellStyle name="destacado interior 3 3 5 3" xfId="21289" xr:uid="{C45F6EC3-30E1-4E84-9E70-7F4CF6294F39}"/>
    <cellStyle name="destacado interior 3 3 5 3 2" xfId="36037" xr:uid="{A4FD0234-4257-45AA-ADB0-8A4E706E3949}"/>
    <cellStyle name="destacado interior 3 3 5 4" xfId="37287" xr:uid="{2ACFBABC-9FCB-4542-B1CC-4ACC1F5F42C7}"/>
    <cellStyle name="destacado interior 3 3 6" xfId="19978" xr:uid="{3FAD5C62-F201-4130-84C2-D0EF670BB400}"/>
    <cellStyle name="destacado interior 3 3 6 2" xfId="35732" xr:uid="{CE270468-5DB1-4A7B-8C1F-4DA00A12CB54}"/>
    <cellStyle name="destacado interior 4" xfId="4409" xr:uid="{E48B0816-E618-4C69-B29F-DA060607E778}"/>
    <cellStyle name="destacado interior 4 2" xfId="9669" xr:uid="{327003B9-B997-4F48-B055-F71E30AE6CB5}"/>
    <cellStyle name="destacado interior 4 2 2" xfId="20454" xr:uid="{9968AC5C-27F2-4C80-87A0-30AAB672236B}"/>
    <cellStyle name="destacado interior 4 2 2 2" xfId="27643" xr:uid="{CD925F0B-9133-42DC-9E8D-C63F410E018B}"/>
    <cellStyle name="destacado interior 4 2 2 2 2" xfId="29231" xr:uid="{EF85D2A9-4D10-485C-A014-B180B2F11CAF}"/>
    <cellStyle name="destacado interior 4 2 2 2 2 2" xfId="38314" xr:uid="{BE4E357C-B8A3-4078-8AC8-5583DE925B01}"/>
    <cellStyle name="destacado interior 4 2 2 2 3" xfId="29821" xr:uid="{BCE5DC54-F28B-46FD-84A7-C9C8B4226382}"/>
    <cellStyle name="destacado interior 4 2 2 2 3 2" xfId="38475" xr:uid="{33413304-9206-4163-916A-2A8D4FAE3833}"/>
    <cellStyle name="destacado interior 4 2 2 2 4" xfId="38198" xr:uid="{CAD2EBF6-6C56-46C6-8587-B7A1321085EE}"/>
    <cellStyle name="destacado interior 4 2 2 3" xfId="27410" xr:uid="{03DA9E33-EAE7-4B89-AABE-F9924440C911}"/>
    <cellStyle name="destacado interior 4 2 2 3 2" xfId="38064" xr:uid="{F93992E6-E45C-4C51-B7C8-99D9A846E21D}"/>
    <cellStyle name="destacado interior 4 2 2 4" xfId="29145" xr:uid="{86835FAA-7893-498A-8F72-C991C744FEF4}"/>
    <cellStyle name="destacado interior 4 2 2 4 2" xfId="38253" xr:uid="{76C3F35E-51FB-4CAD-A1E0-11AB380E4752}"/>
    <cellStyle name="destacado interior 4 2 2 5" xfId="29764" xr:uid="{0A7C2756-2DDB-4173-B92F-A6473D0364D1}"/>
    <cellStyle name="destacado interior 4 2 2 5 2" xfId="38419" xr:uid="{16EA8A62-C086-4253-81D2-92FE6AE619A0}"/>
    <cellStyle name="destacado interior 4 2 2 6" xfId="35830" xr:uid="{7F04DA4D-C594-461B-AB9E-547A8F8EBB6D}"/>
    <cellStyle name="destacado interior 4 2 3" xfId="19380" xr:uid="{5379133A-5854-40C5-B0CD-71957A14BB83}"/>
    <cellStyle name="destacado interior 4 2 3 2" xfId="27633" xr:uid="{64F3FCE6-F937-4297-901A-8472FD08C673}"/>
    <cellStyle name="destacado interior 4 2 3 2 2" xfId="29221" xr:uid="{C582941F-B890-4807-A5CC-54DB567FBD5D}"/>
    <cellStyle name="destacado interior 4 2 3 2 2 2" xfId="38304" xr:uid="{8AB056B9-C1B9-4BC1-BD6D-CEC094FB6B90}"/>
    <cellStyle name="destacado interior 4 2 3 2 3" xfId="29811" xr:uid="{EC9CFDBE-7BF8-448D-8D4B-837E8050B2A6}"/>
    <cellStyle name="destacado interior 4 2 3 2 3 2" xfId="38465" xr:uid="{71A79285-B407-4E39-BFBF-F7A877ACBBE5}"/>
    <cellStyle name="destacado interior 4 2 3 2 4" xfId="38188" xr:uid="{BB67E528-849D-48FF-A8DE-B77D63AFDCC4}"/>
    <cellStyle name="destacado interior 4 2 3 3" xfId="27324" xr:uid="{6D5E756F-008B-472C-B2BF-1BD3BC7D9CC8}"/>
    <cellStyle name="destacado interior 4 2 3 3 2" xfId="38018" xr:uid="{B3938596-E68F-4392-9428-7CFA244800A0}"/>
    <cellStyle name="destacado interior 4 2 3 4" xfId="29123" xr:uid="{EAC0CE64-99C7-4D74-9620-A6ED7AC96439}"/>
    <cellStyle name="destacado interior 4 2 3 4 2" xfId="38235" xr:uid="{A942EA68-1C6F-4CC2-B9B1-B7ABE7A2DE8C}"/>
    <cellStyle name="destacado interior 4 2 3 5" xfId="29734" xr:uid="{DD05DC8E-4E12-4183-9F03-F72FCB9BBA13}"/>
    <cellStyle name="destacado interior 4 2 3 5 2" xfId="38390" xr:uid="{F689E15A-12E4-41B3-80EF-6D0B1C75B54B}"/>
    <cellStyle name="destacado interior 4 2 3 6" xfId="35551" xr:uid="{B4F91D2E-5836-4AEC-BE1E-7FAEBA562908}"/>
    <cellStyle name="destacado interior 4 2 4" xfId="21949" xr:uid="{429E01FD-E717-4315-BCFA-DAE9A29A866F}"/>
    <cellStyle name="destacado interior 4 2 4 2" xfId="27655" xr:uid="{038E8F46-433E-4997-A356-888E1280F011}"/>
    <cellStyle name="destacado interior 4 2 4 2 2" xfId="29243" xr:uid="{1296DEC1-F845-4D2E-AA1C-37D997D5FD05}"/>
    <cellStyle name="destacado interior 4 2 4 2 2 2" xfId="38326" xr:uid="{0AD64332-B09B-45A8-A480-E5A7A3901BF2}"/>
    <cellStyle name="destacado interior 4 2 4 2 3" xfId="29833" xr:uid="{5C459EE1-A24A-494B-930A-FC452FBC5CAE}"/>
    <cellStyle name="destacado interior 4 2 4 2 3 2" xfId="38487" xr:uid="{94DCFB70-3379-4D86-BEDB-1BC2B02DB769}"/>
    <cellStyle name="destacado interior 4 2 4 2 4" xfId="38210" xr:uid="{96657C36-C808-4BBE-8A46-AD4DD30E16BA}"/>
    <cellStyle name="destacado interior 4 2 4 3" xfId="27476" xr:uid="{213F82C1-A1D3-4300-849E-91BB0952FCF5}"/>
    <cellStyle name="destacado interior 4 2 4 3 2" xfId="38084" xr:uid="{2F7303EE-CF8F-4386-AB04-41AA9763C3F7}"/>
    <cellStyle name="destacado interior 4 2 4 4" xfId="29163" xr:uid="{DA2C6AA9-5000-4716-9B0E-A3FF249D814C}"/>
    <cellStyle name="destacado interior 4 2 4 4 2" xfId="38270" xr:uid="{994502B5-B2C4-4D12-95AF-640668829892}"/>
    <cellStyle name="destacado interior 4 2 4 5" xfId="29777" xr:uid="{152B27E1-0CE2-4BDD-9D81-5804E14E6D7D}"/>
    <cellStyle name="destacado interior 4 2 4 5 2" xfId="38432" xr:uid="{010F27C4-AFC2-4721-A5AD-DDD935A65347}"/>
    <cellStyle name="destacado interior 4 2 4 6" xfId="36194" xr:uid="{DB54F0A1-EA81-445A-95E3-AE3DE79603D0}"/>
    <cellStyle name="destacado interior 4 2 5" xfId="26204" xr:uid="{3ED39A5A-A95D-4AC7-9C53-EE450BD02C7C}"/>
    <cellStyle name="destacado interior 4 2 5 2" xfId="20190" xr:uid="{5050E1A4-64BA-4400-8C9E-4B47BADFD3E6}"/>
    <cellStyle name="destacado interior 4 2 5 2 2" xfId="35770" xr:uid="{8F8DAB92-E6B6-4D02-AD60-99636864A26D}"/>
    <cellStyle name="destacado interior 4 2 5 3" xfId="26474" xr:uid="{22A7351F-D4B4-4A8E-9414-64C5C8BEB3CA}"/>
    <cellStyle name="destacado interior 4 2 5 3 2" xfId="37441" xr:uid="{D144768A-1DC5-4D6E-9E90-908B9A3C7121}"/>
    <cellStyle name="destacado interior 4 2 5 4" xfId="37289" xr:uid="{FD4CB09E-1F94-449C-ADCB-514017CB6346}"/>
    <cellStyle name="destacado interior 4 2 6" xfId="18851" xr:uid="{D80082E7-F681-4DC1-BB58-5A7B51B49128}"/>
    <cellStyle name="destacado interior 4 2 6 2" xfId="35349" xr:uid="{70821CF6-786D-4F70-AF6E-897922DB4844}"/>
    <cellStyle name="destacado interior 5" xfId="4410" xr:uid="{ACF2613C-21E1-467E-A7B1-14A1956A1623}"/>
    <cellStyle name="destacado interior 5 2" xfId="9670" xr:uid="{382E290C-D827-4A4F-9586-2DA159DE6F58}"/>
    <cellStyle name="destacado interior 5 2 2" xfId="20455" xr:uid="{4B8BF0C4-4A2D-431E-9F84-B3A93BBB4860}"/>
    <cellStyle name="destacado interior 5 2 2 2" xfId="27644" xr:uid="{A45CFD23-7C85-4F51-B750-2252729961D9}"/>
    <cellStyle name="destacado interior 5 2 2 2 2" xfId="29232" xr:uid="{34D175F8-BB32-42CA-A300-0F799B81F9F9}"/>
    <cellStyle name="destacado interior 5 2 2 2 2 2" xfId="38315" xr:uid="{8C8F974A-1248-497A-AEA3-AEDE3E25DFF6}"/>
    <cellStyle name="destacado interior 5 2 2 2 3" xfId="29822" xr:uid="{0480EBDD-8DDB-4AB1-A9EC-6767A30E687E}"/>
    <cellStyle name="destacado interior 5 2 2 2 3 2" xfId="38476" xr:uid="{8C7883D6-0D45-42AD-A47B-96314DA35AFF}"/>
    <cellStyle name="destacado interior 5 2 2 2 4" xfId="38199" xr:uid="{F1372D8D-E2B2-4D2E-8C6C-31AD4C700BCD}"/>
    <cellStyle name="destacado interior 5 2 2 3" xfId="27411" xr:uid="{362815DE-56F1-4167-A8A8-F16C2ABBF13B}"/>
    <cellStyle name="destacado interior 5 2 2 3 2" xfId="38065" xr:uid="{FCC0D9A7-B9D7-4E37-B6C7-8D09BEB508A8}"/>
    <cellStyle name="destacado interior 5 2 2 4" xfId="29146" xr:uid="{85663004-13D6-4C47-AD95-B45A2D223C29}"/>
    <cellStyle name="destacado interior 5 2 2 4 2" xfId="38254" xr:uid="{79137309-858F-430A-BCFA-246A1A03F20B}"/>
    <cellStyle name="destacado interior 5 2 2 5" xfId="29765" xr:uid="{0AE6CE16-89F1-455A-8DE6-BD8D6DF257E6}"/>
    <cellStyle name="destacado interior 5 2 2 5 2" xfId="38420" xr:uid="{621BD3B4-28A2-45D7-ABA3-FCFD635CBEA7}"/>
    <cellStyle name="destacado interior 5 2 2 6" xfId="35831" xr:uid="{4691F633-8B0C-4DB1-9BEF-576D59F37232}"/>
    <cellStyle name="destacado interior 5 2 3" xfId="19379" xr:uid="{B12EDF0B-D249-47FE-9CDC-D027E72D3995}"/>
    <cellStyle name="destacado interior 5 2 3 2" xfId="27632" xr:uid="{1F58A239-6E04-4DC1-9543-C55F90A1513E}"/>
    <cellStyle name="destacado interior 5 2 3 2 2" xfId="29220" xr:uid="{5596DF63-C285-4201-A610-3C763C73AB8D}"/>
    <cellStyle name="destacado interior 5 2 3 2 2 2" xfId="38303" xr:uid="{4BB0B732-F184-4D96-94CF-561E698547E6}"/>
    <cellStyle name="destacado interior 5 2 3 2 3" xfId="29810" xr:uid="{8C4F5B92-2253-4C29-8018-B62016639BE6}"/>
    <cellStyle name="destacado interior 5 2 3 2 3 2" xfId="38464" xr:uid="{5F88F077-E583-488A-A22A-4E04889AEBD6}"/>
    <cellStyle name="destacado interior 5 2 3 2 4" xfId="38187" xr:uid="{8CC5F49E-BDF3-455D-9DD6-A71D32029CE7}"/>
    <cellStyle name="destacado interior 5 2 3 3" xfId="27323" xr:uid="{5D83FE13-FE91-4233-B3AB-05A4372CA440}"/>
    <cellStyle name="destacado interior 5 2 3 3 2" xfId="38017" xr:uid="{600E68C3-C503-4B49-88D2-939300BDBA4E}"/>
    <cellStyle name="destacado interior 5 2 3 4" xfId="29122" xr:uid="{F771E2B9-7C13-47D5-BB97-536321421AD6}"/>
    <cellStyle name="destacado interior 5 2 3 4 2" xfId="38234" xr:uid="{182ACE62-8B55-4EB1-B782-A0E0728F84F6}"/>
    <cellStyle name="destacado interior 5 2 3 5" xfId="29733" xr:uid="{82F8A11B-69FC-46F8-9DAB-869014BF31C6}"/>
    <cellStyle name="destacado interior 5 2 3 5 2" xfId="38389" xr:uid="{D9575F62-C1C6-40E9-BBDF-D42FFF4A04FD}"/>
    <cellStyle name="destacado interior 5 2 3 6" xfId="35550" xr:uid="{26AD4330-5547-4A15-967B-CADDE09A4B1A}"/>
    <cellStyle name="destacado interior 5 2 4" xfId="18708" xr:uid="{CD0C179A-5297-4061-B927-8F493F4752D1}"/>
    <cellStyle name="destacado interior 5 2 4 2" xfId="27625" xr:uid="{73282951-6636-4433-AD65-F96AB7E9C343}"/>
    <cellStyle name="destacado interior 5 2 4 2 2" xfId="29213" xr:uid="{D5CC6AA6-BA79-4A2D-B3F8-139985B7F883}"/>
    <cellStyle name="destacado interior 5 2 4 2 2 2" xfId="38296" xr:uid="{5C1067D0-26F9-4D3A-ACC9-3EA0FD09D308}"/>
    <cellStyle name="destacado interior 5 2 4 2 3" xfId="29803" xr:uid="{19732393-983A-450E-8F26-AD83F673DF21}"/>
    <cellStyle name="destacado interior 5 2 4 2 3 2" xfId="38457" xr:uid="{1AE7CB6D-70F2-4F81-862E-7037F8399440}"/>
    <cellStyle name="destacado interior 5 2 4 2 4" xfId="38180" xr:uid="{8BAF11C2-1B92-484D-9E1A-DB8B5273A730}"/>
    <cellStyle name="destacado interior 5 2 4 3" xfId="27301" xr:uid="{15B40454-2569-4A07-969C-DDF2672D5B00}"/>
    <cellStyle name="destacado interior 5 2 4 3 2" xfId="38001" xr:uid="{C74B764C-CE34-44A0-9F25-5EB4CA8330D2}"/>
    <cellStyle name="destacado interior 5 2 4 4" xfId="29108" xr:uid="{1FB4E289-3250-49E7-BA11-9D4B87143634}"/>
    <cellStyle name="destacado interior 5 2 4 4 2" xfId="38220" xr:uid="{2C9AFC4C-38CF-4E99-A380-F48E46D7D79B}"/>
    <cellStyle name="destacado interior 5 2 4 5" xfId="29719" xr:uid="{2DC217A4-83A6-437A-B780-5794F42C5347}"/>
    <cellStyle name="destacado interior 5 2 4 5 2" xfId="38375" xr:uid="{50DDCF1B-8F9E-4CA4-B1DC-B00EB94E9DAF}"/>
    <cellStyle name="destacado interior 5 2 4 6" xfId="35289" xr:uid="{2BB51483-3A77-4568-A800-A9B869652048}"/>
    <cellStyle name="destacado interior 5 2 5" xfId="26205" xr:uid="{5E20EC62-5EA7-41EB-BCFD-1EA9AEAC9D6E}"/>
    <cellStyle name="destacado interior 5 2 5 2" xfId="20302" xr:uid="{6734A787-9EFA-4958-8CCC-92B46133AB0F}"/>
    <cellStyle name="destacado interior 5 2 5 2 2" xfId="35803" xr:uid="{421E7B6B-5BD1-4488-AD78-344F3F7CA2DF}"/>
    <cellStyle name="destacado interior 5 2 5 3" xfId="23154" xr:uid="{D0BE18FF-A1C0-406E-A5D6-0FC304F97F74}"/>
    <cellStyle name="destacado interior 5 2 5 3 2" xfId="36324" xr:uid="{94E5A1F1-3FE7-457D-B2A8-DF7E3A7BBD53}"/>
    <cellStyle name="destacado interior 5 2 5 4" xfId="37290" xr:uid="{DBEBF551-E59D-4ACB-B90D-1DEC12AAC8E3}"/>
    <cellStyle name="destacado interior 5 2 6" xfId="21997" xr:uid="{901747AB-6AF5-45E5-9515-05CBA8EECE56}"/>
    <cellStyle name="destacado interior 5 2 6 2" xfId="36197" xr:uid="{90812EA3-8221-4BB2-8758-A9BE835595D9}"/>
    <cellStyle name="destacado interior 6" xfId="9664" xr:uid="{FC95133C-4F6E-4103-BA93-E8271944C092}"/>
    <cellStyle name="destacado interior 6 2" xfId="20449" xr:uid="{BE62B2C8-FB71-4F84-ABF9-6A92840272E3}"/>
    <cellStyle name="destacado interior 6 2 2" xfId="27638" xr:uid="{FF3A05D8-A1ED-444F-9855-052118D9FD00}"/>
    <cellStyle name="destacado interior 6 2 2 2" xfId="29226" xr:uid="{E0AD113D-960E-4175-A045-D38CD446711D}"/>
    <cellStyle name="destacado interior 6 2 2 2 2" xfId="38309" xr:uid="{BADE2F20-A018-42C1-9BBE-ABF07A0F9CF8}"/>
    <cellStyle name="destacado interior 6 2 2 3" xfId="29816" xr:uid="{50C94343-84B4-4DF4-B01D-569E16ED433B}"/>
    <cellStyle name="destacado interior 6 2 2 3 2" xfId="38470" xr:uid="{4F967A0A-9439-4123-8196-BE134890EB24}"/>
    <cellStyle name="destacado interior 6 2 2 4" xfId="38193" xr:uid="{9E1713D4-2554-4026-A367-B296EB0E57DB}"/>
    <cellStyle name="destacado interior 6 2 3" xfId="27405" xr:uid="{2477A2D9-60EC-4833-9502-B15532FF56DA}"/>
    <cellStyle name="destacado interior 6 2 3 2" xfId="38059" xr:uid="{BA6650A7-DFC8-4D66-848A-7818BF126E68}"/>
    <cellStyle name="destacado interior 6 2 4" xfId="29140" xr:uid="{185BD14B-030D-4645-9000-09C9DBC74E0E}"/>
    <cellStyle name="destacado interior 6 2 4 2" xfId="38248" xr:uid="{2E51EEA2-4CFF-4C03-A65B-C1C52CF7F2EF}"/>
    <cellStyle name="destacado interior 6 2 5" xfId="29759" xr:uid="{6361A259-17D3-4B9E-83B7-E1C5116E6DCF}"/>
    <cellStyle name="destacado interior 6 2 5 2" xfId="38414" xr:uid="{9FDA5FE0-691C-4250-AAA0-396C0F7E902C}"/>
    <cellStyle name="destacado interior 6 2 6" xfId="35825" xr:uid="{9F56AC3C-6093-4389-851C-3967D732C455}"/>
    <cellStyle name="destacado interior 6 3" xfId="18767" xr:uid="{9E88E982-9618-4697-BA31-CBB2B479CF0F}"/>
    <cellStyle name="destacado interior 6 3 2" xfId="27629" xr:uid="{1FD95944-4417-491D-A833-B33D67D76917}"/>
    <cellStyle name="destacado interior 6 3 2 2" xfId="29217" xr:uid="{17C99900-7C3A-4C58-B813-37C4E1A153A0}"/>
    <cellStyle name="destacado interior 6 3 2 2 2" xfId="38300" xr:uid="{1F0717C0-6397-4607-8475-44EE747E61C0}"/>
    <cellStyle name="destacado interior 6 3 2 3" xfId="29807" xr:uid="{CF5036BB-E63B-4E0A-BBB2-ED6BABC4E803}"/>
    <cellStyle name="destacado interior 6 3 2 3 2" xfId="38461" xr:uid="{5D902673-4902-44E8-B5E5-26823BB30DF2}"/>
    <cellStyle name="destacado interior 6 3 2 4" xfId="38184" xr:uid="{5D385887-FCAF-4060-A76B-8592A5AE7992}"/>
    <cellStyle name="destacado interior 6 3 3" xfId="27305" xr:uid="{CCA64439-FA03-432E-A9FA-86CC69014553}"/>
    <cellStyle name="destacado interior 6 3 3 2" xfId="38005" xr:uid="{0D836530-D304-4A8E-AE42-6077F03B4043}"/>
    <cellStyle name="destacado interior 6 3 4" xfId="29112" xr:uid="{5A649064-EDCD-4020-8CCD-8EDAB6A6A7A1}"/>
    <cellStyle name="destacado interior 6 3 4 2" xfId="38224" xr:uid="{4BB471D8-886F-4183-8046-5E223FA6BE56}"/>
    <cellStyle name="destacado interior 6 3 5" xfId="29723" xr:uid="{3304DA9D-4B3D-47F8-8DBC-A54505B1004F}"/>
    <cellStyle name="destacado interior 6 3 5 2" xfId="38379" xr:uid="{EA68BBF6-0005-408A-B492-DBD282DE5837}"/>
    <cellStyle name="destacado interior 6 3 6" xfId="35322" xr:uid="{8DBD3E90-441F-4009-92C4-17762FADB565}"/>
    <cellStyle name="destacado interior 6 4" xfId="20628" xr:uid="{583F06D7-85F9-410B-B321-E3D4F24DCBBE}"/>
    <cellStyle name="destacado interior 6 4 2" xfId="27645" xr:uid="{527F4AED-967D-44E6-9B52-ECEB1865297A}"/>
    <cellStyle name="destacado interior 6 4 2 2" xfId="29233" xr:uid="{E6F1E13E-C196-46AE-891D-A267B2293D41}"/>
    <cellStyle name="destacado interior 6 4 2 2 2" xfId="38316" xr:uid="{DD5718E8-9377-45EC-9EAB-5A156CBB18EA}"/>
    <cellStyle name="destacado interior 6 4 2 3" xfId="29823" xr:uid="{53B44038-C058-4A9A-985B-4EE179A1DBB4}"/>
    <cellStyle name="destacado interior 6 4 2 3 2" xfId="38477" xr:uid="{54B095B3-EDB4-42D1-B488-AD9ABCB2BBEE}"/>
    <cellStyle name="destacado interior 6 4 2 4" xfId="38200" xr:uid="{8285E439-1F15-4516-9442-DEE28C208B98}"/>
    <cellStyle name="destacado interior 6 4 3" xfId="27414" xr:uid="{02819A90-E817-4B81-AC68-D677AFB96AE2}"/>
    <cellStyle name="destacado interior 6 4 3 2" xfId="38066" xr:uid="{B0340586-6F75-4F8C-B803-E24E35008279}"/>
    <cellStyle name="destacado interior 6 4 4" xfId="29147" xr:uid="{32D88C80-EF9A-4265-9DA6-0F78395F8F46}"/>
    <cellStyle name="destacado interior 6 4 4 2" xfId="38255" xr:uid="{AD261CB9-805B-4C10-BE57-64893B16EFCA}"/>
    <cellStyle name="destacado interior 6 4 5" xfId="29767" xr:uid="{D3CEE516-8656-4CEB-AF1C-7B315F6FF20B}"/>
    <cellStyle name="destacado interior 6 4 5 2" xfId="38422" xr:uid="{C798E31E-6B46-45AA-90C5-1FDBECFAE488}"/>
    <cellStyle name="destacado interior 6 4 6" xfId="35873" xr:uid="{2B9E808F-826A-4F80-8ED4-0A78E354E760}"/>
    <cellStyle name="destacado interior 6 5" xfId="26199" xr:uid="{F4F49D50-AB94-4B93-8ED2-72634294ED1D}"/>
    <cellStyle name="destacado interior 6 5 2" xfId="20189" xr:uid="{AC19DC53-38D6-45C2-9111-BAB72503F151}"/>
    <cellStyle name="destacado interior 6 5 2 2" xfId="35769" xr:uid="{0E6EFB5F-FA24-4385-962F-BC6DA0FFCD30}"/>
    <cellStyle name="destacado interior 6 5 3" xfId="21812" xr:uid="{C4B145C6-D84D-44D9-805E-D0C30DA6CDD7}"/>
    <cellStyle name="destacado interior 6 5 3 2" xfId="36147" xr:uid="{547EABF1-78A7-4D95-BD75-FBE26D2436E5}"/>
    <cellStyle name="destacado interior 6 5 4" xfId="37284" xr:uid="{9A4B8ABD-6497-4814-8821-65167DCEC92A}"/>
    <cellStyle name="destacado interior 6 6" xfId="21353" xr:uid="{3B1DD66E-402A-4C1D-A326-3FAC0CA6BDD5}"/>
    <cellStyle name="destacado interior 6 6 2" xfId="36052" xr:uid="{76515B06-ECC9-4B7B-916B-4205922929FF}"/>
    <cellStyle name="Dezimal 10" xfId="7194" xr:uid="{6C647572-5029-4BA0-81A7-0A0EF858E75A}"/>
    <cellStyle name="Dezimal 10 2" xfId="7210" xr:uid="{7DC99071-3EB9-4945-95A1-3AC1E0C9A23B}"/>
    <cellStyle name="Dezimal 11" xfId="7667" xr:uid="{88E36031-854B-4425-98FA-AC3C5D6CBCEF}"/>
    <cellStyle name="Dezimal 11 2" xfId="7388" xr:uid="{99C79E72-0A8A-4793-8396-8382C546058B}"/>
    <cellStyle name="Dezimal 12" xfId="7234" xr:uid="{8597F829-D0B7-4A76-924C-83BD0F03367D}"/>
    <cellStyle name="Dezimal 12 2" xfId="6996" xr:uid="{F7755FFE-5B97-4AD9-8258-E78B445FC990}"/>
    <cellStyle name="Dezimal 13" xfId="7284" xr:uid="{1891B863-DA4C-44F3-B7D2-34809259A909}"/>
    <cellStyle name="Dezimal 14" xfId="3515" xr:uid="{C26C5459-8056-4C0D-B516-6FC1D6C33D00}"/>
    <cellStyle name="Dezimal 15" xfId="6948" xr:uid="{38D785F1-20B9-454E-9690-B68D2429C58D}"/>
    <cellStyle name="Dezimal 15 2" xfId="7064" xr:uid="{FFB1EE91-82D7-4355-8B14-53635E56243E}"/>
    <cellStyle name="Dezimal 15 2 2" xfId="9672" xr:uid="{45259246-F870-43FC-867D-4C03DEB05E13}"/>
    <cellStyle name="Dezimal 15 2 3" xfId="24701" xr:uid="{3625EE4D-5497-48C2-B9DC-BBD430C78785}"/>
    <cellStyle name="Dezimal 15 3" xfId="9671" xr:uid="{6A130F92-73C6-4A77-92BA-9AA49FA88819}"/>
    <cellStyle name="Dezimal 15 4" xfId="24613" xr:uid="{406BB9C0-2A2A-44B8-B80D-4D38BD090103}"/>
    <cellStyle name="Dezimal 19" xfId="7438" xr:uid="{2410A085-30F7-415F-A91D-6D082C780B6A}"/>
    <cellStyle name="Dezimal 19 2" xfId="7342" xr:uid="{D45E3AC9-7E6F-4E3A-80D3-2A17C848474F}"/>
    <cellStyle name="Dezimal 2" xfId="7171" xr:uid="{0FCF5609-801B-41D9-99A0-FE162D09F0D5}"/>
    <cellStyle name="Dezimal 2 10" xfId="7802" xr:uid="{C09AF5CB-2541-4F11-99FF-CD05BBB5FBCB}"/>
    <cellStyle name="Dezimal 2 11" xfId="7486" xr:uid="{04172F66-7629-4C60-94D0-A6EA73165BE1}"/>
    <cellStyle name="Dezimal 2 12" xfId="7541" xr:uid="{7B8928CD-DE75-4353-954E-A81CAFAAE289}"/>
    <cellStyle name="Dezimal 2 13" xfId="7247" xr:uid="{5F0FE24E-BEFC-4FD3-A700-EA1A870E9BA3}"/>
    <cellStyle name="Dezimal 2 14" xfId="4650" xr:uid="{5FC694FF-0264-4917-BC37-6FE2D5F556CF}"/>
    <cellStyle name="Dezimal 2 15" xfId="7489" xr:uid="{2AD92805-EB5C-490A-8ED9-7BF2BE7E63F5}"/>
    <cellStyle name="Dezimal 2 16" xfId="7094" xr:uid="{40531C31-0502-420D-AA44-599EBA66DCE6}"/>
    <cellStyle name="Dezimal 2 17" xfId="3800" xr:uid="{B26BBC1E-0036-4514-B729-37B0A95AF7C3}"/>
    <cellStyle name="Dezimal 2 2" xfId="6941" xr:uid="{8A7E05AD-A74D-4872-8701-9091FD224BF1}"/>
    <cellStyle name="Dezimal 2 2 2" xfId="7551" xr:uid="{59E9E1A1-64C6-4A23-A1B3-9298ED6C0700}"/>
    <cellStyle name="Dezimal 2 2 3" xfId="7646" xr:uid="{7ACE2713-71FD-4879-BF72-FC5460E52619}"/>
    <cellStyle name="Dezimal 2 3" xfId="2388" xr:uid="{F93870FC-CF9B-4D4D-81AE-73D4663F5FAB}"/>
    <cellStyle name="Dezimal 2 3 2" xfId="7011" xr:uid="{721ACFD6-9B3D-42CD-B7B6-2FDD87E80770}"/>
    <cellStyle name="Dezimal 2 4" xfId="7644" xr:uid="{1AAB1401-D7F5-4046-AB64-F778181B2735}"/>
    <cellStyle name="Dezimal 2 5" xfId="7743" xr:uid="{39A0F515-A8F9-44F1-825D-ABCBA2E7FD3C}"/>
    <cellStyle name="Dezimal 2 6" xfId="7411" xr:uid="{0E11164A-8165-44F6-90C9-DD5E1DEF5CE2}"/>
    <cellStyle name="Dezimal 2 7" xfId="5385" xr:uid="{A2A067F2-7CEB-4B47-8996-8F2ABEC13BEC}"/>
    <cellStyle name="Dezimal 2 8" xfId="7275" xr:uid="{B01F9F60-00FC-47FB-BAAE-29E3C9BE8728}"/>
    <cellStyle name="Dezimal 2 9" xfId="7812" xr:uid="{CB1F93F2-9BD7-4AF7-9EE7-EF7860B29E37}"/>
    <cellStyle name="Dezimal 3" xfId="7811" xr:uid="{5783686E-932B-477C-B614-E4BB21D7978F}"/>
    <cellStyle name="Dezimal 3 2" xfId="6972" xr:uid="{9BC0F349-1F6E-4576-9602-B30C56613403}"/>
    <cellStyle name="Dezimal 3 2 2" xfId="7196" xr:uid="{9A1284D3-0F8B-483D-9FD9-EF71857FE5CC}"/>
    <cellStyle name="Dezimal 4" xfId="2393" xr:uid="{1B31940C-E6F0-4CC4-947F-3EBC87A58782}"/>
    <cellStyle name="Dezimal 4 2" xfId="7560" xr:uid="{AD74AC7D-9CA7-4A44-8311-D4A8AADD6CDA}"/>
    <cellStyle name="Dezimal 4 3" xfId="3703" xr:uid="{33519A9F-960A-4A30-B19F-4ABACA469E49}"/>
    <cellStyle name="Dezimal 5" xfId="7501" xr:uid="{6FFBBBE0-4C6B-40CB-85A2-EFD99D9504E4}"/>
    <cellStyle name="Dezimal 6" xfId="6993" xr:uid="{AEC3DD6A-B0A0-4392-86DF-7D451631AB88}"/>
    <cellStyle name="Dezimal 6 2" xfId="7665" xr:uid="{9A0A4D2A-ADA9-41BA-B652-817D087AF15D}"/>
    <cellStyle name="Dezimal 7" xfId="7374" xr:uid="{1DFD6DFA-569C-44C4-AB55-997594AD9DE1}"/>
    <cellStyle name="Dezimal 7 2" xfId="7674" xr:uid="{32D08914-F638-42B1-B412-9C3153FE0B8F}"/>
    <cellStyle name="Dezimal 7 3" xfId="7289" xr:uid="{EC5413B8-BCED-42FC-BC1D-A647EFC15D8D}"/>
    <cellStyle name="Dezimal 7 3 2" xfId="9673" xr:uid="{F2CE7038-3953-4CC4-AB0F-5A929E4E9FB2}"/>
    <cellStyle name="Dezimal 7 3 3" xfId="24880" xr:uid="{3DFBBFCA-4ABE-4065-A8C1-A8B1B1B2BA48}"/>
    <cellStyle name="Dezimal 8" xfId="7341" xr:uid="{DA47A739-049F-47E1-9456-E9C4FBB57EB3}"/>
    <cellStyle name="Dezimal 9" xfId="7390" xr:uid="{38F5A738-BFA3-40B0-9426-288511787DFC}"/>
    <cellStyle name="Dezimal 9 2" xfId="7296" xr:uid="{E67B3A4E-605E-4C4E-A779-95887F91BBB6}"/>
    <cellStyle name="Dia" xfId="353" xr:uid="{DC5E4708-13B2-451B-9876-E571725717BF}"/>
    <cellStyle name="DIA 10" xfId="6899" xr:uid="{D87D38B9-7FE5-4CB0-9CFE-A4589E40C50B}"/>
    <cellStyle name="Dia 11" xfId="14173" xr:uid="{64D86FC3-3D26-4EF0-B6F2-5B4D736B192E}"/>
    <cellStyle name="Dia 11 2" xfId="20312" xr:uid="{46394BC3-27AA-4DC9-A3F7-C7485C38CDB6}"/>
    <cellStyle name="Dia 11 3" xfId="26630" xr:uid="{64BBD77A-C6D3-401D-BF2F-5169087A030C}"/>
    <cellStyle name="Dia 12" xfId="14206" xr:uid="{B82A9F1D-430F-4380-A128-060E46935D11}"/>
    <cellStyle name="Dia 12 2" xfId="22712" xr:uid="{6CDBC57B-F440-4D1B-8302-01316C025FF6}"/>
    <cellStyle name="Dia 12 3" xfId="26646" xr:uid="{D73D1BB5-B191-4511-8EE7-B177B79D5704}"/>
    <cellStyle name="Dia 13" xfId="14146" xr:uid="{91AE6662-7997-4D69-8997-0B02CCFA6B9D}"/>
    <cellStyle name="Dia 13 2" xfId="20319" xr:uid="{EB7D1B36-38AB-4226-9B38-2FBB10742D56}"/>
    <cellStyle name="Dia 13 3" xfId="26622" xr:uid="{65F2BB47-9073-4A55-956E-75D021278FAA}"/>
    <cellStyle name="Dia 14" xfId="14213" xr:uid="{D5937981-4382-4EAC-B7A8-358CE63EB50F}"/>
    <cellStyle name="Dia 14 2" xfId="22715" xr:uid="{B9C8D586-E5B1-477D-A37B-387D5899186A}"/>
    <cellStyle name="Dia 14 3" xfId="26649" xr:uid="{983FCACF-D518-464A-B4B2-587DA95E430F}"/>
    <cellStyle name="Dia 15" xfId="14145" xr:uid="{582CEB2B-A420-4398-ABFC-39F78B57DE66}"/>
    <cellStyle name="Dia 15 2" xfId="20359" xr:uid="{6B88D109-F202-4A23-8ACD-75D20B1999C2}"/>
    <cellStyle name="Dia 15 3" xfId="26621" xr:uid="{EE49F060-7BA3-46CB-A165-D41D1B9080FB}"/>
    <cellStyle name="Dia 16" xfId="14165" xr:uid="{00171A2E-353C-4616-9CFC-02388D059178}"/>
    <cellStyle name="Dia 16 2" xfId="22717" xr:uid="{6AB2F7ED-799F-40B5-87A6-4D54473BC104}"/>
    <cellStyle name="Dia 16 3" xfId="26629" xr:uid="{3086B2F3-7918-48CC-8BBC-263701A2660C}"/>
    <cellStyle name="Dia 17" xfId="14083" xr:uid="{D4870CEA-6A5A-4A87-87C4-8C58020E9EA3}"/>
    <cellStyle name="Dia 17 2" xfId="20361" xr:uid="{A5220D0A-2286-44CE-A86E-912647095FE7}"/>
    <cellStyle name="Dia 17 3" xfId="26609" xr:uid="{2163E752-9065-42F4-8763-4B7ABD25A63E}"/>
    <cellStyle name="Dia 18" xfId="14303" xr:uid="{C801E082-7450-495E-8EF5-7D6B38E4DCA8}"/>
    <cellStyle name="Dia 18 2" xfId="22719" xr:uid="{2ABFC3A7-7156-4864-A50C-D1345CF57C67}"/>
    <cellStyle name="Dia 18 3" xfId="26667" xr:uid="{CAF180DE-2B0B-4E0D-9CFA-34DA25CBF721}"/>
    <cellStyle name="Dia 19" xfId="20364" xr:uid="{2DEB7255-6B44-4744-85F9-AFD5F341CCF9}"/>
    <cellStyle name="Dia 2" xfId="743" xr:uid="{C97CB8AC-F88A-43CC-A2A9-73136BDA2142}"/>
    <cellStyle name="Dia 2 2" xfId="2614" xr:uid="{F5B29DF1-BA60-4184-9CED-FD5747BA61BE}"/>
    <cellStyle name="Dia 2 3" xfId="2613" xr:uid="{F5179034-A046-47CA-999B-43E55FF9D3E1}"/>
    <cellStyle name="Dia 20" xfId="22721" xr:uid="{C5651BBC-F237-4B29-A29B-CDD77BA1E257}"/>
    <cellStyle name="Dia 21" xfId="20366" xr:uid="{E9C30DF2-6024-48DC-A738-7DC604BFB0CB}"/>
    <cellStyle name="Dia 22" xfId="22722" xr:uid="{2802DD75-F344-4023-989A-D6330DBF8FDD}"/>
    <cellStyle name="Dia 23" xfId="20367" xr:uid="{0454D0FF-BA76-4E00-A1EA-90CA84D485D0}"/>
    <cellStyle name="Dia 24" xfId="22723" xr:uid="{1917A743-11E9-4EFD-88FA-B6784CA488FF}"/>
    <cellStyle name="Dia 25" xfId="20368" xr:uid="{F8E452C7-5CED-41DB-9533-D73749549A71}"/>
    <cellStyle name="Dia 26" xfId="22724" xr:uid="{E721EC9D-6606-4802-B204-09450E4E3554}"/>
    <cellStyle name="Dia 27" xfId="20371" xr:uid="{C5A12882-5AD7-47D0-8E3A-EB86B1BFA396}"/>
    <cellStyle name="Dia 28" xfId="22725" xr:uid="{6186607E-2E4A-42F2-B9F8-795C95C15ECE}"/>
    <cellStyle name="Dia 29" xfId="20375" xr:uid="{2805B55D-8B0A-4CC5-90B2-737CC98388C3}"/>
    <cellStyle name="Dia 3" xfId="916" xr:uid="{744E0A37-6281-4CF1-829A-63D3C48B6C12}"/>
    <cellStyle name="Dia 3 2" xfId="2615" xr:uid="{613E7DCA-AFF8-4429-8F6D-A03FA2D54BE2}"/>
    <cellStyle name="Dia 3 3" xfId="20494" xr:uid="{CF1880B2-5DBE-4356-ACDF-51DF61765F82}"/>
    <cellStyle name="Dia 30" xfId="22726" xr:uid="{C50B91D5-172E-4014-90E8-200F057EF9A6}"/>
    <cellStyle name="Dia 31" xfId="20386" xr:uid="{8E79A2E2-57EA-49B5-B052-64518285E34D}"/>
    <cellStyle name="Dia 32" xfId="22727" xr:uid="{1E214256-5CBC-4B12-A80D-46AE8E813115}"/>
    <cellStyle name="Dia 33" xfId="20402" xr:uid="{8EED428C-F674-46F3-AC74-251A4EB794AE}"/>
    <cellStyle name="Dia 34" xfId="23704" xr:uid="{72B86818-6817-416B-B146-8678FD39B038}"/>
    <cellStyle name="Dia 35" xfId="24554" xr:uid="{FEC2EE24-0FA3-4DA3-8CBC-DCB8AFCBEB8C}"/>
    <cellStyle name="Dia 4" xfId="1015" xr:uid="{133BEF95-6328-4935-A3F2-DB3AF2926D95}"/>
    <cellStyle name="DIA 5" xfId="2612" xr:uid="{7B3D8975-171F-4417-BB97-5DEBBF32369E}"/>
    <cellStyle name="DIA 6" xfId="6968" xr:uid="{88C99D70-DC71-4353-BDFE-5655FF15C89B}"/>
    <cellStyle name="DIA 7" xfId="7673" xr:uid="{3358ACBF-F375-49DC-812B-3BBB9A2EAEB7}"/>
    <cellStyle name="DIA 8" xfId="6927" xr:uid="{28520942-BDB3-4AB8-AB53-9C2232F83657}"/>
    <cellStyle name="DIA 9" xfId="7473" xr:uid="{15853375-DE4F-4C72-9E4E-42ED80F4E3AB}"/>
    <cellStyle name="Diseño" xfId="4" xr:uid="{BA295ED5-98A2-4376-98A2-8813B5607584}"/>
    <cellStyle name="Diseño 2" xfId="33" xr:uid="{93292DAD-8B3C-4BC2-B6E3-7457BDC91E73}"/>
    <cellStyle name="Diseño 2 2" xfId="62" xr:uid="{5B2B641E-67AF-46F5-A0D2-82B9E3D36685}"/>
    <cellStyle name="Diseño 2 2 2" xfId="113" xr:uid="{CD44928F-AE3F-4CC9-BDA1-BD37317C0DC8}"/>
    <cellStyle name="Diseño 2 2 2 2" xfId="188" xr:uid="{CC5C7CA9-807E-47FC-A3AA-EF9E3AD79C06}"/>
    <cellStyle name="Diseño 2 2 3" xfId="154" xr:uid="{04B5C56E-BCDE-452C-B816-B6A15BBE4FE8}"/>
    <cellStyle name="Diseño 2 2 4" xfId="2616" xr:uid="{E6F82292-FF90-48AF-B875-B54E32E05091}"/>
    <cellStyle name="Diseño 2 3" xfId="98" xr:uid="{6F23548D-54AA-4E49-AE6B-CDD5D5B163BA}"/>
    <cellStyle name="Diseño 2 3 2" xfId="172" xr:uid="{ACB40EE6-2E4D-4876-8EB3-029581416FFC}"/>
    <cellStyle name="Diseño 2 4" xfId="138" xr:uid="{8C43061F-BD21-478F-AD1C-294B41A3F1F3}"/>
    <cellStyle name="Diseño 21" xfId="4411" xr:uid="{CC1F7FA6-A85A-4756-9F6B-96FDB044F33E}"/>
    <cellStyle name="Diseño 3" xfId="53" xr:uid="{E6CA3FA2-63CB-4DA4-87AC-78EA4F407AE5}"/>
    <cellStyle name="Diseño 3 2" xfId="107" xr:uid="{9E144C9A-7758-4DA0-85CC-A6372A7E7BCB}"/>
    <cellStyle name="Diseño 3 2 2" xfId="182" xr:uid="{21B10962-0033-4DF8-BC38-8D000A0C6E36}"/>
    <cellStyle name="Diseño 3 3" xfId="148" xr:uid="{10113AC6-1D76-48F3-91BE-D5A0B2907EAB}"/>
    <cellStyle name="Diseño 3 4" xfId="744" xr:uid="{C7FC5F78-8D26-47C5-9A4C-EB24D224E5B8}"/>
    <cellStyle name="Diseño 4" xfId="89" xr:uid="{9303D496-599D-47FC-B96B-38408C235AE7}"/>
    <cellStyle name="Diseño 4 2" xfId="163" xr:uid="{AD009B6A-004B-424D-AECD-214C0EF978BE}"/>
    <cellStyle name="Diseño 5" xfId="129" xr:uid="{15FA9165-CB46-455D-B88D-6A9941323F82}"/>
    <cellStyle name="Diseño 5 2" xfId="2617" xr:uid="{D57B8061-3AB0-41F1-AC8F-C082D0A60F4B}"/>
    <cellStyle name="Diseño 6" xfId="15" xr:uid="{242F9616-6C2E-4A3F-85F8-EA1AE0B1D771}"/>
    <cellStyle name="Diseño_Hoja Salida 2009 Perú-Colombia" xfId="2618" xr:uid="{CAE53ADF-E829-490B-9A17-7D9A9E8D16CB}"/>
    <cellStyle name="Dobre" xfId="745" xr:uid="{82E38361-D53C-4C29-874D-D8EDB2F98A94}"/>
    <cellStyle name="Dollar" xfId="538" xr:uid="{6B63F6EC-AB93-4CE6-BC5F-C689CB7BD0C7}"/>
    <cellStyle name="DollarWhole" xfId="539" xr:uid="{F0F93E36-E430-4CCF-ACDF-A3F383EF8068}"/>
    <cellStyle name="Dotted Line" xfId="354" xr:uid="{94B75DAA-99C3-4BAE-B7E7-7EEE64EB511A}"/>
    <cellStyle name="Dotted Line 2" xfId="917" xr:uid="{F2F14934-BE1A-4B3E-8981-02CC1DB0626A}"/>
    <cellStyle name="Dotted Line 2 2" xfId="2619" xr:uid="{34F3C370-E1A8-4C9C-94F1-3C2F3E720830}"/>
    <cellStyle name="Dotted Line 2 3" xfId="20499" xr:uid="{92831F57-8FC2-4006-8953-4623E6384505}"/>
    <cellStyle name="Dotted Line 3" xfId="8035" xr:uid="{4F963D93-355B-49EC-B07F-61FE10BC421A}"/>
    <cellStyle name="Double Accounting" xfId="355" xr:uid="{5D8FAF45-E972-484A-B2C5-FD4302FF4D6F}"/>
    <cellStyle name="Eingabe 2" xfId="7757" xr:uid="{4BEAA53E-AF9A-4E6C-8566-AEED4310A136}"/>
    <cellStyle name="En miles" xfId="540" xr:uid="{812F10EE-0C73-477D-ADAA-10A3A26E7299}"/>
    <cellStyle name="En millones" xfId="541" xr:uid="{A8E1825F-013B-44CF-9E31-107D60AD4B35}"/>
    <cellStyle name="Encabez1" xfId="356" xr:uid="{FA565D47-72AD-4E3F-84F4-D77EBB4F6960}"/>
    <cellStyle name="ENCABEZ1 10" xfId="7634" xr:uid="{F2559BD7-70B2-45ED-86CE-260F0EA7D4B8}"/>
    <cellStyle name="Encabez1 11" xfId="14179" xr:uid="{9A742B03-ABAF-4895-939F-70CC82133066}"/>
    <cellStyle name="Encabez1 11 2" xfId="20283" xr:uid="{6D9D17AE-BD91-4CCC-AD17-D4DC58FC46CA}"/>
    <cellStyle name="Encabez1 11 3" xfId="26632" xr:uid="{90D36969-9759-4FDA-A5E0-69ECF36975FC}"/>
    <cellStyle name="Encabez1 12" xfId="14201" xr:uid="{585B21DB-030C-4A04-8809-23D5D01A90B0}"/>
    <cellStyle name="Encabez1 12 2" xfId="22698" xr:uid="{C32325B9-96D6-47F4-BF48-F84804DE7B9F}"/>
    <cellStyle name="Encabez1 12 3" xfId="26643" xr:uid="{01095A9B-7078-456D-A099-80EC6DA8445D}"/>
    <cellStyle name="Encabez1 13" xfId="14159" xr:uid="{40A7E9C0-1FDB-477C-93D8-33C8B5E8C781}"/>
    <cellStyle name="Encabez1 13 2" xfId="20288" xr:uid="{8FA21AA5-1A38-4EEC-995F-83195B24C62A}"/>
    <cellStyle name="Encabez1 13 3" xfId="26627" xr:uid="{860E8A47-2026-428A-B553-5CC77263ACD0}"/>
    <cellStyle name="Encabez1 14" xfId="14208" xr:uid="{BB7FDE19-0CCC-48C8-9C6C-9E7720E105F9}"/>
    <cellStyle name="Encabez1 14 2" xfId="22701" xr:uid="{520FDDBF-6C3A-4201-869C-85EA3D427050}"/>
    <cellStyle name="Encabez1 14 3" xfId="26648" xr:uid="{2A1991EE-15AA-402D-A024-54DF9548F824}"/>
    <cellStyle name="Encabez1 15" xfId="14155" xr:uid="{23120C0E-D4D0-42D0-88F0-3BC8965706A8}"/>
    <cellStyle name="Encabez1 15 2" xfId="20291" xr:uid="{A7F44500-7CD4-4181-9091-9CFD444BC8F9}"/>
    <cellStyle name="Encabez1 15 3" xfId="26624" xr:uid="{5E1E8A25-C5E3-481A-A21F-4D0C6BE48CCD}"/>
    <cellStyle name="Encabez1 16" xfId="14151" xr:uid="{B67E77EB-ED34-44CC-A792-6F25BF8F3A69}"/>
    <cellStyle name="Encabez1 16 2" xfId="22703" xr:uid="{B37FDC06-EAE7-4834-994D-D9A7BCDC717E}"/>
    <cellStyle name="Encabez1 16 3" xfId="26623" xr:uid="{3659ADE4-E47F-4FF4-926B-3E3E4F4464A7}"/>
    <cellStyle name="Encabez1 17" xfId="14089" xr:uid="{D6FFBCAC-ED1E-4FF3-86DA-B888EF279CBE}"/>
    <cellStyle name="Encabez1 17 2" xfId="20294" xr:uid="{E631E1BC-2122-42ED-A0A3-E4408C1FDBCA}"/>
    <cellStyle name="Encabez1 17 3" xfId="26611" xr:uid="{4CE5C961-D2B5-402D-9FF3-A3D238F88AB5}"/>
    <cellStyle name="Encabez1 18" xfId="14130" xr:uid="{666989A0-A48B-4B25-9ECC-6A7354FAC9D5}"/>
    <cellStyle name="Encabez1 18 2" xfId="22705" xr:uid="{6F3408AC-6470-4A3B-9190-5759C962E246}"/>
    <cellStyle name="Encabez1 18 3" xfId="26620" xr:uid="{8FABB38D-3CFD-4839-95E4-E28FD5E41CA1}"/>
    <cellStyle name="Encabez1 19" xfId="20300" xr:uid="{DC28CC91-09AC-43D9-9F3B-5EDDE3E43D54}"/>
    <cellStyle name="Encabez1 2" xfId="746" xr:uid="{E436CFA4-5747-403A-9659-D8CCA44319DA}"/>
    <cellStyle name="Encabez1 2 2" xfId="2622" xr:uid="{23CADA2D-182C-456D-B7E3-4CAA8CBABCBC}"/>
    <cellStyle name="Encabez1 2 3" xfId="2621" xr:uid="{238A7F56-4CAD-4310-A124-47653E5E0806}"/>
    <cellStyle name="Encabez1 20" xfId="22707" xr:uid="{FEB1447E-BC10-4389-8098-425E3063C7D4}"/>
    <cellStyle name="Encabez1 21" xfId="20308" xr:uid="{28A9E189-BF46-47F8-994B-1F82311B5CF1}"/>
    <cellStyle name="Encabez1 22" xfId="22709" xr:uid="{78A49856-4186-4C36-AEC8-82376B6A92E7}"/>
    <cellStyle name="Encabez1 23" xfId="20314" xr:uid="{0D8C4648-D65B-4CCC-A1AE-F3FCC5E75917}"/>
    <cellStyle name="Encabez1 24" xfId="22711" xr:uid="{5FF24F23-7D46-4139-97E9-6C97003FECD2}"/>
    <cellStyle name="Encabez1 25" xfId="20318" xr:uid="{E425C23F-662C-4AEC-BCA5-7673FF2E4E8F}"/>
    <cellStyle name="Encabez1 26" xfId="22714" xr:uid="{E4BABE14-15A0-4234-B884-7C06145A9105}"/>
    <cellStyle name="Encabez1 27" xfId="20358" xr:uid="{B7F07F2E-66D6-44C3-AF5A-5EF2249A08DE}"/>
    <cellStyle name="Encabez1 28" xfId="22716" xr:uid="{0ED4FE4D-F968-4EC0-BEEB-863FEF9F8B95}"/>
    <cellStyle name="Encabez1 29" xfId="20360" xr:uid="{5A95E26C-3584-4D18-BC86-12A228D06C5A}"/>
    <cellStyle name="Encabez1 3" xfId="918" xr:uid="{54F93DB9-DB4E-4366-B8F0-715420F7769D}"/>
    <cellStyle name="Encabez1 3 2" xfId="2623" xr:uid="{1015945C-3FCF-4EE7-B87C-B1C4EE773A8E}"/>
    <cellStyle name="Encabez1 3 3" xfId="20505" xr:uid="{256D8664-407B-4EF3-B9C6-AA6B50566838}"/>
    <cellStyle name="Encabez1 30" xfId="22718" xr:uid="{78632CB0-88FC-4A27-B568-0476E7094D46}"/>
    <cellStyle name="Encabez1 31" xfId="20362" xr:uid="{31CD5EAD-7FBE-4EAA-880E-4B29326FDE82}"/>
    <cellStyle name="Encabez1 32" xfId="22720" xr:uid="{9CC5FD06-344F-4FA0-86A0-19CC9EF5754B}"/>
    <cellStyle name="Encabez1 33" xfId="20365" xr:uid="{C887AA07-59FF-4276-A91C-6F2325ECEAF9}"/>
    <cellStyle name="Encabez1 34" xfId="23705" xr:uid="{A7723CF6-E975-4E6E-8AF1-FA84A8DF5702}"/>
    <cellStyle name="Encabez1 35" xfId="24552" xr:uid="{7939B5A7-4D0E-4797-976D-2CCF0D8EC2E4}"/>
    <cellStyle name="Encabez1 4" xfId="1016" xr:uid="{4B37F984-DC97-47B1-8565-D9B6148A743C}"/>
    <cellStyle name="ENCABEZ1 5" xfId="2620" xr:uid="{BEDE0922-204A-468A-9EAD-9EB29AA56B73}"/>
    <cellStyle name="ENCABEZ1 6" xfId="6970" xr:uid="{19338176-B818-4EC9-8C33-5B69751BCFF4}"/>
    <cellStyle name="ENCABEZ1 7" xfId="7241" xr:uid="{D8929A59-F195-41D8-B596-9A9515B23468}"/>
    <cellStyle name="ENCABEZ1 8" xfId="7517" xr:uid="{278629AD-690D-4B0C-9003-F8B4542352A7}"/>
    <cellStyle name="ENCABEZ1 9" xfId="7176" xr:uid="{C1D1B1A6-7957-4ADB-9B90-45C513476B17}"/>
    <cellStyle name="Encabez2" xfId="357" xr:uid="{66365C4B-0AD9-4C58-8A32-8EAF41220C3C}"/>
    <cellStyle name="ENCABEZ2 10" xfId="7516" xr:uid="{9CAA1EAC-1609-4FF7-B230-C4CFC363E7F0}"/>
    <cellStyle name="Encabez2 11" xfId="14180" xr:uid="{962FAC6E-D59C-4CF4-9332-BD6F0F2C3617}"/>
    <cellStyle name="Encabez2 11 2" xfId="20280" xr:uid="{E66C09F6-A77F-40CF-83CE-8AB7CDBF170C}"/>
    <cellStyle name="Encabez2 11 3" xfId="26633" xr:uid="{CA33CB47-A22A-48D4-9883-B5E26AAFC18A}"/>
    <cellStyle name="Encabez2 12" xfId="14200" xr:uid="{44D4FEE9-6D20-4959-B7DA-C47A0FB502BE}"/>
    <cellStyle name="Encabez2 12 2" xfId="22695" xr:uid="{5DD864F2-930A-4F3D-BF08-89C5BF49B7E9}"/>
    <cellStyle name="Encabez2 12 3" xfId="26642" xr:uid="{8276BD49-F9CF-4F47-A24F-3A64235827DB}"/>
    <cellStyle name="Encabez2 13" xfId="14161" xr:uid="{E8D0999D-5950-41FB-9759-4C8F70D5D0FE}"/>
    <cellStyle name="Encabez2 13 2" xfId="20281" xr:uid="{FCE10EF9-44B8-4C67-BCA5-84D593DC760F}"/>
    <cellStyle name="Encabez2 13 3" xfId="26628" xr:uid="{D1B7FE92-3901-48A1-B1A1-D03D5D0E9A1F}"/>
    <cellStyle name="Encabez2 14" xfId="14207" xr:uid="{4A4C454F-751B-4D59-8CE3-A60AB1788EB7}"/>
    <cellStyle name="Encabez2 14 2" xfId="22696" xr:uid="{D9546B4B-9CE0-4E5E-8513-FDFE5E6D2C97}"/>
    <cellStyle name="Encabez2 14 3" xfId="26647" xr:uid="{B1F5B9DE-D3C5-4646-90CD-8DF601C27F39}"/>
    <cellStyle name="Encabez2 15" xfId="14157" xr:uid="{0E169584-A35D-4376-8C11-52D1D32DE751}"/>
    <cellStyle name="Encabez2 15 2" xfId="20282" xr:uid="{A43FCA14-64E7-41C4-8C99-7BE9A41EFE6B}"/>
    <cellStyle name="Encabez2 15 3" xfId="26626" xr:uid="{90EEDBDB-319D-40D6-8623-FCA4E0B37009}"/>
    <cellStyle name="Encabez2 16" xfId="14321" xr:uid="{4B26DA1C-65FC-465C-A21E-8B71B6884110}"/>
    <cellStyle name="Encabez2 16 2" xfId="22697" xr:uid="{9A785520-7D43-4C3C-9085-BD4E5C66DDB8}"/>
    <cellStyle name="Encabez2 16 3" xfId="26669" xr:uid="{7C422E33-843E-4447-BBC6-195A5643D4B8}"/>
    <cellStyle name="Encabez2 17" xfId="14091" xr:uid="{7B070C2F-E1AF-4FFA-8C77-5FB61B80C3CE}"/>
    <cellStyle name="Encabez2 17 2" xfId="20284" xr:uid="{91B1A2CE-0AE1-44E3-8F4B-0B1FD6C7BEF6}"/>
    <cellStyle name="Encabez2 17 3" xfId="26612" xr:uid="{E2A03866-A2D2-4C23-A147-771D42D12B31}"/>
    <cellStyle name="Encabez2 18" xfId="14129" xr:uid="{71F9B949-35EE-44D5-A3E4-4C8F493B4556}"/>
    <cellStyle name="Encabez2 18 2" xfId="22699" xr:uid="{64D5DDFE-FC90-406F-ABDC-A8144B31F71D}"/>
    <cellStyle name="Encabez2 18 3" xfId="26619" xr:uid="{C88902E9-55C4-4EFB-AA49-5597400800EF}"/>
    <cellStyle name="Encabez2 19" xfId="20287" xr:uid="{74CEFA58-A914-42C1-A784-6F17506C81EF}"/>
    <cellStyle name="Encabez2 2" xfId="747" xr:uid="{C1089DD9-641A-41E8-9DB3-38B25BB669A1}"/>
    <cellStyle name="Encabez2 2 2" xfId="2626" xr:uid="{EE247AF6-746E-4A6B-BAB6-9103D4C885E8}"/>
    <cellStyle name="Encabez2 2 3" xfId="2625" xr:uid="{5308BB35-2133-4B6C-80BC-D22E73CA8884}"/>
    <cellStyle name="Encabez2 20" xfId="22700" xr:uid="{4D81EBBC-D136-4045-9265-0EABD12CA972}"/>
    <cellStyle name="Encabez2 21" xfId="20290" xr:uid="{A76C0335-D296-4A92-BD3F-C317C068B951}"/>
    <cellStyle name="Encabez2 22" xfId="22702" xr:uid="{30AFEC2C-CBDD-4E32-9326-0C8C166EDA61}"/>
    <cellStyle name="Encabez2 23" xfId="20292" xr:uid="{16A54932-847B-403B-8532-A0A7854E1589}"/>
    <cellStyle name="Encabez2 24" xfId="22704" xr:uid="{7AA97150-19DB-4009-B5EB-02B7AC28896F}"/>
    <cellStyle name="Encabez2 25" xfId="20298" xr:uid="{4CCD0E5A-7B52-4D5A-9450-BC6D7E83524C}"/>
    <cellStyle name="Encabez2 26" xfId="22706" xr:uid="{A5E1C7F2-932F-4BC2-BD3D-2F72F469764B}"/>
    <cellStyle name="Encabez2 27" xfId="20306" xr:uid="{4C7ECE9A-D40E-40C0-8970-C5C56AD67BE3}"/>
    <cellStyle name="Encabez2 28" xfId="22708" xr:uid="{45610E83-B62A-43CF-8D4E-2F7FA8DF19FB}"/>
    <cellStyle name="Encabez2 29" xfId="20313" xr:uid="{8A879E3F-40F0-4BD8-8E14-90F794AA3921}"/>
    <cellStyle name="Encabez2 3" xfId="919" xr:uid="{A29BE14C-3C76-48E2-B82D-91D3F29854B3}"/>
    <cellStyle name="Encabez2 3 2" xfId="2627" xr:uid="{8B883D02-94B5-4D8C-A95D-D52DDDF55655}"/>
    <cellStyle name="Encabez2 3 3" xfId="20514" xr:uid="{4D081926-7547-4F0D-A550-ADF763849782}"/>
    <cellStyle name="Encabez2 30" xfId="22710" xr:uid="{D151BF16-6127-47A5-A14D-598AFEBCB92E}"/>
    <cellStyle name="Encabez2 31" xfId="20316" xr:uid="{A7FC480D-FF80-4CB1-95B2-DD0DBA76C033}"/>
    <cellStyle name="Encabez2 32" xfId="22713" xr:uid="{FCD2DEBC-66CE-42E5-8BD8-BAA49EE64571}"/>
    <cellStyle name="Encabez2 33" xfId="20357" xr:uid="{26A7B7EB-E9CA-45B7-B24C-5212199FFAE4}"/>
    <cellStyle name="Encabez2 34" xfId="23706" xr:uid="{145D00D2-C2CB-405E-8048-E98E72CBDE25}"/>
    <cellStyle name="Encabez2 35" xfId="26584" xr:uid="{E74D7A1D-92B2-4816-BE1A-3047F8E77620}"/>
    <cellStyle name="Encabez2 4" xfId="1017" xr:uid="{DDDC9A55-6F7D-40D9-A58A-AE5926568871}"/>
    <cellStyle name="ENCABEZ2 5" xfId="2624" xr:uid="{C79BF533-BE53-401A-A929-D98B3322BBB2}"/>
    <cellStyle name="ENCABEZ2 6" xfId="6973" xr:uid="{AEC34DB5-A3DB-4229-A8A9-20B42FB0AE61}"/>
    <cellStyle name="ENCABEZ2 7" xfId="7239" xr:uid="{6268ADA1-EBC4-4C09-9FB2-2A5F4E749CFA}"/>
    <cellStyle name="ENCABEZ2 8" xfId="7518" xr:uid="{7E9F1888-1188-4329-8DBA-C125D0F46DB7}"/>
    <cellStyle name="ENCABEZ2 9" xfId="7175" xr:uid="{99E516C0-229B-49A5-A0B1-71668E6ADBD2}"/>
    <cellStyle name="Encabezado 1 2" xfId="288" xr:uid="{9A2CC957-3501-4DDB-AFD2-25CFFD7BE6AF}"/>
    <cellStyle name="Encabezado 2" xfId="748" xr:uid="{BCAE6D37-33A1-4EBC-B003-6813F243DAA8}"/>
    <cellStyle name="Encabezado 4 2" xfId="358" xr:uid="{1E01D1BD-B6E9-4613-AC1C-D6CE88B6ADB7}"/>
    <cellStyle name="Encabezado 4 2 10" xfId="2629" xr:uid="{DBC4B18A-BB62-41A3-9137-56A3B8F1BD53}"/>
    <cellStyle name="Encabezado 4 2 11" xfId="2630" xr:uid="{870ACC58-45AD-409C-8415-D037197CE067}"/>
    <cellStyle name="Encabezado 4 2 12" xfId="2631" xr:uid="{78C71248-BA73-4D1B-8F22-D85FE8E939EE}"/>
    <cellStyle name="Encabezado 4 2 13" xfId="4412" xr:uid="{C7E7196B-785E-4AF0-B3DD-D4067A0EFA9A}"/>
    <cellStyle name="Encabezado 4 2 14" xfId="2628" xr:uid="{B57EB2AF-C132-4A72-A095-71F0F7356DF5}"/>
    <cellStyle name="Encabezado 4 2 2" xfId="2632" xr:uid="{6212E262-9B53-40A3-9328-18158DA34450}"/>
    <cellStyle name="Encabezado 4 2 3" xfId="2633" xr:uid="{B9FBB5BA-4909-48D4-A0C6-874F0F39CCD9}"/>
    <cellStyle name="Encabezado 4 2 4" xfId="2634" xr:uid="{192F82BE-4023-428B-B3B7-62288248AFAD}"/>
    <cellStyle name="Encabezado 4 2 5" xfId="2635" xr:uid="{97C316F1-106C-454E-A496-8D169197E80D}"/>
    <cellStyle name="Encabezado 4 2 6" xfId="2636" xr:uid="{EE6FC44D-2A97-47E5-982B-470CA4AD0867}"/>
    <cellStyle name="Encabezado 4 2 7" xfId="2637" xr:uid="{BCF40BD6-88E5-44A3-AE54-2E4BABC03132}"/>
    <cellStyle name="Encabezado 4 2 8" xfId="2638" xr:uid="{AA2A3628-C10E-4689-A265-596688F1D18A}"/>
    <cellStyle name="Encabezado 4 2 9" xfId="2639" xr:uid="{01BE57FD-B188-45A1-A73E-F67B1AF07A7C}"/>
    <cellStyle name="Encabezado 4 3" xfId="1028" xr:uid="{1E3D0651-2195-40A4-847C-BB510DD71450}"/>
    <cellStyle name="Encabezado 4 3 10" xfId="2641" xr:uid="{965CC328-3A95-4D24-976C-AECCA4EBFE5C}"/>
    <cellStyle name="Encabezado 4 3 11" xfId="2640" xr:uid="{6D720E46-16D9-4370-B331-7FC182F41C2E}"/>
    <cellStyle name="Encabezado 4 3 12" xfId="20516" xr:uid="{115B7C0A-060B-40B2-893F-EB469B2C88C0}"/>
    <cellStyle name="Encabezado 4 3 2" xfId="2642" xr:uid="{414CB639-28E8-425F-835F-78D359A52DFD}"/>
    <cellStyle name="Encabezado 4 3 3" xfId="2643" xr:uid="{99497235-5A19-4749-9906-5BBD63B2A379}"/>
    <cellStyle name="Encabezado 4 3 4" xfId="2644" xr:uid="{C0BB9EDA-08D5-42B1-9239-5F8ACBC2290A}"/>
    <cellStyle name="Encabezado 4 3 5" xfId="2645" xr:uid="{8ECF2AAD-558F-49CA-AB0B-0E76DD631006}"/>
    <cellStyle name="Encabezado 4 3 6" xfId="2646" xr:uid="{D1B8B6F3-4F75-402D-B78C-D36FED8B7727}"/>
    <cellStyle name="Encabezado 4 3 7" xfId="2647" xr:uid="{BD93075C-760A-4505-A2DE-BFB56E9AC3AF}"/>
    <cellStyle name="Encabezado 4 3 8" xfId="2648" xr:uid="{0E234B57-2566-4711-9472-2D9D5E6BB474}"/>
    <cellStyle name="Encabezado 4 3 9" xfId="2649" xr:uid="{A633E793-6028-43C7-885B-3DEAC9C7A8A2}"/>
    <cellStyle name="Encabezado 4 4" xfId="2650" xr:uid="{A0E9EC8C-1A21-420F-9489-7AA5920E1DB6}"/>
    <cellStyle name="Encabezado 4 4 10" xfId="2651" xr:uid="{F9614809-2DC0-4CC8-97DE-59FD3867D53D}"/>
    <cellStyle name="Encabezado 4 4 2" xfId="2652" xr:uid="{B1E27B90-D20A-4446-9668-34966998535F}"/>
    <cellStyle name="Encabezado 4 4 3" xfId="2653" xr:uid="{F73A61B9-5A7F-446E-9EC6-1626C0C93F4A}"/>
    <cellStyle name="Encabezado 4 4 4" xfId="2654" xr:uid="{4A2C3C5D-40FA-4417-96B4-59A0B4206F10}"/>
    <cellStyle name="Encabezado 4 4 5" xfId="2655" xr:uid="{7905FF24-F5ED-4D74-9AAE-1782D1D6D1A0}"/>
    <cellStyle name="Encabezado 4 4 6" xfId="2656" xr:uid="{E20F1CDC-9901-45C3-84F6-BDDDB1E28A6C}"/>
    <cellStyle name="Encabezado 4 4 7" xfId="2657" xr:uid="{C2F671BE-3F99-4080-A36D-E32FAFC5D911}"/>
    <cellStyle name="Encabezado 4 4 8" xfId="2658" xr:uid="{DF2CF53A-6E02-4FEA-9BC8-EA8C44CD4FBF}"/>
    <cellStyle name="Encabezado 4 4 9" xfId="2659" xr:uid="{3A0E9FEE-E509-4838-992A-AA1CDFE8260F}"/>
    <cellStyle name="Encabezado 4 5" xfId="2660" xr:uid="{A08B7533-1225-4BDC-BD8D-85F052D36A3C}"/>
    <cellStyle name="Encabezado 4 5 2" xfId="2661" xr:uid="{2D3F2326-BDCE-42B0-B874-7D687C0B27C6}"/>
    <cellStyle name="Encabezado 4 6" xfId="2662" xr:uid="{5A1C3C64-D135-4096-A8C2-B8C07B3D6015}"/>
    <cellStyle name="Encabezado 4 6 2" xfId="2663" xr:uid="{59E2C216-A644-4793-BF9F-8EE33D878835}"/>
    <cellStyle name="Encabezado 4 7" xfId="9674" xr:uid="{8A33DF98-2DDF-4A27-9ADB-9DEA47252393}"/>
    <cellStyle name="Ênfase1" xfId="542" xr:uid="{5B0693BC-2E81-4E28-917B-EB5139AEBEA4}"/>
    <cellStyle name="Ênfase1 2" xfId="1073" xr:uid="{258532D6-F1E7-4658-8426-829C1C28EF69}"/>
    <cellStyle name="Ênfase2" xfId="543" xr:uid="{C389774B-7F80-4407-8DC9-55DDF9AC209B}"/>
    <cellStyle name="Ênfase2 2" xfId="1074" xr:uid="{59663048-B170-4FBC-B6BB-FCBC86034285}"/>
    <cellStyle name="Ênfase3" xfId="544" xr:uid="{B5EA971E-F045-4149-A1E7-0635A5EDD0E6}"/>
    <cellStyle name="Ênfase3 2" xfId="1075" xr:uid="{64F8E830-7F78-407A-872A-4A1ABF779C56}"/>
    <cellStyle name="Ênfase4" xfId="545" xr:uid="{1F3CD381-3BAB-40CC-B9BE-EE8AA6B79509}"/>
    <cellStyle name="Ênfase4 2" xfId="1076" xr:uid="{A3BC0F28-C3CA-49FA-857C-1510C9E80868}"/>
    <cellStyle name="Ênfase5" xfId="546" xr:uid="{3CA2D21D-9CDF-4426-9FEA-A9EDAFA3330A}"/>
    <cellStyle name="Ênfase5 2" xfId="1077" xr:uid="{F2DFB27D-5BEE-4233-BD13-BBDEFB1BB4E8}"/>
    <cellStyle name="Ênfase6" xfId="547" xr:uid="{B7145C50-3128-4895-8CB7-E09B66634512}"/>
    <cellStyle name="Ênfase6 2" xfId="1078" xr:uid="{EBAB9D9F-4C19-4CD3-92EE-AB220FC87BED}"/>
    <cellStyle name="Énfasis1 2" xfId="359" xr:uid="{B1A51BEF-EF14-4DC9-9533-CA586426F265}"/>
    <cellStyle name="Énfasis1 2 10" xfId="2667" xr:uid="{F942A6CB-F5DC-4080-B1E2-45DE222E06F5}"/>
    <cellStyle name="Énfasis1 2 11" xfId="2668" xr:uid="{A71D3204-D09B-40D5-A40C-33DD8FB3A252}"/>
    <cellStyle name="Énfasis1 2 12" xfId="2669" xr:uid="{97908CD1-F5E0-40F2-8FDD-4DD0AB841460}"/>
    <cellStyle name="Énfasis1 2 13" xfId="4413" xr:uid="{36485332-07C5-4531-BCB9-252EE1130D84}"/>
    <cellStyle name="Énfasis1 2 14" xfId="2666" xr:uid="{BB3D18AC-E1B9-4DAE-99AF-479CF9C5C69A}"/>
    <cellStyle name="Énfasis1 2 2" xfId="2670" xr:uid="{5891D936-2036-4E3D-929E-15812706A83A}"/>
    <cellStyle name="Énfasis1 2 3" xfId="2671" xr:uid="{3C7ABA6F-59A0-4E6A-971D-86FA3EBBB937}"/>
    <cellStyle name="Énfasis1 2 4" xfId="2672" xr:uid="{71D6CD28-0517-44C7-907E-D53D89B6F7ED}"/>
    <cellStyle name="Énfasis1 2 5" xfId="2673" xr:uid="{6A75C9DF-2547-47E1-AE5F-CC1050D66F35}"/>
    <cellStyle name="Énfasis1 2 6" xfId="2674" xr:uid="{034CE4F8-4059-4D56-A3A9-98364502B9C2}"/>
    <cellStyle name="Énfasis1 2 7" xfId="2675" xr:uid="{C1EC8B42-8B51-44DE-B8E8-562F89ACB856}"/>
    <cellStyle name="Énfasis1 2 8" xfId="2676" xr:uid="{172E7526-14F0-450E-91C0-C58E6197975F}"/>
    <cellStyle name="Énfasis1 2 9" xfId="2677" xr:uid="{02232F4B-AD91-4F3C-87E0-86AAB3A5D646}"/>
    <cellStyle name="Énfasis1 3" xfId="2678" xr:uid="{CA090CA4-5404-428E-BDCF-CF92C5E81134}"/>
    <cellStyle name="Énfasis1 3 10" xfId="2679" xr:uid="{B303B696-0BC3-411D-B85A-2A2CC0AC0A0E}"/>
    <cellStyle name="Énfasis1 3 2" xfId="2680" xr:uid="{62F28E64-FF54-4E81-86A0-81BFE1B5090C}"/>
    <cellStyle name="Énfasis1 3 3" xfId="2681" xr:uid="{C6847E37-C077-4416-A27E-A6AB381A7291}"/>
    <cellStyle name="Énfasis1 3 4" xfId="2682" xr:uid="{1D641DAF-95DE-4A88-AA26-89026FCB29A6}"/>
    <cellStyle name="Énfasis1 3 5" xfId="2683" xr:uid="{D10FAD37-7F80-4734-8891-627AAFA70E50}"/>
    <cellStyle name="Énfasis1 3 6" xfId="2684" xr:uid="{B4430A99-C2C9-4659-9295-78AE7E0CA4F9}"/>
    <cellStyle name="Énfasis1 3 7" xfId="2685" xr:uid="{D68DFAFE-3B04-4350-988D-942094DC00D3}"/>
    <cellStyle name="Énfasis1 3 8" xfId="2686" xr:uid="{F064F619-AF25-479A-BE32-26EDB4745A4A}"/>
    <cellStyle name="Énfasis1 3 9" xfId="2687" xr:uid="{376E444F-4B57-4B2F-B577-5FA192C32F92}"/>
    <cellStyle name="Énfasis1 4" xfId="2688" xr:uid="{79C5B80E-9421-44E1-B630-6C398174AF89}"/>
    <cellStyle name="Énfasis1 4 10" xfId="2689" xr:uid="{D8207D38-941B-466A-9278-F6086621E4C2}"/>
    <cellStyle name="Énfasis1 4 2" xfId="2690" xr:uid="{0DD158BE-DD25-442E-817A-2559CF6D9A90}"/>
    <cellStyle name="Énfasis1 4 3" xfId="2691" xr:uid="{2B6F808F-CD65-4092-8BFD-2297D419CE1B}"/>
    <cellStyle name="Énfasis1 4 4" xfId="2692" xr:uid="{A6C08959-AA7C-46C6-9EBB-2C454C99650C}"/>
    <cellStyle name="Énfasis1 4 5" xfId="2693" xr:uid="{4A2562C7-5887-4F3D-A143-EB957B614745}"/>
    <cellStyle name="Énfasis1 4 6" xfId="2694" xr:uid="{E06ED391-98B6-4680-B6DD-5EBDD8FB726D}"/>
    <cellStyle name="Énfasis1 4 7" xfId="2695" xr:uid="{F1BB8B34-D3F5-40F8-8C2B-0CDCBAFDE3C2}"/>
    <cellStyle name="Énfasis1 4 8" xfId="2696" xr:uid="{221865C2-0DE9-48BE-874C-ACF09B2ACC77}"/>
    <cellStyle name="Énfasis1 4 9" xfId="2697" xr:uid="{C2A3C58F-99E3-4FE2-B0AB-167C05146BEE}"/>
    <cellStyle name="Énfasis1 5" xfId="2698" xr:uid="{81F82703-919A-4F99-8F1E-1A37E22D8622}"/>
    <cellStyle name="Énfasis1 5 2" xfId="2699" xr:uid="{16F5748C-65CD-4C91-91DB-61785267C897}"/>
    <cellStyle name="Énfasis1 6" xfId="2700" xr:uid="{83EC91C1-F069-46BB-9E28-7976F3FCC1DE}"/>
    <cellStyle name="Énfasis1 6 2" xfId="2701" xr:uid="{B2237B4B-6313-40A5-B409-BE289B7B0209}"/>
    <cellStyle name="Énfasis1 7" xfId="8525" xr:uid="{AE491A48-AF9E-4416-9511-5715BD40F571}"/>
    <cellStyle name="Énfasis1 7 2" xfId="9675" xr:uid="{5259FCC9-5CF7-4BD7-86A6-D5810E663ECE}"/>
    <cellStyle name="Énfasis1 7 3" xfId="25738" xr:uid="{F9D4841B-EF5D-4B56-8B21-5CECA5016844}"/>
    <cellStyle name="Énfasis2 2" xfId="360" xr:uid="{CE894F6B-2064-4A36-9D37-BB4A66F5B2F2}"/>
    <cellStyle name="Énfasis2 2 10" xfId="2703" xr:uid="{DCC16175-95DE-46E6-9574-B47951F95D22}"/>
    <cellStyle name="Énfasis2 2 11" xfId="2704" xr:uid="{D286517D-DFAC-4C95-92BA-D84DB8E5A8A6}"/>
    <cellStyle name="Énfasis2 2 12" xfId="2705" xr:uid="{B6D4E40E-90D5-438E-81D2-1DD763172EEF}"/>
    <cellStyle name="Énfasis2 2 13" xfId="4414" xr:uid="{968415E2-4D01-464F-8B2F-C62F5D10CFCD}"/>
    <cellStyle name="Énfasis2 2 14" xfId="2702" xr:uid="{6724EAD9-C9AB-4F23-B197-F3C6B2F6D73F}"/>
    <cellStyle name="Énfasis2 2 2" xfId="2706" xr:uid="{61DF1DB5-8B51-465A-8F27-25B94613A601}"/>
    <cellStyle name="Énfasis2 2 3" xfId="2707" xr:uid="{E3628832-4CBA-4817-AE5B-32D9C896B40F}"/>
    <cellStyle name="Énfasis2 2 4" xfId="2708" xr:uid="{16983102-C33E-4C16-9846-AEA7F606E1D8}"/>
    <cellStyle name="Énfasis2 2 5" xfId="2709" xr:uid="{089900EB-E7EC-425C-8371-3069410990ED}"/>
    <cellStyle name="Énfasis2 2 6" xfId="2710" xr:uid="{E88C4BCC-7F5A-467C-814A-4E21FBCCB879}"/>
    <cellStyle name="Énfasis2 2 7" xfId="2711" xr:uid="{9F485396-E596-4CF6-BC81-115A5B088B39}"/>
    <cellStyle name="Énfasis2 2 8" xfId="2712" xr:uid="{D776CA87-45E3-4B81-BA92-8BB49C060FDB}"/>
    <cellStyle name="Énfasis2 2 9" xfId="2713" xr:uid="{DA9F72B8-6309-4FCE-AC79-7E3D707FAF4A}"/>
    <cellStyle name="Énfasis2 3" xfId="2714" xr:uid="{7391A0D7-80EE-493F-B79A-560177DB255A}"/>
    <cellStyle name="Énfasis2 3 10" xfId="2715" xr:uid="{5A8C324C-0323-4E26-9E6E-DBABFB418A68}"/>
    <cellStyle name="Énfasis2 3 2" xfId="2716" xr:uid="{CC94C92E-C0B0-4B54-B3D3-B5AA9B8675A6}"/>
    <cellStyle name="Énfasis2 3 3" xfId="2717" xr:uid="{3B784B36-7C37-4E13-8EEF-C737A2A2FCDD}"/>
    <cellStyle name="Énfasis2 3 4" xfId="2718" xr:uid="{B0A28425-7306-43DF-B103-4C82F76895D6}"/>
    <cellStyle name="Énfasis2 3 5" xfId="2719" xr:uid="{2E6B757C-6D42-4016-8E3A-0998A897161F}"/>
    <cellStyle name="Énfasis2 3 6" xfId="2720" xr:uid="{BEE1B8F6-7D44-4862-8485-63AA555F042C}"/>
    <cellStyle name="Énfasis2 3 7" xfId="2721" xr:uid="{781E90D3-C504-44DF-BAC3-EBCD4F542E09}"/>
    <cellStyle name="Énfasis2 3 8" xfId="2722" xr:uid="{F895BBEB-BFB5-44A8-9119-F66744184DD6}"/>
    <cellStyle name="Énfasis2 3 9" xfId="2723" xr:uid="{52BE17F6-7871-4B62-BC7F-6D555DC8571F}"/>
    <cellStyle name="Énfasis2 4" xfId="2724" xr:uid="{68F7FBB4-81A0-4885-B269-6AD7564F5F0D}"/>
    <cellStyle name="Énfasis2 4 10" xfId="2725" xr:uid="{36484B40-982A-4866-A759-68F599C7F401}"/>
    <cellStyle name="Énfasis2 4 2" xfId="2726" xr:uid="{9F61809C-1687-4E7C-B336-9418BCC4862F}"/>
    <cellStyle name="Énfasis2 4 3" xfId="2727" xr:uid="{12223633-C53D-4159-86DB-13C2BFE9016A}"/>
    <cellStyle name="Énfasis2 4 4" xfId="2728" xr:uid="{A7D95CBE-209B-45BE-A352-374ACFD14CD5}"/>
    <cellStyle name="Énfasis2 4 5" xfId="2729" xr:uid="{3605DF08-B96D-4FED-BB7A-BCF6D40A9D54}"/>
    <cellStyle name="Énfasis2 4 6" xfId="2730" xr:uid="{34249FF8-06D8-4551-84ED-405997962935}"/>
    <cellStyle name="Énfasis2 4 7" xfId="2731" xr:uid="{41F736AE-A7E4-401F-8F80-94DB8A3D54DB}"/>
    <cellStyle name="Énfasis2 4 8" xfId="2732" xr:uid="{3AE8E4BF-5CAF-4506-851F-65D51D8811E9}"/>
    <cellStyle name="Énfasis2 4 9" xfId="2733" xr:uid="{550FDE10-3AC5-4930-B60F-8F86BCDCC320}"/>
    <cellStyle name="Énfasis2 5" xfId="2734" xr:uid="{B9B935A0-3723-4146-9E53-27B7C8606646}"/>
    <cellStyle name="Énfasis2 5 2" xfId="2735" xr:uid="{63B1C932-6995-4C4F-9908-88072E5AF570}"/>
    <cellStyle name="Énfasis2 6" xfId="2736" xr:uid="{2F854B0C-2394-4751-92F7-FFB978191383}"/>
    <cellStyle name="Énfasis2 6 2" xfId="2737" xr:uid="{F5D2AA51-5366-48F9-B4B2-EF0167893D8B}"/>
    <cellStyle name="Énfasis2 7" xfId="8529" xr:uid="{5B00D7B6-E5E9-45D7-A61A-99BA1C320CAF}"/>
    <cellStyle name="Énfasis2 7 2" xfId="9676" xr:uid="{B05CFEFC-1D3B-49BA-8870-1C6CBB6742FC}"/>
    <cellStyle name="Énfasis2 7 3" xfId="25742" xr:uid="{969F239B-4A1C-4FE6-8284-AAB45DF44378}"/>
    <cellStyle name="Énfasis3 2" xfId="361" xr:uid="{62C2526C-6551-4A07-B8A8-CEDA5E946FAC}"/>
    <cellStyle name="Énfasis3 2 10" xfId="2739" xr:uid="{BE377FF2-60CB-46DC-987F-C6EF5322E718}"/>
    <cellStyle name="Énfasis3 2 11" xfId="2740" xr:uid="{FF9C48AD-C076-47E4-99F5-463EB7BF0456}"/>
    <cellStyle name="Énfasis3 2 12" xfId="2741" xr:uid="{34662608-A930-40B9-8DC9-FC39E1A2FC75}"/>
    <cellStyle name="Énfasis3 2 13" xfId="4415" xr:uid="{C2D58B9A-57B5-4638-A0AC-D80FD05B760E}"/>
    <cellStyle name="Énfasis3 2 14" xfId="2738" xr:uid="{3BF6D01A-9802-49B7-812A-767C7D08608A}"/>
    <cellStyle name="Énfasis3 2 2" xfId="2742" xr:uid="{209B3481-BAD4-41F3-846C-9D13C8ACAEF6}"/>
    <cellStyle name="Énfasis3 2 3" xfId="2743" xr:uid="{5B505F72-B2A5-4FB3-9BCE-086295174028}"/>
    <cellStyle name="Énfasis3 2 4" xfId="2744" xr:uid="{D62D6F4D-664D-4EFE-A553-9D69AC657E59}"/>
    <cellStyle name="Énfasis3 2 5" xfId="2745" xr:uid="{BB9C947B-989F-4FA3-BECC-B83D69A67CC6}"/>
    <cellStyle name="Énfasis3 2 6" xfId="2746" xr:uid="{AF2F036A-0A90-4364-A1FB-08D76892A19E}"/>
    <cellStyle name="Énfasis3 2 7" xfId="2747" xr:uid="{37C25CBF-9A66-4F24-B7D1-26DFBE75E4A4}"/>
    <cellStyle name="Énfasis3 2 8" xfId="2748" xr:uid="{D3C73436-07D4-4E32-A1C4-B652FDC63096}"/>
    <cellStyle name="Énfasis3 2 9" xfId="2749" xr:uid="{188E79D9-C248-4587-957F-C8052ACE8360}"/>
    <cellStyle name="Énfasis3 3" xfId="2750" xr:uid="{0B4DE053-BD1E-4B20-B8BB-D9CD0E0F3F59}"/>
    <cellStyle name="Énfasis3 3 10" xfId="2751" xr:uid="{218FD386-7B42-478A-A87F-FE0434C3C27B}"/>
    <cellStyle name="Énfasis3 3 2" xfId="2752" xr:uid="{D422BC7A-1199-47F4-9B99-FF11B9222860}"/>
    <cellStyle name="Énfasis3 3 3" xfId="2753" xr:uid="{7AA94BEB-ECFE-4F84-8D13-C62AFC802B6E}"/>
    <cellStyle name="Énfasis3 3 4" xfId="2754" xr:uid="{179C2E0F-9845-43E8-9C7A-7486B151C69B}"/>
    <cellStyle name="Énfasis3 3 5" xfId="2755" xr:uid="{9CC81599-91A4-4F4C-A982-31C0737DCD3F}"/>
    <cellStyle name="Énfasis3 3 6" xfId="2756" xr:uid="{D428174A-AAE2-49EB-A1E5-9BD7CF3AFE93}"/>
    <cellStyle name="Énfasis3 3 7" xfId="2757" xr:uid="{6B867BB6-FCD9-4EC2-B3A0-C493B43578A1}"/>
    <cellStyle name="Énfasis3 3 8" xfId="2758" xr:uid="{E594CF2B-3E0F-44D8-BB71-6D611BC2D8E3}"/>
    <cellStyle name="Énfasis3 3 9" xfId="2759" xr:uid="{7E133555-62E5-4227-B936-72B8AEF86D2C}"/>
    <cellStyle name="Énfasis3 4" xfId="2760" xr:uid="{0DCBED93-4CEE-4210-98A2-44895D43D782}"/>
    <cellStyle name="Énfasis3 4 10" xfId="2761" xr:uid="{8872348A-53A6-4BA6-A57E-489D8EDBFF7F}"/>
    <cellStyle name="Énfasis3 4 2" xfId="2762" xr:uid="{AE55EC06-6FC8-400A-91B9-F4A1F5E54557}"/>
    <cellStyle name="Énfasis3 4 3" xfId="2763" xr:uid="{F09F7A53-8D52-413E-AB9E-27889FEAD7FE}"/>
    <cellStyle name="Énfasis3 4 4" xfId="2764" xr:uid="{0F584C01-7636-463B-852B-BE3D09FC88E3}"/>
    <cellStyle name="Énfasis3 4 5" xfId="2765" xr:uid="{8993CAFC-C09E-4BAB-8C5B-D24839247A70}"/>
    <cellStyle name="Énfasis3 4 6" xfId="2766" xr:uid="{670E6625-42C9-4ECE-8EF6-D685B8844EB2}"/>
    <cellStyle name="Énfasis3 4 7" xfId="2767" xr:uid="{6A58B5A9-2403-49E5-A965-3719C393B190}"/>
    <cellStyle name="Énfasis3 4 8" xfId="2768" xr:uid="{9C44E90C-C3D9-4BC4-A303-AC49BBC5BCF7}"/>
    <cellStyle name="Énfasis3 4 9" xfId="2769" xr:uid="{407D0BC8-4B07-4469-A2F7-D6C59FA001C7}"/>
    <cellStyle name="Énfasis3 5" xfId="2770" xr:uid="{9C879CA3-84BB-4C43-8009-5F42C0DF9321}"/>
    <cellStyle name="Énfasis3 5 2" xfId="2771" xr:uid="{61025FB3-F6AB-4DFE-B99F-DADF125CE847}"/>
    <cellStyle name="Énfasis3 6" xfId="2772" xr:uid="{F562CE02-DC2A-4423-87F6-88E4B6E568ED}"/>
    <cellStyle name="Énfasis3 6 2" xfId="2773" xr:uid="{D2D5934E-9FA9-4DB4-AD30-D3F4EEA712CA}"/>
    <cellStyle name="Énfasis3 7" xfId="8533" xr:uid="{A422857C-A478-4B6D-B56B-ABBF996F47F1}"/>
    <cellStyle name="Énfasis3 7 2" xfId="9677" xr:uid="{B488B7BF-B355-4AB5-8665-FA6DEA2CA25C}"/>
    <cellStyle name="Énfasis3 7 3" xfId="25745" xr:uid="{BDFD2427-6E7B-4D70-9A2A-60DD05D3C497}"/>
    <cellStyle name="Énfasis4 2" xfId="362" xr:uid="{B92DC7F6-3D6E-47CA-A286-E7F4D81C09D8}"/>
    <cellStyle name="Énfasis4 2 10" xfId="2775" xr:uid="{6136A6AA-FBBA-4817-97C5-1BDE6447DF46}"/>
    <cellStyle name="Énfasis4 2 11" xfId="2776" xr:uid="{1DF061F0-80C2-4AA6-93F3-E9CD5B447C51}"/>
    <cellStyle name="Énfasis4 2 12" xfId="2777" xr:uid="{479DDD2C-CD3E-453B-BCFB-441B76E6871F}"/>
    <cellStyle name="Énfasis4 2 13" xfId="4416" xr:uid="{B19D9885-8D34-404A-B997-782989903A69}"/>
    <cellStyle name="Énfasis4 2 14" xfId="2774" xr:uid="{2D280EC4-793C-40B6-8138-DF0EF84C347A}"/>
    <cellStyle name="Énfasis4 2 2" xfId="2778" xr:uid="{86E7B285-1104-454D-BFAC-E532E35A5BAE}"/>
    <cellStyle name="Énfasis4 2 3" xfId="2779" xr:uid="{4FED09AB-8694-4657-9FA3-AEF72523EDFD}"/>
    <cellStyle name="Énfasis4 2 4" xfId="2780" xr:uid="{F5C9A3E3-40D1-4F90-9310-F789F049E569}"/>
    <cellStyle name="Énfasis4 2 5" xfId="2781" xr:uid="{540D0744-B6FA-4050-B3FA-6C4CAC576663}"/>
    <cellStyle name="Énfasis4 2 6" xfId="2782" xr:uid="{8D793D90-0222-47CA-B691-26A91F3593AE}"/>
    <cellStyle name="Énfasis4 2 7" xfId="2783" xr:uid="{D92E698D-B191-4D57-9445-BF8557F4644D}"/>
    <cellStyle name="Énfasis4 2 8" xfId="2784" xr:uid="{FB7DBF83-8580-46AB-AE76-0E8694789C2A}"/>
    <cellStyle name="Énfasis4 2 9" xfId="2785" xr:uid="{8D38263D-E1FB-4447-B0BD-4EE6AD88B53D}"/>
    <cellStyle name="Énfasis4 3" xfId="2786" xr:uid="{5D6426D6-4A06-47EA-8C1D-7634915006B4}"/>
    <cellStyle name="Énfasis4 3 10" xfId="2787" xr:uid="{DBF81A54-763E-4767-8C3B-3A3358571D64}"/>
    <cellStyle name="Énfasis4 3 2" xfId="2788" xr:uid="{C9BFCB99-BE3B-4ECB-9926-262BE9095525}"/>
    <cellStyle name="Énfasis4 3 3" xfId="2789" xr:uid="{94D92F53-F98C-4FE5-8BD1-AFEF584CECF2}"/>
    <cellStyle name="Énfasis4 3 4" xfId="2790" xr:uid="{82B50C65-B477-4666-BA5C-AC1B1337A9EB}"/>
    <cellStyle name="Énfasis4 3 5" xfId="2791" xr:uid="{5EF091A6-BC9C-4C16-913E-C3BEF2811724}"/>
    <cellStyle name="Énfasis4 3 6" xfId="2792" xr:uid="{777C2219-50C4-4030-BD47-E03267D6BD08}"/>
    <cellStyle name="Énfasis4 3 7" xfId="2793" xr:uid="{BC01CE34-94B8-466D-AD94-684BF668BF2E}"/>
    <cellStyle name="Énfasis4 3 8" xfId="2794" xr:uid="{2B459D55-2A9A-4194-8447-5D8B411A9AF1}"/>
    <cellStyle name="Énfasis4 3 9" xfId="2795" xr:uid="{F7C6560E-8B2B-4331-8C7C-7ADDE87DADE3}"/>
    <cellStyle name="Énfasis4 4" xfId="2796" xr:uid="{7FD5A483-6C76-44C5-B9BF-DAC06D69F19E}"/>
    <cellStyle name="Énfasis4 4 10" xfId="2797" xr:uid="{79FA7B26-B5F8-43C3-A4C9-2A3D7A06F7C6}"/>
    <cellStyle name="Énfasis4 4 2" xfId="2798" xr:uid="{0514DBE3-A99D-4008-B41E-85D34F44E549}"/>
    <cellStyle name="Énfasis4 4 3" xfId="2799" xr:uid="{465AA99E-3A27-4F8A-96D5-F8684E33A6F2}"/>
    <cellStyle name="Énfasis4 4 4" xfId="2800" xr:uid="{42E6F354-7297-4250-B9DD-3333E7B81B21}"/>
    <cellStyle name="Énfasis4 4 5" xfId="2801" xr:uid="{B5531538-D40F-4EAE-A9E6-403E7C0FE1D5}"/>
    <cellStyle name="Énfasis4 4 6" xfId="2802" xr:uid="{42162699-D13B-4B80-BE77-303B59BA5D5B}"/>
    <cellStyle name="Énfasis4 4 7" xfId="2803" xr:uid="{859C6F40-9F2E-4A1E-8A60-E4F3FACDD18D}"/>
    <cellStyle name="Énfasis4 4 8" xfId="2804" xr:uid="{F7A23406-EA16-49FF-88D1-F27D6146E711}"/>
    <cellStyle name="Énfasis4 4 9" xfId="2805" xr:uid="{BEC657FF-EA58-4E03-A9E7-728E199367D9}"/>
    <cellStyle name="Énfasis4 5" xfId="2806" xr:uid="{87B7384E-F2BC-4B76-BBCD-42C6E1245EF6}"/>
    <cellStyle name="Énfasis4 5 2" xfId="2807" xr:uid="{6C56003E-C8EE-41B7-8B69-5CFCFBB5FB89}"/>
    <cellStyle name="Énfasis4 6" xfId="2808" xr:uid="{D463F9A4-5CEF-48F5-ADF3-712D49869569}"/>
    <cellStyle name="Énfasis4 6 2" xfId="2809" xr:uid="{7F45326B-5093-4B66-8E29-64B682DE1469}"/>
    <cellStyle name="Énfasis4 7" xfId="8537" xr:uid="{AE10B482-FC18-42B8-BF43-6138986B0CDF}"/>
    <cellStyle name="Énfasis4 7 2" xfId="9678" xr:uid="{3D441C65-D6C2-426B-A322-C89D94B54EC1}"/>
    <cellStyle name="Énfasis4 7 3" xfId="25749" xr:uid="{365E78E6-3399-425A-B6B5-82CC4EBEF3EE}"/>
    <cellStyle name="Énfasis5 2" xfId="363" xr:uid="{053D086E-CD81-4F31-BFF6-40D3A3293EFE}"/>
    <cellStyle name="Énfasis5 2 10" xfId="2811" xr:uid="{262D7566-1C08-44B0-B836-8906C1ECDCC6}"/>
    <cellStyle name="Énfasis5 2 11" xfId="2812" xr:uid="{643743B5-33EF-4D06-A43F-B802E9403783}"/>
    <cellStyle name="Énfasis5 2 12" xfId="2813" xr:uid="{610C40BF-52AB-43D7-8702-8CB3FF415FA9}"/>
    <cellStyle name="Énfasis5 2 13" xfId="4417" xr:uid="{8CAE0209-788C-414A-B2F8-5AEBC7D65FF3}"/>
    <cellStyle name="Énfasis5 2 14" xfId="2810" xr:uid="{CC00457B-AD9E-42CD-AC65-0AC1AC0D70EA}"/>
    <cellStyle name="Énfasis5 2 2" xfId="2814" xr:uid="{7FEF7B9C-7DDF-424B-8951-AF301E59101B}"/>
    <cellStyle name="Énfasis5 2 3" xfId="2815" xr:uid="{9908DBD6-C884-48E8-B8CB-210751B59B0F}"/>
    <cellStyle name="Énfasis5 2 4" xfId="2816" xr:uid="{52EAD7E0-0264-425B-BDF2-95F7C6D81E57}"/>
    <cellStyle name="Énfasis5 2 5" xfId="2817" xr:uid="{A1CE5442-465A-408F-A573-AE016C17AC57}"/>
    <cellStyle name="Énfasis5 2 6" xfId="2818" xr:uid="{C5104270-27EE-4297-A11C-CD93F33D4E18}"/>
    <cellStyle name="Énfasis5 2 7" xfId="2819" xr:uid="{DE5619A9-A0B1-4912-81CE-E5B2BDCF36D1}"/>
    <cellStyle name="Énfasis5 2 8" xfId="2820" xr:uid="{F2459388-C11D-4F44-AE2C-6D0E6EDD0EB3}"/>
    <cellStyle name="Énfasis5 2 9" xfId="2821" xr:uid="{82250FCE-1107-4CF3-980F-E17F4C5752FF}"/>
    <cellStyle name="Énfasis5 3" xfId="2822" xr:uid="{0A6355B6-6384-4405-B385-FCEC6561E3A6}"/>
    <cellStyle name="Énfasis5 3 10" xfId="2823" xr:uid="{C50CC2A6-57E1-47E0-898D-FFB4A1ABBD25}"/>
    <cellStyle name="Énfasis5 3 2" xfId="2824" xr:uid="{CEE45F19-AECF-4164-AB8F-E10624E52DEB}"/>
    <cellStyle name="Énfasis5 3 3" xfId="2825" xr:uid="{073FF5ED-A057-4314-B793-3487914C09A2}"/>
    <cellStyle name="Énfasis5 3 4" xfId="2826" xr:uid="{D6078775-0CB3-41B5-BD3E-3AB120F101E2}"/>
    <cellStyle name="Énfasis5 3 5" xfId="2827" xr:uid="{F6F89C7E-E4E2-4F2A-B4B1-5C3CBFA03D70}"/>
    <cellStyle name="Énfasis5 3 6" xfId="2828" xr:uid="{47A376BD-33A9-440A-A1AC-9CACE79E22C5}"/>
    <cellStyle name="Énfasis5 3 7" xfId="2829" xr:uid="{F5FDBC84-E5E3-45A9-B426-6A9574F9DF5C}"/>
    <cellStyle name="Énfasis5 3 8" xfId="2830" xr:uid="{974D8B66-6E99-46FE-81CE-55C18302A7ED}"/>
    <cellStyle name="Énfasis5 3 9" xfId="2831" xr:uid="{0267E552-E463-4DBE-8DFB-94C2E10A4196}"/>
    <cellStyle name="Énfasis5 4" xfId="2832" xr:uid="{267887EA-6CFC-42BD-84B1-305D66C7E380}"/>
    <cellStyle name="Énfasis5 4 10" xfId="2833" xr:uid="{E10A3A8E-4C2D-4FD3-8B8F-94428BCD7292}"/>
    <cellStyle name="Énfasis5 4 2" xfId="2834" xr:uid="{87810375-04E1-4A9C-9FD2-D9279F029A77}"/>
    <cellStyle name="Énfasis5 4 3" xfId="2835" xr:uid="{F493F8A4-BD65-46CD-989D-31B005FE3F76}"/>
    <cellStyle name="Énfasis5 4 4" xfId="2836" xr:uid="{22D8B7FD-E920-4F7E-976E-EC17DB3BC775}"/>
    <cellStyle name="Énfasis5 4 5" xfId="2837" xr:uid="{5EE7924F-9FEF-4CC3-BB7B-5D6ED22A7ECC}"/>
    <cellStyle name="Énfasis5 4 6" xfId="2838" xr:uid="{9BF60246-F97E-4826-803B-901EBDAD7532}"/>
    <cellStyle name="Énfasis5 4 7" xfId="2839" xr:uid="{7517ED85-6173-4D8C-9CAE-E307AE542888}"/>
    <cellStyle name="Énfasis5 4 8" xfId="2840" xr:uid="{48894588-E2A1-4299-A2C0-DC4FCAEA5E61}"/>
    <cellStyle name="Énfasis5 4 9" xfId="2841" xr:uid="{3FFDDD4B-9F6F-4BF7-8866-3CDADC695BA1}"/>
    <cellStyle name="Énfasis5 5" xfId="2842" xr:uid="{3BFCBA7E-7406-43AC-B6B1-B5CCCF0ABC0C}"/>
    <cellStyle name="Énfasis5 5 2" xfId="2843" xr:uid="{8F72B01D-EE32-4D59-9757-6CA561F87B4B}"/>
    <cellStyle name="Énfasis5 6" xfId="2844" xr:uid="{82212C23-814F-4A17-87B7-FB05A835980D}"/>
    <cellStyle name="Énfasis5 6 2" xfId="2845" xr:uid="{3C1E5297-A48B-43A6-83A8-C8D15BFA665A}"/>
    <cellStyle name="Énfasis5 7" xfId="8541" xr:uid="{6A379440-FE95-4AB8-944F-898D66C93732}"/>
    <cellStyle name="Énfasis6 2" xfId="364" xr:uid="{E7502A58-A682-427A-A79D-9F102073986A}"/>
    <cellStyle name="Énfasis6 2 10" xfId="2847" xr:uid="{D0250B1E-FE79-4091-81A0-447DBBD0F4A9}"/>
    <cellStyle name="Énfasis6 2 11" xfId="2848" xr:uid="{A4EEF2E7-E813-4128-A5FB-0D87411F5E71}"/>
    <cellStyle name="Énfasis6 2 12" xfId="2849" xr:uid="{F5B53333-2D9B-45E7-865F-B51CDF72BE60}"/>
    <cellStyle name="Énfasis6 2 13" xfId="4418" xr:uid="{B36593C5-798E-4C90-9AC0-1207CFF58A40}"/>
    <cellStyle name="Énfasis6 2 14" xfId="2846" xr:uid="{9392F43F-3CE2-4D55-9D6B-2D97B78B3D48}"/>
    <cellStyle name="Énfasis6 2 2" xfId="2850" xr:uid="{9C36FA28-7717-421F-9879-7F5B3E5A4EFA}"/>
    <cellStyle name="Énfasis6 2 3" xfId="2851" xr:uid="{0DAA0E42-2EAC-4350-8FFE-C9B22AF62D45}"/>
    <cellStyle name="Énfasis6 2 4" xfId="2852" xr:uid="{F47F0151-D8BB-46B9-A8C8-0BDEED5A7D7C}"/>
    <cellStyle name="Énfasis6 2 5" xfId="2853" xr:uid="{242F066C-5A68-4FC3-AC35-71539E59AEC0}"/>
    <cellStyle name="Énfasis6 2 6" xfId="2854" xr:uid="{D2361DA6-23A2-4674-BB68-95128AC3CD99}"/>
    <cellStyle name="Énfasis6 2 7" xfId="2855" xr:uid="{CBE3054D-D700-4FED-B45F-F80E8E00891B}"/>
    <cellStyle name="Énfasis6 2 8" xfId="2856" xr:uid="{E2E51293-C89C-47D1-B2EA-5E1EB76F3740}"/>
    <cellStyle name="Énfasis6 2 9" xfId="2857" xr:uid="{6BE1CA4C-E70E-47BC-93AC-3E4A1DFB9EB9}"/>
    <cellStyle name="Énfasis6 3" xfId="2858" xr:uid="{B8295B9E-459F-44BD-AC9D-5F32CA195F9B}"/>
    <cellStyle name="Énfasis6 3 10" xfId="2859" xr:uid="{B9FB66FD-1A35-4E37-88E5-299C8DBEE8AB}"/>
    <cellStyle name="Énfasis6 3 2" xfId="2860" xr:uid="{977273A5-0D41-4E18-809C-24B5F3383E58}"/>
    <cellStyle name="Énfasis6 3 3" xfId="2861" xr:uid="{8D5926E0-3372-49EB-9731-8DAC8F45562D}"/>
    <cellStyle name="Énfasis6 3 4" xfId="2862" xr:uid="{21CB3EA5-3707-4664-A613-5BB13BCEEA79}"/>
    <cellStyle name="Énfasis6 3 5" xfId="2863" xr:uid="{208886C1-8336-4055-85E0-18DC664F34C9}"/>
    <cellStyle name="Énfasis6 3 6" xfId="2864" xr:uid="{44E91011-07DE-43D2-B7F6-822380907424}"/>
    <cellStyle name="Énfasis6 3 7" xfId="2865" xr:uid="{57174B39-90F4-4CF3-9BFE-5EA1F179C143}"/>
    <cellStyle name="Énfasis6 3 8" xfId="2866" xr:uid="{0BE748F9-5410-41AE-8573-A17CC5469D55}"/>
    <cellStyle name="Énfasis6 3 9" xfId="2867" xr:uid="{98201557-ED04-4AFB-8D42-C3C76BC30E2B}"/>
    <cellStyle name="Énfasis6 4" xfId="2868" xr:uid="{8BB5E34F-F5F8-4A01-80D0-00641A47F147}"/>
    <cellStyle name="Énfasis6 4 10" xfId="2869" xr:uid="{A1F28044-FCED-40DF-83DE-D6CD5037FFE1}"/>
    <cellStyle name="Énfasis6 4 2" xfId="2870" xr:uid="{0EE03C7C-4027-4C8B-9C7D-F0A3510748D9}"/>
    <cellStyle name="Énfasis6 4 3" xfId="2871" xr:uid="{6582D70E-474C-426A-915E-069A201BB13D}"/>
    <cellStyle name="Énfasis6 4 4" xfId="2872" xr:uid="{CFF73C2F-43E4-4906-A188-432983AA7900}"/>
    <cellStyle name="Énfasis6 4 5" xfId="2873" xr:uid="{DB33DA36-6C43-4626-B470-6511AF0E916E}"/>
    <cellStyle name="Énfasis6 4 6" xfId="2874" xr:uid="{384A1D0E-71AC-4FDD-8040-E260712EEB5C}"/>
    <cellStyle name="Énfasis6 4 7" xfId="2875" xr:uid="{0525C855-489F-4BF3-9EA0-7E318A900C6E}"/>
    <cellStyle name="Énfasis6 4 8" xfId="2876" xr:uid="{E812069A-9582-4707-A2F0-A2A7E370EC0A}"/>
    <cellStyle name="Énfasis6 4 9" xfId="2877" xr:uid="{A34A6A91-2581-4347-9276-551C6DBF20B5}"/>
    <cellStyle name="Énfasis6 5" xfId="2878" xr:uid="{7E57C485-CBBB-4ADA-9D42-DED596D18378}"/>
    <cellStyle name="Énfasis6 5 2" xfId="2879" xr:uid="{0DC9B8CC-43DA-43C3-B614-4FBF272C2C3B}"/>
    <cellStyle name="Énfasis6 6" xfId="2880" xr:uid="{113AAF6F-D774-464E-BF2A-8C3C33D28E7B}"/>
    <cellStyle name="Énfasis6 6 2" xfId="2881" xr:uid="{95F1DF3B-CE65-40AA-998C-4F331F566969}"/>
    <cellStyle name="Énfasis6 7" xfId="8545" xr:uid="{0024AE07-77C6-4983-BC14-F383FBDA62F9}"/>
    <cellStyle name="Énfasis6 7 2" xfId="9679" xr:uid="{2F7A8377-9D32-4760-A873-DDB3ADD7736B}"/>
    <cellStyle name="Énfasis6 7 3" xfId="25754" xr:uid="{9B15AA80-0EC2-47DC-9BC1-19CC0ADB40B6}"/>
    <cellStyle name="Entered" xfId="749" xr:uid="{798C5134-4C1B-44C7-B10D-501434271F84}"/>
    <cellStyle name="Entrada 2" xfId="381" xr:uid="{6A7586A2-DA8A-41A8-B805-F4CAE8870589}"/>
    <cellStyle name="Entrada 2 2" xfId="2884" xr:uid="{9ABA3F8C-E6C8-473E-917C-DBA53C7288C2}"/>
    <cellStyle name="Entrada 2 3" xfId="4419" xr:uid="{64256D64-6197-471D-9B2F-7BEA4D99FF7C}"/>
    <cellStyle name="Entrada 2 4" xfId="2883" xr:uid="{6D0BD216-BF59-4676-AB4A-677C09F7CFB9}"/>
    <cellStyle name="Entrada 2 4 2" xfId="8697" xr:uid="{664E408F-ADE5-4D5E-8025-CC994979EE4F}"/>
    <cellStyle name="Entrada 2 4 2 2" xfId="14567" xr:uid="{5AF1076A-72D7-47BB-86ED-712C5850B6D6}"/>
    <cellStyle name="Entrada 2 4 2 2 2" xfId="20498" xr:uid="{F4A02CA0-5FEC-4C16-A7A3-87DA4279C7CF}"/>
    <cellStyle name="Entrada 2 4 2 2 2 2" xfId="35843" xr:uid="{51E1C370-A8CF-4716-A902-5D23EC5F7C34}"/>
    <cellStyle name="Entrada 2 4 2 2 3" xfId="31588" xr:uid="{6B70D7F1-C5F4-4EE9-AE70-3004562E9365}"/>
    <cellStyle name="Entrada 2 4 2 3" xfId="19174" xr:uid="{3E0B5899-40E0-4928-AB2B-E337E45C57FB}"/>
    <cellStyle name="Entrada 2 4 2 3 2" xfId="35453" xr:uid="{A7DF90B8-2483-4B4A-B357-99A0DB090870}"/>
    <cellStyle name="Entrada 2 4 2 4" xfId="30275" xr:uid="{DE5CF91A-713E-479E-BFD8-E0D867DB4E62}"/>
    <cellStyle name="Entrada 2 4 3" xfId="8500" xr:uid="{7E868906-666B-4FB0-9AA6-03A68E0C7DFB}"/>
    <cellStyle name="Entrada 2 4 3 2" xfId="14568" xr:uid="{A221D8CA-A4D0-4CA8-89ED-541FF3E16F2B}"/>
    <cellStyle name="Entrada 2 4 3 2 2" xfId="19818" xr:uid="{88933910-E6ED-4530-8BF9-7E3CB71D9C58}"/>
    <cellStyle name="Entrada 2 4 3 2 2 2" xfId="35717" xr:uid="{F9F91504-00C2-4880-8BA3-F575EBFCCCCB}"/>
    <cellStyle name="Entrada 2 4 3 2 3" xfId="31589" xr:uid="{A51DCAE5-67E0-4A24-94B4-BEC8D807A48D}"/>
    <cellStyle name="Entrada 2 4 3 3" xfId="18537" xr:uid="{DEE0E275-385F-4300-A36A-EA4CEEEC2040}"/>
    <cellStyle name="Entrada 2 4 3 3 2" xfId="35251" xr:uid="{9434643D-29BE-404E-8158-2E69576888B0}"/>
    <cellStyle name="Entrada 2 4 3 4" xfId="30141" xr:uid="{EFBAD891-0021-433C-BF54-FDA5ADDF90E2}"/>
    <cellStyle name="Entrada 2 4 4" xfId="9680" xr:uid="{3F479B82-13C3-426E-AFE6-514A247A35E9}"/>
    <cellStyle name="Entrada 2 4 4 2" xfId="26232" xr:uid="{4766D40B-F2DA-4D41-890B-AA53931AEB34}"/>
    <cellStyle name="Entrada 2 4 4 2 2" xfId="37313" xr:uid="{55B2375B-497A-4212-BA0A-E9AC4899D1CD}"/>
    <cellStyle name="Entrada 2 4 4 3" xfId="31094" xr:uid="{6DB3D875-051F-471E-9E1F-E7DE709D5007}"/>
    <cellStyle name="Entrada 2 4 5" xfId="26480" xr:uid="{6097CD96-3EE3-4C7F-8804-6AF31BF31648}"/>
    <cellStyle name="Entrada 2 4 5 2" xfId="37447" xr:uid="{7DA47FBA-D213-400C-8C3B-9231D1DE92C6}"/>
    <cellStyle name="Entrada 2 5" xfId="8328" xr:uid="{759239B3-CA64-471E-AB0E-1244ED812049}"/>
    <cellStyle name="Entrada 2 5 2" xfId="9437" xr:uid="{87A52F3D-8E50-4343-85AD-C1B27016AD8E}"/>
    <cellStyle name="Entrada 2 5 2 2" xfId="14569" xr:uid="{33C2B3F5-1119-4C8A-9DA4-A777971F9076}"/>
    <cellStyle name="Entrada 2 5 2 2 2" xfId="18929" xr:uid="{5E51F2DC-5B41-4C5C-AACC-E845D7F50432}"/>
    <cellStyle name="Entrada 2 5 2 2 2 2" xfId="35377" xr:uid="{ABB52893-6643-4F54-9BB3-7E449CD3E723}"/>
    <cellStyle name="Entrada 2 5 2 2 3" xfId="31590" xr:uid="{B754D94B-8C67-4AD0-8437-5C9F1E96FF54}"/>
    <cellStyle name="Entrada 2 5 2 3" xfId="18543" xr:uid="{1EDD994E-BD31-4E26-B829-280F0E7D376A}"/>
    <cellStyle name="Entrada 2 5 2 3 2" xfId="35256" xr:uid="{B8175305-8D63-4572-87CA-11E047B625BF}"/>
    <cellStyle name="Entrada 2 5 2 4" xfId="30919" xr:uid="{800140AC-B518-48CF-B5B8-4F77DED1567F}"/>
    <cellStyle name="Entrada 2 5 3" xfId="9681" xr:uid="{C477EA69-3E48-40CB-8F53-023BE26D836D}"/>
    <cellStyle name="Entrada 2 5 3 2" xfId="21120" xr:uid="{E8723FAC-7A91-4A83-B904-145AFEF789B2}"/>
    <cellStyle name="Entrada 2 5 3 2 2" xfId="35977" xr:uid="{03D02717-471F-458F-8D84-5557DAC611A9}"/>
    <cellStyle name="Entrada 2 5 3 3" xfId="31095" xr:uid="{F2C78E4A-B70A-4E73-AAD9-772FF0E0320C}"/>
    <cellStyle name="Entrada 2 5 4" xfId="26481" xr:uid="{51FB89E9-AA1B-45C5-A0A4-6665DA9E0FD4}"/>
    <cellStyle name="Entrada 2 5 4 2" xfId="37448" xr:uid="{B04C19BA-1766-4E0B-BD2B-636CE2ED9662}"/>
    <cellStyle name="Entrada 2 5 5" xfId="30025" xr:uid="{B476B320-3413-4C38-B462-8B6837A1E9BE}"/>
    <cellStyle name="Entrada 2 6" xfId="26962" xr:uid="{FEC37B78-661E-458C-99CB-A19E257BA844}"/>
    <cellStyle name="Entrada 2 6 2" xfId="37736" xr:uid="{FA836039-A079-43A6-8F82-365EA2522EA2}"/>
    <cellStyle name="Entrada 3" xfId="1029" xr:uid="{15047A42-311C-4D34-A4C3-D87E8735B6DC}"/>
    <cellStyle name="Entrada 3 2" xfId="2886" xr:uid="{156CDE54-5674-4E96-929D-9E58A05B7C08}"/>
    <cellStyle name="Entrada 3 3" xfId="4420" xr:uid="{F86D13F4-12D3-404E-BD5E-FE85ECCC107D}"/>
    <cellStyle name="Entrada 3 3 2" xfId="8396" xr:uid="{DD18878B-6CDC-4C3B-82E1-1D526712B223}"/>
    <cellStyle name="Entrada 3 3 2 2" xfId="9498" xr:uid="{ACB6C2D0-1A5A-4776-8C0A-A73C0A877BCA}"/>
    <cellStyle name="Entrada 3 3 2 2 2" xfId="14570" xr:uid="{08BAFE64-0D7D-4386-A53F-2FF63AA8481C}"/>
    <cellStyle name="Entrada 3 3 2 2 2 2" xfId="18510" xr:uid="{01B75600-76AA-40E2-B965-896F838FBF13}"/>
    <cellStyle name="Entrada 3 3 2 2 2 2 2" xfId="35236" xr:uid="{21EA278D-C3B4-4D81-990F-6ED931E41402}"/>
    <cellStyle name="Entrada 3 3 2 2 2 3" xfId="31591" xr:uid="{7E40DCE8-3E5D-48D8-9803-FF0A9FE689EF}"/>
    <cellStyle name="Entrada 3 3 2 2 3" xfId="18547" xr:uid="{4870FA78-F8FB-4834-8898-1D1D8C3F0E5A}"/>
    <cellStyle name="Entrada 3 3 2 2 3 2" xfId="35259" xr:uid="{B00125B5-6501-4E72-9A8D-1D66D277F7FB}"/>
    <cellStyle name="Entrada 3 3 2 2 4" xfId="30975" xr:uid="{6A3152C6-0634-4A7D-9B7D-90A9248AD1A7}"/>
    <cellStyle name="Entrada 3 3 2 3" xfId="9683" xr:uid="{2E0DD298-2978-4A38-9B02-D698ED5EFBB3}"/>
    <cellStyle name="Entrada 3 3 2 3 2" xfId="18874" xr:uid="{0ED8F05A-5838-4862-B9AC-2F59FED4C88F}"/>
    <cellStyle name="Entrada 3 3 2 3 2 2" xfId="35357" xr:uid="{90475FB2-EDB7-43DE-8F7E-BDA51A260914}"/>
    <cellStyle name="Entrada 3 3 2 3 3" xfId="31097" xr:uid="{57C3B8E7-1955-4003-84B9-278CE8100AB2}"/>
    <cellStyle name="Entrada 3 3 2 4" xfId="20612" xr:uid="{C881E58D-A2F9-4DCF-AAFF-0191AA3FBAFE}"/>
    <cellStyle name="Entrada 3 3 2 4 2" xfId="35868" xr:uid="{C03F7025-2739-4DDD-93B1-6A8DAD627D45}"/>
    <cellStyle name="Entrada 3 3 2 5" xfId="30082" xr:uid="{4BD3E885-9EF1-4CF7-9276-5A0C74C8258E}"/>
    <cellStyle name="Entrada 3 3 3" xfId="8710" xr:uid="{282DBED4-A95D-4B69-A62E-9499DD1698F9}"/>
    <cellStyle name="Entrada 3 3 3 2" xfId="14571" xr:uid="{C0AF5658-4AD3-4F2A-BF7B-226EBD26BE15}"/>
    <cellStyle name="Entrada 3 3 3 2 2" xfId="21663" xr:uid="{CE54B7EA-A7CE-4398-8816-A39A0CC84D06}"/>
    <cellStyle name="Entrada 3 3 3 2 2 2" xfId="36080" xr:uid="{63CC774C-021D-41BD-83BE-B004C2543B14}"/>
    <cellStyle name="Entrada 3 3 3 2 3" xfId="31592" xr:uid="{9B020940-D3C1-46B9-A2DE-F0CD5319D37D}"/>
    <cellStyle name="Entrada 3 3 3 3" xfId="22158" xr:uid="{4AF10156-C9F2-44A4-A8A1-8EB267D341BD}"/>
    <cellStyle name="Entrada 3 3 3 3 2" xfId="36278" xr:uid="{AB8B58DC-647A-413D-96CB-5ACCE92BB142}"/>
    <cellStyle name="Entrada 3 3 3 4" xfId="30288" xr:uid="{F9078D56-AB75-4958-9CE0-FA7B24B77600}"/>
    <cellStyle name="Entrada 3 3 4" xfId="9682" xr:uid="{F87BBC8E-2085-4D87-9D5D-ED11EB25B433}"/>
    <cellStyle name="Entrada 3 3 4 2" xfId="26231" xr:uid="{F2A73B0A-715F-4168-AEA9-D214538899A2}"/>
    <cellStyle name="Entrada 3 3 4 2 2" xfId="37312" xr:uid="{F832EDD3-E663-4A61-873A-776D41513CB3}"/>
    <cellStyle name="Entrada 3 3 4 3" xfId="31096" xr:uid="{8367D142-1B48-4263-9F24-AD0AA399D0B1}"/>
    <cellStyle name="Entrada 3 3 5" xfId="27114" xr:uid="{91D83320-BE6A-4F57-9E55-79C5ECA4836B}"/>
    <cellStyle name="Entrada 3 3 5 2" xfId="37864" xr:uid="{17F9EBA2-B51F-44BA-B8EC-37EBE0F33FE6}"/>
    <cellStyle name="Entrada 3 4" xfId="2885" xr:uid="{11EDB7D1-654C-4524-8A83-EE25C1855B9E}"/>
    <cellStyle name="Entrada 3 4 2" xfId="8698" xr:uid="{4DE0DB7C-3339-4148-9BC3-4BEDE715C5FF}"/>
    <cellStyle name="Entrada 3 4 2 2" xfId="14572" xr:uid="{E5DE6C25-A263-42A4-A7DC-6AD16B3132DD}"/>
    <cellStyle name="Entrada 3 4 2 2 2" xfId="21861" xr:uid="{BFBE653D-D519-4AE5-9E55-F631962D2092}"/>
    <cellStyle name="Entrada 3 4 2 2 2 2" xfId="36158" xr:uid="{A25B9848-A06F-465F-B5C0-AD1E35FAE5A9}"/>
    <cellStyle name="Entrada 3 4 2 2 3" xfId="31593" xr:uid="{D6534E5E-F28F-4C5C-8F17-CF4ADFFBC2F3}"/>
    <cellStyle name="Entrada 3 4 2 3" xfId="18432" xr:uid="{0D849B7F-A14F-48EB-82BF-702D66817D42}"/>
    <cellStyle name="Entrada 3 4 2 3 2" xfId="35202" xr:uid="{DA3CC5F3-C22D-4987-9CC2-489B235DD9B4}"/>
    <cellStyle name="Entrada 3 4 2 4" xfId="30276" xr:uid="{89DDECC5-B3B1-4E29-B804-E02586E9A44E}"/>
    <cellStyle name="Entrada 3 4 3" xfId="9065" xr:uid="{C9E46272-F79A-497A-AA15-189E755D27D1}"/>
    <cellStyle name="Entrada 3 4 3 2" xfId="14573" xr:uid="{4B7A277F-6509-4F31-BD97-63E9773A43BC}"/>
    <cellStyle name="Entrada 3 4 3 2 2" xfId="18930" xr:uid="{CF487E43-8536-4ACA-8DAC-5A961050F41F}"/>
    <cellStyle name="Entrada 3 4 3 2 2 2" xfId="35378" xr:uid="{E0C6FED9-7C35-47FC-834B-6513C1A5E1E9}"/>
    <cellStyle name="Entrada 3 4 3 2 3" xfId="31594" xr:uid="{0A1C048F-06CC-41E2-958C-16205A9BF7DF}"/>
    <cellStyle name="Entrada 3 4 3 3" xfId="19750" xr:uid="{1007D523-7925-4D51-9168-7107B2781CFD}"/>
    <cellStyle name="Entrada 3 4 3 3 2" xfId="35688" xr:uid="{65088D97-7ABD-4098-8C4C-F5793B7AC958}"/>
    <cellStyle name="Entrada 3 4 3 4" xfId="30633" xr:uid="{3F7DCFD4-D105-4A8E-89B9-3C71754550D3}"/>
    <cellStyle name="Entrada 3 4 4" xfId="9684" xr:uid="{2FA7A05A-0C5A-4F23-995E-B43306BAADB9}"/>
    <cellStyle name="Entrada 3 4 4 2" xfId="26230" xr:uid="{38D38492-21F1-42D2-BF8F-AC93BCFA5676}"/>
    <cellStyle name="Entrada 3 4 4 2 2" xfId="37311" xr:uid="{225F20D3-5E5E-417D-BD1E-6337E3BDBC4E}"/>
    <cellStyle name="Entrada 3 4 4 3" xfId="31098" xr:uid="{1C52BD4C-53A7-4963-A909-B74927CD8F54}"/>
    <cellStyle name="Entrada 3 4 5" xfId="26478" xr:uid="{3D5C130D-76B3-4034-9E87-32FAB32E7A93}"/>
    <cellStyle name="Entrada 3 4 5 2" xfId="37445" xr:uid="{1E4D9555-BBFC-468C-817C-9B7FB79B89C5}"/>
    <cellStyle name="Entrada 3 5" xfId="8329" xr:uid="{65462439-5872-47CC-B066-D48BBBBD8528}"/>
    <cellStyle name="Entrada 3 5 2" xfId="9438" xr:uid="{18E76B06-1FE9-4239-9C8D-173849A078D9}"/>
    <cellStyle name="Entrada 3 5 2 2" xfId="14574" xr:uid="{B8991764-DC32-4F8E-894A-E54EB27771A1}"/>
    <cellStyle name="Entrada 3 5 2 2 2" xfId="18512" xr:uid="{ED23586A-322F-480A-9A91-113A13B07186}"/>
    <cellStyle name="Entrada 3 5 2 2 2 2" xfId="35238" xr:uid="{10ACD3F4-0F17-4447-BDB7-D5A371BE696C}"/>
    <cellStyle name="Entrada 3 5 2 2 3" xfId="31595" xr:uid="{4E37C95B-8B5D-4285-9E8D-0551B33E3FB1}"/>
    <cellStyle name="Entrada 3 5 2 3" xfId="21002" xr:uid="{3CF30667-5813-43B7-A016-8C34B99996DB}"/>
    <cellStyle name="Entrada 3 5 2 3 2" xfId="35940" xr:uid="{22FF0E5E-2014-4F22-84DD-B905E9CEE8A7}"/>
    <cellStyle name="Entrada 3 5 2 4" xfId="30920" xr:uid="{87692729-3916-4163-A4CC-C65F931C86E1}"/>
    <cellStyle name="Entrada 3 5 3" xfId="9685" xr:uid="{713E9299-28D9-461F-BB53-D5850A425907}"/>
    <cellStyle name="Entrada 3 5 3 2" xfId="19682" xr:uid="{C243B996-2B53-43C6-B1BF-92B7D84C36B6}"/>
    <cellStyle name="Entrada 3 5 3 2 2" xfId="35661" xr:uid="{EA411048-0233-41A3-A8FC-19EDE13C0CB2}"/>
    <cellStyle name="Entrada 3 5 3 3" xfId="31099" xr:uid="{C8080509-0C96-4792-987C-49960EB32968}"/>
    <cellStyle name="Entrada 3 5 4" xfId="26479" xr:uid="{E909779B-61D1-4387-94F9-8EC293D4D970}"/>
    <cellStyle name="Entrada 3 5 4 2" xfId="37446" xr:uid="{12B8AC16-A072-4016-B57D-B9B1D6103C13}"/>
    <cellStyle name="Entrada 3 5 5" xfId="30026" xr:uid="{9DE5815C-99B8-42EC-AE21-9040D142E44B}"/>
    <cellStyle name="Entrada 3 6" xfId="20538" xr:uid="{6E241F0A-1185-4502-AC51-F11252A67795}"/>
    <cellStyle name="Entrada 3 7" xfId="26931" xr:uid="{0369A3B8-82CB-4CF4-8C4B-C2792A59DCEF}"/>
    <cellStyle name="Entrada 3 7 2" xfId="37711" xr:uid="{9C8BB278-FB3F-4A5A-8760-B6D6ADCE0F23}"/>
    <cellStyle name="Entrada 4" xfId="2887" xr:uid="{4A55F1D2-4349-4BEA-A8C7-408A93C11510}"/>
    <cellStyle name="Entrada 4 2" xfId="2888" xr:uid="{9BF42005-4BBE-47A8-ABC4-06D81C43CD79}"/>
    <cellStyle name="Entrada 4 3" xfId="4421" xr:uid="{04B899FD-E50E-4B01-A439-F69570DCDF59}"/>
    <cellStyle name="Entrada 4 3 2" xfId="8397" xr:uid="{81668566-30A6-42C6-B5AF-006ABD78C43A}"/>
    <cellStyle name="Entrada 4 3 2 2" xfId="9499" xr:uid="{839B61A0-6FB0-4C95-9863-39E6B01D565C}"/>
    <cellStyle name="Entrada 4 3 2 2 2" xfId="14575" xr:uid="{7ABA2B8C-6569-4E68-A3FC-05B4113E6590}"/>
    <cellStyle name="Entrada 4 3 2 2 2 2" xfId="19618" xr:uid="{5BC73C48-0F37-498C-BA5D-9E8CA1C3E5AD}"/>
    <cellStyle name="Entrada 4 3 2 2 2 2 2" xfId="35632" xr:uid="{356582CC-F5E5-46CE-B398-809469B16B3B}"/>
    <cellStyle name="Entrada 4 3 2 2 2 3" xfId="31596" xr:uid="{2D6F6AF7-F892-4C1F-8F3B-5EF9B88BB108}"/>
    <cellStyle name="Entrada 4 3 2 2 3" xfId="18300" xr:uid="{007AED32-439A-4733-8A43-333CD93D2189}"/>
    <cellStyle name="Entrada 4 3 2 2 3 2" xfId="35152" xr:uid="{CE1F1D6C-9351-45A2-AE2B-74158EF2AFCC}"/>
    <cellStyle name="Entrada 4 3 2 2 4" xfId="30976" xr:uid="{418A62AF-89D1-44F8-AF53-123BB39EE4BD}"/>
    <cellStyle name="Entrada 4 3 2 3" xfId="9688" xr:uid="{59D8B29E-D628-4C4F-9C28-85C627529D37}"/>
    <cellStyle name="Entrada 4 3 2 3 2" xfId="26228" xr:uid="{A33DE219-CC3D-4557-B433-9B4DD6F017C7}"/>
    <cellStyle name="Entrada 4 3 2 3 2 2" xfId="37309" xr:uid="{82A503DC-43F5-42F3-9A49-28E7532A7330}"/>
    <cellStyle name="Entrada 4 3 2 3 3" xfId="31102" xr:uid="{591E8007-2D4B-405F-BD5E-7BF6F5D87365}"/>
    <cellStyle name="Entrada 4 3 2 4" xfId="23159" xr:uid="{6E54187A-9063-439D-B05D-15552B11B046}"/>
    <cellStyle name="Entrada 4 3 2 4 2" xfId="36325" xr:uid="{CDFE3919-7627-4F85-A725-FA4BD015E396}"/>
    <cellStyle name="Entrada 4 3 2 5" xfId="30083" xr:uid="{1C280116-193C-43E4-9895-760971274480}"/>
    <cellStyle name="Entrada 4 3 3" xfId="8958" xr:uid="{E1DF0BDF-C30E-40CE-B072-F3A8941078FB}"/>
    <cellStyle name="Entrada 4 3 3 2" xfId="14576" xr:uid="{E7FC8B45-4069-434B-8A89-C694BDB3EE05}"/>
    <cellStyle name="Entrada 4 3 3 2 2" xfId="18511" xr:uid="{CB67E512-DC73-4754-BE37-CABDC9A220BC}"/>
    <cellStyle name="Entrada 4 3 3 2 2 2" xfId="35237" xr:uid="{202FB37D-40B0-4765-9D0F-240822B57AC8}"/>
    <cellStyle name="Entrada 4 3 3 2 3" xfId="31597" xr:uid="{51B2CA9D-2295-45B0-AD59-714F5D75DACF}"/>
    <cellStyle name="Entrada 4 3 3 3" xfId="20285" xr:uid="{AC20E832-FDA4-4C8B-A2DB-B03CBE7289D6}"/>
    <cellStyle name="Entrada 4 3 3 3 2" xfId="35796" xr:uid="{72021DED-3C25-48A8-9AEC-165CFDD46697}"/>
    <cellStyle name="Entrada 4 3 3 4" xfId="30527" xr:uid="{8FC90F92-F2FC-492A-A64C-2BF7C2C1289C}"/>
    <cellStyle name="Entrada 4 3 4" xfId="9687" xr:uid="{A640F672-421E-4919-9405-B7327AAC7CD3}"/>
    <cellStyle name="Entrada 4 3 4 2" xfId="18444" xr:uid="{6C9DFF21-16EE-443E-8CDC-392ECF8D8911}"/>
    <cellStyle name="Entrada 4 3 4 2 2" xfId="35212" xr:uid="{1C361874-9F23-4A5B-9023-B562C6F29928}"/>
    <cellStyle name="Entrada 4 3 4 3" xfId="31101" xr:uid="{2981F5C7-1545-4975-A915-B64E9A582D4A}"/>
    <cellStyle name="Entrada 4 3 5" xfId="26966" xr:uid="{ECD1DAE3-1BE4-4749-9650-40DE1B9E5E94}"/>
    <cellStyle name="Entrada 4 3 5 2" xfId="37739" xr:uid="{E6581AFA-2C5A-48A6-A053-13508AB0F2F7}"/>
    <cellStyle name="Entrada 4 4" xfId="8330" xr:uid="{9B652D23-A0D1-45AE-9851-EB08500E9BE9}"/>
    <cellStyle name="Entrada 4 4 2" xfId="9439" xr:uid="{7DAE9E2C-854A-437C-B1CB-2740F9DD7F34}"/>
    <cellStyle name="Entrada 4 4 2 2" xfId="14577" xr:uid="{293F3711-92B6-4241-867A-F470F83F6616}"/>
    <cellStyle name="Entrada 4 4 2 2 2" xfId="21664" xr:uid="{544A96BE-3DD6-4998-9007-559699326828}"/>
    <cellStyle name="Entrada 4 4 2 2 2 2" xfId="36081" xr:uid="{14B18B8C-FAD8-45D3-B74C-BF5F73309937}"/>
    <cellStyle name="Entrada 4 4 2 2 3" xfId="31598" xr:uid="{E98B08CF-C911-4CDB-9945-9FFEEFB2C701}"/>
    <cellStyle name="Entrada 4 4 2 3" xfId="20871" xr:uid="{36F0B79C-929B-4634-A0DB-84ADC691AE62}"/>
    <cellStyle name="Entrada 4 4 2 3 2" xfId="35913" xr:uid="{70CF57A2-55E7-4890-AF71-F2CBF6E8FEA6}"/>
    <cellStyle name="Entrada 4 4 2 4" xfId="30921" xr:uid="{ABD5830A-AFF7-4ACF-8BD9-0DE66B668D6B}"/>
    <cellStyle name="Entrada 4 4 3" xfId="9689" xr:uid="{61C6738C-4C87-4A5D-9B9B-A2643227422A}"/>
    <cellStyle name="Entrada 4 4 3 2" xfId="21189" xr:uid="{45DBDF1E-49BE-4852-9AA5-866CE1894E08}"/>
    <cellStyle name="Entrada 4 4 3 2 2" xfId="36001" xr:uid="{B93E1E74-04EA-4151-8C59-B0D36403C096}"/>
    <cellStyle name="Entrada 4 4 3 3" xfId="31103" xr:uid="{9BEEB752-41AB-4403-8974-FED964DB31E8}"/>
    <cellStyle name="Entrada 4 4 4" xfId="21094" xr:uid="{25B28EBB-0EB4-4321-9ED2-36DFDA1D473B}"/>
    <cellStyle name="Entrada 4 4 4 2" xfId="35969" xr:uid="{355E58E1-8788-4F87-986B-311DE48DFAE7}"/>
    <cellStyle name="Entrada 4 4 5" xfId="30027" xr:uid="{294D6806-6CFD-4E71-9BED-B455D35E15CA}"/>
    <cellStyle name="Entrada 4 5" xfId="9056" xr:uid="{E8763496-F57E-4C75-80D3-3D342195BA8C}"/>
    <cellStyle name="Entrada 4 5 2" xfId="14578" xr:uid="{A7BB3A57-4C7C-4AEA-8F92-60FF9A8C5BBD}"/>
    <cellStyle name="Entrada 4 5 2 2" xfId="21009" xr:uid="{96504A34-FC28-4CA3-A568-0D26DFA26039}"/>
    <cellStyle name="Entrada 4 5 2 2 2" xfId="35944" xr:uid="{61C2692D-9A0D-48E7-BA00-9250AF3B2268}"/>
    <cellStyle name="Entrada 4 5 2 3" xfId="31599" xr:uid="{388250FD-DE5C-4318-ADE5-DD43B7507E6E}"/>
    <cellStyle name="Entrada 4 5 3" xfId="22080" xr:uid="{11BC9ECA-EFF2-4405-9CC7-D04941E838B5}"/>
    <cellStyle name="Entrada 4 5 3 2" xfId="36234" xr:uid="{309940E6-7D48-47F5-9215-08355A4DFD5D}"/>
    <cellStyle name="Entrada 4 5 4" xfId="30624" xr:uid="{3915A218-7C09-48D7-9F62-26A842C9A246}"/>
    <cellStyle name="Entrada 4 6" xfId="9686" xr:uid="{91A1A0B5-62F6-45FD-8EBC-1CF481560CA4}"/>
    <cellStyle name="Entrada 4 6 2" xfId="26229" xr:uid="{F6267F35-24E3-40D2-8AA3-13EA0432E904}"/>
    <cellStyle name="Entrada 4 6 2 2" xfId="37310" xr:uid="{5EF4A31B-26B9-4E9F-A0B0-6473647A2C5D}"/>
    <cellStyle name="Entrada 4 6 3" xfId="31100" xr:uid="{49DE4E59-36AC-4C25-BA96-81BF41CEB91C}"/>
    <cellStyle name="Entrada 4 7" xfId="26905" xr:uid="{859E47A1-F82C-4AAE-9544-550AF8C8F168}"/>
    <cellStyle name="Entrada 4 7 2" xfId="37687" xr:uid="{E5602467-1C9D-4741-BC9A-A83E27156273}"/>
    <cellStyle name="Entrada 5" xfId="2889" xr:uid="{BC42B54F-41BB-454D-AD5D-3355B7A3DA52}"/>
    <cellStyle name="Entrada 5 2" xfId="2890" xr:uid="{6076E377-122D-4E01-899A-896323B5F395}"/>
    <cellStyle name="Entrada 5 3" xfId="4422" xr:uid="{8F4199D7-89C2-4138-B6E7-66CD747E841E}"/>
    <cellStyle name="Entrada 5 4" xfId="8331" xr:uid="{1A8DBD2D-2451-46C6-B0DE-62594486DBA4}"/>
    <cellStyle name="Entrada 5 4 2" xfId="9440" xr:uid="{A5FCC5BE-6706-4D5C-97B4-356E887347D5}"/>
    <cellStyle name="Entrada 5 4 2 2" xfId="14579" xr:uid="{EE4D21EC-3D83-49B8-87C3-2ABE875D957F}"/>
    <cellStyle name="Entrada 5 4 2 2 2" xfId="19768" xr:uid="{B8025A54-DBA7-4C86-95E2-C3152893711F}"/>
    <cellStyle name="Entrada 5 4 2 2 2 2" xfId="35701" xr:uid="{6B9A20E6-692B-425A-827B-782CF2FA6F6D}"/>
    <cellStyle name="Entrada 5 4 2 2 3" xfId="31600" xr:uid="{5C9E24EE-8218-4AF2-8AAF-F62397E753DC}"/>
    <cellStyle name="Entrada 5 4 2 3" xfId="22167" xr:uid="{2F9B35F5-6E6F-49BB-A15E-DD12452303B0}"/>
    <cellStyle name="Entrada 5 4 2 3 2" xfId="36283" xr:uid="{FF2305C7-9442-4B07-8F56-96200C484C7F}"/>
    <cellStyle name="Entrada 5 4 2 4" xfId="30922" xr:uid="{6F28F635-6B16-4C7E-AC44-0A36C1FFAD12}"/>
    <cellStyle name="Entrada 5 4 3" xfId="9691" xr:uid="{5F5E8081-880B-42DF-B670-6851E960F631}"/>
    <cellStyle name="Entrada 5 4 3 2" xfId="20304" xr:uid="{52A3AF69-C5E0-4CF5-948F-479375CB0757}"/>
    <cellStyle name="Entrada 5 4 3 2 2" xfId="35805" xr:uid="{E07D42B4-96A2-4949-AE86-0CC70D2BD31B}"/>
    <cellStyle name="Entrada 5 4 3 3" xfId="31105" xr:uid="{DD6986EF-4889-433A-8087-FCA076DBF5F4}"/>
    <cellStyle name="Entrada 5 4 4" xfId="26476" xr:uid="{094152A4-9F34-4C26-AC0B-E61E2F297331}"/>
    <cellStyle name="Entrada 5 4 4 2" xfId="37443" xr:uid="{F15DE6DE-B60A-45AA-B6BA-98C4B3C59CF3}"/>
    <cellStyle name="Entrada 5 4 5" xfId="30028" xr:uid="{641BEE73-7752-49F9-A21C-0C8802165B83}"/>
    <cellStyle name="Entrada 5 5" xfId="8499" xr:uid="{A086ACF9-0B53-4E9D-B5DC-2D9104AEB80E}"/>
    <cellStyle name="Entrada 5 5 2" xfId="14580" xr:uid="{7EF10A06-BE82-40B5-A3E7-19C9A9517637}"/>
    <cellStyle name="Entrada 5 5 2 2" xfId="18566" xr:uid="{9415E23C-B76C-4E61-AC8C-5F43726FD073}"/>
    <cellStyle name="Entrada 5 5 2 2 2" xfId="35263" xr:uid="{6E9DFA51-9EB7-45E0-8468-6CA59273D715}"/>
    <cellStyle name="Entrada 5 5 2 3" xfId="31601" xr:uid="{679EE311-6A49-4C9C-B188-0926525639DC}"/>
    <cellStyle name="Entrada 5 5 3" xfId="18330" xr:uid="{A06490EC-7DEC-40CC-BFE8-8351165D2A17}"/>
    <cellStyle name="Entrada 5 5 3 2" xfId="35176" xr:uid="{2C9CCAA0-BCF8-46D7-B3FE-8882C4D9A297}"/>
    <cellStyle name="Entrada 5 5 4" xfId="30140" xr:uid="{607CACB6-ED35-4B42-A0EA-B57EE42E80E0}"/>
    <cellStyle name="Entrada 5 6" xfId="9690" xr:uid="{D0C7FAA2-108C-4887-B443-048AE466C82B}"/>
    <cellStyle name="Entrada 5 6 2" xfId="26227" xr:uid="{4C782AEA-9AF1-4A4B-9960-2015429F4687}"/>
    <cellStyle name="Entrada 5 6 2 2" xfId="37308" xr:uid="{7A0C3F1D-DC86-4997-8DFC-4F35EDD932F1}"/>
    <cellStyle name="Entrada 5 6 3" xfId="31104" xr:uid="{C305F290-1429-475F-92E8-540932901619}"/>
    <cellStyle name="Entrada 5 7" xfId="27289" xr:uid="{17AAF163-D633-4A42-A6A0-34DF93523902}"/>
    <cellStyle name="Entrada 5 7 2" xfId="37993" xr:uid="{06C5385B-627A-49AE-A6F4-9E01BEC7001F}"/>
    <cellStyle name="Entrada 6" xfId="2891" xr:uid="{9133EC88-060E-40C0-AE79-1C073BF9A9BB}"/>
    <cellStyle name="Entrada 6 2" xfId="2892" xr:uid="{E99BF889-E589-429C-BF20-389E62A18A04}"/>
    <cellStyle name="Entrada 6 3" xfId="8332" xr:uid="{60F056F8-B81B-4609-8629-9EABE1D40369}"/>
    <cellStyle name="Entrada 6 3 2" xfId="9441" xr:uid="{58C539EF-F110-4A3C-9162-49040188D4F1}"/>
    <cellStyle name="Entrada 6 3 2 2" xfId="14581" xr:uid="{839D3A93-0E84-4655-AECE-6193C4DEDFA8}"/>
    <cellStyle name="Entrada 6 3 2 2 2" xfId="21364" xr:uid="{971A637C-13CC-4898-A82A-C1F2EE73A490}"/>
    <cellStyle name="Entrada 6 3 2 2 2 2" xfId="36055" xr:uid="{5AC0141D-893C-406B-9D4C-9762F5DA5867}"/>
    <cellStyle name="Entrada 6 3 2 2 3" xfId="31602" xr:uid="{C64F5222-C478-4DF2-87E6-250DDA301038}"/>
    <cellStyle name="Entrada 6 3 2 3" xfId="22092" xr:uid="{21AAC167-CCE8-4C0D-84D3-5A08D11A5F6D}"/>
    <cellStyle name="Entrada 6 3 2 3 2" xfId="36244" xr:uid="{0E60CC01-2546-4BD0-822D-4301CB6A7A40}"/>
    <cellStyle name="Entrada 6 3 2 4" xfId="30923" xr:uid="{26B94485-62F2-4075-990B-23FEC6C20D0B}"/>
    <cellStyle name="Entrada 6 3 3" xfId="9693" xr:uid="{4BEB72ED-D7D6-46F7-82EE-4293A57585CA}"/>
    <cellStyle name="Entrada 6 3 3 2" xfId="19549" xr:uid="{8635D5BC-B206-465A-9745-86843718B67A}"/>
    <cellStyle name="Entrada 6 3 3 2 2" xfId="35609" xr:uid="{42BB25C8-3F03-480D-973E-307AD84550D0}"/>
    <cellStyle name="Entrada 6 3 3 3" xfId="31107" xr:uid="{E7AEFFA7-90DF-4785-972A-D80784131FD1}"/>
    <cellStyle name="Entrada 6 3 4" xfId="26477" xr:uid="{B7796BBD-6F25-464D-88B6-DF5AB6472F53}"/>
    <cellStyle name="Entrada 6 3 4 2" xfId="37444" xr:uid="{7529A0F3-024C-490F-AC06-74D485725D5C}"/>
    <cellStyle name="Entrada 6 3 5" xfId="30029" xr:uid="{41ECFCEE-011F-4343-AF04-F3470D2A206C}"/>
    <cellStyle name="Entrada 6 4" xfId="8567" xr:uid="{30FE19FF-FF4E-49E5-972D-720C02FBAF18}"/>
    <cellStyle name="Entrada 6 4 2" xfId="14582" xr:uid="{4AE55A68-D1E5-4459-863A-05AB7A1E12E2}"/>
    <cellStyle name="Entrada 6 4 2 2" xfId="21127" xr:uid="{CFAAFC4F-3F10-4DF9-BAA1-3D8335C11F56}"/>
    <cellStyle name="Entrada 6 4 2 2 2" xfId="35982" xr:uid="{31EB8A9F-EA5F-451B-B1B8-6CC945C5278E}"/>
    <cellStyle name="Entrada 6 4 2 3" xfId="31603" xr:uid="{55025FAD-9A05-4DD9-85D4-ACA97F3D68B0}"/>
    <cellStyle name="Entrada 6 4 3" xfId="19541" xr:uid="{D34047ED-95D9-4C94-9511-1DBEB242AE84}"/>
    <cellStyle name="Entrada 6 4 3 2" xfId="35604" xr:uid="{A17FBEAA-6188-4304-9997-B0942490F0B3}"/>
    <cellStyle name="Entrada 6 4 4" xfId="30160" xr:uid="{EF3AD242-8C03-4D9E-B40D-A0B7A0E563C3}"/>
    <cellStyle name="Entrada 6 5" xfId="9692" xr:uid="{6FA79373-72EB-47DF-AE2D-5656EC9DDFDE}"/>
    <cellStyle name="Entrada 6 5 2" xfId="26226" xr:uid="{5AAAC72F-CA17-48AB-B881-C7A22FA10C93}"/>
    <cellStyle name="Entrada 6 5 2 2" xfId="37307" xr:uid="{7E840938-53B9-47B1-99DE-4D92661DF644}"/>
    <cellStyle name="Entrada 6 5 3" xfId="31106" xr:uid="{80DBB786-F23D-4A8F-B171-8B708BEFD291}"/>
    <cellStyle name="Entrada 6 6" xfId="27188" xr:uid="{24C926FF-A02D-4CAF-B0EE-C6A84FC95024}"/>
    <cellStyle name="Entrada 6 6 2" xfId="37917" xr:uid="{2681CA2E-CA2D-4423-B534-5FCDCC4D532A}"/>
    <cellStyle name="Entrada 7" xfId="8517" xr:uid="{3FD42381-F9A6-401C-A210-213DB958DA12}"/>
    <cellStyle name="Ergebnis 2" xfId="7494" xr:uid="{F2D65081-EC64-4356-9953-14C86DC1F8E1}"/>
    <cellStyle name="Ergebnis 2 2" xfId="8637" xr:uid="{E71506C3-A860-48EC-B076-6377AEF1516F}"/>
    <cellStyle name="Ergebnis 2 2 2" xfId="30218" xr:uid="{69DE92BC-243A-46D9-A9B5-60F21A89D78E}"/>
    <cellStyle name="Ergebnis 2 3" xfId="29859" xr:uid="{3D963904-DD04-45B2-959B-989E00CDFD79}"/>
    <cellStyle name="Erklärender Text 2" xfId="2404" xr:uid="{FF66AB7F-F00E-48C8-AD1A-D6817CE84FC0}"/>
    <cellStyle name="Estilo 1" xfId="305" xr:uid="{F6C7F2A1-7C12-495E-9900-7F4D15CE5FFC}"/>
    <cellStyle name="Estilo 1 2" xfId="365" xr:uid="{DDFCD9ED-7CD6-43BF-BB26-7E47AA524133}"/>
    <cellStyle name="Estilo 1 3" xfId="920" xr:uid="{F78D5F74-0081-4EAB-8B44-3543D482B8E4}"/>
    <cellStyle name="Estilo 1 4" xfId="2894" xr:uid="{D606E71C-BB7C-4CEE-BB74-B40422261003}"/>
    <cellStyle name="Estilo 1 4 2" xfId="4423" xr:uid="{DD0570F8-47B6-4459-9E33-8F6288CDB05B}"/>
    <cellStyle name="Estilo 1 5" xfId="2895" xr:uid="{D5A04F15-0387-4AAC-B09D-34E89CD2ACBA}"/>
    <cellStyle name="Estilo 1 5 2" xfId="4424" xr:uid="{01F18377-9F60-4757-A297-0C5A015D1A75}"/>
    <cellStyle name="Estilo 1 6" xfId="4425" xr:uid="{B601C8DF-C2FE-4558-A296-3F997FEADF42}"/>
    <cellStyle name="Estilo 1 7" xfId="4426" xr:uid="{3049D222-E92C-4200-8F2E-14DAA50BDAB1}"/>
    <cellStyle name="Estilo 1 8" xfId="4427" xr:uid="{041C2FBA-03BF-4A4A-BC8D-48D5CF1A3BFB}"/>
    <cellStyle name="Estilo 1 9" xfId="2893" xr:uid="{97D6C2BD-8107-453C-9DD3-1315D8AE4B28}"/>
    <cellStyle name="Estilo 2" xfId="2896" xr:uid="{4FA62566-D7BF-4D1B-B22D-A7150BEB23C5}"/>
    <cellStyle name="Estilo 2 2" xfId="9694" xr:uid="{8D3C8118-1416-4D77-9BA9-126B3EA88948}"/>
    <cellStyle name="Euro" xfId="28" xr:uid="{E7777B50-E9C9-4902-9FD4-2688C177DE4E}"/>
    <cellStyle name="Euro 10" xfId="2897" xr:uid="{F66D7ED4-3958-4CFB-990B-F3A533E0D0CE}"/>
    <cellStyle name="Euro 11" xfId="7794" xr:uid="{1CA273BB-0ABF-4F14-9C89-8B338F5E499D}"/>
    <cellStyle name="Euro 12" xfId="7317" xr:uid="{3FD2619D-6E7A-44E5-9306-6648094BFA85}"/>
    <cellStyle name="Euro 13" xfId="366" xr:uid="{015194BC-69C9-4B64-8C1E-BB80ACC227EE}"/>
    <cellStyle name="Euro 2" xfId="39" xr:uid="{344AE863-1230-43FB-A7FE-5530A3EA7D6E}"/>
    <cellStyle name="Euro 2 2" xfId="101" xr:uid="{2CFB6CE4-E97D-4FDA-8E03-EEFFA7F0D0DD}"/>
    <cellStyle name="Euro 2 2 2" xfId="175" xr:uid="{5A1EB78A-5AD3-46E3-A63A-95EF8F4C903C}"/>
    <cellStyle name="Euro 2 2 2 2" xfId="2898" xr:uid="{D215BE81-0106-4AE7-A155-B7DBB5327885}"/>
    <cellStyle name="Euro 2 2 3" xfId="7801" xr:uid="{38B2F56F-6077-4E0A-82BF-7C97B7513647}"/>
    <cellStyle name="Euro 2 2 4" xfId="6987" xr:uid="{24D9E1E7-C501-498E-BD17-ADF1DBB24F66}"/>
    <cellStyle name="Euro 2 2 5" xfId="20551" xr:uid="{8AC235B2-C0E5-43D6-9AB9-29A5280338C6}"/>
    <cellStyle name="Euro 2 2 6" xfId="922" xr:uid="{9B54522D-408E-4558-AC6F-01E2B1B49A7E}"/>
    <cellStyle name="Euro 2 3" xfId="141" xr:uid="{459F96C7-73A6-40E3-94B1-FDB246EF5F09}"/>
    <cellStyle name="Euro 2 3 2" xfId="7323" xr:uid="{AA08D81F-CFCE-423D-8FDE-A61F734A0AFE}"/>
    <cellStyle name="Euro 2 3 3" xfId="7847" xr:uid="{36A5FF39-99C1-45AE-A0D5-541D9DFE451C}"/>
    <cellStyle name="Euro 2 4" xfId="7355" xr:uid="{80BDA0BB-525A-4F4C-845C-9ACF9E3C68D3}"/>
    <cellStyle name="Euro 2 5" xfId="7027" xr:uid="{A1CF83C0-5C1E-4FCC-A105-327502EFD831}"/>
    <cellStyle name="Euro 3" xfId="40" xr:uid="{CC36E711-D10B-45AE-8724-1CD65040D42A}"/>
    <cellStyle name="Euro 3 2" xfId="102" xr:uid="{B9C4A9BB-DE25-47A1-9ACA-20B054264243}"/>
    <cellStyle name="Euro 3 2 2" xfId="176" xr:uid="{43804816-34A1-441D-B4B9-B98C26B3C208}"/>
    <cellStyle name="Euro 3 2 3" xfId="7127" xr:uid="{1520DA01-2014-4C3E-8953-03DD8E6BC092}"/>
    <cellStyle name="Euro 3 3" xfId="142" xr:uid="{AD9E2585-2301-43BC-91EA-D61A14D797E3}"/>
    <cellStyle name="Euro 4" xfId="90" xr:uid="{23C3A4A8-866F-42E2-A1EA-1DDDFC0714F7}"/>
    <cellStyle name="Euro 4 2" xfId="164" xr:uid="{BE068FCC-FC3A-44A5-8B02-307C0B1A25BE}"/>
    <cellStyle name="Euro 4 3" xfId="750" xr:uid="{51C91D5B-56FA-4B5C-8055-A6F179C5E31C}"/>
    <cellStyle name="Euro 5" xfId="130" xr:uid="{76817D2E-5BFF-43CD-93AB-A37540F3C63B}"/>
    <cellStyle name="Euro 5 2" xfId="2899" xr:uid="{FC401444-1471-448F-B20B-FD19CE9A982B}"/>
    <cellStyle name="Euro 5 3" xfId="20556" xr:uid="{7CF99501-944B-4547-B1ED-FDFEE6068E55}"/>
    <cellStyle name="Euro 5 4" xfId="921" xr:uid="{F47169DE-AF94-4762-85D5-CE5BFDB0E55E}"/>
    <cellStyle name="Euro 6" xfId="2900" xr:uid="{3E6013B5-F51A-4949-84BF-2EDFA0EB85A5}"/>
    <cellStyle name="Euro 7" xfId="2901" xr:uid="{77DC8568-D8B4-48C5-A251-683536DB70DF}"/>
    <cellStyle name="Euro 8" xfId="2902" xr:uid="{0F9951EE-21C8-4D2D-AFD2-8F80AD83A770}"/>
    <cellStyle name="Euro 9" xfId="4428" xr:uid="{C97172D6-5B6E-4B08-A38F-52118CCE3BCB}"/>
    <cellStyle name="Explanatory Text 2" xfId="548" xr:uid="{9EB69784-5D48-4A9C-9FE9-AE045C85B4DC}"/>
    <cellStyle name="Explanatory Text 2 2" xfId="1138" xr:uid="{AAFA0B4B-7BC3-4AA1-9D9E-250545DF7860}"/>
    <cellStyle name="Explanatory Text 3" xfId="4429" xr:uid="{6A78355F-55E8-40A9-A20A-9A414FF6C2C3}"/>
    <cellStyle name="Explanatory Text 4" xfId="267" xr:uid="{601A0C05-6CFD-4B34-AEFF-923B1146581F}"/>
    <cellStyle name="F2" xfId="367" xr:uid="{DA818831-BFA3-4B4C-9191-7846BF42D4D1}"/>
    <cellStyle name="F2 2" xfId="751" xr:uid="{CC7ACC9C-9042-4A67-8F87-95C0966C4945}"/>
    <cellStyle name="F2 2 2" xfId="2906" xr:uid="{79C08D2F-6210-4061-AC08-9E90EFC3CF41}"/>
    <cellStyle name="F2 2 3" xfId="4430" xr:uid="{0DDE594D-F0D5-4A3B-AA77-463DAAB0779A}"/>
    <cellStyle name="F2 2 4" xfId="2905" xr:uid="{092E649E-B44D-406A-848E-3C46BF2F7F1A}"/>
    <cellStyle name="F2 3" xfId="923" xr:uid="{474F0906-26E7-4AD6-9499-A551C66BD35D}"/>
    <cellStyle name="F2 3 2" xfId="2907" xr:uid="{22468983-D3B3-43D3-AD06-723D5F0B7F9B}"/>
    <cellStyle name="F2 3 3" xfId="20557" xr:uid="{7B032923-8936-4F09-B9A1-ADB5EAF5D936}"/>
    <cellStyle name="F2 4" xfId="1018" xr:uid="{E933E27A-E13A-4F61-A240-70D0CB96F578}"/>
    <cellStyle name="F2 5" xfId="2904" xr:uid="{30D1CB4E-1260-477F-8449-47FD8D494530}"/>
    <cellStyle name="F3" xfId="368" xr:uid="{775872E7-BF11-4EF8-A2B9-D801150D1FC9}"/>
    <cellStyle name="F3 2" xfId="752" xr:uid="{56866E28-DB76-46EC-86BD-847204632E08}"/>
    <cellStyle name="F3 2 2" xfId="2910" xr:uid="{A5B39B64-3B12-4339-8C54-55CF3B5FC81D}"/>
    <cellStyle name="F3 2 3" xfId="4431" xr:uid="{B7E3D1EA-E032-46DD-9E5D-6F895BCB326E}"/>
    <cellStyle name="F3 2 4" xfId="2909" xr:uid="{03A37C18-290B-47B0-A8AB-B827F4E26E83}"/>
    <cellStyle name="F3 3" xfId="924" xr:uid="{5A393E23-8C1C-4A8C-A0B3-EC8F280D8F74}"/>
    <cellStyle name="F3 3 2" xfId="2911" xr:uid="{E013EE50-68C0-49DB-BABD-CFCE1B7C19FE}"/>
    <cellStyle name="F3 3 3" xfId="20558" xr:uid="{B37952F7-9EEB-4E43-BD18-452EB0F2F450}"/>
    <cellStyle name="F3 4" xfId="1019" xr:uid="{7BBBD3DC-DDE4-4A55-B4CB-70C84087255F}"/>
    <cellStyle name="F3 5" xfId="2908" xr:uid="{31E3E29C-F997-4AE1-B3BF-F2E2D11E861B}"/>
    <cellStyle name="F4" xfId="369" xr:uid="{08B4F7B1-796D-4CCE-9FCE-997F05B0FB85}"/>
    <cellStyle name="F4 2" xfId="753" xr:uid="{6B1C14F2-A31E-4BC1-B397-008D27B76A42}"/>
    <cellStyle name="F4 2 2" xfId="2914" xr:uid="{11340227-E79A-46B5-83BC-CB59613031CB}"/>
    <cellStyle name="F4 2 3" xfId="4432" xr:uid="{833B6032-D1A5-4EE3-B6AA-E428F7C6C04D}"/>
    <cellStyle name="F4 2 4" xfId="2913" xr:uid="{8186AAEA-F798-4964-B649-CC9C9C82D1AB}"/>
    <cellStyle name="F4 3" xfId="925" xr:uid="{C3D6D15C-E439-4AE1-B8B4-F92435313BAA}"/>
    <cellStyle name="F4 3 2" xfId="2915" xr:uid="{046FA250-830B-4B04-BD58-6EF980891F4F}"/>
    <cellStyle name="F4 3 3" xfId="20560" xr:uid="{674F316A-0FAC-474F-86DA-B8FACEB13529}"/>
    <cellStyle name="F4 4" xfId="1020" xr:uid="{7EEB1B52-C994-436B-BA88-8929FD9AD68D}"/>
    <cellStyle name="F4 5" xfId="2912" xr:uid="{26BD4899-0CC0-47A9-8FB9-C68C045DAF66}"/>
    <cellStyle name="F5" xfId="370" xr:uid="{C8FA45A6-39A3-4575-85F0-FECBAF0DFBBC}"/>
    <cellStyle name="F5 2" xfId="754" xr:uid="{6257F64A-6686-49AC-998A-6757EBCCAA40}"/>
    <cellStyle name="F5 2 2" xfId="2918" xr:uid="{EA7A652C-8C2D-4365-867B-457FB94D09FF}"/>
    <cellStyle name="F5 2 3" xfId="4433" xr:uid="{A219D88E-B64C-4043-956A-2B7FA8991598}"/>
    <cellStyle name="F5 2 4" xfId="2917" xr:uid="{E134E48C-0F38-4806-95DA-4F33DCC59F69}"/>
    <cellStyle name="F5 3" xfId="926" xr:uid="{08C682A1-2E86-4E92-A1E0-104C1B1C66CB}"/>
    <cellStyle name="F5 3 2" xfId="2919" xr:uid="{CA34E3E4-8635-47BB-999A-A0200A3B4481}"/>
    <cellStyle name="F5 3 3" xfId="20562" xr:uid="{26F4907A-FDD3-4202-8308-0E5ABAFDC104}"/>
    <cellStyle name="F5 4" xfId="1021" xr:uid="{BF3806F6-A11D-4224-94B7-6C1D0A4392BC}"/>
    <cellStyle name="F5 5" xfId="2916" xr:uid="{216C0FB5-40EA-4CED-9414-7E6CA9D8EF7E}"/>
    <cellStyle name="F6" xfId="371" xr:uid="{B4BEF31D-EBC2-4CCE-9FE3-AE050A037AE2}"/>
    <cellStyle name="F6 2" xfId="755" xr:uid="{9BB45D70-4459-4F59-A070-F999769AB820}"/>
    <cellStyle name="F6 2 2" xfId="2922" xr:uid="{FBA38E5B-74E8-4E28-A636-46E89EAF2D09}"/>
    <cellStyle name="F6 2 3" xfId="4434" xr:uid="{2A48AF19-0865-4815-B583-6CF1193E068A}"/>
    <cellStyle name="F6 2 4" xfId="2921" xr:uid="{9D155F47-E00E-40EB-AEBB-48A774F8999E}"/>
    <cellStyle name="F6 3" xfId="928" xr:uid="{A4BA9D51-31FA-4BB1-9B0E-37B337E2A2BF}"/>
    <cellStyle name="F6 3 2" xfId="2923" xr:uid="{0D1D6B53-E97C-4BE0-9D8B-AA3F6E480695}"/>
    <cellStyle name="F6 3 3" xfId="20563" xr:uid="{A299C03B-DDD1-4FC1-BB0F-FFFFAF534777}"/>
    <cellStyle name="F6 4" xfId="1022" xr:uid="{DB742107-334A-484F-AB26-8B20F0A04925}"/>
    <cellStyle name="F6 5" xfId="2920" xr:uid="{CB4249E6-2375-42BA-88AB-D5CFBF48BC97}"/>
    <cellStyle name="F7" xfId="372" xr:uid="{02A9B423-C4E9-4527-9CE1-035ADA3F39BA}"/>
    <cellStyle name="F7 2" xfId="756" xr:uid="{3A7C1E0E-9119-4FAD-8083-81917F12694E}"/>
    <cellStyle name="F7 2 2" xfId="2926" xr:uid="{1B215A20-9D46-4EBE-B680-583378B734C1}"/>
    <cellStyle name="F7 2 3" xfId="4435" xr:uid="{DEF8290E-8F63-4C0B-9B8F-61820D447626}"/>
    <cellStyle name="F7 2 4" xfId="2925" xr:uid="{54804826-F62A-44C5-BE77-807A3AD39724}"/>
    <cellStyle name="F7 3" xfId="929" xr:uid="{2EF261D2-F6AB-4A8A-A30A-791416E37C0A}"/>
    <cellStyle name="F7 3 2" xfId="2927" xr:uid="{20DBCDBF-3573-451A-8AA5-CCC15925C341}"/>
    <cellStyle name="F7 3 3" xfId="20564" xr:uid="{EA550379-B19D-4FDE-BE3D-8519286F67EA}"/>
    <cellStyle name="F7 4" xfId="1023" xr:uid="{2AB56A7F-3D61-40A5-8208-3273603AEB8F}"/>
    <cellStyle name="F7 5" xfId="2924" xr:uid="{B76ED3B6-B865-4DED-B899-9C5E06D19F14}"/>
    <cellStyle name="F8" xfId="373" xr:uid="{4507A73C-5187-4EFC-8251-755156F4436A}"/>
    <cellStyle name="F8 - Estilo5" xfId="4436" xr:uid="{8CA6197E-503D-4A43-BA10-B2521CF90149}"/>
    <cellStyle name="F8 10" xfId="4437" xr:uid="{69DB8294-43C4-4738-A017-10D4DF17C622}"/>
    <cellStyle name="F8 100" xfId="4438" xr:uid="{F1D15FF1-3A47-4CA2-AA18-DD45A0D582C5}"/>
    <cellStyle name="F8 101" xfId="4439" xr:uid="{00259CA5-CABB-461A-A1A4-05E5B5B9C63C}"/>
    <cellStyle name="F8 102" xfId="4440" xr:uid="{A85CC042-FF7E-46C9-81F4-46E566963DBF}"/>
    <cellStyle name="F8 103" xfId="4441" xr:uid="{5051F9BC-0543-4A02-977D-1C6C7FAB3AB5}"/>
    <cellStyle name="F8 104" xfId="4442" xr:uid="{4417684A-EC79-43B4-B35A-5B2271721010}"/>
    <cellStyle name="F8 105" xfId="4443" xr:uid="{F1713C14-719F-4E14-8154-56ED7F58043A}"/>
    <cellStyle name="F8 106" xfId="4444" xr:uid="{E13E1154-99D1-4535-B609-A87162DA211B}"/>
    <cellStyle name="F8 107" xfId="4445" xr:uid="{A1CAC934-37F8-4984-8464-B0961EE4CD92}"/>
    <cellStyle name="F8 108" xfId="4446" xr:uid="{0EEC28E8-C540-4B6C-B406-4E51ACE9C304}"/>
    <cellStyle name="F8 109" xfId="4447" xr:uid="{40F31652-89D3-45DF-8BFA-5892FF2882F6}"/>
    <cellStyle name="F8 11" xfId="4448" xr:uid="{7400A316-B63E-44CC-9484-5E4CA10C67BA}"/>
    <cellStyle name="F8 110" xfId="4449" xr:uid="{4DBA9014-0A34-444B-9BB2-02DE38408C61}"/>
    <cellStyle name="F8 111" xfId="4450" xr:uid="{1AC32EC9-AE6F-4D24-8E34-03510141FE7C}"/>
    <cellStyle name="F8 112" xfId="4451" xr:uid="{6CA060AF-815E-4E40-91E1-C63C4C60FA5E}"/>
    <cellStyle name="F8 113" xfId="4452" xr:uid="{A77AD095-ECB5-4E78-BB8A-205E69A24BCD}"/>
    <cellStyle name="F8 114" xfId="4453" xr:uid="{11292E88-90B3-4735-BACD-CE186FD690BA}"/>
    <cellStyle name="F8 115" xfId="4454" xr:uid="{0CA66CF4-4FF6-42FA-B7BB-F7110B11F73C}"/>
    <cellStyle name="F8 116" xfId="4455" xr:uid="{9C7F8FB3-CF51-425F-99EA-41001FFAD3B7}"/>
    <cellStyle name="F8 117" xfId="4456" xr:uid="{F8192EEA-673B-483A-B572-FFF69DB50967}"/>
    <cellStyle name="F8 118" xfId="4457" xr:uid="{1FD44E44-219B-4728-8B93-E63D2A461E26}"/>
    <cellStyle name="F8 119" xfId="4458" xr:uid="{52586FA2-4E9C-48A7-AB2F-B676922B2784}"/>
    <cellStyle name="F8 12" xfId="4459" xr:uid="{67B0435B-8ADD-4421-9962-7E03C1575D82}"/>
    <cellStyle name="F8 120" xfId="4460" xr:uid="{2F1DEBB5-C401-46C3-BF51-7FC1E1D739A5}"/>
    <cellStyle name="F8 121" xfId="4461" xr:uid="{A2778583-C290-48AE-9A67-6C9D6B901CB8}"/>
    <cellStyle name="F8 122" xfId="4462" xr:uid="{02A224A9-B259-427F-863A-299FA1CA53EB}"/>
    <cellStyle name="F8 123" xfId="4463" xr:uid="{AC8FE2C5-3C9C-47F9-B7F1-8AA7ABD63105}"/>
    <cellStyle name="F8 124" xfId="4464" xr:uid="{32B30D39-BD7C-497F-B9AE-98A85215FA9A}"/>
    <cellStyle name="F8 125" xfId="4465" xr:uid="{3D26D34E-3812-4308-AC90-10DF1A89FD13}"/>
    <cellStyle name="F8 126" xfId="4466" xr:uid="{FC0135FF-114B-4489-BEE3-A2FAE185C39C}"/>
    <cellStyle name="F8 127" xfId="4467" xr:uid="{C38AC1A7-A1D5-4BC2-8C7D-28B3A4358935}"/>
    <cellStyle name="F8 128" xfId="4468" xr:uid="{07000939-3B33-49E7-9E51-B437EA7025D6}"/>
    <cellStyle name="F8 129" xfId="4469" xr:uid="{1AB69579-CB5C-4DAE-BC70-156D0A6C4DDE}"/>
    <cellStyle name="F8 13" xfId="4470" xr:uid="{780DF310-C526-42A4-91AA-0A2F45AD08CA}"/>
    <cellStyle name="F8 130" xfId="4471" xr:uid="{34A06460-992B-4221-ABFB-D66979670C89}"/>
    <cellStyle name="F8 131" xfId="4472" xr:uid="{48E35B4C-F2F5-4FB9-92D0-CBC17BDCDAF8}"/>
    <cellStyle name="F8 132" xfId="4473" xr:uid="{C5DFAAAD-B55C-4F44-867A-7C50B8D5A4DB}"/>
    <cellStyle name="F8 133" xfId="4474" xr:uid="{B29618B8-8A02-4139-9285-6AB79232BBEE}"/>
    <cellStyle name="F8 134" xfId="4475" xr:uid="{4FEB6EB2-3247-453C-9232-AA654FF7FF54}"/>
    <cellStyle name="F8 135" xfId="4476" xr:uid="{DC8617B8-FB59-447A-AF1F-EAD7E25396E1}"/>
    <cellStyle name="F8 136" xfId="4477" xr:uid="{E5F52BD8-0CD2-4742-8275-CA59069FF928}"/>
    <cellStyle name="F8 137" xfId="4478" xr:uid="{A93E13EA-8E8E-4B6F-95FB-3937E4B21D17}"/>
    <cellStyle name="F8 138" xfId="4479" xr:uid="{0BE7666F-BFCD-4F85-921D-7BD0A3820BE3}"/>
    <cellStyle name="F8 139" xfId="4480" xr:uid="{986D0FE5-8AE2-4D27-9E43-5A79A435F569}"/>
    <cellStyle name="F8 14" xfId="4481" xr:uid="{28F8F7C5-0483-40CB-AD57-E2E0C907F223}"/>
    <cellStyle name="F8 140" xfId="4482" xr:uid="{8809197F-A85E-4D0E-8839-ADF7D0C6D1FB}"/>
    <cellStyle name="F8 141" xfId="4483" xr:uid="{90318757-8D3F-4511-88FA-2BAF68637982}"/>
    <cellStyle name="F8 142" xfId="4484" xr:uid="{ADBC8AD6-9693-4B42-A908-DB9B9712FD47}"/>
    <cellStyle name="F8 143" xfId="4485" xr:uid="{EFDD5B08-29D2-46B9-9635-F1B0CCE7B78D}"/>
    <cellStyle name="F8 144" xfId="4486" xr:uid="{447DEDE2-C310-4037-AC95-DEAB7E6ED5EC}"/>
    <cellStyle name="F8 145" xfId="4487" xr:uid="{1D254D78-026A-496A-A537-0EAA570C2245}"/>
    <cellStyle name="F8 146" xfId="4488" xr:uid="{DB2A7CDD-33CD-457E-9211-007C41648898}"/>
    <cellStyle name="F8 147" xfId="4489" xr:uid="{6A394A37-27F6-4144-B59B-38B505BD0A85}"/>
    <cellStyle name="F8 148" xfId="4490" xr:uid="{3483C8E7-7C5C-49AB-82E4-BF4950BFEC45}"/>
    <cellStyle name="F8 149" xfId="4491" xr:uid="{A997A331-C4D1-4431-B62A-5468F22E8F2C}"/>
    <cellStyle name="F8 15" xfId="4492" xr:uid="{939A2C65-7BFB-4FDA-8A1E-D488F6120740}"/>
    <cellStyle name="F8 150" xfId="4493" xr:uid="{D37006B8-4361-466B-814D-4021ADA6ABC9}"/>
    <cellStyle name="F8 151" xfId="4494" xr:uid="{1371BEA7-157C-4EB5-AC64-397B641A382C}"/>
    <cellStyle name="F8 152" xfId="4495" xr:uid="{47AB85CA-BBAF-4D35-AAD4-102BF3C72C1A}"/>
    <cellStyle name="F8 153" xfId="4496" xr:uid="{A7D8C204-E94C-4AA6-8FB3-9DF7E91073B8}"/>
    <cellStyle name="F8 154" xfId="4497" xr:uid="{52F8ACFC-B38E-4A7F-8E74-1427DE0DDC4B}"/>
    <cellStyle name="F8 155" xfId="4498" xr:uid="{268014FE-6E65-4333-896D-91485B4390A2}"/>
    <cellStyle name="F8 156" xfId="4499" xr:uid="{D076BDFD-F300-439D-B391-E57AC3CC6FA3}"/>
    <cellStyle name="F8 157" xfId="4500" xr:uid="{85CE470E-AD55-4F8F-8812-BB2A9A37590C}"/>
    <cellStyle name="F8 158" xfId="4501" xr:uid="{CB264711-A96A-4AE8-833E-BD121AD94B55}"/>
    <cellStyle name="F8 159" xfId="4502" xr:uid="{4918588C-C346-4F3B-8604-14774713692E}"/>
    <cellStyle name="F8 16" xfId="4503" xr:uid="{E160FB14-9168-419C-BA54-12CDD18672FD}"/>
    <cellStyle name="F8 160" xfId="4504" xr:uid="{C1356423-6C1A-4C44-ADEE-A404AB3C193A}"/>
    <cellStyle name="F8 161" xfId="4505" xr:uid="{E03FA391-89E4-470A-9E07-437697B98B36}"/>
    <cellStyle name="F8 162" xfId="4506" xr:uid="{B29A85C0-F0DC-4461-9A90-304A1A4A07A8}"/>
    <cellStyle name="F8 163" xfId="4507" xr:uid="{D00A40E8-213C-4787-BBD5-89EC1D2D4DFA}"/>
    <cellStyle name="F8 164" xfId="4508" xr:uid="{04959F77-9927-4E43-8546-F7C5EC236122}"/>
    <cellStyle name="F8 165" xfId="4509" xr:uid="{F1B63F14-8710-49DA-AD4B-A839654CD017}"/>
    <cellStyle name="F8 166" xfId="4510" xr:uid="{1E25AD3F-2553-4F72-938C-2AC4E7097FEA}"/>
    <cellStyle name="F8 167" xfId="4511" xr:uid="{B67EF370-0331-4C05-B2A4-EEED2EA803CA}"/>
    <cellStyle name="F8 168" xfId="4512" xr:uid="{44FA915E-1E8E-44B6-BAF1-610C29CAED48}"/>
    <cellStyle name="F8 169" xfId="4513" xr:uid="{EA422F79-B588-4016-A76D-70DDD6BDF24B}"/>
    <cellStyle name="F8 17" xfId="4514" xr:uid="{4C861A84-D957-408E-A94E-3FF9A0EEAF55}"/>
    <cellStyle name="F8 170" xfId="4515" xr:uid="{1205E9DE-16DB-45BA-866A-64BDD883F0B2}"/>
    <cellStyle name="F8 171" xfId="4516" xr:uid="{F505DA87-C80A-4848-8BE9-91DA4FA5726A}"/>
    <cellStyle name="F8 172" xfId="4517" xr:uid="{E35DF7A5-0249-4856-A553-F7D717E56E47}"/>
    <cellStyle name="F8 173" xfId="4518" xr:uid="{72997C27-CF0C-4AD1-8E25-C81C06A30A36}"/>
    <cellStyle name="F8 174" xfId="4519" xr:uid="{E29ACFE7-9288-4A8B-8B20-D2F1F7E75193}"/>
    <cellStyle name="F8 175" xfId="4520" xr:uid="{A042F868-0834-48D2-985E-10503337FD14}"/>
    <cellStyle name="F8 176" xfId="4521" xr:uid="{3E842262-C232-44D8-81C9-D755247B39EA}"/>
    <cellStyle name="F8 177" xfId="4522" xr:uid="{FBF990C4-3EC6-4CF2-AFF7-63548B92EF52}"/>
    <cellStyle name="F8 178" xfId="4523" xr:uid="{271593DD-CE4C-40B6-9F53-298CC5E874DE}"/>
    <cellStyle name="F8 179" xfId="4524" xr:uid="{1B08A0D6-DF9C-427C-B4E7-34A4EE4E6C4D}"/>
    <cellStyle name="F8 18" xfId="4525" xr:uid="{F85F24C7-4055-4F94-AA79-1016603794C0}"/>
    <cellStyle name="F8 180" xfId="4526" xr:uid="{D30086E4-D362-4A7B-BCF6-BD7152B24A39}"/>
    <cellStyle name="F8 181" xfId="4527" xr:uid="{E9CAD269-5236-4EA5-89D2-E1ABD56CC214}"/>
    <cellStyle name="F8 182" xfId="4528" xr:uid="{9CD2D364-FDA2-4A54-9D24-AE5FBC3CAB87}"/>
    <cellStyle name="F8 183" xfId="4529" xr:uid="{42BD3DAD-C36D-4335-83D1-77F7A02A84EB}"/>
    <cellStyle name="F8 184" xfId="4530" xr:uid="{6B42C87F-4C52-4872-9A99-80D564EE25EA}"/>
    <cellStyle name="F8 185" xfId="4531" xr:uid="{4CD1391F-04C6-4CD5-8939-D0C0C104E6EE}"/>
    <cellStyle name="F8 186" xfId="4532" xr:uid="{C0BD3FCB-D152-40EE-B647-17DA2E96036B}"/>
    <cellStyle name="F8 187" xfId="4533" xr:uid="{C9ECAA6F-3EC2-4A9D-84FC-3194814CE956}"/>
    <cellStyle name="F8 188" xfId="2928" xr:uid="{FCF23ADE-3C58-4D2F-B019-17B89EE25A37}"/>
    <cellStyle name="F8 188 2" xfId="20567" xr:uid="{3C13ED4C-D839-4984-BFA9-BBB2ED90BD56}"/>
    <cellStyle name="F8 188 3" xfId="20080" xr:uid="{200E54BE-861F-4B8A-80E0-D402FCACB306}"/>
    <cellStyle name="F8 189" xfId="7036" xr:uid="{B1F66EB0-B532-4E18-91F2-30183253B8E1}"/>
    <cellStyle name="F8 189 2" xfId="20568" xr:uid="{9ED6E0FA-8F1D-4C08-AD9F-B18591C35A10}"/>
    <cellStyle name="F8 189 3" xfId="20145" xr:uid="{6F85E603-51AF-442C-A6F5-625CE3DFDB28}"/>
    <cellStyle name="F8 19" xfId="4534" xr:uid="{2D789687-9009-4E1B-A065-DC91E0EF6A9F}"/>
    <cellStyle name="F8 190" xfId="7624" xr:uid="{A0377DC3-F4FE-41E6-B383-617AEBDE3902}"/>
    <cellStyle name="F8 190 2" xfId="20569" xr:uid="{3FE94E11-8F2F-4C0C-BE68-A73D1FE463F4}"/>
    <cellStyle name="F8 190 3" xfId="20138" xr:uid="{58324337-904C-47DF-949E-4B872B3BCA5D}"/>
    <cellStyle name="F8 191" xfId="7330" xr:uid="{4D0CD8B8-BA71-4673-9EB3-AAED3093521C}"/>
    <cellStyle name="F8 191 2" xfId="20570" xr:uid="{B92B2937-F5D2-48AB-884F-DE1E39234396}"/>
    <cellStyle name="F8 191 3" xfId="20139" xr:uid="{88B9EDD5-2F8B-422C-8242-4EB005E1D264}"/>
    <cellStyle name="F8 192" xfId="7111" xr:uid="{E93D297C-4D23-47CB-B2FB-F93CE15970DC}"/>
    <cellStyle name="F8 192 2" xfId="20571" xr:uid="{8BCC5C60-F432-45E2-B543-0FD3C339ACA5}"/>
    <cellStyle name="F8 192 3" xfId="20169" xr:uid="{93348326-FB37-4B32-A587-EC4E6F144457}"/>
    <cellStyle name="F8 193" xfId="7400" xr:uid="{D5A26380-C67C-4D60-B133-B42910568A8F}"/>
    <cellStyle name="F8 193 2" xfId="20572" xr:uid="{BE0474D4-0E76-4A91-BFEB-BDBF7278E460}"/>
    <cellStyle name="F8 193 3" xfId="20162" xr:uid="{82850461-74F6-4053-987C-78A57A0F7F0C}"/>
    <cellStyle name="F8 194" xfId="7114" xr:uid="{6BC487D1-E288-44AB-A578-60AD08EA7E61}"/>
    <cellStyle name="F8 194 2" xfId="20573" xr:uid="{40CC715F-B963-408A-B418-434E63BA86F4}"/>
    <cellStyle name="F8 194 3" xfId="20163" xr:uid="{01E050C8-CA62-41BD-AF5D-8B84C0557380}"/>
    <cellStyle name="F8 195" xfId="7785" xr:uid="{579CC0CC-EECD-4E16-9FF7-244AE700BCA4}"/>
    <cellStyle name="F8 195 2" xfId="20574" xr:uid="{B075A920-901A-4B6A-8BA1-831AAA44BDE9}"/>
    <cellStyle name="F8 195 3" xfId="20161" xr:uid="{E1CE6675-75E4-4E42-B426-A7CF16C5B608}"/>
    <cellStyle name="F8 196" xfId="7054" xr:uid="{22BA340A-A8E7-4247-AB7F-B1C816A9440F}"/>
    <cellStyle name="F8 196 2" xfId="20575" xr:uid="{604CDB45-4AE2-4BF7-BBDD-63506DE9A67B}"/>
    <cellStyle name="F8 196 3" xfId="20164" xr:uid="{2A7438ED-6187-40A2-81D5-1DE1C8CC6657}"/>
    <cellStyle name="F8 197" xfId="6989" xr:uid="{860B2112-5F1B-442E-BB57-5789DFB0D07F}"/>
    <cellStyle name="F8 197 2" xfId="20576" xr:uid="{7F2A3D88-3B25-4A67-9112-D1984C03522F}"/>
    <cellStyle name="F8 197 3" xfId="20160" xr:uid="{1529042A-0DAA-4D3E-AD43-7259168E8E4B}"/>
    <cellStyle name="F8 198" xfId="7363" xr:uid="{AB3AE48D-9ED1-4F09-8B54-B0B81B45185B}"/>
    <cellStyle name="F8 198 2" xfId="20577" xr:uid="{1F9644E5-EA7A-4F1A-8C6F-05950678B016}"/>
    <cellStyle name="F8 198 3" xfId="20165" xr:uid="{4286BECB-6D5B-4562-9C7E-8016ACE403AD}"/>
    <cellStyle name="F8 199" xfId="7777" xr:uid="{0C45FC81-8C1E-4BE0-AF5A-0FA1B8BB021E}"/>
    <cellStyle name="F8 199 2" xfId="20578" xr:uid="{922C6F89-BD28-4ECE-9681-C9D7FE86DEFB}"/>
    <cellStyle name="F8 199 3" xfId="20159" xr:uid="{84A2517D-1AB0-40B4-B7E1-131DDE806254}"/>
    <cellStyle name="F8 2" xfId="757" xr:uid="{535B7D8C-9B22-4FED-83AD-031C3326440A}"/>
    <cellStyle name="F8 2 2" xfId="2930" xr:uid="{773E60D1-35A7-4590-BFCC-EC1E2083882D}"/>
    <cellStyle name="F8 2 3" xfId="4535" xr:uid="{5673B930-75D7-4931-A566-21B3B5B93B26}"/>
    <cellStyle name="F8 2 4" xfId="2929" xr:uid="{CDF3969F-8CC3-4BF6-A837-4DD643266585}"/>
    <cellStyle name="F8 20" xfId="4536" xr:uid="{6FD70FCB-1A6A-47DB-A965-CD90D1142901}"/>
    <cellStyle name="F8 200" xfId="2664" xr:uid="{971DE6AA-AD50-469F-9B90-3AABCE4E2739}"/>
    <cellStyle name="F8 200 2" xfId="20580" xr:uid="{F1E00504-1D97-42AE-AA62-1EEDE51900A1}"/>
    <cellStyle name="F8 200 3" xfId="20166" xr:uid="{289AFB10-7586-4393-BE7C-2CB2D8398149}"/>
    <cellStyle name="F8 201" xfId="7880" xr:uid="{B811E7FC-51D7-4783-971D-6A6F95B78BC0}"/>
    <cellStyle name="F8 201 2" xfId="20581" xr:uid="{D0AACB03-3683-4C64-A7EE-E761D9E60B50}"/>
    <cellStyle name="F8 201 3" xfId="20158" xr:uid="{3BC82B15-77CC-48E2-BDCD-B523521B8DC2}"/>
    <cellStyle name="F8 202" xfId="7901" xr:uid="{38F9E0D8-EB95-4D11-9165-DC69C3F17D6C}"/>
    <cellStyle name="F8 202 2" xfId="20582" xr:uid="{01154FC9-18F4-4193-98E1-E293A54091E9}"/>
    <cellStyle name="F8 202 3" xfId="20167" xr:uid="{C2F83CB7-F4C2-431D-9E18-BBBC3F61090B}"/>
    <cellStyle name="F8 203" xfId="7890" xr:uid="{697B918D-5B20-4017-A869-1FD56F9D29A4}"/>
    <cellStyle name="F8 203 2" xfId="20583" xr:uid="{009CD7DA-A1E5-4E17-B5D7-8A86E360A5E1}"/>
    <cellStyle name="F8 203 3" xfId="20157" xr:uid="{06C09F98-E06E-423D-A2C0-36980C0E81DF}"/>
    <cellStyle name="F8 204" xfId="7897" xr:uid="{428493DE-0D07-45F7-B103-5A3EEDF8260A}"/>
    <cellStyle name="F8 204 2" xfId="20584" xr:uid="{9845D169-5E0D-4A5E-91A0-94B209D3B18F}"/>
    <cellStyle name="F8 204 3" xfId="20168" xr:uid="{BAA56588-7418-49A6-A909-9C32AE8720BB}"/>
    <cellStyle name="F8 205" xfId="7896" xr:uid="{1D7FF6B2-8D79-493A-B252-CF9A3F59DDF6}"/>
    <cellStyle name="F8 206" xfId="7891" xr:uid="{1AB13B97-7503-42B8-988E-63CC2AF562BC}"/>
    <cellStyle name="F8 207" xfId="7870" xr:uid="{DE67F81E-C233-4412-B5AC-BA2E5B4D1EC1}"/>
    <cellStyle name="F8 208" xfId="8048" xr:uid="{6080FCF0-191E-4ED1-9903-C3E9FE357B98}"/>
    <cellStyle name="F8 209" xfId="8099" xr:uid="{D419FB27-3181-44CE-A5F5-5D24229C854A}"/>
    <cellStyle name="F8 21" xfId="4537" xr:uid="{AE0B64E6-E7DA-4EB3-97FD-1D0D64E11033}"/>
    <cellStyle name="F8 210" xfId="8031" xr:uid="{E04CBBD2-D5EE-4CF6-9565-E96A83EF394D}"/>
    <cellStyle name="F8 211" xfId="8151" xr:uid="{ED43F615-4471-415F-801A-9221DE9394F5}"/>
    <cellStyle name="F8 212" xfId="8047" xr:uid="{FBBB6A22-2EAA-44B0-8C7B-023A6DF5268D}"/>
    <cellStyle name="F8 213" xfId="8056" xr:uid="{CD49EF97-EF9D-4AE2-977C-D5A69FFB0BE8}"/>
    <cellStyle name="F8 214" xfId="8333" xr:uid="{49E51197-C164-438F-AC6E-ECE70E5FA4C1}"/>
    <cellStyle name="F8 215" xfId="14202" xr:uid="{84F639C9-B3E4-4539-900A-D8F05D9F7367}"/>
    <cellStyle name="F8 215 2" xfId="20566" xr:uid="{3CDAAC0E-1E42-43A4-A6F5-1FB1254AD184}"/>
    <cellStyle name="F8 215 3" xfId="26644" xr:uid="{AED380AB-DC96-4213-8B8C-3A2777D7B979}"/>
    <cellStyle name="F8 216" xfId="14175" xr:uid="{7C8481B7-F7C0-454D-BD0A-3C3405F2598D}"/>
    <cellStyle name="F8 216 2" xfId="20232" xr:uid="{7C3A8A56-BD79-4BD1-833B-6F15AFF76409}"/>
    <cellStyle name="F8 216 3" xfId="26631" xr:uid="{CE9B952B-6F66-4C88-ADED-DE16B5AE854B}"/>
    <cellStyle name="F8 217" xfId="14187" xr:uid="{85A6CFE7-7AE3-4068-B8BB-3F084A7BA3FD}"/>
    <cellStyle name="F8 217 2" xfId="22672" xr:uid="{C1C89201-2BEB-4C4D-BAFE-9D8FCF08388A}"/>
    <cellStyle name="F8 217 3" xfId="26637" xr:uid="{EC012AE9-95BB-47BA-BE6B-D08D2869E460}"/>
    <cellStyle name="F8 218" xfId="14186" xr:uid="{6A51CB0A-7381-4189-9811-FF5A572AC192}"/>
    <cellStyle name="F8 218 2" xfId="20233" xr:uid="{28B6F947-1829-4441-B890-B4B350896DA4}"/>
    <cellStyle name="F8 218 3" xfId="26636" xr:uid="{CDD7E146-45F7-4448-A1CE-C7D05FD4A95A}"/>
    <cellStyle name="F8 219" xfId="14188" xr:uid="{9B0D59E8-EB81-4542-BA21-D407FB881F24}"/>
    <cellStyle name="F8 219 2" xfId="22673" xr:uid="{1B1569D0-D114-4AAB-8187-33216DFA32C0}"/>
    <cellStyle name="F8 219 3" xfId="26638" xr:uid="{C04B511B-B7DE-4035-93D6-218C193AF33E}"/>
    <cellStyle name="F8 22" xfId="4538" xr:uid="{5ACD1475-84E8-4B73-BE9F-56823834EC9F}"/>
    <cellStyle name="F8 220" xfId="14262" xr:uid="{7E2AE5B7-A182-465A-BB6C-E54BF4371660}"/>
    <cellStyle name="F8 220 2" xfId="20234" xr:uid="{AD406CCB-1387-49FC-BCBA-4A6EDC585925}"/>
    <cellStyle name="F8 220 3" xfId="26660" xr:uid="{E08704A5-8695-4429-B0A8-7D33201FB308}"/>
    <cellStyle name="F8 221" xfId="14121" xr:uid="{6C7035B2-F179-41F1-8C91-6F22572A6BAB}"/>
    <cellStyle name="F8 221 2" xfId="22674" xr:uid="{B69931A4-8094-473D-87F6-C52916820BFA}"/>
    <cellStyle name="F8 221 3" xfId="26617" xr:uid="{4361B9F8-F656-4C8A-B5F8-1D14E5E86DCA}"/>
    <cellStyle name="F8 222" xfId="14098" xr:uid="{10EE28B4-D5A8-4460-9BC8-6719AE0BCC90}"/>
    <cellStyle name="F8 222 2" xfId="20235" xr:uid="{0FB9E283-5E08-4892-9355-3515B96CBE97}"/>
    <cellStyle name="F8 222 3" xfId="26614" xr:uid="{0BF6FBA8-44E2-4129-B2F3-0ACB19B1F562}"/>
    <cellStyle name="F8 223" xfId="22676" xr:uid="{71040095-9F0A-49FC-B26C-DED084707ACC}"/>
    <cellStyle name="F8 224" xfId="20236" xr:uid="{26263B9F-C8FE-4A39-81A9-F158F9EEA309}"/>
    <cellStyle name="F8 225" xfId="22675" xr:uid="{77D99BD1-7FD1-449F-9503-45BB848673FA}"/>
    <cellStyle name="F8 226" xfId="20237" xr:uid="{C8C8EA1E-1E97-479B-B23D-A53466746B11}"/>
    <cellStyle name="F8 227" xfId="22677" xr:uid="{87016007-B37D-489D-A893-DB62D5B49D78}"/>
    <cellStyle name="F8 228" xfId="20238" xr:uid="{E087E6E9-B281-4724-89F8-8757CC8F33CC}"/>
    <cellStyle name="F8 229" xfId="22678" xr:uid="{E3D4C35F-BE12-47E6-9E5D-7149681CBF95}"/>
    <cellStyle name="F8 23" xfId="4539" xr:uid="{7D0CAE4C-9407-4768-996A-C15611C34C46}"/>
    <cellStyle name="F8 230" xfId="20239" xr:uid="{8CAC7AC8-C3B0-4B02-9108-57B2F2AFB7C9}"/>
    <cellStyle name="F8 231" xfId="22679" xr:uid="{A325F99A-2A2E-4A26-B62B-2BF6BA933F3E}"/>
    <cellStyle name="F8 232" xfId="20241" xr:uid="{61B5AED0-AC60-4AF3-B85B-C192304EDD1D}"/>
    <cellStyle name="F8 233" xfId="22680" xr:uid="{73B4148A-EB21-426D-9496-82D728425B80}"/>
    <cellStyle name="F8 234" xfId="20242" xr:uid="{E4332BAD-3C73-49CA-817F-2AFFBAA71C98}"/>
    <cellStyle name="F8 235" xfId="22681" xr:uid="{DEDFA389-2916-487B-A960-28B10D2B97E1}"/>
    <cellStyle name="F8 236" xfId="20249" xr:uid="{5D67DA9E-9668-4D62-8AD5-A043914CD3C9}"/>
    <cellStyle name="F8 237" xfId="22682" xr:uid="{5513650A-DA56-42E3-9596-E4D9420F9BEF}"/>
    <cellStyle name="F8 238" xfId="20250" xr:uid="{1CBA8DC3-1202-4E95-A25A-37943E34504E}"/>
    <cellStyle name="F8 239" xfId="18681" xr:uid="{8F131B42-981A-4F47-B0A0-2A5322C71159}"/>
    <cellStyle name="F8 24" xfId="4540" xr:uid="{E602DB48-631A-40C3-9A69-EB76667BAD00}"/>
    <cellStyle name="F8 240" xfId="19740" xr:uid="{16C803F9-B081-42CD-93D6-B0EE75661405}"/>
    <cellStyle name="F8 241" xfId="22960" xr:uid="{89EA6A94-72FD-416D-BDBA-8CB26D71C255}"/>
    <cellStyle name="F8 242" xfId="23707" xr:uid="{7AA1C5CF-2134-4F97-94E9-20477FDB34DE}"/>
    <cellStyle name="F8 243" xfId="24551" xr:uid="{4D037597-A72C-4513-A572-6FE7A5750041}"/>
    <cellStyle name="F8 244" xfId="22336" xr:uid="{640C5D4D-C780-4218-B14D-0B724A44FDE8}"/>
    <cellStyle name="F8 245" xfId="23660" xr:uid="{0CC55A99-5C7C-4751-8B6F-AF88B446F3D3}"/>
    <cellStyle name="F8 246" xfId="18552" xr:uid="{A3099ADD-D5E7-48C6-BD75-E47C4C1D725C}"/>
    <cellStyle name="F8 247" xfId="38505" xr:uid="{0E336139-7DFE-41BD-B7D9-80E5A5D84177}"/>
    <cellStyle name="F8 248" xfId="38509" xr:uid="{A33023B6-1E0C-4C11-810F-80A164567615}"/>
    <cellStyle name="F8 25" xfId="4541" xr:uid="{520CAFBC-8AC5-4DB0-82EB-C2D87617FAC5}"/>
    <cellStyle name="F8 26" xfId="4542" xr:uid="{C47912CE-B2F1-4757-B289-1EB5D5903519}"/>
    <cellStyle name="F8 27" xfId="4543" xr:uid="{7FFDB109-DAE9-425D-B730-67A66B1B3540}"/>
    <cellStyle name="F8 28" xfId="4544" xr:uid="{1CE16633-88D7-4DFB-99AA-21BEC85D6F7A}"/>
    <cellStyle name="F8 29" xfId="4545" xr:uid="{C7174EA2-6694-445E-8839-DD8C280B0952}"/>
    <cellStyle name="F8 3" xfId="930" xr:uid="{3D7A75AA-8750-4862-A221-0DFA7C25D3E1}"/>
    <cellStyle name="F8 3 2" xfId="4546" xr:uid="{17569486-3B79-40C4-B593-016A92BD98B7}"/>
    <cellStyle name="F8 3 3" xfId="2931" xr:uid="{4E4BF92E-D3DD-478A-B685-3992D021B068}"/>
    <cellStyle name="F8 3 4" xfId="20588" xr:uid="{093494D6-4B51-4637-AD02-25B5D2D5BF54}"/>
    <cellStyle name="F8 30" xfId="4547" xr:uid="{DAE3D3D8-9AFC-4CFF-A843-27BF8F2B7ADB}"/>
    <cellStyle name="F8 31" xfId="4548" xr:uid="{FA09F858-F2D5-456D-A0B5-608545E47CEE}"/>
    <cellStyle name="F8 32" xfId="4549" xr:uid="{AFA65EE9-5868-4E13-A340-7FB1F9803566}"/>
    <cellStyle name="F8 33" xfId="4550" xr:uid="{D734D21F-6414-436C-9EF7-A72D33FC7034}"/>
    <cellStyle name="F8 34" xfId="4551" xr:uid="{72094918-D34E-4231-9F2E-0B15420B7726}"/>
    <cellStyle name="F8 35" xfId="4552" xr:uid="{663BBA88-382D-4FF4-BAAF-436F4F4B7DCD}"/>
    <cellStyle name="F8 36" xfId="4553" xr:uid="{3004A7B0-3603-4C16-A5D1-E4EBDD8FB718}"/>
    <cellStyle name="F8 37" xfId="4554" xr:uid="{5D4FC28D-5BED-4A34-8E65-56007BBF0AF2}"/>
    <cellStyle name="F8 38" xfId="4555" xr:uid="{2C8ABFA3-A320-43AF-B9FC-FBF4E2937D50}"/>
    <cellStyle name="F8 39" xfId="4556" xr:uid="{2968E1C7-568F-4C9E-B8B3-A21FC4179789}"/>
    <cellStyle name="F8 4" xfId="1024" xr:uid="{A061D8AF-FE00-4BFC-974A-EA43D07E4341}"/>
    <cellStyle name="F8 4 2" xfId="4557" xr:uid="{93B9F3CA-B102-4DB4-8878-E671F39467FF}"/>
    <cellStyle name="F8 4 3" xfId="20589" xr:uid="{A8BDC9CB-77E9-44E3-BE9D-FFE0BABCD1D4}"/>
    <cellStyle name="F8 40" xfId="4558" xr:uid="{34A62D7F-B0EC-4AC0-BBB0-B5336FF96DA1}"/>
    <cellStyle name="F8 41" xfId="4559" xr:uid="{3A1571F6-C78F-4163-B480-0430B4F83D3E}"/>
    <cellStyle name="F8 42" xfId="4560" xr:uid="{20CBE10D-1BA1-493A-8351-C104E120A793}"/>
    <cellStyle name="F8 43" xfId="4561" xr:uid="{A64AA761-2B52-4DDD-8282-864859F42288}"/>
    <cellStyle name="F8 44" xfId="4562" xr:uid="{64E12DF1-F845-4415-9305-A8D42DBA8AEE}"/>
    <cellStyle name="F8 45" xfId="4563" xr:uid="{BD42AE67-47B4-41F6-B095-43CCB21C9F93}"/>
    <cellStyle name="F8 46" xfId="4564" xr:uid="{9777DE19-4D82-44A7-92AE-8D7DE8794263}"/>
    <cellStyle name="F8 47" xfId="4565" xr:uid="{B47E265C-D2CF-4D2D-ADED-B0B00AF161A3}"/>
    <cellStyle name="F8 48" xfId="4566" xr:uid="{8F43B88B-AC0A-4AC9-ACF0-D0F407C7883F}"/>
    <cellStyle name="F8 49" xfId="4567" xr:uid="{8A8623BD-D453-4D29-B247-BB638FC00228}"/>
    <cellStyle name="F8 5" xfId="4568" xr:uid="{6BC3E751-500E-4390-9332-0A19BE4423AA}"/>
    <cellStyle name="F8 50" xfId="4569" xr:uid="{D7191DF2-F7E2-4CBD-96F5-7B5384B29F4D}"/>
    <cellStyle name="F8 51" xfId="4570" xr:uid="{9926C574-2742-447D-89EF-C887DB6D3651}"/>
    <cellStyle name="F8 52" xfId="4571" xr:uid="{87CB533A-9DE1-4356-A947-2E6F5E7BA73E}"/>
    <cellStyle name="F8 53" xfId="4572" xr:uid="{789328F5-3502-4D7B-920D-D676F796537B}"/>
    <cellStyle name="F8 54" xfId="4573" xr:uid="{0BF61722-2405-43AE-A826-0304269AEFE8}"/>
    <cellStyle name="F8 55" xfId="4574" xr:uid="{657D898D-FF7F-4A4E-9827-E9411AD9C455}"/>
    <cellStyle name="F8 56" xfId="4575" xr:uid="{306D60E5-2828-4AD8-A87D-119615BB1AE8}"/>
    <cellStyle name="F8 57" xfId="4576" xr:uid="{6FC1F1DF-3466-4E19-A346-C643CE135570}"/>
    <cellStyle name="F8 58" xfId="4577" xr:uid="{784712ED-53E4-4A9B-8656-14C345918AE2}"/>
    <cellStyle name="F8 59" xfId="4578" xr:uid="{E2E62138-F0D4-4CEF-BC21-26839C5FED45}"/>
    <cellStyle name="F8 6" xfId="4579" xr:uid="{049BE364-2290-4A56-AF7D-9F0CB23F30B7}"/>
    <cellStyle name="F8 60" xfId="4580" xr:uid="{136DDE46-2811-49AE-954D-413DA9D7A1EC}"/>
    <cellStyle name="F8 61" xfId="4581" xr:uid="{4A849E75-8140-46E0-9C85-1679B24FBD69}"/>
    <cellStyle name="F8 62" xfId="4582" xr:uid="{DDA520C8-3F1B-4300-8F5A-C8E1A2725E98}"/>
    <cellStyle name="F8 63" xfId="4583" xr:uid="{8B022C88-8D31-4DF1-8E84-8D5A1317BA6B}"/>
    <cellStyle name="F8 64" xfId="4584" xr:uid="{5DE3C06D-C9A2-4644-8EC4-6E344A88BF50}"/>
    <cellStyle name="F8 65" xfId="4585" xr:uid="{3732909A-1599-4BBD-8D1A-0F4E6412C0A6}"/>
    <cellStyle name="F8 66" xfId="4586" xr:uid="{5F4CD518-549D-4847-93EC-85FD3518BBA2}"/>
    <cellStyle name="F8 67" xfId="4587" xr:uid="{BFAE5837-3E22-4497-A567-FFC8A230B633}"/>
    <cellStyle name="F8 68" xfId="4588" xr:uid="{CC1A2F3E-288D-4224-9F45-141945AB584A}"/>
    <cellStyle name="F8 69" xfId="4589" xr:uid="{8F915753-7C4F-4C35-AAB9-CAA5084E322B}"/>
    <cellStyle name="F8 7" xfId="4590" xr:uid="{2737F3C9-AA27-4EE5-940C-448F247EB628}"/>
    <cellStyle name="F8 70" xfId="4591" xr:uid="{ACFF7D45-4399-4ADC-83A8-AC97FFCB04B1}"/>
    <cellStyle name="F8 71" xfId="4592" xr:uid="{6F6DEE53-3306-4F33-B332-C2A72CE548ED}"/>
    <cellStyle name="F8 72" xfId="4593" xr:uid="{66248765-A145-4D85-9E14-6A2386BC7F4B}"/>
    <cellStyle name="F8 73" xfId="4594" xr:uid="{4BC411F4-E253-466F-981E-C480B41DB340}"/>
    <cellStyle name="F8 74" xfId="4595" xr:uid="{D3B8DAFF-5902-4981-8502-F9B7961583C3}"/>
    <cellStyle name="F8 75" xfId="4596" xr:uid="{557C7A40-6999-4C63-BCE8-BB85C515F288}"/>
    <cellStyle name="F8 76" xfId="4597" xr:uid="{A84BE0F1-B793-4C89-8D2B-A8F281693B38}"/>
    <cellStyle name="F8 77" xfId="4598" xr:uid="{FF09FE63-2D38-414D-ABDC-F36C0BBF8086}"/>
    <cellStyle name="F8 78" xfId="4599" xr:uid="{A5DAF49B-4BE5-4807-AD4B-341B7DA16FC3}"/>
    <cellStyle name="F8 79" xfId="4600" xr:uid="{8A4964B2-4C62-4A33-B696-6F854E88FFAA}"/>
    <cellStyle name="F8 8" xfId="4601" xr:uid="{36D55E38-3500-4CB4-9A2F-D69434AAB5C9}"/>
    <cellStyle name="F8 80" xfId="4602" xr:uid="{92285ECE-5533-4876-A650-4B998B077D99}"/>
    <cellStyle name="F8 81" xfId="4603" xr:uid="{552B0E4B-32FF-4D8C-A42D-0FA439AD3382}"/>
    <cellStyle name="F8 82" xfId="4604" xr:uid="{784628E8-7497-4436-A690-3C79F8261C6D}"/>
    <cellStyle name="F8 83" xfId="4605" xr:uid="{4037C96C-1F25-4CDD-8398-0BFEDB7D3DC9}"/>
    <cellStyle name="F8 84" xfId="4606" xr:uid="{430F8BED-E3E8-427C-9403-799AE3BDE28D}"/>
    <cellStyle name="F8 85" xfId="4607" xr:uid="{1A5084E2-FD9D-46A4-92D6-C91194A67E86}"/>
    <cellStyle name="F8 86" xfId="4608" xr:uid="{9087C461-891A-4CDA-9B29-99A3FBF322AA}"/>
    <cellStyle name="F8 87" xfId="4609" xr:uid="{A3DDDBF0-8360-4692-9406-DA5AD32CEB13}"/>
    <cellStyle name="F8 88" xfId="4610" xr:uid="{9AED6F92-19F7-4E5F-A248-54ADC2B3D135}"/>
    <cellStyle name="F8 89" xfId="4611" xr:uid="{55472F9F-1D8D-453D-B0E5-C7A11759A926}"/>
    <cellStyle name="F8 9" xfId="4612" xr:uid="{65B40CC0-8A7E-413C-802B-B5466AA1E016}"/>
    <cellStyle name="F8 90" xfId="4613" xr:uid="{3FC447F6-D33A-4A5C-9B02-6E2B6FB46074}"/>
    <cellStyle name="F8 91" xfId="4614" xr:uid="{2F408896-CBD5-4933-AEBE-6FB9D0F4E4BC}"/>
    <cellStyle name="F8 92" xfId="4615" xr:uid="{5D70DD6D-BAFD-409C-B7E4-D66F7AF1C1F9}"/>
    <cellStyle name="F8 93" xfId="4616" xr:uid="{7E295D09-307A-4E75-B35E-1E258ACB11A7}"/>
    <cellStyle name="F8 94" xfId="4617" xr:uid="{AF85F4E3-6753-40E6-A9A1-AD89229D37C5}"/>
    <cellStyle name="F8 95" xfId="4618" xr:uid="{6D8ED02C-BC06-46CD-B9C1-C36F95F75752}"/>
    <cellStyle name="F8 96" xfId="4619" xr:uid="{98545B09-8E45-49BC-96EA-24CF99722410}"/>
    <cellStyle name="F8 97" xfId="4620" xr:uid="{507B0C51-8D46-497C-9462-32FD0DDD0146}"/>
    <cellStyle name="F8 98" xfId="4621" xr:uid="{161C62DC-5567-4214-9BAC-25A96BEBE14D}"/>
    <cellStyle name="F8 99" xfId="4622" xr:uid="{5D37A360-3F24-4312-9E02-C06B22ADFD19}"/>
    <cellStyle name="F8_GOL MODEL" xfId="4623" xr:uid="{8F66B40F-C5DB-4DA1-BC13-BA8974FAFC49}"/>
    <cellStyle name="fa_column_header_bottom_centered" xfId="7150" xr:uid="{3BD54035-5A2D-408E-8B01-6274C0D568F2}"/>
    <cellStyle name="facha" xfId="549" xr:uid="{9642710F-9CA9-4D58-B887-FF20CF6AB574}"/>
    <cellStyle name="facha 2" xfId="1079" xr:uid="{BE926E62-4019-41DE-8F70-3165089B775C}"/>
    <cellStyle name="Fecha" xfId="758" xr:uid="{C52DAC07-2606-4AC6-AA4C-00892D08736D}"/>
    <cellStyle name="Fijo" xfId="374" xr:uid="{105A0F28-7269-4F7E-A4E8-7F7F87441AD8}"/>
    <cellStyle name="Fijo 2" xfId="759" xr:uid="{9A853726-0982-4BE1-A021-1102AF1D628B}"/>
    <cellStyle name="Fijo 2 2" xfId="2935" xr:uid="{1B4EDEAD-BFBE-481D-B014-112FA2AB4559}"/>
    <cellStyle name="Fijo 2 3" xfId="2934" xr:uid="{261A43C7-BAD1-4475-9653-B3B38D063C0F}"/>
    <cellStyle name="Fijo 3" xfId="931" xr:uid="{94121981-6B91-41B9-903F-E808F58DCE59}"/>
    <cellStyle name="Fijo 3 2" xfId="2936" xr:uid="{247639FF-E1B5-48E7-AC22-0857DF255407}"/>
    <cellStyle name="Fijo 3 3" xfId="20591" xr:uid="{E7402F01-4430-47A0-B95A-3B2B9C6C117E}"/>
    <cellStyle name="Fijo 4" xfId="1025" xr:uid="{102AA0D4-3AE4-45F3-AAC9-C5894C8C6F4F}"/>
    <cellStyle name="Fijo 5" xfId="2933" xr:uid="{20B03851-CA9E-4775-AB83-4BC7E15E46A8}"/>
    <cellStyle name="Financiero" xfId="375" xr:uid="{17394B1D-FD6E-46F6-B16C-0453CE7FD2AE}"/>
    <cellStyle name="FINANCIERO 10" xfId="7188" xr:uid="{93F89B15-7C57-44D3-B8AA-DA4F1F92927A}"/>
    <cellStyle name="Financiero 11" xfId="14205" xr:uid="{806B0294-39A6-4991-9B0A-95B831CE407F}"/>
    <cellStyle name="Financiero 11 2" xfId="20215" xr:uid="{0B2C398D-3B26-46A5-8C1F-C84CE801E7BC}"/>
    <cellStyle name="Financiero 11 3" xfId="26645" xr:uid="{C3816F86-CF9C-4864-B5E6-441858130B75}"/>
    <cellStyle name="Financiero 12" xfId="14024" xr:uid="{A4ED55DD-36E3-461C-B4AB-45848141C47B}"/>
    <cellStyle name="Financiero 12 2" xfId="22662" xr:uid="{8362BCE8-37A6-4A40-AB5D-7DA00CE61AFC}"/>
    <cellStyle name="Financiero 12 3" xfId="26593" xr:uid="{9A791571-BE82-4E04-89CF-A734A66E26F0}"/>
    <cellStyle name="Financiero 13" xfId="14189" xr:uid="{A52ACA4C-7705-4D38-83DB-750930E8CF73}"/>
    <cellStyle name="Financiero 13 2" xfId="20216" xr:uid="{387F8AA9-F725-4CF2-9F1B-315EF56A0D71}"/>
    <cellStyle name="Financiero 13 3" xfId="26639" xr:uid="{B44FF942-FC90-45D7-9C74-D5747FDD1F6A}"/>
    <cellStyle name="Financiero 14" xfId="14182" xr:uid="{6DDC3F08-07A0-4E10-8A55-352027042814}"/>
    <cellStyle name="Financiero 14 2" xfId="22663" xr:uid="{43D89F81-B11D-4675-BA8D-2E3DA8676B46}"/>
    <cellStyle name="Financiero 14 3" xfId="26634" xr:uid="{97AC4D80-027B-4FCD-8DFD-7C07ED15E6DD}"/>
    <cellStyle name="Financiero 15" xfId="14190" xr:uid="{D3A95289-D933-4DB4-99B6-486B8D469976}"/>
    <cellStyle name="Financiero 15 2" xfId="20217" xr:uid="{BF83B0E8-5F9A-4E89-8410-87653688CBAC}"/>
    <cellStyle name="Financiero 15 3" xfId="26640" xr:uid="{BDB9A088-0C77-4BD7-B6FC-1A80E1733E0F}"/>
    <cellStyle name="Financiero 16" xfId="14116" xr:uid="{40D2FD51-312F-4445-B160-D6CCB01A49B2}"/>
    <cellStyle name="Financiero 16 2" xfId="22665" xr:uid="{F3E7F951-CA38-49E6-A08B-A0E465B76F4D}"/>
    <cellStyle name="Financiero 16 3" xfId="26616" xr:uid="{99098ABC-849E-46A0-A7E5-4BE22B0D052E}"/>
    <cellStyle name="Financiero 17" xfId="14125" xr:uid="{72E76E69-80C8-4CB3-A3CE-9F4013C52CCA}"/>
    <cellStyle name="Financiero 17 2" xfId="20218" xr:uid="{4F48BE1E-62F1-45BE-8B13-BC24BAD1F9C5}"/>
    <cellStyle name="Financiero 17 3" xfId="26618" xr:uid="{6C071A2C-957C-4C9C-9DF8-D079145D0BDD}"/>
    <cellStyle name="Financiero 18" xfId="14092" xr:uid="{3E98BF7B-AF0C-41D4-A7DD-D3E9E35046A0}"/>
    <cellStyle name="Financiero 18 2" xfId="22666" xr:uid="{08982D01-0B78-4256-8663-CA1E921AD1B0}"/>
    <cellStyle name="Financiero 18 3" xfId="26613" xr:uid="{9B0B8181-4C1F-4949-BBCA-D7B36F9832CC}"/>
    <cellStyle name="Financiero 19" xfId="20219" xr:uid="{ADDCD751-E491-4EA8-A1C3-E5EE1070F558}"/>
    <cellStyle name="Financiero 2" xfId="760" xr:uid="{4C1107C0-3E6A-4F63-8692-E2216ABED66E}"/>
    <cellStyle name="Financiero 2 2" xfId="2939" xr:uid="{EF8954EE-4402-4424-956B-92CC3EFD4CE0}"/>
    <cellStyle name="Financiero 2 3" xfId="2938" xr:uid="{F1484DBC-8647-4A37-A159-2E103260ABF7}"/>
    <cellStyle name="Financiero 20" xfId="22661" xr:uid="{1786AB08-DE0C-4186-891E-6722C6DDE0B0}"/>
    <cellStyle name="Financiero 21" xfId="20220" xr:uid="{5E457A1E-FEBD-459F-B0D7-C1EFA6D46B4F}"/>
    <cellStyle name="Financiero 22" xfId="22664" xr:uid="{D73D94C4-18E8-449A-9CB9-521485753A66}"/>
    <cellStyle name="Financiero 23" xfId="20221" xr:uid="{23D74621-6DAD-4C7A-AE66-8037D0A4C71F}"/>
    <cellStyle name="Financiero 24" xfId="22667" xr:uid="{C7E19573-2FD0-467D-BF83-87EAC68B459D}"/>
    <cellStyle name="Financiero 25" xfId="20222" xr:uid="{6C534FEE-05EE-44E8-AC05-B7029551CC57}"/>
    <cellStyle name="Financiero 26" xfId="22668" xr:uid="{70BD896E-0847-4A9C-AA42-2E25242B9FF1}"/>
    <cellStyle name="Financiero 27" xfId="20223" xr:uid="{FB0D64F6-FE8D-44B2-AA17-1639E36B485B}"/>
    <cellStyle name="Financiero 28" xfId="22669" xr:uid="{F3685675-7C2E-49A5-BCDB-8F2678A2F1D1}"/>
    <cellStyle name="Financiero 29" xfId="20224" xr:uid="{F2B4E477-E020-4397-AF7C-95EB495AB257}"/>
    <cellStyle name="Financiero 3" xfId="932" xr:uid="{DB1FB228-1057-4305-A484-3330FD4EB518}"/>
    <cellStyle name="Financiero 3 2" xfId="2940" xr:uid="{E3B65E64-C840-4233-9372-DD56F1B1C173}"/>
    <cellStyle name="Financiero 3 3" xfId="20592" xr:uid="{FA9CAB72-3824-4137-BDD7-B7676DC8E1F0}"/>
    <cellStyle name="Financiero 30" xfId="22670" xr:uid="{6E0ED610-2E37-4ECC-93FC-26C72CBAAA9E}"/>
    <cellStyle name="Financiero 31" xfId="20225" xr:uid="{52ECC19E-4E7C-4163-BE45-18B621A29AB2}"/>
    <cellStyle name="Financiero 32" xfId="22671" xr:uid="{BB0FCDF5-3A0D-49CE-A4B4-B5D3F3B7E40B}"/>
    <cellStyle name="Financiero 33" xfId="20226" xr:uid="{BF8F434F-3F63-4A1E-BDB0-F67EF2561A10}"/>
    <cellStyle name="Financiero 34" xfId="23708" xr:uid="{57C12C6B-C84F-4E63-BE69-03F938B1BB3F}"/>
    <cellStyle name="Financiero 35" xfId="27531" xr:uid="{30C5E72B-0441-418D-92CE-08C464B41C4B}"/>
    <cellStyle name="Financiero 4" xfId="1026" xr:uid="{4212A80D-CB69-42F7-8352-72FE5F417E89}"/>
    <cellStyle name="FINANCIERO 5" xfId="2937" xr:uid="{A5858798-DF88-422E-83AB-D14D5E1D9F9D}"/>
    <cellStyle name="FINANCIERO 6" xfId="7038" xr:uid="{4D6ED697-A762-47A6-BED3-876E4A6615EE}"/>
    <cellStyle name="FINANCIERO 7" xfId="7620" xr:uid="{B00B9012-128E-4C0B-8B84-2491727A9281}"/>
    <cellStyle name="FINANCIERO 8" xfId="7331" xr:uid="{F6913AC5-560E-41A4-9FA1-28B6053916EB}"/>
    <cellStyle name="FINANCIERO 9" xfId="7110" xr:uid="{930E6BE4-02DB-4396-B1E5-D8231458FCCD}"/>
    <cellStyle name="fono" xfId="761" xr:uid="{15AD19CD-EAA9-413C-BF1F-042E8BF86435}"/>
    <cellStyle name="Footnote" xfId="376" xr:uid="{FA87BCE7-9322-492D-AF45-1AC98FCAAE9B}"/>
    <cellStyle name="Footnote 2" xfId="933" xr:uid="{D467FA79-1004-4289-A8A5-8D72301D95FA}"/>
    <cellStyle name="Footnote 2 2" xfId="2943" xr:uid="{767F04D5-1150-46C7-8857-C5DB7A3B58D5}"/>
    <cellStyle name="Footnote 2 3" xfId="20593" xr:uid="{64768B97-AD20-4EF9-AD61-A97702AAE981}"/>
    <cellStyle name="Footnote 3" xfId="5384" xr:uid="{3163ABFF-03FB-4E35-B9C0-A83A809DB768}"/>
    <cellStyle name="Footnote 4" xfId="7557" xr:uid="{C3129C62-7D90-4544-83FF-44942C196661}"/>
    <cellStyle name="Fraction Change" xfId="550" xr:uid="{AE52DF80-94D6-403B-9218-1D58D292ABBD}"/>
    <cellStyle name="Fractions" xfId="551" xr:uid="{B2E15717-24EF-47BD-98C0-F9F472E30455}"/>
    <cellStyle name="fundoamarelo" xfId="4624" xr:uid="{6CDF029E-2534-4562-822E-C9871E02E3BA}"/>
    <cellStyle name="fundoazul" xfId="4625" xr:uid="{64C100ED-C770-4C91-A8BE-650ADCBCE79B}"/>
    <cellStyle name="fundocinza" xfId="4626" xr:uid="{843871FE-4169-4A73-A553-B729583B8E37}"/>
    <cellStyle name="fundodeentrada" xfId="4627" xr:uid="{F9D3331D-437C-4759-B07A-5723380AF217}"/>
    <cellStyle name="fundodeentrada 2" xfId="4628" xr:uid="{30D8CD6E-BFDF-4607-9475-BEE8DD80B1D6}"/>
    <cellStyle name="fundodeentrada 2 2" xfId="8709" xr:uid="{48CC9A00-87DF-4DCC-940C-A823C49CAD73}"/>
    <cellStyle name="fundodeentrada 2 2 2" xfId="30287" xr:uid="{C668E695-493A-421B-9257-ED71C24E9CDC}"/>
    <cellStyle name="fundodeentrada 2 3" xfId="29851" xr:uid="{91B00564-80EE-453D-B2D0-9030481808A8}"/>
    <cellStyle name="fundodeentrada 2 4" xfId="38524" xr:uid="{4F99C599-1F37-4458-BCF4-A1741C4DC22E}"/>
    <cellStyle name="fundodeentrada 3" xfId="4629" xr:uid="{2A7C369C-12EA-4D24-9312-06885B34F295}"/>
    <cellStyle name="fundodeentrada 3 2" xfId="8956" xr:uid="{AE4F6E3D-A975-4E7A-B1AB-089A0AADB03B}"/>
    <cellStyle name="fundodeentrada 3 2 2" xfId="30525" xr:uid="{7A17C1EE-F2D4-4AE4-BCDC-317C6B00EF7E}"/>
    <cellStyle name="fundodeentrada 3 3" xfId="29852" xr:uid="{2F8A3CF5-8523-4C4F-9BCF-C734165AD2B8}"/>
    <cellStyle name="fundodeentrada 3 4" xfId="38525" xr:uid="{A631860E-4F84-42AE-B5E6-A8266DA6B141}"/>
    <cellStyle name="fundodeentrada 4" xfId="8957" xr:uid="{A29220A0-9598-4805-969F-AF070E70B831}"/>
    <cellStyle name="fundodeentrada 4 2" xfId="30526" xr:uid="{98264F36-E3F6-4929-BFF6-E08E8E20176E}"/>
    <cellStyle name="fundodeentrada 5" xfId="29850" xr:uid="{149385DD-94AD-45D5-AA17-AF837E7FEF03}"/>
    <cellStyle name="fundodeentrada 6" xfId="38523" xr:uid="{18552338-B3A6-43FF-8117-BFFA0B3E4D21}"/>
    <cellStyle name="fundoentrada" xfId="4630" xr:uid="{30987406-FF77-4868-89B9-2704D454BB3D}"/>
    <cellStyle name="Fyear" xfId="552" xr:uid="{3B952112-6A94-4740-AEDE-0EA3B1BFF8C1}"/>
    <cellStyle name="Fyear 2" xfId="1139" xr:uid="{6E5023CB-FE1F-4709-8C49-C1F84D78EEEC}"/>
    <cellStyle name="Fyear 2 2" xfId="8488" xr:uid="{BCD4F6BD-B34A-47FE-BD61-3B8820FE7262}"/>
    <cellStyle name="Fyear 2 2 2" xfId="14583" xr:uid="{66942623-3078-402A-96E3-890798263EBB}"/>
    <cellStyle name="Fyear 2 2 2 2" xfId="27589" xr:uid="{EF3E5C69-A548-4007-8FC2-B701A3A99D9B}"/>
    <cellStyle name="Fyear 2 2 2 2 2" xfId="29182" xr:uid="{AA95BDA8-B1A9-4785-8A33-BDD6F8B1997A}"/>
    <cellStyle name="Fyear 3" xfId="8153" xr:uid="{99B2726C-1AB4-4F82-BEE5-A096EC64A6FD}"/>
    <cellStyle name="Fyear 3 2" xfId="14584" xr:uid="{C3FA93BC-F243-4999-BBDA-BC3D829ACF0D}"/>
    <cellStyle name="Fyear 3 2 2" xfId="27590" xr:uid="{68A50C0F-8B3E-4565-B1D0-B66C0D991207}"/>
    <cellStyle name="Fyear 3 2 2 2" xfId="29183" xr:uid="{B9E2D996-B2D8-41F5-BB51-63442103ED8F}"/>
    <cellStyle name="Fyear 3 3" xfId="25542" xr:uid="{5A834794-8A36-436C-BFB3-5E8F60F12C18}"/>
    <cellStyle name="Fyear 3 3 2" xfId="26275" xr:uid="{4B1448F9-B065-473F-8CDD-6228E626DFDE}"/>
    <cellStyle name="Fyear 4" xfId="8089" xr:uid="{E913AFD6-9DF9-44A3-92B9-EB9A61C5242D}"/>
    <cellStyle name="Fyear 4 2" xfId="14585" xr:uid="{11F9633E-9D83-4E3D-93B3-40D4DF5F3736}"/>
    <cellStyle name="Fyear 4 2 2" xfId="27591" xr:uid="{4CD6D3FD-5D13-4A05-8D9B-AC2D8A92C13D}"/>
    <cellStyle name="Fyear 4 2 2 2" xfId="29184" xr:uid="{FFAECB0F-3A6F-4FD1-BCC1-5A80DCCD86ED}"/>
    <cellStyle name="Fyear 4 3" xfId="25511" xr:uid="{16F8B0C0-30CE-45BB-AC67-41BA2539ABCC}"/>
    <cellStyle name="Fyear 4 3 2" xfId="27347" xr:uid="{6C2045A6-1EB4-44E6-BD1D-7DE80C6036AB}"/>
    <cellStyle name="Fyear 5" xfId="7911" xr:uid="{97EA15D4-840B-4266-A5F0-6E0D5392135D}"/>
    <cellStyle name="Fyear 5 2" xfId="14586" xr:uid="{584C7FDA-7A7F-4386-95B2-6B00BD8C7CE1}"/>
    <cellStyle name="Fyear 5 2 2" xfId="27592" xr:uid="{3FBB379E-96D7-4676-927E-E8BBF36BB37D}"/>
    <cellStyle name="Fyear 5 2 2 2" xfId="29185" xr:uid="{E29974D3-6AA3-4FED-B477-1378AB1ABD0F}"/>
    <cellStyle name="Fyear 5 3" xfId="25388" xr:uid="{57DD917C-B6F4-4A1B-A522-12248BB89C57}"/>
    <cellStyle name="Fyear 5 3 2" xfId="21959" xr:uid="{B4D23906-5768-44FB-8883-A6506527FC71}"/>
    <cellStyle name="Good 2" xfId="553" xr:uid="{78ACF48D-9699-49BA-897D-47A6C9F87240}"/>
    <cellStyle name="Good 2 2" xfId="1140" xr:uid="{DDA11769-F79D-4499-AB7A-A88DF596136B}"/>
    <cellStyle name="Good 3" xfId="4631" xr:uid="{01503A3F-3ECE-4DF1-8F80-C1ED21BBCCD7}"/>
    <cellStyle name="Good 4" xfId="762" xr:uid="{07E57B65-737A-4CAF-926D-6CC5D1BE8E4E}"/>
    <cellStyle name="Grey" xfId="763" xr:uid="{AEB20063-56C1-4E91-93E0-06F08917CEF9}"/>
    <cellStyle name="Growth Rates/Margins" xfId="554" xr:uid="{5B79D4CC-AFC9-45E0-A4DE-0CB310F5019D}"/>
    <cellStyle name="GrowthRate" xfId="555" xr:uid="{6BF81B4F-C0DB-42CD-9EDB-B57D8112C277}"/>
    <cellStyle name="Gut 2" xfId="7042" xr:uid="{7F01B86A-D4B7-4A7E-8346-1AC2991CBC40}"/>
    <cellStyle name="GWN Table Body" xfId="556" xr:uid="{8A01F71B-1C3D-4A09-9674-7054D014A53F}"/>
    <cellStyle name="GWN Table Body 2" xfId="934" xr:uid="{B4864333-DD84-4749-8F5A-5D316934F62C}"/>
    <cellStyle name="GWN Table Body 2 2" xfId="2945" xr:uid="{1549A1C5-2B09-436E-ACA1-994EA29FD9AB}"/>
    <cellStyle name="GWN Table Body 2 3" xfId="20597" xr:uid="{A24C5A6B-F0EB-43B6-8E58-E4B82B5C5997}"/>
    <cellStyle name="GWN Table Body 3" xfId="1080" xr:uid="{4EF8D09C-2633-4B45-9C63-9270AA9B8FE3}"/>
    <cellStyle name="GWN Table Body 4" xfId="7951" xr:uid="{18247618-0596-4557-89E2-59F0B17B685A}"/>
    <cellStyle name="GWN Table Header" xfId="557" xr:uid="{65114E32-CA9C-4EE2-A107-2CF442FBBF49}"/>
    <cellStyle name="GWN Table Header 2" xfId="935" xr:uid="{A1A08398-2C2B-4670-9E3D-D4256D4432F3}"/>
    <cellStyle name="GWN Table Header 2 2" xfId="2946" xr:uid="{3081A5CC-D981-42A1-ABC9-B5C1D88AC1AF}"/>
    <cellStyle name="GWN Table Header 2 3" xfId="20598" xr:uid="{11A09383-DB03-45F5-A323-B62551E0767A}"/>
    <cellStyle name="GWN Table Header 3" xfId="1081" xr:uid="{E3534F72-81CF-45DA-9626-90F9446961FC}"/>
    <cellStyle name="GWN Table Header 4" xfId="8250" xr:uid="{ACCBD1E4-647C-44B7-AA7B-6F3087BF5D53}"/>
    <cellStyle name="GWN Table Left Header" xfId="558" xr:uid="{42CE1FA5-17E2-4AD7-9F5C-D8D29C6D378B}"/>
    <cellStyle name="GWN Table Left Header 2" xfId="936" xr:uid="{A699F462-EE80-4B58-BCB7-812CF4096451}"/>
    <cellStyle name="GWN Table Left Header 2 2" xfId="2947" xr:uid="{BB7B2216-0A3D-451E-8FD5-2871024463B4}"/>
    <cellStyle name="GWN Table Left Header 2 3" xfId="20600" xr:uid="{C5ACCC1F-20CD-4430-98BE-DDB689B28DA1}"/>
    <cellStyle name="GWN Table Left Header 3" xfId="1082" xr:uid="{869FAAF7-F164-45B1-8527-32D2C3CA74A1}"/>
    <cellStyle name="GWN Table Left Header 4" xfId="8097" xr:uid="{20566E33-51B7-4C6C-B967-2E62D833ADA5}"/>
    <cellStyle name="GWN Table Note" xfId="559" xr:uid="{1501398F-B718-4223-AF04-0111548704D8}"/>
    <cellStyle name="GWN Table Note 2" xfId="937" xr:uid="{808C6DA1-7C53-4E7B-916A-64325903B4C4}"/>
    <cellStyle name="GWN Table Note 2 2" xfId="2949" xr:uid="{2C547363-D3DB-4407-9609-7E7AD0F3B0DC}"/>
    <cellStyle name="GWN Table Note 2 3" xfId="20603" xr:uid="{0350546E-665F-4E62-B222-4831AE28621F}"/>
    <cellStyle name="GWN Table Note 3" xfId="1083" xr:uid="{9EDAEFA3-972F-4E89-B1C5-8C8F49AA86A7}"/>
    <cellStyle name="GWN Table Note 4" xfId="8105" xr:uid="{610320AE-3E08-4B90-B172-84FED20F47BB}"/>
    <cellStyle name="GWN Table Title" xfId="560" xr:uid="{1DD5FE34-7882-4228-89C2-1CB05C9D31E0}"/>
    <cellStyle name="GWN Table Title 2" xfId="938" xr:uid="{46FB5683-6398-4DB2-BC75-0ABA38533FCF}"/>
    <cellStyle name="GWN Table Title 2 2" xfId="2951" xr:uid="{1E98BCE0-D620-4DCC-9061-881852F889E3}"/>
    <cellStyle name="GWN Table Title 2 3" xfId="20604" xr:uid="{21B96EEC-6B33-496E-AD80-395714B26F87}"/>
    <cellStyle name="GWN Table Title 3" xfId="1084" xr:uid="{D2689E38-3434-40AA-BA96-6B45AC3716C7}"/>
    <cellStyle name="GWN Table Title 4" xfId="8237" xr:uid="{3DF65CA7-C6ED-4A39-8A8A-39F9EE96E028}"/>
    <cellStyle name="Hard Percent" xfId="377" xr:uid="{E1A2AC4C-B646-4D56-9B70-A7D3C05A2D58}"/>
    <cellStyle name="Hard Percent 2" xfId="939" xr:uid="{55E3783E-E515-4BFB-8032-D85B329B888A}"/>
    <cellStyle name="Hard Percent 2 2" xfId="2952" xr:uid="{0F79E9A5-3C87-4E03-8908-A8A1D14BE18C}"/>
    <cellStyle name="Hard Percent 2 3" xfId="20605" xr:uid="{C1E4310E-B545-4381-88F2-D55051281F3F}"/>
    <cellStyle name="Hard Percent 3" xfId="7962" xr:uid="{004F0815-91F9-4AD8-868F-4F05F72BF396}"/>
    <cellStyle name="Head 1" xfId="561" xr:uid="{AC6A5955-4F22-4C0C-889D-3CD621B50313}"/>
    <cellStyle name="Head 1 2" xfId="1141" xr:uid="{43A32B37-3E1D-495C-928E-8234F22A55BF}"/>
    <cellStyle name="Head 2" xfId="562" xr:uid="{0AEC6FDA-E57E-4F2E-8FE1-C30290C405BF}"/>
    <cellStyle name="Head 2 2" xfId="1142" xr:uid="{E2B17B05-E414-4AF9-AFF7-9DF2EE659327}"/>
    <cellStyle name="Head 3" xfId="563" xr:uid="{2FB0E11D-556C-41AC-BDA2-73404716211F}"/>
    <cellStyle name="Head 3 2" xfId="1143" xr:uid="{A099270E-75CA-4EF1-B8F4-A3D8A5775F59}"/>
    <cellStyle name="Header" xfId="378" xr:uid="{45E4AAC6-A198-4CDE-9944-0277A67B3F66}"/>
    <cellStyle name="Header 2" xfId="940" xr:uid="{81C43A08-59F3-417C-B616-5C6248972A40}"/>
    <cellStyle name="Header 2 2" xfId="2953" xr:uid="{CA6CED25-AA28-4299-8AA6-705999FB9598}"/>
    <cellStyle name="Header 2 3" xfId="20606" xr:uid="{09445AB7-CC6F-47BF-BCFA-5473B0B3364F}"/>
    <cellStyle name="HEADER 3" xfId="7229" xr:uid="{304C782C-2A4F-42E3-821D-AAABD89987B4}"/>
    <cellStyle name="HEADER 4" xfId="7600" xr:uid="{F2224499-930A-4C10-9227-752D646923ED}"/>
    <cellStyle name="Header 5" xfId="7619" xr:uid="{CF885C30-B5C5-43D5-A8CB-AE15F42E5E20}"/>
    <cellStyle name="HEADER 6" xfId="7629" xr:uid="{B544C51C-9922-485B-9CB3-B9B0A1DCA006}"/>
    <cellStyle name="HEADER 7" xfId="7855" xr:uid="{09A04E4C-C985-4A0E-8EBC-DAABF060BDC4}"/>
    <cellStyle name="Header1" xfId="764" xr:uid="{F49F1E19-880C-468B-9BD8-0A4479939A35}"/>
    <cellStyle name="Header1 2" xfId="2954" xr:uid="{ECD07F1F-9092-459F-9D07-B063E4FCDEAA}"/>
    <cellStyle name="Header1 2 2" xfId="8706" xr:uid="{8E1B38BC-9AE9-4E18-9CAB-662A3EE68C02}"/>
    <cellStyle name="Header1 2 2 2" xfId="14588" xr:uid="{B2B28D20-678E-4437-9895-17CB2F4666B6}"/>
    <cellStyle name="Header1 2 2 2 2" xfId="27594" xr:uid="{D7C56124-FACB-4752-842A-0329BE8F543C}"/>
    <cellStyle name="Header1 2 2 2 2 2" xfId="29187" xr:uid="{A905B186-3451-4E58-8F3F-12F87B5762CC}"/>
    <cellStyle name="Header1 2 2 2 2 2 2" xfId="38286" xr:uid="{C2ADC4B0-C764-41B3-905E-816B3FA4751A}"/>
    <cellStyle name="Header1 2 2 2 2 3" xfId="29788" xr:uid="{649A38B2-67F2-4F43-A2D1-7AED4981230E}"/>
    <cellStyle name="Header1 2 2 2 2 3 2" xfId="38442" xr:uid="{0BFB72FC-AD09-4774-8938-E9A1A84E16EE}"/>
    <cellStyle name="Header1 2 2 2 2 4" xfId="38165" xr:uid="{AEDC7497-2CBF-4B11-ADD6-D9BFD8198BEC}"/>
    <cellStyle name="Header1 2 2 2 3" xfId="26724" xr:uid="{480CB5CC-028C-407B-A410-70E97EF422AB}"/>
    <cellStyle name="Header1 2 2 2 3 2" xfId="37547" xr:uid="{14F061FB-58D3-4BCB-B504-91BF0400FCE2}"/>
    <cellStyle name="Header1 2 2 3" xfId="17948" xr:uid="{21CC3C42-4346-49A0-BE4A-2A4896FCCD71}"/>
    <cellStyle name="Header1 2 2 3 2" xfId="27617" xr:uid="{30058D8B-A349-4A30-BF61-525FC89325E4}"/>
    <cellStyle name="Header1 2 2 3 2 2" xfId="29205" xr:uid="{3081F734-E2BC-4AF6-94A8-6F61BAC3BE8D}"/>
    <cellStyle name="Header1 2 2 3 2 2 2" xfId="38288" xr:uid="{AAD87FE1-EA70-425B-8A37-C16F0632299B}"/>
    <cellStyle name="Header1 2 2 3 2 3" xfId="29795" xr:uid="{2A5C8654-089A-4CF8-A58D-FF55CA2D094A}"/>
    <cellStyle name="Header1 2 2 3 2 3 2" xfId="38449" xr:uid="{70CA7845-B519-4CFE-A8CB-5E828B224593}"/>
    <cellStyle name="Header1 2 2 3 2 4" xfId="38172" xr:uid="{AB8A517C-F43D-4C7B-8D58-6D4DD39EF3E7}"/>
    <cellStyle name="Header1 2 2 3 3" xfId="34876" xr:uid="{8B96F690-CF32-4113-8C7F-E59AB53C17E5}"/>
    <cellStyle name="Header1 2 2 4" xfId="25394" xr:uid="{A93FA343-7207-448C-9FEC-E7D514F1185A}"/>
    <cellStyle name="Header1 2 2 4 2" xfId="18423" xr:uid="{888C3F8B-A0BE-4C92-A375-EA1FA7CAB0B6}"/>
    <cellStyle name="Header1 2 2 4 2 2" xfId="35199" xr:uid="{FEBFCD7E-591D-405B-977E-0832E97630C4}"/>
    <cellStyle name="Header1 2 2 4 3" xfId="26852" xr:uid="{4D121240-369D-40C1-9CD2-CD009E7EDD49}"/>
    <cellStyle name="Header1 2 2 4 3 2" xfId="37641" xr:uid="{54E6B232-A924-4928-BAA2-7526C7E1EE69}"/>
    <cellStyle name="Header1 2 2 4 4" xfId="36738" xr:uid="{645DF9FB-1C1F-4F13-84A7-B558123416BE}"/>
    <cellStyle name="Header1 2 2 5" xfId="19542" xr:uid="{9B1A79FB-329A-49D6-B41E-FB39E1ADC252}"/>
    <cellStyle name="Header1 2 2 5 2" xfId="35605" xr:uid="{E6FC1C0B-27B7-49E2-8DDC-08B93E9FB361}"/>
    <cellStyle name="Header1 2 2 6" xfId="26836" xr:uid="{AA82B413-04BE-4688-AD92-1C41E5619C73}"/>
    <cellStyle name="Header1 2 2 6 2" xfId="37625" xr:uid="{9466CF10-7AE1-42B6-8D3A-11C7CC9EBB7E}"/>
    <cellStyle name="Header1 2 2 7" xfId="30284" xr:uid="{5CA643BC-D01A-4D71-A4DA-8494376FA0B1}"/>
    <cellStyle name="Header1 2 3" xfId="14587" xr:uid="{7979A0DD-E9DC-46D6-A8FD-684412684B7B}"/>
    <cellStyle name="Header1 2 3 2" xfId="27593" xr:uid="{27543E44-F7DB-473E-A8FE-70B7A6DA616B}"/>
    <cellStyle name="Header1 2 3 2 2" xfId="29186" xr:uid="{B82213FB-D247-4762-A8C2-B9AEB65BE209}"/>
    <cellStyle name="Header1 2 3 2 2 2" xfId="38285" xr:uid="{1A710E8D-D2E2-47ED-8F89-AF0D9EFF2ABB}"/>
    <cellStyle name="Header1 2 3 2 3" xfId="29787" xr:uid="{B10954FF-7BA3-4162-8C69-91EAE3A6F723}"/>
    <cellStyle name="Header1 2 3 2 3 2" xfId="38441" xr:uid="{62565DFF-D2AB-490E-B5D2-D2C535C4BD8A}"/>
    <cellStyle name="Header1 2 3 2 4" xfId="38164" xr:uid="{1B581A93-ECA6-4212-AC92-FA166BBDABE5}"/>
    <cellStyle name="Header1 2 3 3" xfId="26723" xr:uid="{C5FB9684-8693-43A7-A177-4AE3418F6EB5}"/>
    <cellStyle name="Header1 2 3 3 2" xfId="37546" xr:uid="{CCF70D96-C3E4-492B-8EB6-A3EAA8965F27}"/>
    <cellStyle name="Header1 2 4" xfId="24107" xr:uid="{E46E7E39-0EA2-49E7-AE38-5CDE48C815D3}"/>
    <cellStyle name="Header1 2 4 2" xfId="36548" xr:uid="{0FE0AEB3-25FF-49AA-B035-89151FB89C0D}"/>
    <cellStyle name="Header1 2 5" xfId="29843" xr:uid="{35CC574C-E4C0-4F8D-AE77-FF60460FD8A4}"/>
    <cellStyle name="Header1 3" xfId="7953" xr:uid="{11129799-D371-400B-9D2B-C8C3FF17342F}"/>
    <cellStyle name="Header1 3 2" xfId="14589" xr:uid="{FE0A587D-1A25-4CEA-96DD-AE32EAC8832E}"/>
    <cellStyle name="Header1 3 2 2" xfId="27595" xr:uid="{3E6F6F28-7ECF-495D-850D-3A7FB47AE0B5}"/>
    <cellStyle name="Header1 3 2 2 2" xfId="29188" xr:uid="{DC101BEB-2A59-4DBC-81B1-BBFA3F382158}"/>
    <cellStyle name="Header1 3 2 2 2 2" xfId="38287" xr:uid="{65587D73-E8F0-484B-92AA-7541142ACE51}"/>
    <cellStyle name="Header1 3 2 2 3" xfId="29789" xr:uid="{3D2B6391-F0D4-47F9-8E58-52A74BE5B0D9}"/>
    <cellStyle name="Header1 3 2 2 3 2" xfId="38443" xr:uid="{F80DAF10-713B-4753-AB26-294A565A465E}"/>
    <cellStyle name="Header1 3 2 2 4" xfId="38166" xr:uid="{1EC82C2F-E0FF-4D5C-99BC-FBB185AA035B}"/>
    <cellStyle name="Header1 3 2 3" xfId="26725" xr:uid="{A1B12C6A-E4C6-45F9-AACF-69E9E79FAD57}"/>
    <cellStyle name="Header1 3 2 3 2" xfId="37548" xr:uid="{29B8C907-3AF0-4A0F-AF81-6D0E229863FB}"/>
    <cellStyle name="Header1 3 3" xfId="17949" xr:uid="{43CF5929-810F-41B6-880F-9D1DAF92C4D7}"/>
    <cellStyle name="Header1 3 3 2" xfId="27618" xr:uid="{865E0667-489E-4818-9456-8B7561D7BD92}"/>
    <cellStyle name="Header1 3 3 2 2" xfId="29206" xr:uid="{F5315B4D-76C6-4780-BFF7-4E10578F884A}"/>
    <cellStyle name="Header1 3 3 2 2 2" xfId="38289" xr:uid="{DFC334ED-9DAB-46C4-AAE2-7845AF20F56A}"/>
    <cellStyle name="Header1 3 3 2 3" xfId="29796" xr:uid="{1743B427-0146-4414-8913-447A842C1369}"/>
    <cellStyle name="Header1 3 3 2 3 2" xfId="38450" xr:uid="{49ED72E4-DDB1-4CD8-B9D1-EAAD9762C130}"/>
    <cellStyle name="Header1 3 3 2 4" xfId="38173" xr:uid="{7A1A8351-DD67-4E45-ABE5-82D232B698B1}"/>
    <cellStyle name="Header1 3 3 3" xfId="34877" xr:uid="{431DF6F8-47B9-44A1-B38D-6B12692C731B}"/>
    <cellStyle name="Header1 3 4" xfId="25400" xr:uid="{6911A07C-A549-424B-9962-83F5236D356C}"/>
    <cellStyle name="Header1 3 4 2" xfId="21802" xr:uid="{6764050C-109C-4613-92F3-D2C4F58D5771}"/>
    <cellStyle name="Header1 3 4 2 2" xfId="36144" xr:uid="{5AF9CA57-AB90-4869-9FAB-F94C05888EFC}"/>
    <cellStyle name="Header1 3 4 3" xfId="27557" xr:uid="{60B74236-ACFC-4443-8863-F2AB748FD33E}"/>
    <cellStyle name="Header1 3 4 3 2" xfId="38137" xr:uid="{C87FF929-524D-468F-BC8B-AA222AC8F8BB}"/>
    <cellStyle name="Header1 3 4 4" xfId="36739" xr:uid="{EE525BAA-6DF1-44CA-B798-904CA49E9661}"/>
    <cellStyle name="Header1 3 5" xfId="24403" xr:uid="{C73A1096-CD66-4242-B9B7-A9ED9372A310}"/>
    <cellStyle name="Header1 3 5 2" xfId="19131" xr:uid="{D375749A-3E2D-428B-A7F9-4F1401511D8C}"/>
    <cellStyle name="Header1 3 5 2 2" xfId="35433" xr:uid="{5FA1C381-7528-4F00-BF62-6FFC9FF84F6F}"/>
    <cellStyle name="Header1 3 5 3" xfId="27040" xr:uid="{11C1E312-29BD-47CC-A242-6F1BCFFE4584}"/>
    <cellStyle name="Header1 3 5 3 2" xfId="37803" xr:uid="{F113A925-1E56-46E0-BCC2-F0F24498089E}"/>
    <cellStyle name="Header1 3 5 4" xfId="36572" xr:uid="{635E99BC-9478-44FB-927A-4AA6B94415DF}"/>
    <cellStyle name="Header1 3 6" xfId="29868" xr:uid="{1AAC17F8-821D-4FC8-BE46-5F476BA5E29B}"/>
    <cellStyle name="Header2" xfId="765" xr:uid="{76ED3469-9A02-4B03-81E2-D6B5FB097BAE}"/>
    <cellStyle name="Header2 2" xfId="7952" xr:uid="{9AE4A596-A56D-445F-843A-32ED48EF6F7D}"/>
    <cellStyle name="Header2 2 2" xfId="8585" xr:uid="{FC04D189-26B9-42F7-9AB1-6C7B85134876}"/>
    <cellStyle name="Header2 2 2 2" xfId="14590" xr:uid="{5CB3A25D-F706-4062-891B-A7C61853A0AC}"/>
    <cellStyle name="Header2 2 2 2 2" xfId="19721" xr:uid="{1D4E3A9C-3BF6-462E-8DF6-C7A4F9FCEFCE}"/>
    <cellStyle name="Header2 2 2 3" xfId="23710" xr:uid="{DBA68CB7-FB32-491F-AC3B-F1EC292FEC4A}"/>
    <cellStyle name="Header2 2 2 3 2" xfId="26126" xr:uid="{7C4B6972-057F-4132-86FC-7E64859710FB}"/>
    <cellStyle name="Header2 2 2 3 2 2" xfId="37274" xr:uid="{C2C6E7A7-C6A4-40FB-8271-EFE30CB4A688}"/>
    <cellStyle name="Header2 3" xfId="8087" xr:uid="{7DED6AF0-2423-43A2-A462-47F8EE97697C}"/>
    <cellStyle name="Header2 3 2" xfId="9189" xr:uid="{4E65F790-3035-4421-916C-8A59F65D305E}"/>
    <cellStyle name="Header2 3 2 2" xfId="14591" xr:uid="{579AD25C-566E-4D43-9106-8F7F69D916DB}"/>
    <cellStyle name="Header2 3 2 2 2" xfId="19340" xr:uid="{DC6FF1B0-5011-4F95-9654-D23A539D1D1F}"/>
    <cellStyle name="Header2 3 2 3" xfId="23701" xr:uid="{6BDC755B-4BAE-42FA-8015-89FB92746D94}"/>
    <cellStyle name="Header2 3 2 3 2" xfId="26386" xr:uid="{A7F21DB2-442A-42DB-97BD-2E4B504CA86F}"/>
    <cellStyle name="Header2 3 2 3 2 2" xfId="37353" xr:uid="{9DDB4D68-8C8A-43C8-851E-F1A6620E78E0}"/>
    <cellStyle name="Header2 4" xfId="8140" xr:uid="{F89A644B-5B0A-4E86-BB48-B9F9E42E4B16}"/>
    <cellStyle name="Header2 4 2" xfId="8559" xr:uid="{B3DF97D0-3B78-4E86-8BE5-07F2A12B3CF0}"/>
    <cellStyle name="Header2 4 2 2" xfId="14592" xr:uid="{499F21A8-CFB8-4335-93F0-830AAD032648}"/>
    <cellStyle name="Header2 4 2 2 2" xfId="23455" xr:uid="{699B3170-F21E-4CF3-90A0-D97E8B150354}"/>
    <cellStyle name="Header2 4 2 3" xfId="25396" xr:uid="{D5D56955-B2BA-4F42-A4B7-A36A5714B65F}"/>
    <cellStyle name="Header2 4 2 3 2" xfId="20966" xr:uid="{65938D7B-2A17-4E86-A2AA-2E65A116DD0F}"/>
    <cellStyle name="Header2 4 2 3 2 2" xfId="35929" xr:uid="{781CBE31-969B-4ED9-A73E-3C6EC2D9BD32}"/>
    <cellStyle name="Header2 5" xfId="8044" xr:uid="{2B236EC5-6CC3-4B93-BC16-C16FA43D5876}"/>
    <cellStyle name="Header2 5 2" xfId="8446" xr:uid="{2C292D28-E936-4955-8CF3-D5B1D8FF6A3D}"/>
    <cellStyle name="Header2 5 2 2" xfId="14593" xr:uid="{9CF197D4-EF54-4C9F-AE4A-BB82F42087F6}"/>
    <cellStyle name="Header2 5 2 2 2" xfId="23453" xr:uid="{BC806ACC-4B02-4CEF-A057-3654660BA400}"/>
    <cellStyle name="Header2 5 2 3" xfId="23874" xr:uid="{ACB87E2A-2E3E-4B95-B0BD-726879694BFF}"/>
    <cellStyle name="Header2 5 2 3 2" xfId="20258" xr:uid="{CAC9F1A4-24D7-48C8-8B50-4E247F03962E}"/>
    <cellStyle name="Header2 5 2 3 2 2" xfId="35793" xr:uid="{897D2A61-B54D-4194-9B76-F87D9B21693D}"/>
    <cellStyle name="Header2 6" xfId="8334" xr:uid="{639DE118-4E5D-4DE3-BF63-243CF37A15F5}"/>
    <cellStyle name="Header2 6 2" xfId="9442" xr:uid="{EAE90E00-9ECA-4066-B0B1-EC46D87D6FA5}"/>
    <cellStyle name="Header2 6 2 2" xfId="14594" xr:uid="{EC4BF37A-88C6-4BF7-8E32-62C6D6D45E3F}"/>
    <cellStyle name="Header2 6 2 2 2" xfId="18952" xr:uid="{BDEB3BDE-B201-4D40-B442-C9F032876C96}"/>
    <cellStyle name="Header2 6 2 3" xfId="27186" xr:uid="{9D5A33DE-D2A3-4257-BE70-64499620ADAF}"/>
    <cellStyle name="Header2 6 2 3 2" xfId="37915" xr:uid="{D97D6B65-B839-48AF-A03D-97349A71CB0D}"/>
    <cellStyle name="Header2 6 3" xfId="9695" xr:uid="{D9AB013C-076E-44C9-8655-DE3A581CEC3B}"/>
    <cellStyle name="Header2 6 3 2" xfId="19679" xr:uid="{A75821DF-19CE-4E08-9873-3DF31F7554F8}"/>
    <cellStyle name="Heading" xfId="4634" xr:uid="{B759A304-5D47-4760-A51B-38193B9BE17C}"/>
    <cellStyle name="Heading (1)" xfId="564" xr:uid="{2D9A158C-FF0F-4FA4-AA07-13764C4035CE}"/>
    <cellStyle name="Heading (1) 2" xfId="1144" xr:uid="{4A781814-AA3D-4E02-9250-3FFF013C20DC}"/>
    <cellStyle name="Heading 1 2" xfId="565" xr:uid="{0AD836C0-1DF2-45F2-9B26-C97116B9ED81}"/>
    <cellStyle name="Heading 1 2 2" xfId="1145" xr:uid="{A477DBCA-68C0-4D55-A581-8A5A7E05C83C}"/>
    <cellStyle name="Heading 1 3" xfId="2956" xr:uid="{F00F16E9-8E47-4570-AC36-2376946AFAA5}"/>
    <cellStyle name="Heading 1 4" xfId="4635" xr:uid="{5AE83D0A-6415-4A43-9B6B-616861AEDAB1}"/>
    <cellStyle name="Heading 1 5" xfId="766" xr:uid="{B69377EA-88A3-4391-B766-308A09E0BA6A}"/>
    <cellStyle name="Heading 2 2" xfId="566" xr:uid="{2F43ED4D-E27B-4CB0-A307-FB8C20062EE2}"/>
    <cellStyle name="Heading 2 2 2" xfId="1146" xr:uid="{1795CE20-EE16-4FC5-B764-B21A90281585}"/>
    <cellStyle name="Heading 2 3" xfId="941" xr:uid="{C01D1F64-10EC-4DF3-8737-5FFCFCF62114}"/>
    <cellStyle name="Heading 2 3 2" xfId="2957" xr:uid="{D83FDDD2-6573-49CC-B0AF-8C7F69A795FE}"/>
    <cellStyle name="Heading 2 3 3" xfId="20613" xr:uid="{2F87C544-236B-447A-AC2D-49989122D928}"/>
    <cellStyle name="Heading 2 4" xfId="2958" xr:uid="{F78FC841-753C-4DB6-B363-3A3DB7226698}"/>
    <cellStyle name="Heading 2 5" xfId="4636" xr:uid="{7465C590-7AF3-449C-B71F-1C35358F1849}"/>
    <cellStyle name="Heading 2 6" xfId="262" xr:uid="{CA84500B-51E6-4D6C-B639-B5FFD665F4D0}"/>
    <cellStyle name="Heading 3 2" xfId="567" xr:uid="{105A25EF-5543-44AF-8A10-4A7FCD9CCF64}"/>
    <cellStyle name="Heading 3 2 2" xfId="1003" xr:uid="{84841256-137A-4C2D-BAFE-E25D85913AD8}"/>
    <cellStyle name="Heading 3 2 2 2" xfId="20614" xr:uid="{6BAC5487-B1F3-4733-9B23-568631F6704D}"/>
    <cellStyle name="Heading 3 2 2 3" xfId="20082" xr:uid="{26733D24-277D-40DA-912F-B64583456852}"/>
    <cellStyle name="Heading 3 2 3" xfId="1147" xr:uid="{E1F55398-3405-4582-A154-27A68B6D9684}"/>
    <cellStyle name="Heading 3 3" xfId="942" xr:uid="{0FFE23E5-EA28-4802-AFA3-BAAAAC0AAB87}"/>
    <cellStyle name="Heading 3 3 2" xfId="2960" xr:uid="{2E80148A-33DC-4183-85C7-9A6CA1E0149C}"/>
    <cellStyle name="Heading 3 3 3" xfId="20615" xr:uid="{A611783F-364D-4E63-A86C-179A350B473D}"/>
    <cellStyle name="Heading 3 4" xfId="1002" xr:uid="{9B762217-8917-4433-92CD-DD267786638F}"/>
    <cellStyle name="Heading 3 4 2" xfId="4637" xr:uid="{3B53005B-960F-4D35-8193-24C2E62AC411}"/>
    <cellStyle name="Heading 3 4 3" xfId="20616" xr:uid="{3FEC4520-135E-4C8E-A444-96B8A7F84957}"/>
    <cellStyle name="Heading 3 5" xfId="1042" xr:uid="{636B5CDE-6A80-4703-B411-4DDA3E1208BE}"/>
    <cellStyle name="Heading 3 6" xfId="263" xr:uid="{EE4D7B69-D3D8-4BAD-B22D-D13093FA54A2}"/>
    <cellStyle name="Heading 4 2" xfId="568" xr:uid="{44676998-B97C-4A3A-A33C-23703CB50080}"/>
    <cellStyle name="Heading 4 2 2" xfId="1148" xr:uid="{62E12563-B2B9-491A-93CA-48B8070C3669}"/>
    <cellStyle name="Heading 4 3" xfId="4638" xr:uid="{5D8B1D79-DC23-4514-BF96-ECA880D6DE11}"/>
    <cellStyle name="Heading 4 4" xfId="767" xr:uid="{3E2A03C7-6F62-4185-879F-BB31F2190F17}"/>
    <cellStyle name="HEADING1" xfId="768" xr:uid="{45526DA2-563B-48FA-9C58-54F9588733DF}"/>
    <cellStyle name="HEADING2" xfId="769" xr:uid="{D06DA5BF-B809-418D-BF2D-6FE0766933BC}"/>
    <cellStyle name="HEADINGS" xfId="770" xr:uid="{68B4D00B-C944-4C71-80AF-D0FDD8040C93}"/>
    <cellStyle name="HEADINGS 2" xfId="1005" xr:uid="{C5DF1DF2-C686-4033-9E13-11142ACA231B}"/>
    <cellStyle name="HEADINGS 2 2" xfId="7860" xr:uid="{AF912996-CEDE-479C-B85E-D6E7C864AAD0}"/>
    <cellStyle name="HEADINGS 2 2 2" xfId="9696" xr:uid="{B0536A3F-77D3-4433-BFE0-4BE877BB16D3}"/>
    <cellStyle name="HEADINGS 2 3" xfId="20210" xr:uid="{08109F0C-69E6-4044-B421-E89B755D1D7B}"/>
    <cellStyle name="HEADINGS 3" xfId="1171" xr:uid="{02D0C830-1A57-4E8F-957D-D57C82DA59FE}"/>
    <cellStyle name="HEADINGS 3 2" xfId="9697" xr:uid="{C59ED90C-26AE-486D-8B4F-EDF017FD2B5A}"/>
    <cellStyle name="HEADINGSTOP" xfId="771" xr:uid="{EE4DB0C3-C19E-46B1-9139-3B63EA36DFCD}"/>
    <cellStyle name="Hipervínculo 10" xfId="569" xr:uid="{796F8493-81BB-4073-B459-475D8653FC68}"/>
    <cellStyle name="Hipervínculo 2" xfId="252" xr:uid="{D1D085CC-D845-423E-A9BF-FBF0F35A2366}"/>
    <cellStyle name="Hipervínculo 2 2" xfId="2961" xr:uid="{97AD57F3-578A-4140-A9BB-D6D7F4FC82A0}"/>
    <cellStyle name="Hipervínculo 2 3" xfId="2962" xr:uid="{59A2F81B-1ED7-4E53-8FD4-B78B96CBCDAB}"/>
    <cellStyle name="Hipervínculo 3" xfId="251" xr:uid="{C15D0DCA-25BE-468B-A284-71508717E96C}"/>
    <cellStyle name="Hipervínculo 3 2" xfId="851" xr:uid="{E6DBB27A-A6DC-4A5E-8493-C23FF4D94F2B}"/>
    <cellStyle name="Hipervínculo 3 3" xfId="2963" xr:uid="{E924FA4F-D498-4DA6-B2FE-AEAFEA5ED526}"/>
    <cellStyle name="Hipervínculo 3 4" xfId="772" xr:uid="{0170756B-67F6-4BBD-A689-68E4DC25C8A9}"/>
    <cellStyle name="Hipervínculo 4" xfId="2964" xr:uid="{144D2773-CC5E-4252-8702-A8B2BE763A5B}"/>
    <cellStyle name="Hipervínculo 5" xfId="2965" xr:uid="{84481B6D-9758-4EA0-8FC7-67A102E21618}"/>
    <cellStyle name="Hipervínculo 6" xfId="6892" xr:uid="{B57878B4-4734-48CF-B42E-A22AF5DE1931}"/>
    <cellStyle name="Hipervínculo 7" xfId="7735" xr:uid="{9F023A90-81D1-4227-80D8-DBA9A5478B62}"/>
    <cellStyle name="Hipervínculo 8" xfId="8103" xr:uid="{2845C9B1-C635-464F-B1BC-6AB2D982DDF3}"/>
    <cellStyle name="Hipervínculo 9" xfId="8432" xr:uid="{46DBE068-7331-499C-BE69-A4665003E661}"/>
    <cellStyle name="HK$#,##0" xfId="4639" xr:uid="{15E8A95E-7631-485F-AB75-D9C8652EFA77}"/>
    <cellStyle name="HK$#,##0.00" xfId="4640" xr:uid="{F5D13423-D357-409B-926E-8EA799C82E51}"/>
    <cellStyle name="hola" xfId="379" xr:uid="{E72B7201-F67A-451F-A139-8B81A6F4CD54}"/>
    <cellStyle name="Hyperlink 2" xfId="7461" xr:uid="{3EAD9ED7-1417-4715-BA25-273410162237}"/>
    <cellStyle name="Hyperlink 2 2" xfId="7561" xr:uid="{C4D3160B-0F2E-466D-9DEA-58D053DD93A2}"/>
    <cellStyle name="Hyperlink 3" xfId="7451" xr:uid="{C17E0343-E004-42EC-AC1B-B71732434A35}"/>
    <cellStyle name="Hyperlink 4" xfId="7061" xr:uid="{A44C5435-AE2C-4F3A-AB27-8A9ACB653448}"/>
    <cellStyle name="Hyperlink seguido" xfId="570" xr:uid="{93AEE7DD-F2B5-442A-800C-9925ABAC4638}"/>
    <cellStyle name="Hyperlink seguido 2" xfId="1085" xr:uid="{CE8286FC-6D32-420C-82B5-A6592BF22949}"/>
    <cellStyle name="Hyperlink seguido 2 2" xfId="4641" xr:uid="{683EE55A-2E6A-4ED2-B624-018E4F7F2300}"/>
    <cellStyle name="Hyperlink seguido 2 3" xfId="20621" xr:uid="{E03563B2-D2DC-4CC7-AA8F-A4825A71C2AA}"/>
    <cellStyle name="Hyperlink seguido 3" xfId="20084" xr:uid="{0F2B20CB-8B0C-4FB1-AFDF-702FB15123ED}"/>
    <cellStyle name="IEF" xfId="773" xr:uid="{39009BD9-1B9D-499C-A442-AEAF2C33D19C}"/>
    <cellStyle name="IncomeStatement" xfId="571" xr:uid="{33508ABB-665A-44A0-9802-4B9AACEDA3DD}"/>
    <cellStyle name="Incorrecto 2" xfId="380" xr:uid="{2C11EDE5-D0C6-4761-A20C-DEA9F0936544}"/>
    <cellStyle name="Incorrecto 2 10" xfId="2967" xr:uid="{C911108A-F06C-4B6E-91E1-69B9D5384376}"/>
    <cellStyle name="Incorrecto 2 11" xfId="2968" xr:uid="{31F327A1-6442-4B07-BB06-3FDE0CD09E3B}"/>
    <cellStyle name="Incorrecto 2 12" xfId="2969" xr:uid="{40894272-136B-44A2-880E-8CBA6BA62693}"/>
    <cellStyle name="Incorrecto 2 13" xfId="4642" xr:uid="{60C18EC0-18ED-4CDE-870A-B78CCF363EE4}"/>
    <cellStyle name="Incorrecto 2 14" xfId="2966" xr:uid="{FE57D3CD-44A1-49C9-84E8-5E2D8446B317}"/>
    <cellStyle name="Incorrecto 2 2" xfId="2970" xr:uid="{5B14EF95-4D6E-492F-AE57-F1C68A682A6B}"/>
    <cellStyle name="Incorrecto 2 3" xfId="2971" xr:uid="{4377FA9A-1307-4567-AFF4-6D62A4361756}"/>
    <cellStyle name="Incorrecto 2 4" xfId="2972" xr:uid="{560DE2A1-6035-4C84-B3D1-2FE69D174AB9}"/>
    <cellStyle name="Incorrecto 2 5" xfId="2973" xr:uid="{10722501-C5D3-4E9D-9A5D-1685775CF2CC}"/>
    <cellStyle name="Incorrecto 2 6" xfId="2974" xr:uid="{2A82E675-DC63-4BE6-A5D1-65364AE038E2}"/>
    <cellStyle name="Incorrecto 2 7" xfId="2975" xr:uid="{2BDA2F9D-28B8-47EE-988A-E6099E7239EA}"/>
    <cellStyle name="Incorrecto 2 8" xfId="2976" xr:uid="{BE6EBCF8-7368-4C8D-879C-51EC730F1FC8}"/>
    <cellStyle name="Incorrecto 2 9" xfId="2977" xr:uid="{A0850903-9208-435E-B0D0-1BD6D2E5BD09}"/>
    <cellStyle name="Incorrecto 3" xfId="2978" xr:uid="{DD9D53A6-4DB5-4CB3-8F92-82621F8BCC10}"/>
    <cellStyle name="Incorrecto 3 10" xfId="2979" xr:uid="{E68377E5-1D71-4F3B-BAA5-70DF2A812430}"/>
    <cellStyle name="Incorrecto 3 2" xfId="2980" xr:uid="{A54828CB-648E-42C9-B5F6-567D4A17AD93}"/>
    <cellStyle name="Incorrecto 3 3" xfId="2981" xr:uid="{14E8C165-96DA-4245-84D7-79132CDD7FD2}"/>
    <cellStyle name="Incorrecto 3 4" xfId="2982" xr:uid="{63C1B4EB-7BB2-45BF-B8B4-E8687B88958F}"/>
    <cellStyle name="Incorrecto 3 5" xfId="2983" xr:uid="{207707D4-B1C0-4D13-A65A-6E296B47EBFC}"/>
    <cellStyle name="Incorrecto 3 6" xfId="2984" xr:uid="{A75B67BF-81B5-4110-B4FF-FD72FF13D947}"/>
    <cellStyle name="Incorrecto 3 7" xfId="2985" xr:uid="{134F58F3-4EED-432E-8253-9A56B278AB15}"/>
    <cellStyle name="Incorrecto 3 8" xfId="2986" xr:uid="{37443AD0-77A9-482B-B7A5-44B1234F7266}"/>
    <cellStyle name="Incorrecto 3 9" xfId="2987" xr:uid="{599E4F8D-B4C9-4512-877F-EE1C02B4903F}"/>
    <cellStyle name="Incorrecto 4" xfId="2988" xr:uid="{1E64E58B-0E68-488B-B0B0-D60F12F9FC9B}"/>
    <cellStyle name="Incorrecto 4 10" xfId="2989" xr:uid="{7F5C3174-D1EE-477A-A545-4046B2F8FA7F}"/>
    <cellStyle name="Incorrecto 4 2" xfId="2990" xr:uid="{C4463C7E-9DAA-4CDE-92AF-14A8FA07F407}"/>
    <cellStyle name="Incorrecto 4 3" xfId="2991" xr:uid="{FD6D3270-1360-4E40-B7C0-8A3BC4F6F945}"/>
    <cellStyle name="Incorrecto 4 4" xfId="2992" xr:uid="{22E2760F-8553-4301-BAF3-2F3AAEDFC15A}"/>
    <cellStyle name="Incorrecto 4 5" xfId="2993" xr:uid="{5A09C29F-1804-4F9F-92A3-8DBB8D0E5FCC}"/>
    <cellStyle name="Incorrecto 4 6" xfId="2994" xr:uid="{0F38FFC1-EF07-4D02-A119-41C4D45C29CB}"/>
    <cellStyle name="Incorrecto 4 7" xfId="2995" xr:uid="{CF91DD10-3509-496F-99C7-77506A943981}"/>
    <cellStyle name="Incorrecto 4 8" xfId="2996" xr:uid="{6504B1AB-A0FC-4536-B73A-75918E4FC35A}"/>
    <cellStyle name="Incorrecto 4 9" xfId="2997" xr:uid="{C8544788-F840-4D0F-92E5-874DFB8D78FF}"/>
    <cellStyle name="Incorrecto 5" xfId="2998" xr:uid="{D8BA47BA-2EE3-4433-ADD7-D2B5FBA8EE89}"/>
    <cellStyle name="Incorrecto 5 2" xfId="2999" xr:uid="{0BC46698-1760-4642-AE66-C697C4B1667C}"/>
    <cellStyle name="Incorrecto 6" xfId="3000" xr:uid="{E9A88239-BD94-4655-B26E-B36E78CC139E}"/>
    <cellStyle name="Incorrecto 6 2" xfId="3001" xr:uid="{5BAF8981-2BDB-41C1-BB66-1F56E1491939}"/>
    <cellStyle name="Incorrecto 7" xfId="8515" xr:uid="{7FE05991-AE54-43FF-BB44-F2A1957771E6}"/>
    <cellStyle name="Incorrecto 7 2" xfId="9698" xr:uid="{EB0B6F4F-9D12-4980-AB16-5CD11DEEF142}"/>
    <cellStyle name="Incorrecto 7 3" xfId="25731" xr:uid="{0A40F5C7-41C2-47F4-B52E-5993543D8DA2}"/>
    <cellStyle name="Incorreto" xfId="572" xr:uid="{B3F26E89-9BF1-48EE-8516-33672B1A5769}"/>
    <cellStyle name="Incorreto 2" xfId="1086" xr:uid="{0A04F399-B71B-4D82-A77A-0A2DE6ED9B35}"/>
    <cellStyle name="Indefinido" xfId="573" xr:uid="{BE6C6861-2244-4560-BDF5-5B7A4D1CC718}"/>
    <cellStyle name="Indefinido 2" xfId="1149" xr:uid="{E9C5B4BE-B80A-4EFC-87B0-5757D06CE9CD}"/>
    <cellStyle name="InLink" xfId="7565" xr:uid="{32477F35-DAB4-4FE8-AB81-F849434603F8}"/>
    <cellStyle name="Input [yellow]" xfId="775" xr:uid="{9809BB0C-C71A-4378-AC1B-7754E7FB26A4}"/>
    <cellStyle name="Input [yellow] 2" xfId="7954" xr:uid="{2F0E5E1D-0D74-4A6F-8CDA-BCB70FCD5871}"/>
    <cellStyle name="Input [yellow] 2 2" xfId="8584" xr:uid="{1BB35E29-B794-419F-99E7-449DD7968055}"/>
    <cellStyle name="Input [yellow] 2 2 2" xfId="14595" xr:uid="{5EEA0C93-6144-43A1-B789-18F8AE07297B}"/>
    <cellStyle name="Input [yellow] 2 2 2 2" xfId="19374" xr:uid="{7BE26DA1-E7E6-4E46-8B4A-5A5E32D8C9FB}"/>
    <cellStyle name="Input [yellow] 2 2 3" xfId="24355" xr:uid="{CF488CF2-4E9C-4AA6-B86A-3DEBE572BCEF}"/>
    <cellStyle name="Input [yellow] 3" xfId="8141" xr:uid="{4BDF7438-9E96-4C7C-BF41-F760388A29DA}"/>
    <cellStyle name="Input [yellow] 3 2" xfId="8557" xr:uid="{7D342C70-E606-4D3A-B217-1FE2864CA005}"/>
    <cellStyle name="Input [yellow] 3 2 2" xfId="14596" xr:uid="{F1482FB8-26A4-455F-8F23-C07212718DEF}"/>
    <cellStyle name="Input [yellow] 3 2 2 2" xfId="19597" xr:uid="{7F58CB6D-AF83-4EC6-AF6B-FB09F1B98BD9}"/>
    <cellStyle name="Input [yellow] 3 2 3" xfId="25621" xr:uid="{8978CF33-CB46-43EF-9C58-73B4A599209E}"/>
    <cellStyle name="Input [yellow] 4" xfId="8142" xr:uid="{8B213EE9-83BD-448F-A847-3A14069F3902}"/>
    <cellStyle name="Input [yellow] 4 2" xfId="8558" xr:uid="{31EDACB7-7C9E-4381-B4B2-3F0806CF941D}"/>
    <cellStyle name="Input [yellow] 4 2 2" xfId="14597" xr:uid="{30D03539-C566-4660-9E24-FF77ECD5B6E4}"/>
    <cellStyle name="Input [yellow] 4 2 2 2" xfId="23397" xr:uid="{32E2D344-6B17-48FA-9835-5BE30A37182F}"/>
    <cellStyle name="Input [yellow] 4 2 3" xfId="25395" xr:uid="{20BDD4DE-9FEE-4C17-BA7D-6078095AD209}"/>
    <cellStyle name="Input [yellow] 5" xfId="8051" xr:uid="{E61F9ACB-5711-4390-AADC-46F0B58DD00E}"/>
    <cellStyle name="Input [yellow] 5 2" xfId="9227" xr:uid="{B2EA07EF-E256-4154-8DF8-D85B4C9F3745}"/>
    <cellStyle name="Input [yellow] 5 2 2" xfId="14598" xr:uid="{221EF36A-BEDB-4520-B383-6A9221DD0D21}"/>
    <cellStyle name="Input [yellow] 5 2 2 2" xfId="23457" xr:uid="{6C48DE51-E463-4222-8BC6-C479D97312D7}"/>
    <cellStyle name="Input [yellow] 5 2 3" xfId="24038" xr:uid="{935AA04B-2F7E-4959-8D19-B7F086AC69E7}"/>
    <cellStyle name="Input [yellow] 6" xfId="7956" xr:uid="{452122A2-0A48-400D-8EF5-AA5167A7EE89}"/>
    <cellStyle name="Input [yellow] 6 2" xfId="8582" xr:uid="{62DAD5B7-3C09-4527-A7EE-DB840D245BA4}"/>
    <cellStyle name="Input [yellow] 6 2 2" xfId="14599" xr:uid="{507FA90D-1CA0-46ED-B89D-E0754079BC1B}"/>
    <cellStyle name="Input [yellow] 6 2 2 2" xfId="18524" xr:uid="{43797E80-7C94-4B2A-A84C-0EE7B96BDC8C}"/>
    <cellStyle name="Input [yellow] 6 2 3" xfId="23711" xr:uid="{1A487609-355A-4823-A1AB-D8AE1D4A65E3}"/>
    <cellStyle name="Input [yellow] 7" xfId="8249" xr:uid="{90663128-3E38-49F3-BAE5-DB77532F9062}"/>
    <cellStyle name="Input [yellow] 7 2" xfId="9377" xr:uid="{431F8D72-30CB-477F-96E9-892F288C14FE}"/>
    <cellStyle name="Input [yellow] 7 2 2" xfId="14600" xr:uid="{987E6853-4D42-430D-A41B-C23AB061E8AE}"/>
    <cellStyle name="Input [yellow] 7 2 2 2" xfId="19341" xr:uid="{3C4391EA-3BBF-4627-A83E-7FE9E7C521EA}"/>
    <cellStyle name="Input [yellow] 7 2 3" xfId="24030" xr:uid="{A9D433F6-92A1-40CE-9138-3A34DA734DE8}"/>
    <cellStyle name="Input [yellow] 8" xfId="8335" xr:uid="{7E81BB16-8B25-4C1E-83A0-DFFBC08653CE}"/>
    <cellStyle name="Input [yellow] 8 2" xfId="9443" xr:uid="{FF04BF7A-94A8-4B9E-A53F-C7E0C4C53B4C}"/>
    <cellStyle name="Input [yellow] 8 2 2" xfId="14601" xr:uid="{4119E216-4A7D-4405-BB58-2BE8125E7561}"/>
    <cellStyle name="Input [yellow] 8 2 2 2" xfId="19259" xr:uid="{39DF0F9B-24BD-4998-9292-56A195CD69C4}"/>
    <cellStyle name="Input [yellow] 8 3" xfId="9699" xr:uid="{342DA9F5-04D4-4628-9F6A-259DEDCB15A5}"/>
    <cellStyle name="Input [yellow] 8 3 2" xfId="23605" xr:uid="{89BC69A1-5B04-45CF-AFD5-C8D54228F07D}"/>
    <cellStyle name="Input 2" xfId="574" xr:uid="{99591FCB-F585-4C9F-9E81-5D2DAB2777DF}"/>
    <cellStyle name="Input 2 10" xfId="27055" xr:uid="{50518D57-EFDD-478C-9A29-B3B4E182779D}"/>
    <cellStyle name="Input 2 10 2" xfId="37818" xr:uid="{757AA272-6813-4DC3-9E88-DE2436E88092}"/>
    <cellStyle name="Input 2 2" xfId="874" xr:uid="{0FF8C84E-25CA-4E56-8C1C-65A1B45F8ED3}"/>
    <cellStyle name="Input 2 2 2" xfId="8461" xr:uid="{38FF5CB0-D3AA-4D4B-B74A-EBDA4D83B920}"/>
    <cellStyle name="Input 2 2 2 2" xfId="14602" xr:uid="{578B39AD-7647-4DDA-AB51-6D72E999A221}"/>
    <cellStyle name="Input 2 2 2 2 2" xfId="19563" xr:uid="{3D70E0BA-84CE-44D7-B8E3-9518CDD156FB}"/>
    <cellStyle name="Input 2 2 2 2 2 2" xfId="35611" xr:uid="{B46350DF-B30B-4E07-8A8A-5CFC4B4798DC}"/>
    <cellStyle name="Input 2 2 2 2 3" xfId="31604" xr:uid="{3A83508D-4388-42B4-A6AD-14647E3490BB}"/>
    <cellStyle name="Input 2 2 2 3" xfId="26464" xr:uid="{7923DCC5-CDFF-4973-BC8A-BA091E37F252}"/>
    <cellStyle name="Input 2 2 2 3 2" xfId="37431" xr:uid="{924E0E67-019F-4C38-BE79-BE0ABB1DCFF7}"/>
    <cellStyle name="Input 2 2 2 4" xfId="30111" xr:uid="{8C51849B-2E63-4580-B469-696AD6D74991}"/>
    <cellStyle name="Input 2 2 3" xfId="9319" xr:uid="{0355E3AF-8054-48EE-B546-AB9A87A5F662}"/>
    <cellStyle name="Input 2 2 3 2" xfId="14603" xr:uid="{533383D9-BF2C-47CD-B6E9-4CB2707CE209}"/>
    <cellStyle name="Input 2 2 3 2 2" xfId="22010" xr:uid="{E53F6798-0A2D-4F91-AF48-73A2A6482C46}"/>
    <cellStyle name="Input 2 2 3 2 2 2" xfId="36201" xr:uid="{0B3BD387-1D6F-4D50-B926-D4970CA387EA}"/>
    <cellStyle name="Input 2 2 3 2 3" xfId="31605" xr:uid="{DE486B1D-A0C5-4707-9E84-60646A530270}"/>
    <cellStyle name="Input 2 2 3 3" xfId="18993" xr:uid="{393E9909-B043-43F8-8D8E-5806E87396DF}"/>
    <cellStyle name="Input 2 2 3 3 2" xfId="35407" xr:uid="{A85BD859-5FE4-4BC2-8BE7-49C0552FD941}"/>
    <cellStyle name="Input 2 2 3 4" xfId="30862" xr:uid="{E2F720D2-809E-4C78-B0FE-83FA8C6E344F}"/>
    <cellStyle name="Input 2 2 4" xfId="9701" xr:uid="{0D2D4D0C-B570-4A8E-9164-FC95862EBF51}"/>
    <cellStyle name="Input 2 2 4 2" xfId="20305" xr:uid="{8E14A947-7E20-4C47-8D37-1E8A171AA2D6}"/>
    <cellStyle name="Input 2 2 4 2 2" xfId="35806" xr:uid="{9BA4E96F-1D38-4D2E-93EA-448FD28574C8}"/>
    <cellStyle name="Input 2 2 4 3" xfId="31109" xr:uid="{DB8F1BFC-AC0C-4B80-A72A-1508FE85A58F}"/>
    <cellStyle name="Input 2 2 5" xfId="20085" xr:uid="{CD8D34C2-1F90-4B11-A060-39CD4C7373A5}"/>
    <cellStyle name="Input 2 2 5 2" xfId="29133" xr:uid="{BE05A62B-9DCE-44BB-A821-89468CF5B784}"/>
    <cellStyle name="Input 2 2 5 2 2" xfId="38244" xr:uid="{8ED7C884-3BE5-4B85-BB14-450DAEC1DF1A}"/>
    <cellStyle name="Input 2 2 5 3" xfId="35755" xr:uid="{6C5A2DC9-0AFB-427D-8D48-1B43EDA1FCAD}"/>
    <cellStyle name="Input 2 2 6" xfId="23446" xr:uid="{CA4F9B89-B601-49C8-AB34-E72A38DCA717}"/>
    <cellStyle name="Input 2 2 6 2" xfId="36441" xr:uid="{000E7EC6-C763-46BE-9006-00C7C1BBF525}"/>
    <cellStyle name="Input 2 3" xfId="1150" xr:uid="{E65DE283-815B-46EF-AE6A-3B0AFA7687A6}"/>
    <cellStyle name="Input 2 3 2" xfId="8489" xr:uid="{80BF49C1-A595-4B29-9BBF-A8635939BEB9}"/>
    <cellStyle name="Input 2 3 2 2" xfId="14604" xr:uid="{43BD4619-7DEE-48B2-911F-0F3CA80F1D96}"/>
    <cellStyle name="Input 2 3 2 2 2" xfId="18875" xr:uid="{BFB5DB15-1B4B-416B-BB7A-5CB86173A3AF}"/>
    <cellStyle name="Input 2 3 2 2 2 2" xfId="35358" xr:uid="{048D1B31-450E-4945-8432-CA3B7D5D53E9}"/>
    <cellStyle name="Input 2 3 2 2 3" xfId="31606" xr:uid="{36677FD8-61B5-448B-9D8B-BAE40572C57D}"/>
    <cellStyle name="Input 2 3 2 3" xfId="19172" xr:uid="{1951585B-9BF5-4DD5-A38C-D248534FF8EF}"/>
    <cellStyle name="Input 2 3 2 3 2" xfId="35451" xr:uid="{98A319C1-E3B2-476B-B2E2-F4923FDF5D24}"/>
    <cellStyle name="Input 2 3 2 4" xfId="30132" xr:uid="{391DCF49-3ADA-47B8-802F-A3E218D2D177}"/>
    <cellStyle name="Input 2 3 3" xfId="8493" xr:uid="{915270ED-A34E-4862-9194-EC672BAA685A}"/>
    <cellStyle name="Input 2 3 3 2" xfId="14605" xr:uid="{82F42F49-4EF1-4A04-8610-F6A747C80050}"/>
    <cellStyle name="Input 2 3 3 2 2" xfId="18213" xr:uid="{F6A9C58F-C5B0-4221-A6B4-75A145A67C64}"/>
    <cellStyle name="Input 2 3 3 2 2 2" xfId="35116" xr:uid="{48B3805F-538A-444D-9A4A-7FD3AC05EAF0}"/>
    <cellStyle name="Input 2 3 3 2 3" xfId="31607" xr:uid="{A8CF7F0A-C8B8-4A81-AA70-B02DFAE277A3}"/>
    <cellStyle name="Input 2 3 3 3" xfId="20858" xr:uid="{75C905DB-8CE3-4F11-B5C0-EED13C7EF820}"/>
    <cellStyle name="Input 2 3 3 3 2" xfId="35903" xr:uid="{37C21257-C5DB-4AC4-9C08-FBDA4ADF8D7C}"/>
    <cellStyle name="Input 2 3 3 4" xfId="30135" xr:uid="{BB0BB0A2-767E-4170-BB72-2489BE09E066}"/>
    <cellStyle name="Input 2 3 4" xfId="9702" xr:uid="{72196DCF-9DDE-4F46-94A8-F06C865653E7}"/>
    <cellStyle name="Input 2 3 4 2" xfId="19004" xr:uid="{55CD5FF9-2157-4B7B-B3D3-FBE74B95F74C}"/>
    <cellStyle name="Input 2 3 4 2 2" xfId="35417" xr:uid="{EA96CCDB-FC53-47DA-B302-26319839D7C4}"/>
    <cellStyle name="Input 2 3 4 3" xfId="31110" xr:uid="{83947715-754A-4955-904F-80E78C0C4331}"/>
    <cellStyle name="Input 2 3 5" xfId="26465" xr:uid="{55077782-12CB-47C5-B5DF-B6E7D06E7D2A}"/>
    <cellStyle name="Input 2 3 5 2" xfId="37432" xr:uid="{1F3B386C-5682-4FB7-B940-B4EC37510936}"/>
    <cellStyle name="Input 2 4" xfId="7955" xr:uid="{F7BA7996-D77D-44D0-BACA-E0219C35AEB1}"/>
    <cellStyle name="Input 2 4 2" xfId="9269" xr:uid="{C63AFBB3-510D-40AD-BA13-127B5C2003D1}"/>
    <cellStyle name="Input 2 4 2 2" xfId="14606" xr:uid="{5F9C646A-94F4-452A-A450-B1CEB8D4A554}"/>
    <cellStyle name="Input 2 4 2 2 2" xfId="22394" xr:uid="{CA44C40A-9902-4905-B305-521C8EA80E64}"/>
    <cellStyle name="Input 2 4 2 2 2 2" xfId="36295" xr:uid="{1F7F02F1-D9E4-4B33-B494-89DBF7833B95}"/>
    <cellStyle name="Input 2 4 2 2 3" xfId="31608" xr:uid="{383C00CA-727C-4261-9D9F-B3ED67DEFA36}"/>
    <cellStyle name="Input 2 4 2 3" xfId="20868" xr:uid="{961EC69E-9C97-41DF-A85F-0272C286263E}"/>
    <cellStyle name="Input 2 4 2 3 2" xfId="35910" xr:uid="{E0EB5629-4740-45D2-B7BF-3DC7F4ACF199}"/>
    <cellStyle name="Input 2 4 2 4" xfId="30813" xr:uid="{C07F2D5A-F20B-4965-BA00-9E674540FB10}"/>
    <cellStyle name="Input 2 4 3" xfId="8583" xr:uid="{0BF6C04F-87B4-410B-8521-8961468865A1}"/>
    <cellStyle name="Input 2 4 3 2" xfId="14607" xr:uid="{EEF88D68-7969-4AD6-B37D-A420CB07C0E1}"/>
    <cellStyle name="Input 2 4 3 2 2" xfId="18571" xr:uid="{A51BF061-25C6-4AA2-9398-B064B82F1E8F}"/>
    <cellStyle name="Input 2 4 3 2 2 2" xfId="35268" xr:uid="{C2BC5667-A328-467D-AF0D-0B821F7F8B8A}"/>
    <cellStyle name="Input 2 4 3 2 3" xfId="31609" xr:uid="{C839A0AF-E0A4-43FF-9B52-CFEB209DA410}"/>
    <cellStyle name="Input 2 4 3 3" xfId="26254" xr:uid="{24766F17-8A50-4B66-9C7B-73216AE503B7}"/>
    <cellStyle name="Input 2 4 3 3 2" xfId="37333" xr:uid="{8D725DB6-51EA-46A6-B1F3-DFA7E1D2DE95}"/>
    <cellStyle name="Input 2 4 3 4" xfId="30170" xr:uid="{F0FBC6C5-F8B4-48AA-831F-AAD24C3CDCF1}"/>
    <cellStyle name="Input 2 4 4" xfId="9703" xr:uid="{DFEEED32-2B55-4224-A0FE-D814FE0C12C6}"/>
    <cellStyle name="Input 2 4 4 2" xfId="19760" xr:uid="{E098A5F3-DA38-41DF-B151-D2C4A8B9C507}"/>
    <cellStyle name="Input 2 4 4 2 2" xfId="35698" xr:uid="{F3FCE812-821A-464C-8A17-AEDB6E523CCD}"/>
    <cellStyle name="Input 2 4 4 3" xfId="31111" xr:uid="{47217D06-C210-4265-8B95-1155E6B92132}"/>
    <cellStyle name="Input 2 4 5" xfId="20617" xr:uid="{B59D5B1E-A0DF-4F6B-AC35-F6FCB600CF15}"/>
    <cellStyle name="Input 2 4 5 2" xfId="35869" xr:uid="{C7D0E8CE-FF8B-40B6-8CBE-402F9C5CE807}"/>
    <cellStyle name="Input 2 5" xfId="8220" xr:uid="{A55657A4-0EA3-4690-947D-BF43496ADA1C}"/>
    <cellStyle name="Input 2 5 2" xfId="9315" xr:uid="{727B2F1F-C304-4730-B4DA-01DCCA460641}"/>
    <cellStyle name="Input 2 5 2 2" xfId="14608" xr:uid="{B4E2CB05-2020-43D3-9A0C-709E20C2BA85}"/>
    <cellStyle name="Input 2 5 2 2 2" xfId="18913" xr:uid="{7073946C-31C2-4FCD-90C9-416FE2CAA95E}"/>
    <cellStyle name="Input 2 5 2 2 2 2" xfId="35369" xr:uid="{61C9A2D9-8855-44E3-87FD-057AC7A3003C}"/>
    <cellStyle name="Input 2 5 2 2 3" xfId="31610" xr:uid="{43B48BB9-1309-450B-9F47-1CC7BF15B6AF}"/>
    <cellStyle name="Input 2 5 2 3" xfId="19181" xr:uid="{078673E3-974A-49B7-88B7-16677D3AA924}"/>
    <cellStyle name="Input 2 5 2 3 2" xfId="35458" xr:uid="{CA45E5B6-C337-47C6-9DDD-D02C70FF25C7}"/>
    <cellStyle name="Input 2 5 2 4" xfId="30858" xr:uid="{39D978EE-D850-4E1A-AB3B-23FFCD32EC28}"/>
    <cellStyle name="Input 2 5 3" xfId="9362" xr:uid="{1B571499-DECB-4FB0-A6E2-08C43F550F77}"/>
    <cellStyle name="Input 2 5 3 2" xfId="14609" xr:uid="{63FE7295-7A2E-42AE-A4F9-E1FCE9F2FC5F}"/>
    <cellStyle name="Input 2 5 3 2 2" xfId="22011" xr:uid="{D85BF98F-0A5B-4936-8E61-2E76F34D1F54}"/>
    <cellStyle name="Input 2 5 3 2 2 2" xfId="36202" xr:uid="{85169BE9-0149-4FB9-9BAF-AAC3B699A909}"/>
    <cellStyle name="Input 2 5 3 2 3" xfId="31611" xr:uid="{17B88069-53FD-4E96-9C1B-BB48586193A3}"/>
    <cellStyle name="Input 2 5 3 3" xfId="19752" xr:uid="{43E1A562-994B-4F91-8BFB-8614E3C8D997}"/>
    <cellStyle name="Input 2 5 3 3 2" xfId="35690" xr:uid="{FAE8A9B2-885C-4E35-B9EA-CEA74BAE5865}"/>
    <cellStyle name="Input 2 5 3 4" xfId="30872" xr:uid="{6A16D03A-9277-4FDD-AD77-438A18784E5E}"/>
    <cellStyle name="Input 2 5 4" xfId="9704" xr:uid="{B62D30FC-2E02-4C9C-B42B-A9D20CCC2672}"/>
    <cellStyle name="Input 2 5 4 2" xfId="18549" xr:uid="{899D7336-0C00-4269-9C4F-AD45450E81E7}"/>
    <cellStyle name="Input 2 5 4 2 2" xfId="35261" xr:uid="{52AC1AC5-8A78-4EED-9FA9-E0E8590D9C90}"/>
    <cellStyle name="Input 2 5 4 3" xfId="31112" xr:uid="{7A1F229E-B6F9-4C86-980D-4C61142C2898}"/>
    <cellStyle name="Input 2 5 5" xfId="20691" xr:uid="{F8D98D32-D101-4653-85F3-14A7A2BC9E10}"/>
    <cellStyle name="Input 2 5 5 2" xfId="35886" xr:uid="{F527246F-54C7-4FA1-9F63-D2B7CDA93881}"/>
    <cellStyle name="Input 2 6" xfId="8138" xr:uid="{0B2FE9A7-851E-4572-A79F-85E86AB66DA8}"/>
    <cellStyle name="Input 2 6 2" xfId="9302" xr:uid="{0137F4E3-03CE-4D9A-BBEF-7433C3EB00A3}"/>
    <cellStyle name="Input 2 6 2 2" xfId="14610" xr:uid="{DFB2EAB4-DB4A-499B-BB2E-BC190A807A88}"/>
    <cellStyle name="Input 2 6 2 2 2" xfId="18463" xr:uid="{4A64FC9D-18E3-4C68-9757-1608D2D5C36E}"/>
    <cellStyle name="Input 2 6 2 2 2 2" xfId="35218" xr:uid="{F9E1289E-C2FC-4811-98D7-C6D50B59B172}"/>
    <cellStyle name="Input 2 6 2 2 3" xfId="31612" xr:uid="{2E8DE779-45AB-4EB0-A818-C36C7172F069}"/>
    <cellStyle name="Input 2 6 2 3" xfId="22083" xr:uid="{33D995C8-7A91-4A9B-9D29-F86A844D1335}"/>
    <cellStyle name="Input 2 6 2 3 2" xfId="36236" xr:uid="{7CBABAE8-307C-43B9-848B-E10276C73377}"/>
    <cellStyle name="Input 2 6 2 4" xfId="30845" xr:uid="{F9E32609-72D3-45B1-8293-91D27781F173}"/>
    <cellStyle name="Input 2 6 3" xfId="8438" xr:uid="{2AB472A2-FEDA-4EBE-A4A3-B7A860A67F7E}"/>
    <cellStyle name="Input 2 6 3 2" xfId="14611" xr:uid="{66E6DBCC-8E20-4317-8F76-C395337C545A}"/>
    <cellStyle name="Input 2 6 3 2 2" xfId="19821" xr:uid="{F05AAF1D-1B0F-4E09-B947-3399D20C01BF}"/>
    <cellStyle name="Input 2 6 3 2 2 2" xfId="35719" xr:uid="{94B8886D-51DC-47FB-BFA5-E090762DF0C7}"/>
    <cellStyle name="Input 2 6 3 2 3" xfId="31613" xr:uid="{EE6CBF80-797F-4B4A-A316-260C32820E15}"/>
    <cellStyle name="Input 2 6 3 3" xfId="20859" xr:uid="{F09DE151-1E04-47B3-9A79-476AD5E87D3D}"/>
    <cellStyle name="Input 2 6 3 3 2" xfId="35904" xr:uid="{8FAEA8ED-A9B0-4708-AE58-9F12667D936B}"/>
    <cellStyle name="Input 2 6 3 4" xfId="30103" xr:uid="{F6FCCFEF-1322-4CEC-928A-A3302C6E08F8}"/>
    <cellStyle name="Input 2 6 4" xfId="9705" xr:uid="{6F885D03-11D8-4842-933B-15A552807F70}"/>
    <cellStyle name="Input 2 6 4 2" xfId="26225" xr:uid="{9AA0CDFA-E15A-4BCE-B347-F1DABCACF969}"/>
    <cellStyle name="Input 2 6 4 2 2" xfId="37306" xr:uid="{D2B014DF-E077-4BE9-8DA9-BFF72B7443A1}"/>
    <cellStyle name="Input 2 6 4 3" xfId="31113" xr:uid="{BB7FED3A-54C4-48AD-B25E-71441A40902A}"/>
    <cellStyle name="Input 2 6 5" xfId="26462" xr:uid="{A93A5544-A16F-4934-BC2A-F9B79EA46DF0}"/>
    <cellStyle name="Input 2 6 5 2" xfId="37429" xr:uid="{25C3B1D1-4C7B-44E8-A585-67244588EFBB}"/>
    <cellStyle name="Input 2 7" xfId="8336" xr:uid="{DD2A01C3-B30B-4D4A-9B7C-6265DC6A7F08}"/>
    <cellStyle name="Input 2 7 2" xfId="9444" xr:uid="{4B0623B2-FF33-4305-9359-3DF4DC9A9333}"/>
    <cellStyle name="Input 2 7 2 2" xfId="14612" xr:uid="{4278A703-751D-4B0B-9035-B9E3B98492E7}"/>
    <cellStyle name="Input 2 7 2 2 2" xfId="18568" xr:uid="{E9778BB4-8665-4CE7-A6F2-9FAF6A04439C}"/>
    <cellStyle name="Input 2 7 2 2 2 2" xfId="35265" xr:uid="{93514AFE-06C5-4B25-9E8D-ACA2B53236B4}"/>
    <cellStyle name="Input 2 7 2 2 3" xfId="31614" xr:uid="{713DDE46-AF0B-4976-9A70-6C39F2B74624}"/>
    <cellStyle name="Input 2 7 2 3" xfId="22093" xr:uid="{5A5A3981-91E2-4980-AD2F-C428F802273F}"/>
    <cellStyle name="Input 2 7 2 3 2" xfId="36245" xr:uid="{5166CA0F-95D2-4C96-B9D9-4C80CDECC8AA}"/>
    <cellStyle name="Input 2 7 2 4" xfId="30924" xr:uid="{DDB9FFA1-27C8-44B8-A122-DC39E6BC1DEA}"/>
    <cellStyle name="Input 2 7 3" xfId="9706" xr:uid="{C2429720-6205-40AF-A57D-55C2CA5B07D2}"/>
    <cellStyle name="Input 2 7 3 2" xfId="20193" xr:uid="{1296D22E-A6D2-4C81-AD6D-0161EB87ED23}"/>
    <cellStyle name="Input 2 7 3 2 2" xfId="35773" xr:uid="{8061FAC1-2A74-45CE-99DE-4D5D36333302}"/>
    <cellStyle name="Input 2 7 3 3" xfId="31114" xr:uid="{4ADB7EB7-4E51-4F6B-ACC8-F9EE70049E82}"/>
    <cellStyle name="Input 2 7 4" xfId="26463" xr:uid="{8395855F-0597-409A-9E76-8804706B11C1}"/>
    <cellStyle name="Input 2 7 4 2" xfId="37430" xr:uid="{64A61819-488D-4C89-852C-918D3F038D2A}"/>
    <cellStyle name="Input 2 7 5" xfId="30030" xr:uid="{DD977E65-93AC-4767-9EF2-78A785C0187A}"/>
    <cellStyle name="Input 2 8" xfId="8765" xr:uid="{BA820787-A042-4F36-93AD-FA44B0B511E8}"/>
    <cellStyle name="Input 2 8 2" xfId="14613" xr:uid="{7D12373A-6CAD-49FC-B997-9A762984E8D0}"/>
    <cellStyle name="Input 2 8 2 2" xfId="19583" xr:uid="{3824E5D4-3652-4DC4-A604-1A8593FE810A}"/>
    <cellStyle name="Input 2 8 2 2 2" xfId="35615" xr:uid="{CA648A91-4FA8-4587-8231-F4E41063497F}"/>
    <cellStyle name="Input 2 8 2 3" xfId="31615" xr:uid="{3B078BA1-E154-4DC5-93B7-65AF452DB467}"/>
    <cellStyle name="Input 2 8 3" xfId="26249" xr:uid="{41D7D3AE-2BB4-4116-9665-8D583C60522B}"/>
    <cellStyle name="Input 2 8 3 2" xfId="37330" xr:uid="{C13FD3CE-BFFB-4D1E-9AA4-C6EF217ECE1F}"/>
    <cellStyle name="Input 2 8 4" xfId="30341" xr:uid="{FE999BF9-AE40-42C3-A5BF-84C9865ABCD3}"/>
    <cellStyle name="Input 2 9" xfId="9700" xr:uid="{C5D62CA7-164E-4894-A254-2F02D6097FF3}"/>
    <cellStyle name="Input 2 9 2" xfId="20194" xr:uid="{814DAD50-81FC-4815-9869-799D47F57DF0}"/>
    <cellStyle name="Input 2 9 2 2" xfId="35774" xr:uid="{365EC2B7-3F6E-4D93-9A2A-438271F2ACF8}"/>
    <cellStyle name="Input 2 9 3" xfId="31108" xr:uid="{9C5AD75A-8CDA-4E6C-8685-2D7850519A3B}"/>
    <cellStyle name="Input 3" xfId="5500" xr:uid="{1A8497CF-EC5B-4E57-9129-EA558D74BF04}"/>
    <cellStyle name="Input 4" xfId="7287" xr:uid="{49E8D1AF-704D-4AE4-9893-CB85657357AC}"/>
    <cellStyle name="Input 5" xfId="6953" xr:uid="{5E2E756B-239B-424F-A211-33A9209173ED}"/>
    <cellStyle name="Input 6" xfId="7863" xr:uid="{8564CE87-DD4B-47BC-B298-7DF4C972ED1D}"/>
    <cellStyle name="Input 7" xfId="6998" xr:uid="{49431C81-DFD2-4306-B5A5-F38664556BAB}"/>
    <cellStyle name="Input 8" xfId="7862" xr:uid="{1D2B810C-9C4A-478B-91A5-A33D39732F08}"/>
    <cellStyle name="Input 9" xfId="774" xr:uid="{C6BB8AAF-EFD5-4BF5-B837-DC3840699AA8}"/>
    <cellStyle name="Input Box" xfId="575" xr:uid="{65552615-8566-4809-B31B-C63CDC845907}"/>
    <cellStyle name="Input Cells" xfId="776" xr:uid="{56AD0466-0540-4264-9A10-25469F6ACC1B}"/>
    <cellStyle name="InputBlueFont" xfId="777" xr:uid="{D38C6254-8813-45E9-872D-9F4CF5A914FC}"/>
    <cellStyle name="InputPct" xfId="4643" xr:uid="{3007E2A7-3819-49B0-AD12-C6613808425A}"/>
    <cellStyle name="InputPct 2" xfId="8398" xr:uid="{7E973E81-1627-47E9-BFCE-B678C80BB5A2}"/>
    <cellStyle name="InputPct 2 2" xfId="9500" xr:uid="{8CFCCDD6-7ECB-4EBE-9A4B-A4A7CB21CFCC}"/>
    <cellStyle name="InputPct 2 2 2" xfId="14614" xr:uid="{9735D163-F708-4505-B0AE-033BAE2D0039}"/>
    <cellStyle name="InputPct 2 2 2 2" xfId="18688" xr:uid="{5D596AFC-5CAA-443C-9933-92959CBA173F}"/>
    <cellStyle name="InputPct 2 3" xfId="9707" xr:uid="{678E290A-78E4-44BC-A889-51C5D571A38E}"/>
    <cellStyle name="InputPct 2 3 2" xfId="19122" xr:uid="{E2CC1765-A20B-4858-B429-B09E679228AB}"/>
    <cellStyle name="Integer" xfId="576" xr:uid="{9E7FD72C-3F03-47D4-A0E6-90DBE30400E5}"/>
    <cellStyle name="Integer 2" xfId="1087" xr:uid="{E9E3A2BA-D889-49B6-8A2F-3969C3FB0C6A}"/>
    <cellStyle name="Invisible" xfId="3004" xr:uid="{6704B409-BF77-4EA1-8B9E-9FC473F56DE3}"/>
    <cellStyle name="Invisible 2" xfId="3005" xr:uid="{2C6DC961-266B-440D-94CA-8B5B7A91D6D6}"/>
    <cellStyle name="Invisible 2 2" xfId="3006" xr:uid="{91D39067-F639-42ED-AA0D-2FFBDAC3E0FC}"/>
    <cellStyle name="Item" xfId="577" xr:uid="{93BE6653-EF5A-4F1E-8757-74BAA5B8A51A}"/>
    <cellStyle name="Item 2" xfId="943" xr:uid="{2EF7EAAD-187B-4FE1-88F8-8ABEBDE9F6EB}"/>
    <cellStyle name="Item 2 2" xfId="3007" xr:uid="{B1D1950D-A293-4870-B90A-2E4DAA328E37}"/>
    <cellStyle name="Item 2 3" xfId="20625" xr:uid="{87C7C066-AAC6-4B7C-BD83-5FBE2ADD15D6}"/>
    <cellStyle name="Item 3" xfId="8090" xr:uid="{CBBE52DB-0A0D-4227-AEB5-45A9726332C2}"/>
    <cellStyle name="Items_Optional" xfId="4645" xr:uid="{C085CDA1-0449-4E82-A6D4-8021EDAFFF72}"/>
    <cellStyle name="ItemTypeClass" xfId="578" xr:uid="{E9837268-E4BB-4694-8409-77A4822A4DEF}"/>
    <cellStyle name="ItemTypeClass 2" xfId="944" xr:uid="{A431D8CD-1BFD-463E-9692-EAE1EAAA09EB}"/>
    <cellStyle name="ItemTypeClass 2 2" xfId="4646" xr:uid="{BE7912A2-7A6D-4A5D-A31D-8BAFC015B075}"/>
    <cellStyle name="ItemTypeClass 2 2 2" xfId="8954" xr:uid="{98116D44-52B7-4F88-8DE1-78E33F90FD41}"/>
    <cellStyle name="ItemTypeClass 2 2 2 2" xfId="30523" xr:uid="{6FE24059-08F3-430A-9789-913EE9A0549D}"/>
    <cellStyle name="ItemTypeClass 2 3" xfId="3008" xr:uid="{A767F540-1189-4C0A-B74D-571701F080F6}"/>
    <cellStyle name="ItemTypeClass 2 3 2" xfId="9054" xr:uid="{F850B98D-0D62-4AA7-9C01-72E043292024}"/>
    <cellStyle name="ItemTypeClass 2 3 2 2" xfId="30622" xr:uid="{DBD30819-68CD-48ED-9123-8ED06197F95A}"/>
    <cellStyle name="ItemTypeClass 2 4" xfId="9042" xr:uid="{A990DC0A-3F55-4C10-9803-9E205A677E2A}"/>
    <cellStyle name="ItemTypeClass 2 4 2" xfId="30610" xr:uid="{3F586796-3463-4A7D-87F5-3B4DF1F61AAF}"/>
    <cellStyle name="ItemTypeClass 3" xfId="1088" xr:uid="{ACE3E516-69AC-4D14-8A3A-5988F40A7AFB}"/>
    <cellStyle name="ItemTypeClass 3 2" xfId="8434" xr:uid="{6F6C364E-8605-4F70-B9CD-CD411B0E780B}"/>
    <cellStyle name="ItemTypeClass 3 2 2" xfId="30100" xr:uid="{5DCAC2DC-B514-40CD-B242-23E1E8D0851A}"/>
    <cellStyle name="ItemTypeClass 4" xfId="4648" xr:uid="{D9ED378B-8E62-444C-AABD-CB048226CA8F}"/>
    <cellStyle name="ItemTypeClass 4 2" xfId="8955" xr:uid="{06CAD533-AB18-43B0-B3A6-45880C835FAE}"/>
    <cellStyle name="ItemTypeClass 4 2 2" xfId="30524" xr:uid="{E541EAF0-4ACA-4B0E-AE12-D2F0A5CB7963}"/>
    <cellStyle name="ItemTypeClass 5" xfId="8127" xr:uid="{08CD0EAF-BD29-45E9-9BF7-E45F713F9086}"/>
    <cellStyle name="ItemTypeClass 5 2" xfId="9114" xr:uid="{AFC6AFB8-6702-4259-A630-8942672736C7}"/>
    <cellStyle name="ItemTypeClass 5 2 2" xfId="30675" xr:uid="{24E0AAB5-CDE6-45AD-BBD3-26B007FC7161}"/>
    <cellStyle name="ItemTypeClass 6" xfId="8274" xr:uid="{A64D50D9-6EB1-43E0-BCF8-A17CD60356BA}"/>
    <cellStyle name="ItemTypeClass 6 2" xfId="9391" xr:uid="{74832FC1-B2F3-4919-8D77-57D4C84B7436}"/>
    <cellStyle name="ItemTypeClass 6 2 2" xfId="30876" xr:uid="{3207927F-DD9E-43B8-B069-B3B888761330}"/>
    <cellStyle name="ItemTypeClass 7" xfId="8267" xr:uid="{F6F81DDF-DE93-4D2F-A6CE-0D43881EF656}"/>
    <cellStyle name="ItemTypeClass 7 2" xfId="9388" xr:uid="{BC0E5A73-B62E-4E94-9666-B275B556035C}"/>
    <cellStyle name="ItemTypeClass 7 2 2" xfId="30875" xr:uid="{01D700FA-6577-4B51-AE23-F955F06DF1B1}"/>
    <cellStyle name="ItemTypeClass 8" xfId="9045" xr:uid="{742D16D7-4B98-439A-BC31-713414EE7CB2}"/>
    <cellStyle name="ItemTypeClass 8 2" xfId="30613" xr:uid="{C379473A-D4D5-4794-9FD3-EDC09B91D4DA}"/>
    <cellStyle name="jo[" xfId="579" xr:uid="{9D625B17-8BAD-474C-81E5-6067501BDB67}"/>
    <cellStyle name="Komma 2" xfId="7096" xr:uid="{F8EDF0AE-07B9-4F33-B117-3A686CD63805}"/>
    <cellStyle name="Komma 3" xfId="7633" xr:uid="{B58EEE4C-C277-4B01-A7FC-56973A3E7486}"/>
    <cellStyle name="Komma 3 2" xfId="9708" xr:uid="{A0D75600-0026-4760-A876-D299C152C8EE}"/>
    <cellStyle name="Komma 3 3" xfId="25160" xr:uid="{66AA0DEB-057A-40C0-8FBD-FC47157AC0D3}"/>
    <cellStyle name="Komórka połączona" xfId="778" xr:uid="{4F15AB29-1CC7-4603-BCCC-AC58469B436B}"/>
    <cellStyle name="Komórka połączona 2" xfId="17950" xr:uid="{76371378-DF17-4CB9-8862-7A7E398A58D0}"/>
    <cellStyle name="Komórka zaznaczona" xfId="779" xr:uid="{CE93C7C2-BA9F-45F1-A62B-05F1DE677C03}"/>
    <cellStyle name="Komórka zaznaczona 2" xfId="20140" xr:uid="{091A1C7E-A4A6-4E49-840B-DC0A46A25AC4}"/>
    <cellStyle name="kontoformat" xfId="2597" xr:uid="{48C512F9-00F9-44DB-8B5E-CE703CF42249}"/>
    <cellStyle name="kontoformat 2" xfId="7132" xr:uid="{0E61EC66-F66D-4C11-B73E-4C8F287E54A6}"/>
    <cellStyle name="kontoformat 2 2" xfId="6906" xr:uid="{069A69A4-87F7-43A8-A452-569D848392FC}"/>
    <cellStyle name="kontoformat 2 2 2" xfId="8431" xr:uid="{24157EA6-256A-4CFC-A9FC-39ABE3AFC315}"/>
    <cellStyle name="kontoformat 2 2 2 2" xfId="14615" xr:uid="{1561AC58-CF66-49A1-A6E7-2611DA269639}"/>
    <cellStyle name="kontoformat 2 2 2 3" xfId="27178" xr:uid="{E14853CB-7604-4C7A-8AE4-3AE0F6AE5035}"/>
    <cellStyle name="kontoformat 2 2 2 3 2" xfId="37908" xr:uid="{47B8D5B0-32D8-497A-8269-A2ABD4950654}"/>
    <cellStyle name="kontoformat 2 2 2 4" xfId="30098" xr:uid="{981DC031-58A4-4A2D-A0EF-6E9B03A9C889}"/>
    <cellStyle name="kontoformat 2 2 3" xfId="9709" xr:uid="{5FD0D24D-DC6A-4E2E-91D1-D0D71DAB4DB5}"/>
    <cellStyle name="kontoformat 2 2 4" xfId="18843" xr:uid="{6C16B546-0755-4A1A-B62F-09B4EC7F6AFC}"/>
    <cellStyle name="kontoformat 2 2 4 2" xfId="35344" xr:uid="{61ADEE25-6402-4993-95C1-8D781680881E}"/>
    <cellStyle name="kontoformat 2 3" xfId="24756" xr:uid="{71149B6D-7A4B-43D2-8367-C9EF7A474B25}"/>
    <cellStyle name="kontoformat 2 4" xfId="26625" xr:uid="{CD2E8D46-A95C-4400-86FD-9DD9921C4B3D}"/>
    <cellStyle name="kontoformat 2 4 2" xfId="37537" xr:uid="{37F11F4D-3F77-4DF0-8DDE-B00297EEDC54}"/>
    <cellStyle name="kontoformat 3" xfId="7430" xr:uid="{4100C7B2-BC75-4E21-B5B2-C320A6A11BFB}"/>
    <cellStyle name="kontoformat 3 2" xfId="8643" xr:uid="{24C1C214-31DA-4E43-A815-AC1BC380BB93}"/>
    <cellStyle name="kontoformat 3 2 2" xfId="14616" xr:uid="{9F571037-8CC3-4B88-9E4B-7F8EA00ECFBE}"/>
    <cellStyle name="kontoformat 3 2 3" xfId="19615" xr:uid="{039FA6D2-5F9F-401E-9A15-9FECA8EEF1E9}"/>
    <cellStyle name="kontoformat 3 2 3 2" xfId="35631" xr:uid="{D9C9A573-7085-4002-88EE-17CF7B617FB8}"/>
    <cellStyle name="kontoformat 3 2 4" xfId="30224" xr:uid="{714CABB8-59D7-4184-B432-7483E33F5C40}"/>
    <cellStyle name="kontoformat 3 3" xfId="9710" xr:uid="{D41291EF-2455-457C-9225-993EEC5C2F12}"/>
    <cellStyle name="kontoformat 3 4" xfId="26821" xr:uid="{E8125F2F-F3E0-4AD0-9728-0C9FABB686D1}"/>
    <cellStyle name="kontoformat 3 4 2" xfId="37613" xr:uid="{C85C2408-8342-4F82-BB74-087D452E3E86}"/>
    <cellStyle name="kontoformat 4" xfId="24089" xr:uid="{97F1A944-FF73-4DE8-A048-1B90E426FA14}"/>
    <cellStyle name="kontoformat 5" xfId="22042" xr:uid="{647D16CC-3C54-4CDF-B4C9-AE08B7CA08E5}"/>
    <cellStyle name="kontoformat 5 2" xfId="36209" xr:uid="{BAD89842-472C-4ACA-8E12-62852635EF25}"/>
    <cellStyle name="Linked Cell 2" xfId="580" xr:uid="{0760B742-F5C1-4DD5-B901-8911D289225C}"/>
    <cellStyle name="Linked Cell 2 2" xfId="1151" xr:uid="{3F344966-D720-48B4-8C63-E2769021C0B1}"/>
    <cellStyle name="Linked Cell 2 2 2" xfId="17953" xr:uid="{1CFF22A9-7703-4B4D-A876-5A9B6373B8DE}"/>
    <cellStyle name="Linked Cell 2 3" xfId="17952" xr:uid="{DD6AEED2-C421-4BC4-940E-D1CCCF886C3E}"/>
    <cellStyle name="Linked Cell 3" xfId="4649" xr:uid="{01C9ED29-555E-48BA-B2FC-6B09B87B91E5}"/>
    <cellStyle name="Linked Cell 3 2" xfId="17954" xr:uid="{0D2694AA-C618-4ED4-B5A4-87621EA934EE}"/>
    <cellStyle name="Linked Cell 4" xfId="17951" xr:uid="{500CAC34-00C0-4A0A-986A-E5E145E2D736}"/>
    <cellStyle name="Linked Cell 5" xfId="780" xr:uid="{FF617A21-233B-41BB-825E-340DDD7295C7}"/>
    <cellStyle name="Linked Cells" xfId="781" xr:uid="{CFDAD543-601A-4449-BB6C-38B80901D709}"/>
    <cellStyle name="Linked Cells 2" xfId="7167" xr:uid="{9C83433F-DC6D-48F2-8F00-5A7A90FC4D8A}"/>
    <cellStyle name="Linked Cells 3" xfId="6909" xr:uid="{690688B4-7A20-4A8A-BB94-97E18FA0CD4E}"/>
    <cellStyle name="Margins" xfId="581" xr:uid="{B3217CFF-EFB6-4D6F-9FA3-DA61F08F0675}"/>
    <cellStyle name="Migliaia_Foglio1" xfId="4398" xr:uid="{3318F971-0267-47EE-88C2-014214A683AE}"/>
    <cellStyle name="Millares [0]" xfId="38565" builtinId="6"/>
    <cellStyle name="Millares [0] 2" xfId="383" xr:uid="{2B18B298-66A6-4BAD-9182-CB652234B837}"/>
    <cellStyle name="Millares [0] 2 2" xfId="3009" xr:uid="{B5F9A3CB-8DEB-4999-A041-30E56843BB8D}"/>
    <cellStyle name="Millares [0] 2 3" xfId="3010" xr:uid="{21C50DE6-3DEC-4D0B-B666-AFF1F803B2ED}"/>
    <cellStyle name="Millares [0] 2 4" xfId="3011" xr:uid="{F46D37F5-937F-4CF3-B751-CB650E0E9A75}"/>
    <cellStyle name="Millares [0] 2 5" xfId="3012" xr:uid="{19DF402C-5803-4E7F-8F94-1A9BF9B4C207}"/>
    <cellStyle name="Millares [0] 2 6" xfId="3013" xr:uid="{C10B6795-7DA6-4192-AF08-07514CBDD0F7}"/>
    <cellStyle name="Millares [2]" xfId="582" xr:uid="{766C1DA1-7225-4975-8042-6C2FF6D7CDE5}"/>
    <cellStyle name="Millares 10" xfId="297" xr:uid="{D5188A4D-FFF0-4B02-8CE7-55250981D82B}"/>
    <cellStyle name="Millares 10 2" xfId="3014" xr:uid="{5804375A-847C-4825-819B-F8B9D413CA06}"/>
    <cellStyle name="Millares 10 3" xfId="7618" xr:uid="{EAB65F66-36A2-4366-9ACF-094AEF1E54EB}"/>
    <cellStyle name="Millares 10 4" xfId="7786" xr:uid="{A8C867DA-E8CD-4315-A73E-896C754884CA}"/>
    <cellStyle name="Millares 10 4 2" xfId="9712" xr:uid="{E517CF08-2830-4D6E-95E4-DFFB6E66D759}"/>
    <cellStyle name="Millares 10 4 3" xfId="25290" xr:uid="{E67473FB-A789-493B-AAA8-100633803243}"/>
    <cellStyle name="Millares 10 5" xfId="9711" xr:uid="{0BD71F5C-6379-40EB-8BA7-A93D3FB279AA}"/>
    <cellStyle name="Millares 10 6" xfId="23697" xr:uid="{2F7302D8-E53D-4173-BE84-D110CFC45B31}"/>
    <cellStyle name="Millares 100" xfId="1379" xr:uid="{EB2B8325-D879-4872-8CA2-F9256CACEB66}"/>
    <cellStyle name="Millares 101" xfId="1381" xr:uid="{796F789C-C278-4E95-B123-AC65FB06DD53}"/>
    <cellStyle name="Millares 102" xfId="1383" xr:uid="{B5780D5F-B576-49CC-8BF3-421F1F5A8344}"/>
    <cellStyle name="Millares 103" xfId="1385" xr:uid="{B6F8E442-C8C0-45CC-A753-4E473299FE7F}"/>
    <cellStyle name="Millares 104" xfId="1387" xr:uid="{08523B7A-E332-4D1E-AAB9-4ED1E8624553}"/>
    <cellStyle name="Millares 105" xfId="1389" xr:uid="{D688A9DC-AB65-4687-BE87-2119ABC6518F}"/>
    <cellStyle name="Millares 106" xfId="1391" xr:uid="{ED2B038B-0E80-4843-B387-99A8373FD97A}"/>
    <cellStyle name="Millares 107" xfId="1393" xr:uid="{F9489377-D225-479B-8CE1-07A456ACAFB6}"/>
    <cellStyle name="Millares 108" xfId="1395" xr:uid="{189064B5-FF8E-42A4-AB9F-E3892D2E012D}"/>
    <cellStyle name="Millares 109" xfId="1397" xr:uid="{9E87DD92-39EF-429D-8EBA-92E5A0867E99}"/>
    <cellStyle name="Millares 11" xfId="1001" xr:uid="{86332B22-778D-411C-858B-766CE4633C5F}"/>
    <cellStyle name="Millares 11 2" xfId="4651" xr:uid="{1396A99B-6C2B-444F-B2F2-DFEB6C2471C0}"/>
    <cellStyle name="Millares 11 3" xfId="3015" xr:uid="{AB4569AE-E2BE-41C1-9760-EFDB53CE44C9}"/>
    <cellStyle name="Millares 11 4" xfId="6910" xr:uid="{FF1880C4-54D0-4249-B21D-67D9C7DCD90F}"/>
    <cellStyle name="Millares 11 4 2" xfId="9714" xr:uid="{2EFB9189-814B-4902-AA65-97270BD36734}"/>
    <cellStyle name="Millares 11 4 3" xfId="24579" xr:uid="{DABD475D-A273-4E67-9B6B-C77165492BE4}"/>
    <cellStyle name="Millares 11 5" xfId="9713" xr:uid="{33C887C7-B8A8-4469-A0BA-418A96A8DB35}"/>
    <cellStyle name="Millares 11 6" xfId="23790" xr:uid="{6A2A135A-170C-4DE1-8669-FBB6E4F13C43}"/>
    <cellStyle name="Millares 110" xfId="1399" xr:uid="{26C20634-B783-45C8-A270-945657A6E52E}"/>
    <cellStyle name="Millares 111" xfId="1401" xr:uid="{26EE0849-D1DB-4AFC-8A91-B86819BD409C}"/>
    <cellStyle name="Millares 112" xfId="1403" xr:uid="{DC59E189-F832-4EF0-AFA3-4F08AF6B5A00}"/>
    <cellStyle name="Millares 113" xfId="1405" xr:uid="{35C6B805-F2F6-4FC3-B808-0431FA7EC201}"/>
    <cellStyle name="Millares 114" xfId="1407" xr:uid="{C8CB0C35-38FD-483F-8BBF-4B881ADAB1CB}"/>
    <cellStyle name="Millares 115" xfId="1409" xr:uid="{13108829-3F1D-47F4-8176-81DDAF5F7E30}"/>
    <cellStyle name="Millares 116" xfId="1411" xr:uid="{41EE384D-47EC-487F-B6F7-5161449AA0B3}"/>
    <cellStyle name="Millares 117" xfId="1413" xr:uid="{1B700E27-73B0-417A-A849-D090F02CDE61}"/>
    <cellStyle name="Millares 118" xfId="1415" xr:uid="{68585B01-5B5D-4B2E-A479-A06388B94828}"/>
    <cellStyle name="Millares 119" xfId="1417" xr:uid="{14DA9FCB-48B1-4278-B640-DA4F3BCA6065}"/>
    <cellStyle name="Millares 12" xfId="1031" xr:uid="{87EFD249-D81F-4EE9-AF40-38048BC0C318}"/>
    <cellStyle name="Millares 12 2" xfId="4658" xr:uid="{61CF76BE-1C4A-4606-852E-C2E152444837}"/>
    <cellStyle name="Millares 120" xfId="1419" xr:uid="{AA9DE8CC-2844-4148-8316-F4F86BA8CADA}"/>
    <cellStyle name="Millares 121" xfId="1421" xr:uid="{1E11DC9F-582A-4958-8697-2DE04A26EB41}"/>
    <cellStyle name="Millares 122" xfId="1423" xr:uid="{B73C2902-2FE7-4BE1-9661-712AFB6A7F71}"/>
    <cellStyle name="Millares 123" xfId="1425" xr:uid="{967DCF00-8CAD-4176-86AD-3BF69D678E28}"/>
    <cellStyle name="Millares 124" xfId="1427" xr:uid="{5A4FBFF0-850A-4AEB-9FDD-6D2E58876738}"/>
    <cellStyle name="Millares 125" xfId="1429" xr:uid="{F05ED272-3579-417C-8DCB-A63D65D6C285}"/>
    <cellStyle name="Millares 126" xfId="1431" xr:uid="{6E2468A8-12E1-4745-8998-468CC2BFFA83}"/>
    <cellStyle name="Millares 127" xfId="1433" xr:uid="{5E0DC8E4-7B3E-4274-A5E6-5F44149280DA}"/>
    <cellStyle name="Millares 128" xfId="1435" xr:uid="{EFD8E757-CFD1-4215-9796-2917944EBB9C}"/>
    <cellStyle name="Millares 129" xfId="1437" xr:uid="{3D41FAC4-6CC6-4966-B474-91345A0FBE85}"/>
    <cellStyle name="Millares 13" xfId="1173" xr:uid="{6220705D-0E93-48CE-919C-2AFF4188CD4B}"/>
    <cellStyle name="Millares 13 2" xfId="4660" xr:uid="{EF2532CF-E668-4D5E-B832-B2B89EED768F}"/>
    <cellStyle name="Millares 13 3" xfId="3017" xr:uid="{AAE423F4-BAB0-4B08-A630-1B7004AF35A6}"/>
    <cellStyle name="Millares 13 4" xfId="20641" xr:uid="{D4ABC258-959F-4EA0-9F4E-02A8776540E4}"/>
    <cellStyle name="Millares 130" xfId="1439" xr:uid="{8C330279-9883-4943-80E6-DC92DF451F57}"/>
    <cellStyle name="Millares 131" xfId="1441" xr:uid="{C90DDE3B-E35B-4636-8C8E-2F02A4483C2C}"/>
    <cellStyle name="Millares 132" xfId="1443" xr:uid="{2DF59325-135F-4E94-A254-CFFEA6069733}"/>
    <cellStyle name="Millares 133" xfId="1445" xr:uid="{50C62144-1DCC-4E9C-88C2-0B6E9EA9EB62}"/>
    <cellStyle name="Millares 134" xfId="1447" xr:uid="{BC593E73-16BC-4C08-BB6C-F0F6DCBEF344}"/>
    <cellStyle name="Millares 135" xfId="1449" xr:uid="{AB24F3FF-B6B3-4037-AAE0-6F36D3ED761C}"/>
    <cellStyle name="Millares 136" xfId="1451" xr:uid="{754FE052-B7B8-454D-A085-CA0D7D332F1B}"/>
    <cellStyle name="Millares 137" xfId="1453" xr:uid="{6B5CEEA9-5660-4307-82DA-6D12B0BD09FE}"/>
    <cellStyle name="Millares 138" xfId="1455" xr:uid="{7D1F9A64-3639-4EE2-9CB7-8F2F3835C5ED}"/>
    <cellStyle name="Millares 139" xfId="1457" xr:uid="{D7FDD90C-A4DF-4DF3-94E3-10700F688B89}"/>
    <cellStyle name="Millares 14" xfId="1176" xr:uid="{14AAAC56-BDA9-4EA7-9FCD-21B9941E31B8}"/>
    <cellStyle name="Millares 14 2" xfId="4663" xr:uid="{44D21FCD-81AC-4681-8206-2F84E49CCE8A}"/>
    <cellStyle name="Millares 140" xfId="1459" xr:uid="{1EDFFA7D-AF15-4917-A399-758F35CAF978}"/>
    <cellStyle name="Millares 141" xfId="1461" xr:uid="{9ACE6F43-4704-4811-B63A-F2636E6B7F87}"/>
    <cellStyle name="Millares 142" xfId="1463" xr:uid="{7B2B121C-4F1A-46E7-8364-18FF2D8F75A5}"/>
    <cellStyle name="Millares 143" xfId="1465" xr:uid="{A0D84862-62E8-4748-9041-EFBA6BEECF76}"/>
    <cellStyle name="Millares 144" xfId="1467" xr:uid="{2AC833A9-0ECB-480C-8903-CE370D90984F}"/>
    <cellStyle name="Millares 145" xfId="1469" xr:uid="{B585820D-79D9-4AB8-8436-844A2D8684A7}"/>
    <cellStyle name="Millares 146" xfId="1471" xr:uid="{5F4C3B7B-6505-4F70-A823-6432EA4DB1AD}"/>
    <cellStyle name="Millares 147" xfId="1473" xr:uid="{F3A13D21-6771-43A3-A365-E5D7B159E0A8}"/>
    <cellStyle name="Millares 148" xfId="1475" xr:uid="{7ACF823C-2601-4238-BC8E-97012DA19FA0}"/>
    <cellStyle name="Millares 149" xfId="1477" xr:uid="{BC9D1F93-8C7C-4695-B609-7698CC14E3D4}"/>
    <cellStyle name="Millares 15" xfId="1193" xr:uid="{F456D0DE-3A83-4927-9BD4-4BF4E2A182C5}"/>
    <cellStyle name="Millares 15 2" xfId="4668" xr:uid="{B795C17B-F327-4E59-A93F-84C5E7087AA0}"/>
    <cellStyle name="Millares 150" xfId="1479" xr:uid="{56D6CFB8-55DD-4355-A046-04592D42BC16}"/>
    <cellStyle name="Millares 151" xfId="1481" xr:uid="{0A4B3FD5-44C2-49BF-A8BA-0A288351CB64}"/>
    <cellStyle name="Millares 152" xfId="1483" xr:uid="{BF0EEC46-456F-457C-8B68-B535FB1FB4E9}"/>
    <cellStyle name="Millares 153" xfId="1485" xr:uid="{2E8DA404-A822-4438-A811-3B33B591B541}"/>
    <cellStyle name="Millares 154" xfId="1487" xr:uid="{83356EF8-19BF-4EE0-8642-44B22EC0C0A5}"/>
    <cellStyle name="Millares 155" xfId="1489" xr:uid="{02D5C2B0-7BCA-4931-825E-488377FECF38}"/>
    <cellStyle name="Millares 156" xfId="1491" xr:uid="{205F8643-9FFB-421F-AEFC-9673D61A1013}"/>
    <cellStyle name="Millares 157" xfId="1493" xr:uid="{1B52F966-0A55-44DE-A243-E9C4367B6CDB}"/>
    <cellStyle name="Millares 158" xfId="1495" xr:uid="{F85FE1B0-05A2-4A06-B663-55EFC76A9D1C}"/>
    <cellStyle name="Millares 159" xfId="1497" xr:uid="{D76653B0-B154-4756-9DF3-9F3FC26D6570}"/>
    <cellStyle name="Millares 16" xfId="1197" xr:uid="{2BE96D02-2517-4CF6-8918-7E28FD7244D7}"/>
    <cellStyle name="Millares 16 2" xfId="3019" xr:uid="{B65DA40A-1EE4-4F89-A7F1-871AD37183D8}"/>
    <cellStyle name="Millares 16 2 2" xfId="4671" xr:uid="{6D6A0846-215E-45D2-9183-E313D6F878FA}"/>
    <cellStyle name="Millares 16 3" xfId="4672" xr:uid="{56E5D9C6-19D3-465E-9568-37BDFD7ED3D6}"/>
    <cellStyle name="Millares 16 4" xfId="4673" xr:uid="{C8A34816-14FF-4F00-B58D-27B4A323E385}"/>
    <cellStyle name="Millares 16 5" xfId="4674" xr:uid="{DAD4C136-383F-43DC-B3CD-C463A507206E}"/>
    <cellStyle name="Millares 16 6" xfId="4670" xr:uid="{60AD1E3A-804B-4ED2-BA00-E931611B3AA6}"/>
    <cellStyle name="Millares 16 7" xfId="3018" xr:uid="{FBCC5CD5-6BC1-484A-8891-ECD8AEB42727}"/>
    <cellStyle name="Millares 16 8" xfId="20654" xr:uid="{6E1EC422-AB94-425D-BCC6-BDCADFC995FC}"/>
    <cellStyle name="Millares 160" xfId="1499" xr:uid="{83CFC22D-BC05-4949-AFBC-3D51AF4F3E4F}"/>
    <cellStyle name="Millares 161" xfId="1501" xr:uid="{607018ED-C8A0-44FF-AFE4-93AE9EAF479D}"/>
    <cellStyle name="Millares 162" xfId="1503" xr:uid="{9BE2C323-C754-4F6F-9226-AB2E75AADA06}"/>
    <cellStyle name="Millares 163" xfId="1505" xr:uid="{71BB2FFD-3B09-4BAD-8F7D-6D7376B55533}"/>
    <cellStyle name="Millares 164" xfId="1507" xr:uid="{98FFF312-A6F9-4678-96C8-E21EEAB05592}"/>
    <cellStyle name="Millares 165" xfId="1509" xr:uid="{8C2810F2-3C2B-4C00-BFC1-1A368AA0A96A}"/>
    <cellStyle name="Millares 166" xfId="1512" xr:uid="{F7982900-471E-4DD1-BE8E-4D51382278DD}"/>
    <cellStyle name="Millares 167" xfId="1514" xr:uid="{E8590BFD-3C1F-449E-B425-3AE618190866}"/>
    <cellStyle name="Millares 168" xfId="1515" xr:uid="{D84256CD-90C2-4EE5-9BD3-E772F3C57658}"/>
    <cellStyle name="Millares 169" xfId="1517" xr:uid="{962C0ACB-6DC0-4DE4-A086-E0F52DF7F43C}"/>
    <cellStyle name="Millares 17" xfId="1181" xr:uid="{50AA18E8-ABDC-4AED-92A3-BA4EDCA3D537}"/>
    <cellStyle name="Millares 17 2" xfId="3021" xr:uid="{C6DAF61B-E782-4A4F-9D68-CF2166AE19AC}"/>
    <cellStyle name="Millares 17 2 2" xfId="4679" xr:uid="{46B03177-FC8B-46BF-A658-1FC85F69477D}"/>
    <cellStyle name="Millares 17 3" xfId="4680" xr:uid="{F3CAFF9D-6C3D-4782-9A27-C2D5A94696BF}"/>
    <cellStyle name="Millares 17 4" xfId="4681" xr:uid="{E789867E-B819-485C-8D38-488991D86947}"/>
    <cellStyle name="Millares 17 5" xfId="4682" xr:uid="{BF6FB0C1-0D58-41C8-A83D-0D9C91554224}"/>
    <cellStyle name="Millares 17 6" xfId="4678" xr:uid="{CBA791D9-CAEA-4066-8963-3ABA124E4918}"/>
    <cellStyle name="Millares 17 7" xfId="3020" xr:uid="{C7191E5C-F1DE-4124-816D-F1F454C9A7DA}"/>
    <cellStyle name="Millares 17 8" xfId="20659" xr:uid="{BE95F726-AAD4-47DF-A3B3-EF87FBC2D025}"/>
    <cellStyle name="Millares 170" xfId="1520" xr:uid="{DB957121-497F-4369-93DB-1DE27204A1B1}"/>
    <cellStyle name="Millares 170 2" xfId="4683" xr:uid="{A93F0A7F-A729-4242-8041-437059725907}"/>
    <cellStyle name="Millares 170 3" xfId="9715" xr:uid="{466A7CB9-BB3D-4028-8D42-2F3FA64F182F}"/>
    <cellStyle name="Millares 170 4" xfId="23877" xr:uid="{6FAC829F-7592-4A0B-89E0-B48D668B4DE9}"/>
    <cellStyle name="Millares 171" xfId="1518" xr:uid="{C50B666A-98A0-4165-B772-DA5BA9DF0460}"/>
    <cellStyle name="Millares 171 2" xfId="4684" xr:uid="{139C9AA7-78EB-46C2-B4F0-FCB91C5CA171}"/>
    <cellStyle name="Millares 171 3" xfId="9716" xr:uid="{42854F25-840E-4B92-AE24-4115DC0DD8F7}"/>
    <cellStyle name="Millares 171 4" xfId="23876" xr:uid="{A4043BF8-BCEA-4C74-B387-70218EE0CF72}"/>
    <cellStyle name="Millares 172" xfId="1524" xr:uid="{8CF05212-D6D2-49EE-A877-73918AE47812}"/>
    <cellStyle name="Millares 172 2" xfId="4685" xr:uid="{434FF593-0DAE-4449-BB57-26BF52BCB3A4}"/>
    <cellStyle name="Millares 172 3" xfId="9717" xr:uid="{68FDA282-D1A6-4004-B2B9-13696A3D36E9}"/>
    <cellStyle name="Millares 172 4" xfId="23880" xr:uid="{EC102E14-79BD-4094-8312-77C360678E54}"/>
    <cellStyle name="Millares 173" xfId="1523" xr:uid="{9C5E3E1B-5E65-41FE-B8C8-BF8100C59882}"/>
    <cellStyle name="Millares 173 2" xfId="4686" xr:uid="{A564307E-5902-4D97-84CA-D46DC87A1AC1}"/>
    <cellStyle name="Millares 173 3" xfId="9718" xr:uid="{931447D5-CA75-4E8D-A833-8D05984E389A}"/>
    <cellStyle name="Millares 173 4" xfId="23879" xr:uid="{A580FD83-85F3-4E74-A7A6-B65374C56BA8}"/>
    <cellStyle name="Millares 174" xfId="1522" xr:uid="{F0B10FCA-E256-405E-A4DE-718CB69A62FB}"/>
    <cellStyle name="Millares 174 2" xfId="4687" xr:uid="{91358775-B7EF-4B90-9EE4-4C3E3582A68F}"/>
    <cellStyle name="Millares 174 3" xfId="9719" xr:uid="{7481BDFE-7DF0-48A0-BF09-16731EDA114B}"/>
    <cellStyle name="Millares 174 4" xfId="23878" xr:uid="{2CB3F673-0B27-4C9C-8DA9-54AB555CD2FA}"/>
    <cellStyle name="Millares 175" xfId="1525" xr:uid="{4AB559E3-69CB-4EB1-BF89-217000E7A225}"/>
    <cellStyle name="Millares 175 2" xfId="4688" xr:uid="{15F09D8E-4A5C-443F-970E-155C66D03E6F}"/>
    <cellStyle name="Millares 175 3" xfId="9720" xr:uid="{DBE81DB1-43FA-499A-9831-01C408D6D9E4}"/>
    <cellStyle name="Millares 175 4" xfId="23881" xr:uid="{FA64D45C-4BBD-4696-A538-72C15F4C8C29}"/>
    <cellStyle name="Millares 176" xfId="1526" xr:uid="{708C6A8D-A48B-4810-8BEF-552B364EF621}"/>
    <cellStyle name="Millares 176 2" xfId="4689" xr:uid="{122604A2-1F7E-4904-9B6B-419BADABBA1A}"/>
    <cellStyle name="Millares 176 3" xfId="9721" xr:uid="{7341BD45-8C07-4AA6-9F16-BE511BF27A06}"/>
    <cellStyle name="Millares 176 4" xfId="23882" xr:uid="{4604F6C0-A07E-4A3F-9FEF-128215C21FF2}"/>
    <cellStyle name="Millares 177" xfId="1527" xr:uid="{9F6EFDEB-5D62-4874-9FD6-963D0EF03CAE}"/>
    <cellStyle name="Millares 177 2" xfId="4690" xr:uid="{2FD6DABA-D74A-4746-887D-D658C7006740}"/>
    <cellStyle name="Millares 177 3" xfId="9722" xr:uid="{76EF9B5D-9964-416A-AD6F-67C773ED0EDC}"/>
    <cellStyle name="Millares 177 4" xfId="23883" xr:uid="{2E799EA6-0FB1-4EB6-9149-4A4BB504F9E7}"/>
    <cellStyle name="Millares 178" xfId="1528" xr:uid="{A15F9CAC-F546-4600-8259-06EB74B4B6E9}"/>
    <cellStyle name="Millares 178 2" xfId="4691" xr:uid="{31B8446C-BEE6-4969-906C-E7E4031BE97C}"/>
    <cellStyle name="Millares 178 3" xfId="9723" xr:uid="{0BACA9EA-B721-4BB8-8497-61385778EC32}"/>
    <cellStyle name="Millares 178 4" xfId="23884" xr:uid="{2DE6012E-4644-4987-AFFE-2171C4730EAE}"/>
    <cellStyle name="Millares 179" xfId="1529" xr:uid="{3577F822-DBA3-4B0F-91FB-2A2A62DBC9D6}"/>
    <cellStyle name="Millares 179 2" xfId="4692" xr:uid="{0FF051B8-7005-4F94-A634-600847C5EF5A}"/>
    <cellStyle name="Millares 179 3" xfId="9724" xr:uid="{7922D7C8-2652-4861-8442-F48EF20C1C7B}"/>
    <cellStyle name="Millares 179 4" xfId="23885" xr:uid="{B162FD68-7497-4254-A635-B30BBF53C208}"/>
    <cellStyle name="Millares 18" xfId="1217" xr:uid="{7B3A0AE7-79DE-4D04-98EC-7220AD415E9A}"/>
    <cellStyle name="Millares 18 2" xfId="3023" xr:uid="{E2BAF92F-73EB-4AC1-B0D3-2355C570F354}"/>
    <cellStyle name="Millares 18 2 2" xfId="4694" xr:uid="{C9A30547-6C74-4F3E-99B8-31722031FC9F}"/>
    <cellStyle name="Millares 18 3" xfId="4695" xr:uid="{2C1479FE-9ABC-45FB-94BA-95A63DF0CE62}"/>
    <cellStyle name="Millares 18 4" xfId="4696" xr:uid="{65EFE7E7-3462-42CB-AEFB-7B5EB6A2335B}"/>
    <cellStyle name="Millares 18 5" xfId="4697" xr:uid="{7B3730DC-E274-47BE-9C8B-E6F48BD82424}"/>
    <cellStyle name="Millares 18 6" xfId="4693" xr:uid="{A55EEAFF-3E24-4436-838A-0ADBCFA68F31}"/>
    <cellStyle name="Millares 18 7" xfId="3022" xr:uid="{05555A54-769F-4142-ABE0-39048430313D}"/>
    <cellStyle name="Millares 18 8" xfId="20662" xr:uid="{B686E46B-4D38-4B7D-B4AC-FBBFB0A1B778}"/>
    <cellStyle name="Millares 180" xfId="1530" xr:uid="{82DE1BF5-DC9D-48DD-A8E1-D62EFF9674B2}"/>
    <cellStyle name="Millares 180 2" xfId="4698" xr:uid="{B8C5AFEB-4601-48B1-89B2-CFF924F8A3D4}"/>
    <cellStyle name="Millares 180 3" xfId="9725" xr:uid="{0B54D670-03B1-4709-8641-5F99637F064D}"/>
    <cellStyle name="Millares 180 4" xfId="23886" xr:uid="{3084DEF6-2DDF-43FF-A1DE-026C90EAE165}"/>
    <cellStyle name="Millares 181" xfId="1532" xr:uid="{388A9292-369C-4C7C-9409-2AB3B9F86BB5}"/>
    <cellStyle name="Millares 181 2" xfId="4699" xr:uid="{724ECC18-84E7-4153-A881-2E8C58676CE0}"/>
    <cellStyle name="Millares 181 3" xfId="9726" xr:uid="{5003D23D-42DC-47B5-92D7-AA0BB7BC158D}"/>
    <cellStyle name="Millares 181 4" xfId="23888" xr:uid="{05440F16-3A8F-4D6F-A209-9A6C6A50F280}"/>
    <cellStyle name="Millares 182" xfId="1534" xr:uid="{ACA60AC9-23E7-4F03-8A72-4CDE0C83022D}"/>
    <cellStyle name="Millares 182 2" xfId="4700" xr:uid="{3994A68A-8A89-4A26-AAF6-C68637F9DCB3}"/>
    <cellStyle name="Millares 182 3" xfId="9727" xr:uid="{F8B78328-F7DC-415C-B284-F6062754FDC5}"/>
    <cellStyle name="Millares 182 4" xfId="23890" xr:uid="{F78AC3BA-9D62-46D8-A5BB-6770750E63B1}"/>
    <cellStyle name="Millares 183" xfId="1533" xr:uid="{1A5FA823-4349-4367-9004-EDB47E59CBE2}"/>
    <cellStyle name="Millares 183 2" xfId="4701" xr:uid="{9C061638-1D61-4CDE-8962-D77CA3A9FDDC}"/>
    <cellStyle name="Millares 183 3" xfId="9728" xr:uid="{273B28D5-5ACC-47E4-88DB-15A1EE31878A}"/>
    <cellStyle name="Millares 183 4" xfId="23889" xr:uid="{6E35E754-7DBD-427C-A7EE-F96CB0B3374C}"/>
    <cellStyle name="Millares 184" xfId="1531" xr:uid="{3F8B1829-85AB-4FED-AA34-30E097939D1D}"/>
    <cellStyle name="Millares 184 2" xfId="4702" xr:uid="{8420AD61-F5F0-4D16-BB47-5F04AA80FFBC}"/>
    <cellStyle name="Millares 184 3" xfId="9729" xr:uid="{CC5FE798-657A-472E-B042-8FEA8C7CD040}"/>
    <cellStyle name="Millares 184 4" xfId="23887" xr:uid="{58CA868C-6B18-4A72-A538-88BA3A917838}"/>
    <cellStyle name="Millares 185" xfId="1535" xr:uid="{33B880D0-6670-44BF-8E10-53B112105B11}"/>
    <cellStyle name="Millares 185 2" xfId="4703" xr:uid="{358F52B4-A244-4546-873D-72065D311F0E}"/>
    <cellStyle name="Millares 185 3" xfId="9730" xr:uid="{168CE282-8F26-47BC-ABA4-E7769734DDB2}"/>
    <cellStyle name="Millares 185 4" xfId="23891" xr:uid="{54D1CDA2-C0D2-4863-81E2-E298902FF1A5}"/>
    <cellStyle name="Millares 186" xfId="1536" xr:uid="{4F48843A-0467-46DF-BE62-85BB404187E5}"/>
    <cellStyle name="Millares 186 2" xfId="4704" xr:uid="{B6615F3F-39F8-4B15-B080-C6A154040EAE}"/>
    <cellStyle name="Millares 186 3" xfId="9731" xr:uid="{E8E6C271-5DF7-4996-AA1F-89D12A557A06}"/>
    <cellStyle name="Millares 186 4" xfId="23892" xr:uid="{23C26F09-9321-4F45-BDB2-50F7763EF843}"/>
    <cellStyle name="Millares 187" xfId="1537" xr:uid="{6F82729B-F8E1-415E-8B08-56AC39165272}"/>
    <cellStyle name="Millares 187 2" xfId="4705" xr:uid="{A636216C-2D8E-40E5-8E25-049D7AD4D773}"/>
    <cellStyle name="Millares 187 3" xfId="9732" xr:uid="{4F7C8E8C-03B0-4853-9530-ACACD0EF6198}"/>
    <cellStyle name="Millares 187 4" xfId="23893" xr:uid="{6ED35AD5-58C2-4255-9BCF-F932364B2DA2}"/>
    <cellStyle name="Millares 188" xfId="1538" xr:uid="{5E76887B-C74E-4D72-8ECB-D4146C57A931}"/>
    <cellStyle name="Millares 188 2" xfId="4706" xr:uid="{0255E8E9-6940-4960-9B7A-4FE753330E95}"/>
    <cellStyle name="Millares 188 3" xfId="9733" xr:uid="{1617CE76-87C6-4FB1-A7B8-31E62EB23D8F}"/>
    <cellStyle name="Millares 188 4" xfId="23894" xr:uid="{37857325-5A21-45D5-AB77-42CFAB354B73}"/>
    <cellStyle name="Millares 189" xfId="1539" xr:uid="{628152AE-AEFF-4423-9FCE-B9CBC086896C}"/>
    <cellStyle name="Millares 189 2" xfId="4707" xr:uid="{77620EF4-C573-483C-8EEA-9158F539A3A0}"/>
    <cellStyle name="Millares 189 3" xfId="9734" xr:uid="{FE052832-0C09-46A6-88EE-0D75E9ED00E8}"/>
    <cellStyle name="Millares 189 4" xfId="23895" xr:uid="{2D78B702-0CCE-4892-AB08-6420E828A83C}"/>
    <cellStyle name="Millares 19" xfId="1203" xr:uid="{E75900F4-F6BB-4CA2-A344-FD90D0D63FE8}"/>
    <cellStyle name="Millares 19 2" xfId="3025" xr:uid="{AD248987-C901-4424-988A-C41AE419B84F}"/>
    <cellStyle name="Millares 19 2 2" xfId="4709" xr:uid="{0DFD50E3-5E6F-4B35-93D0-10207565E69F}"/>
    <cellStyle name="Millares 19 3" xfId="4710" xr:uid="{412AF0B4-791D-4EF7-B319-3699C2E23528}"/>
    <cellStyle name="Millares 19 4" xfId="4711" xr:uid="{9784380B-683E-41E6-9E04-C4B8A77FA662}"/>
    <cellStyle name="Millares 19 5" xfId="4712" xr:uid="{AE7E659E-B368-47FE-BA9C-A0CA54B19F97}"/>
    <cellStyle name="Millares 19 6" xfId="4708" xr:uid="{6C3B628F-E9B9-4A91-A7FE-B0EB0B23D9E1}"/>
    <cellStyle name="Millares 19 7" xfId="3024" xr:uid="{216DFBDD-9303-498D-A1D4-00BA67E19451}"/>
    <cellStyle name="Millares 19 8" xfId="20665" xr:uid="{3C4E9341-512F-4F62-A597-770AAC21A15E}"/>
    <cellStyle name="Millares 190" xfId="1540" xr:uid="{839C2E95-1A80-44FA-B5DD-7A531DC23B49}"/>
    <cellStyle name="Millares 190 2" xfId="4713" xr:uid="{3B3A8701-4003-41E9-A7B4-8EEC40F75671}"/>
    <cellStyle name="Millares 190 3" xfId="9735" xr:uid="{E7D17A08-FFCD-4704-8A2E-62344F8607D1}"/>
    <cellStyle name="Millares 190 4" xfId="23896" xr:uid="{C91D52C4-F9AA-4427-98C7-D75BF2D0C059}"/>
    <cellStyle name="Millares 191" xfId="1541" xr:uid="{11A6BA75-001E-40BC-B14D-37F7BC490430}"/>
    <cellStyle name="Millares 191 2" xfId="4714" xr:uid="{618508CB-42A7-4B9F-BED4-649C17EE0A7B}"/>
    <cellStyle name="Millares 191 3" xfId="9736" xr:uid="{A57EE89A-CCA2-4B2B-AF7C-6C4B27EDAE8C}"/>
    <cellStyle name="Millares 191 4" xfId="23897" xr:uid="{9AC19DCF-95B7-451C-9747-3493CE0325EF}"/>
    <cellStyle name="Millares 192" xfId="1542" xr:uid="{678F11EB-28BA-4B72-A97C-74E192510ACF}"/>
    <cellStyle name="Millares 192 2" xfId="4715" xr:uid="{8EA120BA-545F-4E19-BA62-6C0643BFE38C}"/>
    <cellStyle name="Millares 192 3" xfId="9737" xr:uid="{C9CC17C5-DAB5-4144-844A-4769B8638434}"/>
    <cellStyle name="Millares 192 4" xfId="23898" xr:uid="{529E8F3C-03B9-4246-9E5C-88CD2FD7D4A5}"/>
    <cellStyle name="Millares 193" xfId="1544" xr:uid="{CB787BF1-59AF-4FF1-8E72-6BC70013D26C}"/>
    <cellStyle name="Millares 193 2" xfId="4716" xr:uid="{C4666862-A9F9-4323-A78D-3B6D5BD5F846}"/>
    <cellStyle name="Millares 193 3" xfId="9738" xr:uid="{729A593F-3B63-41C1-ADEC-2B1821C762C3}"/>
    <cellStyle name="Millares 193 4" xfId="23900" xr:uid="{6178B57B-5916-4144-A2D1-F9FDEF0C8FDA}"/>
    <cellStyle name="Millares 194" xfId="1545" xr:uid="{C827F57D-6868-474D-9C78-7698FC3EA885}"/>
    <cellStyle name="Millares 194 2" xfId="4717" xr:uid="{B8BD0758-3A07-4887-878D-60233F35B812}"/>
    <cellStyle name="Millares 194 3" xfId="9739" xr:uid="{5B971F8E-66D8-4860-9916-B04D685EF9C4}"/>
    <cellStyle name="Millares 194 4" xfId="23901" xr:uid="{9E76E8C5-CB4C-46F9-8E3D-FC3819A4B13A}"/>
    <cellStyle name="Millares 195" xfId="1547" xr:uid="{7712A254-DD49-4EB1-A04B-5FC272F1B62D}"/>
    <cellStyle name="Millares 195 2" xfId="4718" xr:uid="{BD70CCF3-EE8C-4118-AC65-7F480D7F8D70}"/>
    <cellStyle name="Millares 195 3" xfId="9740" xr:uid="{23739F2C-5D0A-4AB2-8FB4-0D7AD01DF048}"/>
    <cellStyle name="Millares 195 4" xfId="23903" xr:uid="{2BC18FC3-0627-46AB-9928-C24F56383148}"/>
    <cellStyle name="Millares 196" xfId="1543" xr:uid="{CB05E816-0C75-4116-A957-5AF54D952B2C}"/>
    <cellStyle name="Millares 196 2" xfId="4719" xr:uid="{8411CE7F-1722-451B-8DF1-D7D05CDC61C2}"/>
    <cellStyle name="Millares 196 3" xfId="9741" xr:uid="{FE6B1FD4-E662-4331-9492-01CF1FB80E79}"/>
    <cellStyle name="Millares 196 4" xfId="23899" xr:uid="{0DACAD89-6FD2-4500-B3AD-ACDC528DCDC2}"/>
    <cellStyle name="Millares 197" xfId="1546" xr:uid="{D9F784B7-3727-4CF7-83FC-4E1B984BD2EE}"/>
    <cellStyle name="Millares 197 2" xfId="4720" xr:uid="{D28028A4-5D4A-4A6E-993F-041C37EFD79F}"/>
    <cellStyle name="Millares 197 3" xfId="9742" xr:uid="{61CF0C8B-C8E6-4EAD-8918-D7EACA864148}"/>
    <cellStyle name="Millares 197 4" xfId="23902" xr:uid="{00692D05-B4DB-43A4-A6B9-981E4F0B2B7C}"/>
    <cellStyle name="Millares 198" xfId="1548" xr:uid="{904D43E1-7605-4347-8F43-F978C0976EDD}"/>
    <cellStyle name="Millares 198 2" xfId="4721" xr:uid="{A0BEEA90-B427-4321-8989-FDA5E5D1E917}"/>
    <cellStyle name="Millares 198 3" xfId="9743" xr:uid="{C5D16CA6-3FF6-48B7-9799-A353FD7BAD6B}"/>
    <cellStyle name="Millares 198 4" xfId="23904" xr:uid="{F13594E1-674C-4CCB-B992-730E405FB838}"/>
    <cellStyle name="Millares 199" xfId="1549" xr:uid="{01A8292F-A795-4A42-BB02-0B50F63B1E88}"/>
    <cellStyle name="Millares 199 2" xfId="4722" xr:uid="{869194F5-BF1F-4951-B085-D6A963ACF5F6}"/>
    <cellStyle name="Millares 199 3" xfId="9744" xr:uid="{66F3106B-4102-480C-8318-E8D77EFD3443}"/>
    <cellStyle name="Millares 199 4" xfId="23905" xr:uid="{D8C2E013-90A4-4864-BC35-345797CD25D5}"/>
    <cellStyle name="Millares 2" xfId="19" xr:uid="{F1B9BE1E-EF5F-4536-9330-A61406C48625}"/>
    <cellStyle name="Millares 2 10" xfId="782" xr:uid="{1D5B15E6-EC96-4C7E-8BBB-37A6DBEEB7AD}"/>
    <cellStyle name="Millares 2 10 2" xfId="3027" xr:uid="{E5E9CD20-50BA-43E4-AEAE-77BF719C1D9C}"/>
    <cellStyle name="Millares 2 10 3" xfId="3026" xr:uid="{03503B41-2068-461D-8663-DBB47FE3C56E}"/>
    <cellStyle name="Millares 2 11" xfId="3028" xr:uid="{44EC0DBC-427A-4B90-92F0-61843B7ED4EF}"/>
    <cellStyle name="Millares 2 12" xfId="3029" xr:uid="{E3992321-7F6F-4C16-9F5C-0C891839EADD}"/>
    <cellStyle name="Millares 2 13" xfId="3030" xr:uid="{11D856DF-8AAA-42B9-B3F6-99EB25F49B87}"/>
    <cellStyle name="Millares 2 14" xfId="3031" xr:uid="{0970ABF6-2816-49F9-9515-0B0C9B6BB995}"/>
    <cellStyle name="Millares 2 15" xfId="3032" xr:uid="{53C6EF96-B99C-4884-BE8B-0E1B48337234}"/>
    <cellStyle name="Millares 2 16" xfId="3033" xr:uid="{7FAAE013-A3E5-4EC5-9071-4A6A9D2533A8}"/>
    <cellStyle name="Millares 2 17" xfId="3034" xr:uid="{B5207D6B-5264-4085-9BFA-E88873A6760E}"/>
    <cellStyle name="Millares 2 18" xfId="3035" xr:uid="{E4782B6B-927C-45B0-A22B-F8D66A272C54}"/>
    <cellStyle name="Millares 2 19" xfId="3036" xr:uid="{9AF29A84-1FED-4D38-955A-D77DF11A5CD5}"/>
    <cellStyle name="Millares 2 19 2" xfId="3037" xr:uid="{64D98917-2085-444C-B3A6-3AECAEB54F67}"/>
    <cellStyle name="Millares 2 19 2 2" xfId="3038" xr:uid="{1FB0FAD7-CD43-4A76-9979-690D33ED6154}"/>
    <cellStyle name="Millares 2 19 2 2 2" xfId="4725" xr:uid="{1AA2BAB8-1F61-4FC8-85D3-B6DA002E410E}"/>
    <cellStyle name="Millares 2 19 2 3" xfId="3039" xr:uid="{4905F2C5-1DC2-4B7B-88BC-05F4DA4939CE}"/>
    <cellStyle name="Millares 2 19 2 3 2" xfId="4726" xr:uid="{F8D7C100-3CDE-4C73-9372-6381957E10EF}"/>
    <cellStyle name="Millares 2 19 2 4" xfId="4727" xr:uid="{53393F46-1E75-46AF-9751-A13A05C228F5}"/>
    <cellStyle name="Millares 2 19 2 5" xfId="4728" xr:uid="{B8FE1616-1E22-4A75-9EC6-41688A251FF2}"/>
    <cellStyle name="Millares 2 19 2 6" xfId="4724" xr:uid="{DEC6ED53-35BF-49D0-BFE7-345DD0E55F68}"/>
    <cellStyle name="Millares 2 19 3" xfId="3040" xr:uid="{DFEF5B7F-E836-46E7-BAE6-28583BF85830}"/>
    <cellStyle name="Millares 2 19 3 2" xfId="4729" xr:uid="{1111B276-B621-4BCD-9C53-CD9CB7B35DA1}"/>
    <cellStyle name="Millares 2 19 4" xfId="3041" xr:uid="{54C46BBF-E32E-468E-B49A-6B83A986953E}"/>
    <cellStyle name="Millares 2 19 4 2" xfId="4730" xr:uid="{7DB859EF-B843-4402-90FD-75CE4651A813}"/>
    <cellStyle name="Millares 2 19 5" xfId="4731" xr:uid="{EFBB17EC-AF6F-47C3-AA4C-54E0B70660F7}"/>
    <cellStyle name="Millares 2 19 6" xfId="4732" xr:uid="{0277B0AF-C622-406A-9EEB-C8AC7E0E1574}"/>
    <cellStyle name="Millares 2 19 7" xfId="4723" xr:uid="{0E10E87A-84BB-4380-A883-7904CF644536}"/>
    <cellStyle name="Millares 2 2" xfId="93" xr:uid="{D4A197D3-D94C-4B33-A3E3-5FF6D98C05B6}"/>
    <cellStyle name="Millares 2 2 10" xfId="3043" xr:uid="{64EDA72E-D7D6-468A-8002-BBEEA3CB12C0}"/>
    <cellStyle name="Millares 2 2 11" xfId="3044" xr:uid="{43BB8458-C873-48A8-AD91-3270D5F17A66}"/>
    <cellStyle name="Millares 2 2 12" xfId="3045" xr:uid="{FBBBBE57-210D-4E56-A693-747D258ADD8C}"/>
    <cellStyle name="Millares 2 2 13" xfId="3046" xr:uid="{7776B16D-0326-4B6B-973E-1FF3B13A70E9}"/>
    <cellStyle name="Millares 2 2 14" xfId="3047" xr:uid="{733370BC-BDAB-41AE-8208-2F3E160C38C2}"/>
    <cellStyle name="Millares 2 2 15" xfId="3048" xr:uid="{8254E180-D5FC-46B4-8956-A1B398242D47}"/>
    <cellStyle name="Millares 2 2 16" xfId="3042" xr:uid="{47E6EA32-EB3F-41F9-8CA5-35B7CC72979A}"/>
    <cellStyle name="Millares 2 2 17" xfId="2594" xr:uid="{F2A8A933-2D90-41BA-A5FC-F8289AA82C3D}"/>
    <cellStyle name="Millares 2 2 18" xfId="6928" xr:uid="{F8B23D2C-E9CA-4761-8A2B-B9095A6BD86C}"/>
    <cellStyle name="Millares 2 2 2" xfId="167" xr:uid="{D2F6B38A-A30A-4A1B-8C58-10C11ED9A2A3}"/>
    <cellStyle name="Millares 2 2 2 2" xfId="3050" xr:uid="{4C33D432-EE48-4814-87B1-AF3A3D1826F7}"/>
    <cellStyle name="Millares 2 2 2 2 2" xfId="3051" xr:uid="{A28DDA90-9509-4085-B9CB-9210F86AA980}"/>
    <cellStyle name="Millares 2 2 2 3" xfId="3052" xr:uid="{672554B8-1C0E-45A8-B5E1-1CEE9F8B334F}"/>
    <cellStyle name="Millares 2 2 2 4" xfId="4733" xr:uid="{473C805B-37A2-44A7-BBB8-B63FD972BF10}"/>
    <cellStyle name="Millares 2 2 2 5" xfId="3049" xr:uid="{E658332B-ABD7-4539-9FAE-6C0D74B913C0}"/>
    <cellStyle name="Millares 2 2 2 6" xfId="20676" xr:uid="{E1B271DB-664E-40B4-A7A1-A0018A3A0BB6}"/>
    <cellStyle name="Millares 2 2 2 7" xfId="945" xr:uid="{C8B88B8D-AB07-46F3-B330-C1F91F71D113}"/>
    <cellStyle name="Millares 2 2 3" xfId="3053" xr:uid="{1E4B816F-BCC1-435B-9EEB-777043BB56CE}"/>
    <cellStyle name="Millares 2 2 3 2" xfId="3054" xr:uid="{5E2CB677-4DB2-417D-8376-EC077869A805}"/>
    <cellStyle name="Millares 2 2 3 3" xfId="3055" xr:uid="{2EF178AF-FB31-4D51-BD47-43683DFF8B96}"/>
    <cellStyle name="Millares 2 2 4" xfId="3056" xr:uid="{045036E0-5D5A-41CB-AB10-8269191C4CBB}"/>
    <cellStyle name="Millares 2 2 4 2" xfId="3057" xr:uid="{546F2C39-8A14-44C4-B312-269AF708C4EB}"/>
    <cellStyle name="Millares 2 2 5" xfId="3058" xr:uid="{9AA2E164-6DFD-40FF-A8DF-EDDD637B81A9}"/>
    <cellStyle name="Millares 2 2 6" xfId="3059" xr:uid="{B5FE6FE4-9115-4718-8A72-45EAAD7A98CB}"/>
    <cellStyle name="Millares 2 2 7" xfId="3060" xr:uid="{212A4230-5C36-47A6-A354-7E55887AAD3F}"/>
    <cellStyle name="Millares 2 2 8" xfId="3061" xr:uid="{CC4EA70F-CC5F-401D-A165-E86013C02F15}"/>
    <cellStyle name="Millares 2 2 9" xfId="3062" xr:uid="{6F9AF79F-5D25-4CBC-BAFB-FF4FF96F6159}"/>
    <cellStyle name="Millares 2 20" xfId="3063" xr:uid="{3A522E31-7BC8-4E22-AAA0-428946C4BD38}"/>
    <cellStyle name="Millares 2 20 2" xfId="4734" xr:uid="{3503380C-759E-4293-84B9-52DFB10AA829}"/>
    <cellStyle name="Millares 2 21" xfId="3064" xr:uid="{860B405B-DB4E-4D39-A8A0-1BD2B89C9D41}"/>
    <cellStyle name="Millares 2 21 2" xfId="4735" xr:uid="{03A0E38A-EF13-434D-8A73-DDA53605AA5E}"/>
    <cellStyle name="Millares 2 22" xfId="4736" xr:uid="{43B29120-11BA-434D-B0AA-5A22CFBB3442}"/>
    <cellStyle name="Millares 2 23" xfId="4737" xr:uid="{E7B01CA6-5B89-44B8-AAEA-5C4904643686}"/>
    <cellStyle name="Millares 2 24" xfId="7635" xr:uid="{EC65F567-78DC-4AA5-9F23-0792C7AD5FF4}"/>
    <cellStyle name="Millares 2 25" xfId="2607" xr:uid="{BB187547-0FE8-4EAB-A2EB-283097AF2D89}"/>
    <cellStyle name="Millares 2 26" xfId="384" xr:uid="{0BA16442-FF11-428D-826F-A3742542BFD0}"/>
    <cellStyle name="Millares 2 3" xfId="133" xr:uid="{5B45A84F-EF74-4419-B6F4-A69E1E6A3AFB}"/>
    <cellStyle name="Millares 2 3 10" xfId="3066" xr:uid="{997047FB-7ECB-4D49-983A-CE519FEAD99C}"/>
    <cellStyle name="Millares 2 3 11" xfId="3067" xr:uid="{9A800E4B-CECD-4E2A-B3F8-7317D38BB4E8}"/>
    <cellStyle name="Millares 2 3 12" xfId="3068" xr:uid="{B4C76A52-52E2-4D8D-94C9-00A43841D799}"/>
    <cellStyle name="Millares 2 3 13" xfId="3065" xr:uid="{AECDEE87-70EB-4769-86A7-0EAC74BA84BC}"/>
    <cellStyle name="Millares 2 3 14" xfId="7642" xr:uid="{019FD1C7-3612-4535-9CA3-A8AF8CD9F0BE}"/>
    <cellStyle name="Millares 2 3 15" xfId="2410" xr:uid="{68DF2D42-385B-4A0A-8671-BAA750B8A2F6}"/>
    <cellStyle name="Millares 2 3 16" xfId="850" xr:uid="{E7A4AC06-86C8-4723-BC40-8996A6432D93}"/>
    <cellStyle name="Millares 2 3 2" xfId="3069" xr:uid="{17747859-DBE6-4142-953C-3DB923F62DBA}"/>
    <cellStyle name="Millares 2 3 2 2" xfId="6893" xr:uid="{D2E5D90D-FA27-4081-A9D2-3EF19F90520C}"/>
    <cellStyle name="Millares 2 3 3" xfId="3070" xr:uid="{F989F78F-F231-4F5F-BC06-9976EB1A47F3}"/>
    <cellStyle name="Millares 2 3 4" xfId="3071" xr:uid="{C4C4B39D-C554-46F4-98C1-D88D4C77644D}"/>
    <cellStyle name="Millares 2 3 5" xfId="3072" xr:uid="{0807ED39-5C6D-4470-AA85-4DBD6C757367}"/>
    <cellStyle name="Millares 2 3 6" xfId="3073" xr:uid="{3E3A31C2-127E-42AA-9A5A-95B33EDDE679}"/>
    <cellStyle name="Millares 2 3 7" xfId="3074" xr:uid="{DFB692F9-B412-42D9-B70F-284A21E24B25}"/>
    <cellStyle name="Millares 2 3 8" xfId="3075" xr:uid="{2E4A293D-5062-41B9-A17B-2148764B994A}"/>
    <cellStyle name="Millares 2 3 9" xfId="3076" xr:uid="{2F3EAB70-468E-47C3-B4DF-DB2933F427F1}"/>
    <cellStyle name="Millares 2 4" xfId="1521" xr:uid="{6C56C159-C618-4058-AAFA-C0D6FB146546}"/>
    <cellStyle name="Millares 2 4 2" xfId="3078" xr:uid="{45EB8C19-F399-4CE5-B13B-99A257043260}"/>
    <cellStyle name="Millares 2 4 3" xfId="3079" xr:uid="{1F9F71AB-53BC-4A3F-BB7A-D54701AE3B33}"/>
    <cellStyle name="Millares 2 4 4" xfId="4738" xr:uid="{28D41CCD-54B7-4ADA-8274-85BE7D50E095}"/>
    <cellStyle name="Millares 2 4 5" xfId="3077" xr:uid="{7F118F24-BE66-4608-8798-27AD53903351}"/>
    <cellStyle name="Millares 2 4 6" xfId="20683" xr:uid="{BAEB7DB4-EA46-4E99-A0B8-7651EACC65E7}"/>
    <cellStyle name="Millares 2 5" xfId="3080" xr:uid="{512501D6-8D30-4716-B34C-D3D0A087C2D7}"/>
    <cellStyle name="Millares 2 5 2" xfId="3081" xr:uid="{A4D7FC8D-F73A-41A1-8CCF-EF4D05CCB092}"/>
    <cellStyle name="Millares 2 5 3" xfId="3082" xr:uid="{C71A82DB-FB36-4A28-9995-4DF88D27812A}"/>
    <cellStyle name="Millares 2 6" xfId="3083" xr:uid="{8748DB24-0263-472E-BBFA-034F3E814E3B}"/>
    <cellStyle name="Millares 2 6 2" xfId="3084" xr:uid="{3981A653-063D-47C4-B1D1-EBAD3D807DB4}"/>
    <cellStyle name="Millares 2 6 3" xfId="3085" xr:uid="{311201B0-001F-4FAE-883F-2E52B1F9C748}"/>
    <cellStyle name="Millares 2 7" xfId="3086" xr:uid="{14309E44-8F6C-47F1-A652-78105A162894}"/>
    <cellStyle name="Millares 2 7 2" xfId="3087" xr:uid="{0AC4E365-16B8-4939-9FC8-FA814611C260}"/>
    <cellStyle name="Millares 2 7 2 2" xfId="3088" xr:uid="{D454BA19-D05A-4B1F-AE3E-B7E8F333F323}"/>
    <cellStyle name="Millares 2 7 2 2 2" xfId="4740" xr:uid="{3F0BD124-21D2-4914-AA90-5FBA81C0FB43}"/>
    <cellStyle name="Millares 2 7 2 3" xfId="3089" xr:uid="{3577C003-D320-410A-B0F9-A8B71E60E1FD}"/>
    <cellStyle name="Millares 2 7 2 3 2" xfId="4741" xr:uid="{EBB8085F-5882-4D27-8E36-796A967A7256}"/>
    <cellStyle name="Millares 2 7 2 4" xfId="4742" xr:uid="{6D34C8D8-3D83-4D44-B9FC-65A20C7E5ADF}"/>
    <cellStyle name="Millares 2 7 2 5" xfId="4743" xr:uid="{53CA0808-C793-45E5-98C9-94CB11FA8151}"/>
    <cellStyle name="Millares 2 7 2 6" xfId="4739" xr:uid="{3DD5001F-53E5-4DCC-B1F0-6852BE14B229}"/>
    <cellStyle name="Millares 2 7 3" xfId="3090" xr:uid="{282DD9FC-401F-48F6-87FC-4C0C2B492924}"/>
    <cellStyle name="Millares 2 8" xfId="3091" xr:uid="{48C8AA22-7309-4A31-B02E-CC3DD1CCEA78}"/>
    <cellStyle name="Millares 2 9" xfId="3092" xr:uid="{51284DDB-0D1F-41C4-AC3B-9916534BF191}"/>
    <cellStyle name="Millares 20" xfId="1179" xr:uid="{927BB7DD-8FC0-4CED-A047-FF691A11837A}"/>
    <cellStyle name="Millares 20 2" xfId="3094" xr:uid="{9536DC23-AC03-4A41-B761-69A2D8BF4F5B}"/>
    <cellStyle name="Millares 20 2 2" xfId="4745" xr:uid="{84D450D2-4CDF-4716-A9D1-90B9936D71F4}"/>
    <cellStyle name="Millares 20 3" xfId="4746" xr:uid="{4ED0C452-B09B-4871-8108-A60C2A06406F}"/>
    <cellStyle name="Millares 20 4" xfId="4747" xr:uid="{2A490ACD-FD30-4FBA-AB95-FE22574C1D75}"/>
    <cellStyle name="Millares 20 5" xfId="4748" xr:uid="{27342B2B-0E96-4ABF-B8F2-D37A6A9F6427}"/>
    <cellStyle name="Millares 20 6" xfId="4744" xr:uid="{94E31A88-CB77-4663-B215-B3FAA239318D}"/>
    <cellStyle name="Millares 20 7" xfId="3093" xr:uid="{E66D4A9C-588E-4911-A828-357DC24EF542}"/>
    <cellStyle name="Millares 20 8" xfId="20684" xr:uid="{3D3ED17B-8242-42E1-88AD-0210A6C20194}"/>
    <cellStyle name="Millares 200" xfId="1550" xr:uid="{7E9F0DDE-D798-4F03-8E87-C69A3BB050A9}"/>
    <cellStyle name="Millares 200 2" xfId="4749" xr:uid="{0EE1063C-380D-4B52-A958-27E0DAD45B9B}"/>
    <cellStyle name="Millares 200 3" xfId="9745" xr:uid="{C4D37B6D-23EE-48A2-8D32-DBBD6F5AB053}"/>
    <cellStyle name="Millares 200 4" xfId="23906" xr:uid="{7D6F1634-B444-4C82-919C-4B7CB987EB0F}"/>
    <cellStyle name="Millares 201" xfId="1551" xr:uid="{07283F8E-857E-4DCC-8DBD-610039509134}"/>
    <cellStyle name="Millares 201 2" xfId="4750" xr:uid="{FE4E7926-4D49-4429-86C5-5669EB22F5B5}"/>
    <cellStyle name="Millares 201 3" xfId="9746" xr:uid="{8DF598A3-B212-4C18-B7D7-F0B4F8858653}"/>
    <cellStyle name="Millares 201 4" xfId="23907" xr:uid="{51307A84-C974-4F13-A0C3-791C0AB13B74}"/>
    <cellStyle name="Millares 202" xfId="1552" xr:uid="{AEDFBD4E-4873-4F7D-9946-72575A469E27}"/>
    <cellStyle name="Millares 202 2" xfId="4751" xr:uid="{5B0B4A8B-7323-4996-A4DB-77D8D28BEECA}"/>
    <cellStyle name="Millares 202 3" xfId="9747" xr:uid="{A4E8C7D4-E9E3-46B2-A2F5-744DD10B0166}"/>
    <cellStyle name="Millares 202 4" xfId="23908" xr:uid="{A3EE669B-2535-4B48-9A6C-07301A4A030D}"/>
    <cellStyle name="Millares 203" xfId="1553" xr:uid="{743C3E00-B337-4066-8980-4F36508E1DD2}"/>
    <cellStyle name="Millares 203 2" xfId="9748" xr:uid="{BD8F2584-83A3-43B0-B631-3DB169C104CC}"/>
    <cellStyle name="Millares 204" xfId="1554" xr:uid="{B0CA4896-7078-46BB-BA65-3E2C030F8411}"/>
    <cellStyle name="Millares 204 2" xfId="9749" xr:uid="{CCA45E5A-E0A5-4F55-B97B-1A521AEFEDB2}"/>
    <cellStyle name="Millares 205" xfId="1555" xr:uid="{F5604977-795D-48BA-ACB3-AB26039D2829}"/>
    <cellStyle name="Millares 205 2" xfId="9750" xr:uid="{89DC297D-4EE1-4149-B54B-E2654082526E}"/>
    <cellStyle name="Millares 206" xfId="1556" xr:uid="{FA5ED5C1-D61F-434A-8197-F35ED1A68D36}"/>
    <cellStyle name="Millares 206 2" xfId="9751" xr:uid="{983D1631-B05B-4179-A1CD-B2CF895F9339}"/>
    <cellStyle name="Millares 207" xfId="1557" xr:uid="{92B561AB-7AD4-48A2-B3EC-25A5BFA06449}"/>
    <cellStyle name="Millares 207 2" xfId="9752" xr:uid="{6A0BA1C2-A2EC-4FD3-AE75-E933A619EF71}"/>
    <cellStyle name="Millares 208" xfId="1558" xr:uid="{B02238F2-1844-459D-A6C8-C79A81A05A9D}"/>
    <cellStyle name="Millares 208 2" xfId="6829" xr:uid="{0F672B7B-09E0-4412-BDD0-870141798832}"/>
    <cellStyle name="Millares 208 3" xfId="9753" xr:uid="{BBC6430E-9E82-4A9D-BCC1-D4725D96F0DB}"/>
    <cellStyle name="Millares 208 4" xfId="23910" xr:uid="{C09B6F66-72A9-42B3-9B39-99B9AE0105AC}"/>
    <cellStyle name="Millares 209" xfId="1559" xr:uid="{E6EB9114-52A1-42CA-9682-FBF7DA5249DA}"/>
    <cellStyle name="Millares 209 2" xfId="6830" xr:uid="{DC9B4A37-FA06-4B76-AF95-6BCE5DCCBFFF}"/>
    <cellStyle name="Millares 209 3" xfId="9754" xr:uid="{04ABD2E0-3AB1-4600-ADCE-3237430DD6F3}"/>
    <cellStyle name="Millares 209 4" xfId="23911" xr:uid="{349B39A2-B40F-4CC1-BDB0-DC89B3D50EB8}"/>
    <cellStyle name="Millares 21" xfId="1200" xr:uid="{272EDBB4-3ACF-4971-8704-B829FC41CF37}"/>
    <cellStyle name="Millares 21 2" xfId="3096" xr:uid="{675229CF-3F62-4246-9BFC-E6F0B9C9D629}"/>
    <cellStyle name="Millares 21 2 2" xfId="4753" xr:uid="{81F1FE46-85AF-47DA-B920-7D3B99DC88AA}"/>
    <cellStyle name="Millares 21 3" xfId="4754" xr:uid="{04C5CE0A-FB83-4858-8C97-3CEA5B4F7538}"/>
    <cellStyle name="Millares 21 4" xfId="4755" xr:uid="{674F78D4-89AE-47F2-B180-6AE3FFE33538}"/>
    <cellStyle name="Millares 21 5" xfId="4756" xr:uid="{E36B9C04-0139-419B-8685-074E28F8C2B2}"/>
    <cellStyle name="Millares 21 6" xfId="4752" xr:uid="{E3D15037-2775-4CD9-9701-BFA2CF92EA93}"/>
    <cellStyle name="Millares 21 7" xfId="3095" xr:uid="{AE08DBF2-7C2E-416F-A211-B9C78E4EC520}"/>
    <cellStyle name="Millares 21 8" xfId="20693" xr:uid="{C8274F72-37E2-496A-A03C-E6D20A1617D7}"/>
    <cellStyle name="Millares 210" xfId="1560" xr:uid="{9597EB9C-D141-4DF9-B085-3E4A9FC9CB9B}"/>
    <cellStyle name="Millares 210 2" xfId="6832" xr:uid="{A16390FA-50C1-40D3-AAC8-0A4016471BF3}"/>
    <cellStyle name="Millares 210 3" xfId="9755" xr:uid="{9A17AFF8-798D-4948-A126-9D87257B5E7D}"/>
    <cellStyle name="Millares 210 4" xfId="23912" xr:uid="{7310A2FE-05FF-4658-8DF3-359BDFB8E5DE}"/>
    <cellStyle name="Millares 211" xfId="1561" xr:uid="{8A1FA6E2-CAAC-4915-A1B8-131749B77DDB}"/>
    <cellStyle name="Millares 211 2" xfId="6835" xr:uid="{3261EFD7-7F03-49BC-A737-D6B72CBE519A}"/>
    <cellStyle name="Millares 211 3" xfId="9756" xr:uid="{EDDDEC5E-8B8F-4D75-9C38-4C12E50C9882}"/>
    <cellStyle name="Millares 211 4" xfId="23913" xr:uid="{944CB6AD-4CF2-4E4F-9BDA-6CE41542E7FE}"/>
    <cellStyle name="Millares 212" xfId="1562" xr:uid="{FA4E180F-9F40-4A2F-9C0D-6BFE5775BB93}"/>
    <cellStyle name="Millares 212 2" xfId="6837" xr:uid="{26C0F5B8-E483-4FF9-841E-51B68A7E7020}"/>
    <cellStyle name="Millares 212 3" xfId="9757" xr:uid="{8D3AFA65-D977-4056-9E72-1C6FC7D66226}"/>
    <cellStyle name="Millares 212 4" xfId="23914" xr:uid="{75A39BE0-5638-4FFD-A644-EC6FF863B8D3}"/>
    <cellStyle name="Millares 213" xfId="1563" xr:uid="{924641F3-31CD-48C6-834D-AEF0D02BD9F9}"/>
    <cellStyle name="Millares 213 2" xfId="6839" xr:uid="{D6D25034-CEA2-4972-A160-FAFBFE63FC9A}"/>
    <cellStyle name="Millares 213 3" xfId="9758" xr:uid="{6D318C3F-B5FA-4552-8CBF-473DCD88237C}"/>
    <cellStyle name="Millares 213 4" xfId="23915" xr:uid="{4ED08CB4-192F-48F8-82DF-4574A05A515A}"/>
    <cellStyle name="Millares 214" xfId="1564" xr:uid="{89B918A3-7DE6-487D-8301-64BA695C8673}"/>
    <cellStyle name="Millares 214 2" xfId="6841" xr:uid="{6BA6BEB5-BF39-44BA-8A89-844EB920ABEF}"/>
    <cellStyle name="Millares 214 3" xfId="9759" xr:uid="{D456362F-CCA5-430D-B38C-20C75F321EC4}"/>
    <cellStyle name="Millares 214 4" xfId="23916" xr:uid="{9199ED22-42B1-4C96-96EE-3A0F7E1881CB}"/>
    <cellStyle name="Millares 215" xfId="1565" xr:uid="{F49D08A1-8ADB-4976-B6DB-53451425BA57}"/>
    <cellStyle name="Millares 215 2" xfId="6843" xr:uid="{CFD4C29B-8DD6-4BA6-BB6E-54912A357DE4}"/>
    <cellStyle name="Millares 215 3" xfId="9760" xr:uid="{F29CC22A-D19D-4F1A-A184-3CE2962FD64E}"/>
    <cellStyle name="Millares 215 4" xfId="23917" xr:uid="{AA588508-A670-4F1D-90D9-B0556B857F58}"/>
    <cellStyle name="Millares 216" xfId="1566" xr:uid="{71EB38D6-FAAD-447C-A132-04EA1A795B20}"/>
    <cellStyle name="Millares 216 2" xfId="6845" xr:uid="{FCF1B46C-7624-4509-AF9E-1339C22CDE2C}"/>
    <cellStyle name="Millares 216 3" xfId="9761" xr:uid="{7C810C2D-8CF0-44E3-95C0-A6C62732696A}"/>
    <cellStyle name="Millares 216 4" xfId="23918" xr:uid="{45232583-4E71-46CE-B72A-DFE4D4B14E7A}"/>
    <cellStyle name="Millares 217" xfId="1567" xr:uid="{23D5ED53-4713-4C84-B56B-7B4FDDD12337}"/>
    <cellStyle name="Millares 217 2" xfId="6846" xr:uid="{8B0A1C51-9B48-48FD-A52F-9815609971D0}"/>
    <cellStyle name="Millares 217 3" xfId="9762" xr:uid="{6B225433-F8CC-4C8F-9AF6-A7D94D9CA22E}"/>
    <cellStyle name="Millares 217 4" xfId="23919" xr:uid="{334B9F40-CA4E-462B-9148-2BB3880D3EA4}"/>
    <cellStyle name="Millares 218" xfId="1568" xr:uid="{66883B62-F240-4CD7-9147-414A5637C8C0}"/>
    <cellStyle name="Millares 218 2" xfId="6848" xr:uid="{B741DC8A-68C4-4EFA-AEDF-2971FD48B978}"/>
    <cellStyle name="Millares 218 3" xfId="9763" xr:uid="{94FEEC86-7E68-4902-9590-55CFD4C96B07}"/>
    <cellStyle name="Millares 218 4" xfId="23920" xr:uid="{DC8053BD-A6F1-4BA4-93C1-1F6E9935ECAE}"/>
    <cellStyle name="Millares 219" xfId="1569" xr:uid="{190D95EA-6717-4BCC-82A1-34D9470F4BC2}"/>
    <cellStyle name="Millares 219 2" xfId="6850" xr:uid="{F5D8465C-1BAE-4CA5-86F4-692147D3876E}"/>
    <cellStyle name="Millares 219 3" xfId="9764" xr:uid="{11E8AC66-5D50-49CD-84ED-D08045D0B08D}"/>
    <cellStyle name="Millares 219 4" xfId="23921" xr:uid="{CFC261E1-E243-4EE2-B1EE-76549CB2144F}"/>
    <cellStyle name="Millares 22" xfId="1190" xr:uid="{265AB702-4C52-41A4-BCCB-88BE6BC1A24C}"/>
    <cellStyle name="Millares 22 2" xfId="3098" xr:uid="{7F5A85F1-2C39-4CCA-9DFA-1AD8F8B62331}"/>
    <cellStyle name="Millares 22 2 2" xfId="4758" xr:uid="{17A231BD-F4EE-42EF-8876-7F46842BD9D5}"/>
    <cellStyle name="Millares 22 3" xfId="4759" xr:uid="{591F4C8E-B438-4AB9-87A8-AB926ED90AB3}"/>
    <cellStyle name="Millares 22 4" xfId="4760" xr:uid="{119C9B78-64AF-46C7-B58A-96A1EB2675C6}"/>
    <cellStyle name="Millares 22 5" xfId="4761" xr:uid="{CE8513ED-3929-48D0-90DF-67967FD5D69B}"/>
    <cellStyle name="Millares 22 6" xfId="4757" xr:uid="{ED5CA23E-40C5-4B5A-B8CC-C3DC44DAD647}"/>
    <cellStyle name="Millares 22 7" xfId="3097" xr:uid="{D996D114-5FDE-41D5-B57F-964F13701B4F}"/>
    <cellStyle name="Millares 22 8" xfId="20699" xr:uid="{BECDCD20-71C3-49CE-A5FC-DC5BC14E1FE3}"/>
    <cellStyle name="Millares 220" xfId="1570" xr:uid="{F10DB7C2-D020-48F1-8C5B-D0AE00CD0006}"/>
    <cellStyle name="Millares 220 2" xfId="6853" xr:uid="{2AB3AFF6-5E5F-41E5-9395-BFF58C6004B8}"/>
    <cellStyle name="Millares 220 3" xfId="9765" xr:uid="{94277666-62CF-49DF-B9D5-8E117CC8BD34}"/>
    <cellStyle name="Millares 220 4" xfId="23922" xr:uid="{EF3FC894-5A70-4D04-84A6-04759DE1963F}"/>
    <cellStyle name="Millares 221" xfId="1571" xr:uid="{67791489-8F56-420C-AE1B-8B99829FD283}"/>
    <cellStyle name="Millares 221 2" xfId="6854" xr:uid="{2CFC358B-3F43-4C51-943B-B4F010C538F9}"/>
    <cellStyle name="Millares 221 3" xfId="9766" xr:uid="{AEEA860F-B722-43C6-8FFF-ACB5DC4621E8}"/>
    <cellStyle name="Millares 221 4" xfId="23923" xr:uid="{B67F8548-1BEB-4439-989C-9DCC950835A3}"/>
    <cellStyle name="Millares 222" xfId="1572" xr:uid="{922A6822-034E-4722-BE66-3ABEF09AEFB3}"/>
    <cellStyle name="Millares 222 2" xfId="6867" xr:uid="{1D2C84FC-F609-4EA3-82DD-0BD3880F5135}"/>
    <cellStyle name="Millares 222 3" xfId="9767" xr:uid="{B1DEF2A2-24C9-442D-AFFE-2EAE5A22046A}"/>
    <cellStyle name="Millares 222 4" xfId="23924" xr:uid="{3F0580EE-756C-442D-907A-89932ACE0CE4}"/>
    <cellStyle name="Millares 223" xfId="1573" xr:uid="{1451176F-467A-4EFC-9030-D97DA814ACC1}"/>
    <cellStyle name="Millares 223 2" xfId="6880" xr:uid="{B2BE366C-1DBB-4033-BA3E-ABA4A71A9003}"/>
    <cellStyle name="Millares 223 3" xfId="9768" xr:uid="{7D5890B8-71B0-40D8-A8DB-F77F7FFCFCC7}"/>
    <cellStyle name="Millares 223 4" xfId="23925" xr:uid="{6823961E-29B9-4A7C-A3D5-78AE1E0158C1}"/>
    <cellStyle name="Millares 224" xfId="1574" xr:uid="{829E3AD7-5DE3-487F-8A9A-3451D5125A3A}"/>
    <cellStyle name="Millares 224 2" xfId="6874" xr:uid="{D6D439BF-7823-4FDF-A0D5-A72A1A66260D}"/>
    <cellStyle name="Millares 224 3" xfId="9769" xr:uid="{972C108F-7333-48FD-880E-115A3DF2FBC4}"/>
    <cellStyle name="Millares 224 4" xfId="23926" xr:uid="{F878839C-87B3-46D3-A619-BC235ECFF616}"/>
    <cellStyle name="Millares 225" xfId="1575" xr:uid="{A1C6CCD3-CABD-4BC4-8D06-1B3290074405}"/>
    <cellStyle name="Millares 225 2" xfId="6870" xr:uid="{DD3648D1-CF55-4746-89AC-5C7658A66B14}"/>
    <cellStyle name="Millares 225 3" xfId="9770" xr:uid="{AC1E13DB-75A5-4A98-B265-D95A8882EB87}"/>
    <cellStyle name="Millares 225 4" xfId="23927" xr:uid="{4433B31D-3F57-4372-8788-81E7D26AAA7B}"/>
    <cellStyle name="Millares 226" xfId="1576" xr:uid="{6858AE81-EF46-48AD-BD0F-0929EBA563F4}"/>
    <cellStyle name="Millares 226 2" xfId="6885" xr:uid="{6E4D91CA-8AF9-4DDA-AFD6-0603BCAF79B3}"/>
    <cellStyle name="Millares 226 3" xfId="9771" xr:uid="{39CF07D2-1058-47DF-9E30-37980005C14B}"/>
    <cellStyle name="Millares 226 4" xfId="23928" xr:uid="{C0681126-5BE6-46F2-9401-E1DDEC05CDB4}"/>
    <cellStyle name="Millares 227" xfId="1577" xr:uid="{B9E84820-D266-4964-B10F-3EE0E5BC9EFC}"/>
    <cellStyle name="Millares 227 2" xfId="6856" xr:uid="{685E348C-CF7A-4CE6-9BB3-54ADB666EE5A}"/>
    <cellStyle name="Millares 227 3" xfId="9772" xr:uid="{BF5E3EAF-CBB9-4CF8-B597-F07E8A1581BB}"/>
    <cellStyle name="Millares 227 4" xfId="23929" xr:uid="{66D06B88-B7C8-41D3-A3F9-728C2508C7BB}"/>
    <cellStyle name="Millares 228" xfId="1578" xr:uid="{A7CA6F67-7310-49F5-B763-97D9F13D8752}"/>
    <cellStyle name="Millares 228 2" xfId="6863" xr:uid="{56A8E97C-AB0B-40A9-847D-AA1FA1B3E0FB}"/>
    <cellStyle name="Millares 228 3" xfId="9773" xr:uid="{5CD71336-A6AF-4D92-9CB5-5547C5A7857D}"/>
    <cellStyle name="Millares 228 4" xfId="23930" xr:uid="{E466D04B-2D23-49B7-9142-0225974EB050}"/>
    <cellStyle name="Millares 229" xfId="1579" xr:uid="{5A8B556E-66DC-4413-84DC-8C330985D654}"/>
    <cellStyle name="Millares 229 2" xfId="6879" xr:uid="{81ACAB8D-605D-4077-81FE-728F26EB118A}"/>
    <cellStyle name="Millares 229 3" xfId="9774" xr:uid="{48FBA795-0686-4598-80B3-F3ACC5401401}"/>
    <cellStyle name="Millares 229 4" xfId="23931" xr:uid="{3ED7CB1C-8245-4B0E-9578-7814D88E3994}"/>
    <cellStyle name="Millares 23" xfId="1212" xr:uid="{856C9C0B-E257-41A0-A08C-FFAFD8BE434E}"/>
    <cellStyle name="Millares 23 2" xfId="3100" xr:uid="{ED94EB3C-7424-40C0-B35E-26E7EE6E1140}"/>
    <cellStyle name="Millares 23 2 2" xfId="4763" xr:uid="{D318167E-E28E-4FE6-BD89-F49B5206C476}"/>
    <cellStyle name="Millares 23 3" xfId="4764" xr:uid="{D4E8C43E-9442-4C95-B075-FA2059560ECF}"/>
    <cellStyle name="Millares 23 4" xfId="4765" xr:uid="{AF517BED-C933-4687-98DF-9F065DFB6394}"/>
    <cellStyle name="Millares 23 5" xfId="4766" xr:uid="{F4035687-9BF8-48CF-B9CF-A597E9BFAF87}"/>
    <cellStyle name="Millares 23 6" xfId="4762" xr:uid="{DDF2FCAF-7916-4784-A071-C9110DF6B29C}"/>
    <cellStyle name="Millares 23 7" xfId="6891" xr:uid="{4FCF287A-32E3-4425-B0A1-972BC4B783F4}"/>
    <cellStyle name="Millares 23 8" xfId="3099" xr:uid="{94C29CCA-19BD-4B9C-8961-BE3357F6BF10}"/>
    <cellStyle name="Millares 23 9" xfId="20718" xr:uid="{03141584-5D1B-4015-A615-046D8B434874}"/>
    <cellStyle name="Millares 230" xfId="1580" xr:uid="{36C0EB70-2848-4178-8F4F-A6F6D40D10AE}"/>
    <cellStyle name="Millares 230 2" xfId="6877" xr:uid="{EE909777-342E-49DD-98E3-66B05B11EEC8}"/>
    <cellStyle name="Millares 230 3" xfId="9775" xr:uid="{2C803285-08CD-4A99-B1A9-8BC16E934D40}"/>
    <cellStyle name="Millares 230 4" xfId="23932" xr:uid="{F1047F40-FB32-488D-BAAF-3DA00E22ADFB}"/>
    <cellStyle name="Millares 231" xfId="1581" xr:uid="{91FFA245-4C80-4ECF-AD3F-5E8045AD69A1}"/>
    <cellStyle name="Millares 231 2" xfId="6864" xr:uid="{31F1850A-05A5-46C9-A794-A9042E438B0D}"/>
    <cellStyle name="Millares 231 3" xfId="9776" xr:uid="{45FE0BD6-6D98-4F3E-9C4E-12F45B15CD46}"/>
    <cellStyle name="Millares 231 4" xfId="23933" xr:uid="{36662DD9-BCDC-45F2-910C-961732CE0287}"/>
    <cellStyle name="Millares 232" xfId="1582" xr:uid="{B26520BD-68B5-4AD3-BCC1-106335FEB251}"/>
    <cellStyle name="Millares 232 2" xfId="6883" xr:uid="{3BA22EE7-CBEC-4A6E-B8D2-6DDFEBCD619E}"/>
    <cellStyle name="Millares 232 3" xfId="9777" xr:uid="{3D73D143-6783-4158-9E90-05E1FD07AC94}"/>
    <cellStyle name="Millares 232 4" xfId="23934" xr:uid="{69162520-5688-43E4-B42C-1507DD8787D8}"/>
    <cellStyle name="Millares 233" xfId="1583" xr:uid="{F35A5568-94C5-49B2-AA01-91E9EB49A8D8}"/>
    <cellStyle name="Millares 233 2" xfId="6861" xr:uid="{D2738165-A37E-4633-95B4-361CA2DBC6A7}"/>
    <cellStyle name="Millares 233 3" xfId="9778" xr:uid="{54B23781-65E9-4693-90E1-42F5E3FC0D51}"/>
    <cellStyle name="Millares 233 4" xfId="23935" xr:uid="{FC5B48EC-4E1F-4C95-9883-FCAF4C155B12}"/>
    <cellStyle name="Millares 234" xfId="1584" xr:uid="{A4B9799D-67A7-47F9-B26E-CACB445975EF}"/>
    <cellStyle name="Millares 234 2" xfId="6869" xr:uid="{622F4538-D608-48D6-9264-73B47D9D1AB5}"/>
    <cellStyle name="Millares 234 3" xfId="9779" xr:uid="{20F669DF-310E-4686-8D61-DC8A42168CFE}"/>
    <cellStyle name="Millares 234 4" xfId="23936" xr:uid="{FE9B1D7A-F03E-4373-B046-27AAFB2F2B31}"/>
    <cellStyle name="Millares 235" xfId="1585" xr:uid="{A048413E-8A91-413E-86A1-5E1281975206}"/>
    <cellStyle name="Millares 235 2" xfId="6862" xr:uid="{4D650082-A25D-442F-94B6-8AE53DD6C70F}"/>
    <cellStyle name="Millares 235 3" xfId="9780" xr:uid="{5D7D61E2-9879-4C3F-962B-BF1B6B2EB8BD}"/>
    <cellStyle name="Millares 235 4" xfId="23937" xr:uid="{3FA895F4-C5B6-4D29-B45B-2D7A06D1FB6D}"/>
    <cellStyle name="Millares 236" xfId="1586" xr:uid="{8DF5B527-E2D8-405E-8216-25F1F45EED56}"/>
    <cellStyle name="Millares 236 2" xfId="6882" xr:uid="{3AD242E3-694C-4B98-8A4D-47D1E470E40A}"/>
    <cellStyle name="Millares 236 3" xfId="9781" xr:uid="{64A74FC3-C48B-4909-B1CB-1623FE700B17}"/>
    <cellStyle name="Millares 236 4" xfId="23938" xr:uid="{9ED241A2-BBC4-4418-9FED-E73D50639426}"/>
    <cellStyle name="Millares 237" xfId="1587" xr:uid="{3376260F-3FE2-49DE-A3F1-03B0BBECBCF1}"/>
    <cellStyle name="Millares 237 2" xfId="6881" xr:uid="{2D6470CD-F720-4AD9-BED4-FA07717077C8}"/>
    <cellStyle name="Millares 237 3" xfId="9782" xr:uid="{C0F0C6C9-A2CA-4262-B6E0-A5F283886292}"/>
    <cellStyle name="Millares 237 4" xfId="23939" xr:uid="{29F87D75-4154-41FD-B3E1-AFABD4019935}"/>
    <cellStyle name="Millares 238" xfId="1588" xr:uid="{A96BF0FD-40F4-4BF7-ADB6-1EA195E36A66}"/>
    <cellStyle name="Millares 238 2" xfId="9783" xr:uid="{DF5DA49D-E452-463D-9154-62DF2ADF7E8A}"/>
    <cellStyle name="Millares 238 3" xfId="18204" xr:uid="{8F30812D-2A95-4617-9523-6E0BC510095B}"/>
    <cellStyle name="Millares 238 4" xfId="23940" xr:uid="{0FACECE4-605C-4801-8136-B755C1587B5C}"/>
    <cellStyle name="Millares 239" xfId="1589" xr:uid="{2B6C77FF-D435-49D1-88CC-D9A79CCBD750}"/>
    <cellStyle name="Millares 239 2" xfId="9784" xr:uid="{29DE00C7-DA55-471F-A397-32B10922C39E}"/>
    <cellStyle name="Millares 239 3" xfId="20036" xr:uid="{84BE02F4-DFA0-4882-9D19-910F50BEBCEE}"/>
    <cellStyle name="Millares 239 4" xfId="23941" xr:uid="{ACBB7C70-7AE6-4910-839A-BAEF2C1037D6}"/>
    <cellStyle name="Millares 24" xfId="1221" xr:uid="{BDE70885-BF89-40D3-93C0-ECB2248B2789}"/>
    <cellStyle name="Millares 24 2" xfId="3102" xr:uid="{C360A372-33C8-46D1-B541-C173243C3EBE}"/>
    <cellStyle name="Millares 24 2 2" xfId="4768" xr:uid="{26199B48-EEA1-441A-A308-0296D2CAF44B}"/>
    <cellStyle name="Millares 24 3" xfId="4769" xr:uid="{D07DA76C-E34B-41B1-A076-9A84382F506B}"/>
    <cellStyle name="Millares 24 4" xfId="4770" xr:uid="{FBA3DF12-CDC0-41CC-A59F-1F924A998748}"/>
    <cellStyle name="Millares 24 5" xfId="4771" xr:uid="{795D6F93-2E41-4C3E-AE76-238D92A3EC7F}"/>
    <cellStyle name="Millares 24 6" xfId="4767" xr:uid="{651F6CA2-3F1C-42F8-82DE-A3764F95A1CB}"/>
    <cellStyle name="Millares 24 7" xfId="3101" xr:uid="{C549CD5E-B50F-4B53-91CC-D4D80C71A406}"/>
    <cellStyle name="Millares 24 8" xfId="20734" xr:uid="{9E07C249-6C6C-46D5-824B-68513FC1C83C}"/>
    <cellStyle name="Millares 240" xfId="1590" xr:uid="{9F58D7B1-D412-4522-AF8C-E243E73A00F6}"/>
    <cellStyle name="Millares 240 2" xfId="9785" xr:uid="{A01AB3F8-7243-4441-9F4B-A1C651E1EA92}"/>
    <cellStyle name="Millares 240 3" xfId="20041" xr:uid="{AA39CCC7-4572-40BE-AE76-DB6CA41DA0B1}"/>
    <cellStyle name="Millares 240 4" xfId="23942" xr:uid="{5EA1399B-46F7-46E6-9CE8-D8A4F0288B93}"/>
    <cellStyle name="Millares 241" xfId="1591" xr:uid="{C60D5A5C-FC23-4321-A6E2-10F896302E17}"/>
    <cellStyle name="Millares 241 2" xfId="9786" xr:uid="{4DD32FDB-0DB6-4959-B9E8-B4B02C9CB635}"/>
    <cellStyle name="Millares 241 3" xfId="20037" xr:uid="{F0BBFA45-AF2C-4DDF-A7EA-46F78A4FF25C}"/>
    <cellStyle name="Millares 241 4" xfId="23943" xr:uid="{4DBF1538-297A-4E11-9869-1C64DA6F68C3}"/>
    <cellStyle name="Millares 242" xfId="1592" xr:uid="{3BDF5F81-6C96-438A-98E0-D5624E068F11}"/>
    <cellStyle name="Millares 242 2" xfId="9787" xr:uid="{45FE983D-AFEC-451A-B662-93016A6BA276}"/>
    <cellStyle name="Millares 242 3" xfId="20040" xr:uid="{E19801E1-3349-4A7C-A85C-2EE2534B07FF}"/>
    <cellStyle name="Millares 242 4" xfId="23944" xr:uid="{18E5B78C-287A-4040-83BD-633900CDB38D}"/>
    <cellStyle name="Millares 243" xfId="1593" xr:uid="{270B1463-E5E4-4BCA-9490-0D7E5A4F795B}"/>
    <cellStyle name="Millares 243 2" xfId="9788" xr:uid="{039C7BFC-7D1D-4B73-9D3E-2C5C02F4288A}"/>
    <cellStyle name="Millares 243 3" xfId="20038" xr:uid="{211C084E-8CF2-4AD6-935E-596C7768D298}"/>
    <cellStyle name="Millares 243 4" xfId="23945" xr:uid="{B23274A9-9F15-41DF-9999-90A731A55724}"/>
    <cellStyle name="Millares 244" xfId="1594" xr:uid="{038513C6-ACDB-4EE6-B4FE-E50A2423B680}"/>
    <cellStyle name="Millares 244 2" xfId="9789" xr:uid="{5CA5F08A-A147-474E-9616-4ED25BE8B68A}"/>
    <cellStyle name="Millares 244 3" xfId="20039" xr:uid="{EC529B0D-1F97-40E3-835F-6AB500245A54}"/>
    <cellStyle name="Millares 244 4" xfId="23946" xr:uid="{095D3647-EA06-4373-AFA4-8EADE59B7844}"/>
    <cellStyle name="Millares 245" xfId="1595" xr:uid="{05910DB6-9254-4E6C-9F52-8717B669988B}"/>
    <cellStyle name="Millares 245 2" xfId="9790" xr:uid="{94FD2F2B-F1B7-48A6-9053-6C100A7182EF}"/>
    <cellStyle name="Millares 245 3" xfId="23947" xr:uid="{A1F69FE0-6CC3-4BE3-BDCD-CC49587BDEEB}"/>
    <cellStyle name="Millares 246" xfId="1596" xr:uid="{3E9E1265-70C8-4E0D-9CD8-3B6D4061BE71}"/>
    <cellStyle name="Millares 246 2" xfId="9791" xr:uid="{E7E70C82-F35F-4B90-9CEE-44134484DDEF}"/>
    <cellStyle name="Millares 246 3" xfId="23948" xr:uid="{85F4B01C-7E8C-422B-9930-2CAA97441C0F}"/>
    <cellStyle name="Millares 247" xfId="1597" xr:uid="{5505C8CB-0F67-4BD5-B009-8DA2A5D72041}"/>
    <cellStyle name="Millares 247 2" xfId="9792" xr:uid="{2B404E43-1C4B-431F-B1AE-CA74F1F6E5D0}"/>
    <cellStyle name="Millares 247 3" xfId="23949" xr:uid="{A7C05E57-2D45-4F6E-B716-2BFE0D337B0F}"/>
    <cellStyle name="Millares 248" xfId="1598" xr:uid="{659F72DD-22EB-4D62-BC2B-7E68FACE6C4D}"/>
    <cellStyle name="Millares 248 2" xfId="9793" xr:uid="{40676EAC-DBEE-4EF2-9480-E5D3191D98B4}"/>
    <cellStyle name="Millares 248 3" xfId="23950" xr:uid="{57495665-FE18-451E-A5D4-CD27B01DEA3A}"/>
    <cellStyle name="Millares 249" xfId="1599" xr:uid="{B72F9CAE-9176-4D13-B675-4DD4B5BCAAFC}"/>
    <cellStyle name="Millares 249 2" xfId="9794" xr:uid="{722F7011-8621-40F0-AC66-BC50D5502786}"/>
    <cellStyle name="Millares 249 3" xfId="23951" xr:uid="{EBE67714-C89F-4270-981C-3603E2950013}"/>
    <cellStyle name="Millares 25" xfId="1231" xr:uid="{D2B983BC-7BDC-4CF3-ACE2-33EE3288D4E2}"/>
    <cellStyle name="Millares 25 2" xfId="3104" xr:uid="{125AECA7-907F-4738-996C-6F4C77C19CB1}"/>
    <cellStyle name="Millares 25 2 2" xfId="4773" xr:uid="{7F7A8E63-D943-4EC8-8AAD-D0BAA11D9CD8}"/>
    <cellStyle name="Millares 25 3" xfId="4774" xr:uid="{42C9622D-A44B-41F4-A503-A9AB27C9D573}"/>
    <cellStyle name="Millares 25 4" xfId="4775" xr:uid="{F933081D-7D70-4F2D-B1DC-E4523AFC9C52}"/>
    <cellStyle name="Millares 25 5" xfId="4776" xr:uid="{787178C8-ACC3-434D-B2E8-F8938928734B}"/>
    <cellStyle name="Millares 25 6" xfId="4772" xr:uid="{2FB0A5CC-C3F4-4082-8BDA-C939150F0E98}"/>
    <cellStyle name="Millares 25 7" xfId="3103" xr:uid="{91029BF5-37A7-4F71-ACCE-2AC9B9E5E6AE}"/>
    <cellStyle name="Millares 25 8" xfId="20746" xr:uid="{3E874EEC-BB2F-4D13-9BFE-2D445EEC4912}"/>
    <cellStyle name="Millares 250" xfId="1600" xr:uid="{74D50EE5-B5BF-4AFB-AD64-C9D035A2E2AF}"/>
    <cellStyle name="Millares 250 2" xfId="9795" xr:uid="{C629987F-146A-44B4-9D50-2A15122C1265}"/>
    <cellStyle name="Millares 250 3" xfId="23952" xr:uid="{C5FC8840-DE0B-44E8-A08D-29485AD4794B}"/>
    <cellStyle name="Millares 251" xfId="1601" xr:uid="{8239E08E-3B18-42DE-BE06-065071F537D2}"/>
    <cellStyle name="Millares 251 2" xfId="9796" xr:uid="{E2F5110B-CAB8-4924-8EA7-E6CB6743E935}"/>
    <cellStyle name="Millares 251 3" xfId="23953" xr:uid="{B186ACDD-13F4-4DE2-A295-CB9EDB401BF9}"/>
    <cellStyle name="Millares 252" xfId="1602" xr:uid="{8A7052D6-A4EC-4C2C-8E87-69DF3FD8E553}"/>
    <cellStyle name="Millares 252 2" xfId="9797" xr:uid="{7ABDB686-516E-45DB-802D-C71EB9561A45}"/>
    <cellStyle name="Millares 252 3" xfId="23954" xr:uid="{C5C9FE47-80CD-4AD3-B36A-2B33201986BC}"/>
    <cellStyle name="Millares 253" xfId="1603" xr:uid="{7DC72F01-4139-4825-891A-6466C17D0C99}"/>
    <cellStyle name="Millares 253 2" xfId="9798" xr:uid="{3C996E9B-02A3-4530-9955-83DCEBD4BDD8}"/>
    <cellStyle name="Millares 253 3" xfId="23955" xr:uid="{8C73AB1C-DEF8-4D42-A5FF-FDD1F93D9849}"/>
    <cellStyle name="Millares 254" xfId="1606" xr:uid="{A4C52E81-3A0C-4A41-AEA9-4EA53A8C1A74}"/>
    <cellStyle name="Millares 254 2" xfId="9799" xr:uid="{67B82D28-3E56-4E1E-9E83-270B8FE15790}"/>
    <cellStyle name="Millares 254 3" xfId="23958" xr:uid="{2DB8D655-D145-416C-84E6-C1FD2579CCA3}"/>
    <cellStyle name="Millares 255" xfId="1608" xr:uid="{4BC74FF9-72D7-4E5B-9CDA-B2BCE13E5DE5}"/>
    <cellStyle name="Millares 255 2" xfId="9800" xr:uid="{850E01D8-E45E-472A-AA87-EEB1712FCA08}"/>
    <cellStyle name="Millares 255 3" xfId="23960" xr:uid="{86140063-6BDB-496A-9270-303EFFA78F92}"/>
    <cellStyle name="Millares 256" xfId="1607" xr:uid="{2BFE412E-5C07-437A-8B9F-EAA6D6A8DBE6}"/>
    <cellStyle name="Millares 256 2" xfId="9801" xr:uid="{431CD257-1FCC-4B98-8E30-3240CDACFAD2}"/>
    <cellStyle name="Millares 256 3" xfId="23959" xr:uid="{5A5D1226-9FE5-402C-9743-676325304BC4}"/>
    <cellStyle name="Millares 257" xfId="1604" xr:uid="{2009BD2C-9CE9-4C20-90EB-C410D40E77FC}"/>
    <cellStyle name="Millares 257 2" xfId="9802" xr:uid="{F7E86959-74B3-469F-AE30-2AFCAD5576E0}"/>
    <cellStyle name="Millares 257 3" xfId="23956" xr:uid="{132F046C-AEE3-4AA3-A82F-4C8782F27259}"/>
    <cellStyle name="Millares 258" xfId="1610" xr:uid="{6CA8C916-CE7B-4F76-9E57-C02691EECDD1}"/>
    <cellStyle name="Millares 258 2" xfId="9803" xr:uid="{20E37C9A-4708-49F3-8815-358008EDE8AD}"/>
    <cellStyle name="Millares 258 3" xfId="23962" xr:uid="{D991497F-3BDD-45C4-8CAF-158715EC39CD}"/>
    <cellStyle name="Millares 259" xfId="1611" xr:uid="{2DC3DE5B-42DC-4BEE-BC10-F5F813ED3E22}"/>
    <cellStyle name="Millares 259 2" xfId="9804" xr:uid="{37C258A1-88BA-4D84-8D36-ADFF77898EFF}"/>
    <cellStyle name="Millares 259 3" xfId="23963" xr:uid="{8E970B88-3101-4212-97F3-FF7212325497}"/>
    <cellStyle name="Millares 26" xfId="1230" xr:uid="{212FAEDF-B28A-4C9C-B75C-825091B80C4F}"/>
    <cellStyle name="Millares 26 2" xfId="3106" xr:uid="{C1FFD0E3-D711-41CD-AA09-D05167E37CCE}"/>
    <cellStyle name="Millares 26 2 2" xfId="4778" xr:uid="{9AE028C1-6485-4985-AACE-4D334ABA88B6}"/>
    <cellStyle name="Millares 26 3" xfId="4779" xr:uid="{E061C790-AB46-465B-8E2B-59ED86C0DA49}"/>
    <cellStyle name="Millares 26 4" xfId="4780" xr:uid="{C0C259C6-DFBD-4C4B-9AAD-A7271BEBF13E}"/>
    <cellStyle name="Millares 26 5" xfId="4781" xr:uid="{A2D44377-791D-42ED-9205-79B01ABDD9D8}"/>
    <cellStyle name="Millares 26 6" xfId="4777" xr:uid="{44AA3238-51A5-4EDF-B8B6-A266A3948EE1}"/>
    <cellStyle name="Millares 26 7" xfId="3105" xr:uid="{36C1D14C-B8BC-4CDE-8EDC-80FFA382403E}"/>
    <cellStyle name="Millares 26 8" xfId="20753" xr:uid="{8FCCB8AC-1C02-45DB-8E64-5643A9503EE6}"/>
    <cellStyle name="Millares 260" xfId="1612" xr:uid="{E1D959A7-B618-4196-864B-EA202C18AA8D}"/>
    <cellStyle name="Millares 260 2" xfId="9805" xr:uid="{00C0EACC-F54D-4181-AA8F-506D9C1AA792}"/>
    <cellStyle name="Millares 260 3" xfId="23964" xr:uid="{E67DDE84-6453-4227-AD7B-F7F1671FFE9A}"/>
    <cellStyle name="Millares 261" xfId="1613" xr:uid="{3F8197EC-D182-4307-A842-809D0A165822}"/>
    <cellStyle name="Millares 261 2" xfId="9806" xr:uid="{A27D84BB-F395-4EC6-91E7-095A6C5EB37A}"/>
    <cellStyle name="Millares 261 3" xfId="23965" xr:uid="{5E1CA9AD-C897-4658-909A-6152F8D27AF4}"/>
    <cellStyle name="Millares 262" xfId="1614" xr:uid="{69ED64AF-6274-4AE4-A7CB-B4F2375A1096}"/>
    <cellStyle name="Millares 262 2" xfId="9807" xr:uid="{ABC052C4-F81B-4585-A022-F1D559CE8736}"/>
    <cellStyle name="Millares 262 3" xfId="23966" xr:uid="{2459FF8E-3FD3-4382-8409-3AA6D024AD34}"/>
    <cellStyle name="Millares 263" xfId="1615" xr:uid="{368029F3-4516-4D50-A147-5B4B2D0ECD1C}"/>
    <cellStyle name="Millares 263 2" xfId="9808" xr:uid="{0CA7424C-CC63-41F2-BF69-A9CF02FBFC4A}"/>
    <cellStyle name="Millares 263 3" xfId="23967" xr:uid="{02CE1256-5EE9-4DDC-BA8A-3693CA046194}"/>
    <cellStyle name="Millares 264" xfId="1616" xr:uid="{6E67DCD1-73D7-4832-8B07-182E3DE468C0}"/>
    <cellStyle name="Millares 264 2" xfId="9809" xr:uid="{0961DFB4-CC51-4EA7-8804-3E33B03D3EF0}"/>
    <cellStyle name="Millares 264 3" xfId="23968" xr:uid="{90B68CA3-CE38-4D01-B34D-40C3A1A6B5F3}"/>
    <cellStyle name="Millares 265" xfId="1617" xr:uid="{C85069BC-8B3A-45CE-934D-B0B148C63AA4}"/>
    <cellStyle name="Millares 265 2" xfId="9810" xr:uid="{1A4DED2F-A6F5-4DD1-8400-6AC0F3BA5E3B}"/>
    <cellStyle name="Millares 265 3" xfId="23969" xr:uid="{C914E44B-E342-43D0-BCD5-1E811F4B84F0}"/>
    <cellStyle name="Millares 266" xfId="1618" xr:uid="{FAD63042-FD4C-40AA-9B8A-C8023FADC83F}"/>
    <cellStyle name="Millares 266 2" xfId="9811" xr:uid="{76601397-5957-4C45-9331-3593817C279E}"/>
    <cellStyle name="Millares 266 3" xfId="23970" xr:uid="{5455F1F7-D391-42E0-A2D7-78392E8AE34C}"/>
    <cellStyle name="Millares 267" xfId="1619" xr:uid="{7DBEC5D0-69A0-49E0-A067-0E666056A068}"/>
    <cellStyle name="Millares 267 2" xfId="9812" xr:uid="{0D551F48-84C1-41E0-86DC-769601F02D7F}"/>
    <cellStyle name="Millares 267 3" xfId="23971" xr:uid="{334F6BC1-A90C-485D-A504-E03AB7874F83}"/>
    <cellStyle name="Millares 268" xfId="1620" xr:uid="{FF085F79-29A0-4840-BC3E-25AA31AD4F05}"/>
    <cellStyle name="Millares 268 2" xfId="9813" xr:uid="{8E6999FF-D011-42FE-9FB8-5E5BF9686164}"/>
    <cellStyle name="Millares 268 3" xfId="23972" xr:uid="{3279BFC5-6590-4748-B38C-440F61AA8A5E}"/>
    <cellStyle name="Millares 269" xfId="1621" xr:uid="{311AECCC-DB5D-4269-99D0-5653122FCC5F}"/>
    <cellStyle name="Millares 269 2" xfId="9814" xr:uid="{CCC354E2-A8C3-49A4-A376-321B583AD2CC}"/>
    <cellStyle name="Millares 269 3" xfId="23973" xr:uid="{7E1DBE88-5C43-4CD6-8A06-58D04D5FD7B6}"/>
    <cellStyle name="Millares 27" xfId="1232" xr:uid="{6BE72C6A-8D93-4190-8959-41C17B04A82C}"/>
    <cellStyle name="Millares 27 2" xfId="4783" xr:uid="{9305AE67-59F3-46EA-876C-D460D241C7F8}"/>
    <cellStyle name="Millares 27 3" xfId="4782" xr:uid="{04C4B664-3EC0-4EBC-ABE5-13A19E6F0DEA}"/>
    <cellStyle name="Millares 27 4" xfId="3107" xr:uid="{D94B0131-E8C0-421C-92AF-5EAC98716631}"/>
    <cellStyle name="Millares 27 5" xfId="7081" xr:uid="{86F72AEC-713E-403E-9FDB-86544F933667}"/>
    <cellStyle name="Millares 27 6" xfId="7311" xr:uid="{5090F88E-B558-49AA-98C4-BBBA1FF758FC}"/>
    <cellStyle name="Millares 270" xfId="1623" xr:uid="{28856C72-7DBB-4229-9301-1FD345C6B3AF}"/>
    <cellStyle name="Millares 270 2" xfId="9815" xr:uid="{2A7244D2-D536-434A-86BF-C6D51E0AB9D4}"/>
    <cellStyle name="Millares 270 3" xfId="23975" xr:uid="{56E86BD2-768D-43E5-A236-A082525885B7}"/>
    <cellStyle name="Millares 271" xfId="1605" xr:uid="{D6589523-68DE-4C02-B98D-ED94237E63AC}"/>
    <cellStyle name="Millares 271 2" xfId="9816" xr:uid="{69346F37-E988-4845-932D-60843E7D1B8F}"/>
    <cellStyle name="Millares 271 3" xfId="23957" xr:uid="{E89C22C6-45C8-436C-9B29-D42BB70404D5}"/>
    <cellStyle name="Millares 272" xfId="1609" xr:uid="{DF4403FB-F09B-47B3-811D-9723B945BEE3}"/>
    <cellStyle name="Millares 272 2" xfId="9817" xr:uid="{528A2626-F38D-4493-ACB8-0D5B21B85603}"/>
    <cellStyle name="Millares 272 3" xfId="23961" xr:uid="{B69B57FA-FFDD-4B77-8F37-07EDF82DDD2E}"/>
    <cellStyle name="Millares 273" xfId="1625" xr:uid="{5AF85703-24D5-4865-BD9A-1AE4F08A01FB}"/>
    <cellStyle name="Millares 273 2" xfId="9818" xr:uid="{0CB26DBB-5DD4-4C1B-98AD-66B06A8C4866}"/>
    <cellStyle name="Millares 273 3" xfId="23977" xr:uid="{5FEF8E2E-8A56-40F8-AD76-4A0274BB87F0}"/>
    <cellStyle name="Millares 274" xfId="1626" xr:uid="{A1DF2B05-418A-4E9F-B789-5E504E8A0971}"/>
    <cellStyle name="Millares 274 2" xfId="9819" xr:uid="{C5B5BDF6-8AE9-4BAF-AD06-8A98B4E9E14E}"/>
    <cellStyle name="Millares 274 3" xfId="23978" xr:uid="{497BD2C6-11CF-49A5-A0DE-8899D91387FF}"/>
    <cellStyle name="Millares 275" xfId="1627" xr:uid="{06893D86-A339-41BF-943B-40922D6F4597}"/>
    <cellStyle name="Millares 275 2" xfId="9820" xr:uid="{2466D4C6-AEDC-47D1-8EA9-203E14F8B82E}"/>
    <cellStyle name="Millares 275 3" xfId="23979" xr:uid="{9761D9C1-46F5-426F-BAD9-13D5FF6F9B2A}"/>
    <cellStyle name="Millares 276" xfId="1628" xr:uid="{8F4E06B9-F75F-4E97-B5D2-677225741555}"/>
    <cellStyle name="Millares 276 2" xfId="9821" xr:uid="{8C3C893C-2733-4990-A256-441ADB7DCB76}"/>
    <cellStyle name="Millares 276 3" xfId="23980" xr:uid="{C2BC7D14-5BC5-4FCA-B474-3D3EC85143EF}"/>
    <cellStyle name="Millares 277" xfId="1629" xr:uid="{5A025DC8-0139-46FC-BA2A-44B7ADBBBFB4}"/>
    <cellStyle name="Millares 277 2" xfId="9822" xr:uid="{F7EFD31B-739D-4CE7-87DA-185BADD5E91F}"/>
    <cellStyle name="Millares 277 3" xfId="23981" xr:uid="{75797224-AB73-409E-AA0C-47240BB4CF21}"/>
    <cellStyle name="Millares 278" xfId="1630" xr:uid="{EB196F30-E0EC-4889-84DD-E346E9B5022F}"/>
    <cellStyle name="Millares 278 2" xfId="9823" xr:uid="{118ECC2A-3982-469B-8B7A-64A96A3475F2}"/>
    <cellStyle name="Millares 278 3" xfId="23982" xr:uid="{34DC2E3E-5620-46C2-B5C5-A2DE7F0EAA1E}"/>
    <cellStyle name="Millares 279" xfId="1631" xr:uid="{EB04D9BF-CCD1-45C3-9291-14CCAAC21AB0}"/>
    <cellStyle name="Millares 279 2" xfId="9824" xr:uid="{0CE4DDE2-02D9-447E-A299-34BEF378AA74}"/>
    <cellStyle name="Millares 279 3" xfId="23983" xr:uid="{8CA8645A-FC12-4900-A701-314E6272CE91}"/>
    <cellStyle name="Millares 28" xfId="1234" xr:uid="{5E48F8D9-9719-4BAB-8AD7-B4AF6C9525C8}"/>
    <cellStyle name="Millares 28 2" xfId="4785" xr:uid="{36542653-EC22-4A9F-8196-0AEE317D1D51}"/>
    <cellStyle name="Millares 28 3" xfId="4784" xr:uid="{37FD526E-6B6F-4262-A018-A04A7E7AFAD3}"/>
    <cellStyle name="Millares 28 4" xfId="3108" xr:uid="{F10C9E55-7E2E-4F19-A40A-B6C4BCC8C8DA}"/>
    <cellStyle name="Millares 28 5" xfId="2381" xr:uid="{6EA84C10-E21D-4E49-95F8-C0AD1D6443BD}"/>
    <cellStyle name="Millares 28 6" xfId="7255" xr:uid="{B1951AE6-3445-4E81-8839-E8755B053CF7}"/>
    <cellStyle name="Millares 280" xfId="1632" xr:uid="{74467B72-C8E0-4276-BFD4-B768FB6F977E}"/>
    <cellStyle name="Millares 280 2" xfId="9825" xr:uid="{FF85B4CC-FBED-4AE5-A62F-33134F70EAD6}"/>
    <cellStyle name="Millares 280 3" xfId="23984" xr:uid="{30B5A893-0120-4FE7-B726-FA27AC14CF90}"/>
    <cellStyle name="Millares 281" xfId="1633" xr:uid="{DDF07BA7-B709-428F-B670-09084CE2DEA1}"/>
    <cellStyle name="Millares 281 2" xfId="9826" xr:uid="{A5DD8922-C033-49B5-A04D-DBA32D8E65B4}"/>
    <cellStyle name="Millares 281 3" xfId="23985" xr:uid="{F1B39ABC-B0F9-4418-A8F5-343A21014919}"/>
    <cellStyle name="Millares 282" xfId="1634" xr:uid="{780EA33B-0DB4-4D46-B6EE-E2FEE4FBC979}"/>
    <cellStyle name="Millares 282 2" xfId="9827" xr:uid="{1AA229D9-DA03-444A-84FE-0D549283A724}"/>
    <cellStyle name="Millares 282 3" xfId="23986" xr:uid="{A7EB59E0-C401-4219-8F53-B22C668288E2}"/>
    <cellStyle name="Millares 283" xfId="1635" xr:uid="{4B703E18-D954-433C-B97B-97170CA8AEBF}"/>
    <cellStyle name="Millares 283 2" xfId="9828" xr:uid="{3E14FAEE-371E-4976-8CCB-E167A1FE5B12}"/>
    <cellStyle name="Millares 283 3" xfId="23987" xr:uid="{13012901-1B7B-42DC-B3FD-4CED4B759A0C}"/>
    <cellStyle name="Millares 284" xfId="1636" xr:uid="{CEB96754-9FD6-400B-B1D7-6896EA223F7C}"/>
    <cellStyle name="Millares 284 2" xfId="9829" xr:uid="{3CED931B-D6B7-4DF1-95AF-95B6E7F367F1}"/>
    <cellStyle name="Millares 284 3" xfId="23988" xr:uid="{8A6BD796-5ACA-4063-A77F-64D024F0308A}"/>
    <cellStyle name="Millares 285" xfId="1637" xr:uid="{91D8BC96-0C06-41FE-A6BD-0512D6EB0333}"/>
    <cellStyle name="Millares 285 2" xfId="9830" xr:uid="{836474E8-3A29-4C7F-9636-6B4606603D24}"/>
    <cellStyle name="Millares 285 3" xfId="23989" xr:uid="{47033EC0-75D7-4923-9C45-8C82EBC11CD9}"/>
    <cellStyle name="Millares 286" xfId="1638" xr:uid="{A726F7E8-A70A-4FEC-909C-EBE47FE1BFC9}"/>
    <cellStyle name="Millares 286 2" xfId="9831" xr:uid="{BF89B7D1-9A1A-4648-8F6F-997D9F06FBF7}"/>
    <cellStyle name="Millares 286 3" xfId="23990" xr:uid="{B061440E-F2FA-48CF-9876-16D317CC2C03}"/>
    <cellStyle name="Millares 287" xfId="1639" xr:uid="{D3640B12-56DC-4511-A192-778E015FE952}"/>
    <cellStyle name="Millares 287 2" xfId="9832" xr:uid="{13B6E88E-0F0F-4640-81CC-C7AED6790C11}"/>
    <cellStyle name="Millares 287 3" xfId="23991" xr:uid="{8E21CED2-D93C-4069-8B11-F64AE8C96158}"/>
    <cellStyle name="Millares 288" xfId="1640" xr:uid="{9BDEF0D8-C729-4EB3-BF35-65EB58327F30}"/>
    <cellStyle name="Millares 288 2" xfId="9833" xr:uid="{4A93F1B0-F859-4D27-A3C8-BB2291D64B60}"/>
    <cellStyle name="Millares 288 3" xfId="23992" xr:uid="{ED57D049-A9C7-4B8E-B2DF-D2BE2022F02E}"/>
    <cellStyle name="Millares 289" xfId="1641" xr:uid="{5554FB84-145F-43F8-962E-264EAA0C8CCF}"/>
    <cellStyle name="Millares 289 2" xfId="9834" xr:uid="{6FF4B85F-9EB7-440D-8E47-599E956E1740}"/>
    <cellStyle name="Millares 289 3" xfId="23993" xr:uid="{F2478EB1-4E36-44A5-AAC6-0CAF49D829A3}"/>
    <cellStyle name="Millares 29" xfId="1239" xr:uid="{B9D11B1A-3A56-455E-BFCE-5024662ED638}"/>
    <cellStyle name="Millares 29 2" xfId="4787" xr:uid="{90B09E7D-F953-4E7B-9157-8799971A4A04}"/>
    <cellStyle name="Millares 29 3" xfId="4786" xr:uid="{176DCE71-5F1F-4083-A8C0-F3E86C7B8A24}"/>
    <cellStyle name="Millares 29 4" xfId="3109" xr:uid="{0DE972D0-B176-4536-9987-5A0ECE39625E}"/>
    <cellStyle name="Millares 29 5" xfId="7179" xr:uid="{407B625C-4875-4871-869D-E6CB63F64C34}"/>
    <cellStyle name="Millares 29 6" xfId="7002" xr:uid="{371C31D7-2786-46E7-9279-5989AAF59E33}"/>
    <cellStyle name="Millares 290" xfId="1643" xr:uid="{1C7CA0EC-773F-47BC-8E6B-06551E8ADDE7}"/>
    <cellStyle name="Millares 290 2" xfId="9835" xr:uid="{B923FB8F-67D4-42CA-9A42-02A11506C2C0}"/>
    <cellStyle name="Millares 290 3" xfId="23995" xr:uid="{BB992638-F133-4BE3-BCA9-6EC1097E075F}"/>
    <cellStyle name="Millares 291" xfId="1622" xr:uid="{D059CCAC-2E46-46A3-B322-152FB9E604EA}"/>
    <cellStyle name="Millares 291 2" xfId="9836" xr:uid="{CB7587F4-5E01-4117-87C3-9E555F936C80}"/>
    <cellStyle name="Millares 291 3" xfId="23974" xr:uid="{73CBA3B3-531F-4DAB-AA76-2434AB8BF0B9}"/>
    <cellStyle name="Millares 292" xfId="1642" xr:uid="{96D049A9-F5CD-4768-B893-6A9520ED6231}"/>
    <cellStyle name="Millares 292 2" xfId="9837" xr:uid="{392FABDB-A683-448F-81B5-03D9934E3652}"/>
    <cellStyle name="Millares 292 3" xfId="23994" xr:uid="{E1F8526F-A8B0-4244-9D34-E17FF07AFB82}"/>
    <cellStyle name="Millares 293" xfId="1624" xr:uid="{1D9CC43B-4F82-4239-9488-23628753305F}"/>
    <cellStyle name="Millares 293 2" xfId="9838" xr:uid="{6ADF521C-C99E-49E8-BB33-E2A0DA37080C}"/>
    <cellStyle name="Millares 293 3" xfId="23976" xr:uid="{BC290328-6AEE-44D0-86A4-6538D6A40EC1}"/>
    <cellStyle name="Millares 294" xfId="1644" xr:uid="{B067BBAD-EBB6-4628-A690-BBBF4091B4CF}"/>
    <cellStyle name="Millares 294 2" xfId="9839" xr:uid="{1A20EBE8-8AA0-4D14-B2A2-6EAF0A3374A6}"/>
    <cellStyle name="Millares 294 3" xfId="23996" xr:uid="{ACD4D9BD-6617-4827-8B5C-6346BD79D4CB}"/>
    <cellStyle name="Millares 295" xfId="1645" xr:uid="{AA9A3739-5C72-47B6-B0B5-3CCDC3D140AA}"/>
    <cellStyle name="Millares 295 2" xfId="9840" xr:uid="{816C86B6-E584-4214-A7F6-60AB10F24D36}"/>
    <cellStyle name="Millares 295 3" xfId="23997" xr:uid="{4427EBD6-9BE1-4DFA-AEE6-78FBBBAF5A7B}"/>
    <cellStyle name="Millares 296" xfId="1646" xr:uid="{6D72A709-22DD-40D3-8B21-658F4B208FD9}"/>
    <cellStyle name="Millares 296 2" xfId="9841" xr:uid="{B8F0A336-1021-4925-8654-63C40221730C}"/>
    <cellStyle name="Millares 296 3" xfId="23998" xr:uid="{388C56F5-1A59-4587-B457-5DBD29E6C376}"/>
    <cellStyle name="Millares 297" xfId="1647" xr:uid="{653687BE-E672-42A3-9E17-3F94245A1A77}"/>
    <cellStyle name="Millares 297 2" xfId="9842" xr:uid="{F0646310-E0A1-40B4-93C9-91F994D63755}"/>
    <cellStyle name="Millares 297 3" xfId="23999" xr:uid="{B4D230D4-68B8-4C5E-87CE-EDA444DB9753}"/>
    <cellStyle name="Millares 298" xfId="1648" xr:uid="{8B28D8A0-189F-431F-914E-1D26DB1C0C96}"/>
    <cellStyle name="Millares 298 2" xfId="9843" xr:uid="{11DE1E77-7D5C-4B70-A82D-850B774B991E}"/>
    <cellStyle name="Millares 298 3" xfId="24000" xr:uid="{CC11F731-FCA4-4058-B61B-55F3189358CE}"/>
    <cellStyle name="Millares 299" xfId="1649" xr:uid="{6F4F2AFF-EE4A-49CE-969A-95D1B8320FC9}"/>
    <cellStyle name="Millares 299 2" xfId="9844" xr:uid="{3675BF5F-FFFE-44BF-B15B-A4244CAADD4C}"/>
    <cellStyle name="Millares 299 3" xfId="24001" xr:uid="{28FF2051-1471-4EC0-A158-89D1B3C60A32}"/>
    <cellStyle name="Millares 3" xfId="43" xr:uid="{CA0C7C61-27B2-46A2-907A-6DCE688992AD}"/>
    <cellStyle name="Millares 3 10" xfId="3111" xr:uid="{1D43B1C5-4173-4A46-9C6D-DFBF2D8C39F2}"/>
    <cellStyle name="Millares 3 10 2" xfId="3112" xr:uid="{19C78DB2-EEAB-4C7D-920E-BA986889D18C}"/>
    <cellStyle name="Millares 3 10 2 2" xfId="4789" xr:uid="{D4EBEE8C-2552-49B7-BA81-663FA9FB7C9F}"/>
    <cellStyle name="Millares 3 10 3" xfId="3113" xr:uid="{DB4E253A-C09B-4FBF-9705-8FF0C47CBFE9}"/>
    <cellStyle name="Millares 3 10 3 2" xfId="4790" xr:uid="{19AE794B-8596-400D-9FE6-7B516B39FBBB}"/>
    <cellStyle name="Millares 3 10 4" xfId="4791" xr:uid="{9C54F39F-4336-43C6-B9EB-2E48C115D053}"/>
    <cellStyle name="Millares 3 10 5" xfId="4792" xr:uid="{3CDC5648-5A11-4128-9E14-2B4D0D16979A}"/>
    <cellStyle name="Millares 3 10 6" xfId="4788" xr:uid="{F4E551AF-5FBE-4AD8-AFD0-87E45D102E90}"/>
    <cellStyle name="Millares 3 11" xfId="3114" xr:uid="{5EF811D4-7200-43C1-8F27-A42E84B343AB}"/>
    <cellStyle name="Millares 3 11 2" xfId="3115" xr:uid="{779C21C8-B4A1-4D33-8240-2DFFE5915070}"/>
    <cellStyle name="Millares 3 11 2 2" xfId="4794" xr:uid="{B856E495-E6A3-44E5-86A9-E0191CC3C143}"/>
    <cellStyle name="Millares 3 11 3" xfId="3116" xr:uid="{41EC5A01-9198-4301-80EC-CD196C6B64DC}"/>
    <cellStyle name="Millares 3 11 3 2" xfId="4795" xr:uid="{50F7FE39-D563-4127-AC0F-8EA6D885D51C}"/>
    <cellStyle name="Millares 3 11 4" xfId="4796" xr:uid="{EE80E0FD-64D9-46CB-838D-32D0102F50C6}"/>
    <cellStyle name="Millares 3 11 5" xfId="4797" xr:uid="{FD3FE97A-E5A9-4096-8924-D07F3DAAF0E2}"/>
    <cellStyle name="Millares 3 11 6" xfId="4793" xr:uid="{F4BE32AE-5080-4BE6-B075-F69983848A04}"/>
    <cellStyle name="Millares 3 12" xfId="3117" xr:uid="{C6BD51F0-95B6-4956-982E-E4422CE280CE}"/>
    <cellStyle name="Millares 3 12 2" xfId="4798" xr:uid="{139FEE4B-5E1C-4C38-A583-2E976D3E3446}"/>
    <cellStyle name="Millares 3 13" xfId="3118" xr:uid="{DBF4A76D-4BB9-4A17-8540-94C5DA8F84E9}"/>
    <cellStyle name="Millares 3 13 2" xfId="4799" xr:uid="{A5652182-4171-4337-A268-EA4F0485C3F1}"/>
    <cellStyle name="Millares 3 14" xfId="4800" xr:uid="{1E0ABB1D-4800-4357-BF19-36BE5E77C1BB}"/>
    <cellStyle name="Millares 3 15" xfId="4801" xr:uid="{D7739AE7-CB3D-4206-889B-C953357457C5}"/>
    <cellStyle name="Millares 3 16" xfId="3110" xr:uid="{54C16F20-F7E3-4500-ABF7-7486368B99D2}"/>
    <cellStyle name="Millares 3 17" xfId="7350" xr:uid="{01B9834D-430D-494A-8622-70BF4CC33C78}"/>
    <cellStyle name="Millares 3 18" xfId="7073" xr:uid="{3B32820F-BBCE-4E60-A343-B46B9200C608}"/>
    <cellStyle name="Millares 3 19" xfId="385" xr:uid="{6AF6C2DC-874D-42DB-8D2B-CFF77DF06242}"/>
    <cellStyle name="Millares 3 2" xfId="854" xr:uid="{432EE11E-00D3-4A99-A292-F335294582F4}"/>
    <cellStyle name="Millares 3 2 2" xfId="3119" xr:uid="{D7070730-2656-4CFE-AE4A-A3C4AE8A5A28}"/>
    <cellStyle name="Millares 3 2 3" xfId="2392" xr:uid="{5E29F32A-33E7-4A0D-B14C-648BE1CBC8B1}"/>
    <cellStyle name="Millares 3 2 4" xfId="7510" xr:uid="{7DF5F3F8-3664-4DAF-A765-D2EDBCF2ABA4}"/>
    <cellStyle name="Millares 3 3" xfId="946" xr:uid="{59BC3650-1E56-4699-A82D-E1357EC751C3}"/>
    <cellStyle name="Millares 3 3 10" xfId="3120" xr:uid="{A9F18A74-063C-42BE-8EB6-F246743EA486}"/>
    <cellStyle name="Millares 3 3 11" xfId="20770" xr:uid="{4B8B3D22-100B-492E-8842-1F1530326340}"/>
    <cellStyle name="Millares 3 3 2" xfId="3121" xr:uid="{F5C50834-CCA1-4B23-9992-BC96BE6B4C10}"/>
    <cellStyle name="Millares 3 3 2 2" xfId="3122" xr:uid="{E11EBCA0-6681-4FDD-B9CD-F0B2D18904A8}"/>
    <cellStyle name="Millares 3 3 2 2 2" xfId="3123" xr:uid="{1B06F312-9A00-4AAC-9E96-6FDAD65D1F04}"/>
    <cellStyle name="Millares 3 3 2 2 2 2" xfId="4805" xr:uid="{1C9AB24D-88A8-483E-B5F1-EE8377D7B526}"/>
    <cellStyle name="Millares 3 3 2 2 3" xfId="3124" xr:uid="{55B0BDCD-1034-4D8A-9BD0-77FF482AC3F9}"/>
    <cellStyle name="Millares 3 3 2 2 3 2" xfId="4806" xr:uid="{1AC11543-65EC-487B-A702-77AB57F14F42}"/>
    <cellStyle name="Millares 3 3 2 2 4" xfId="4807" xr:uid="{C2BB2EAE-DD6D-4B7F-9BA1-BA144162E695}"/>
    <cellStyle name="Millares 3 3 2 2 5" xfId="4808" xr:uid="{96D9ED69-488F-4D29-99E5-FEBD1D4862A7}"/>
    <cellStyle name="Millares 3 3 2 2 6" xfId="4804" xr:uid="{13B910E9-86AE-4603-AAAC-DCF9CBD87C70}"/>
    <cellStyle name="Millares 3 3 2 3" xfId="3125" xr:uid="{D316C610-AB74-4026-89B2-05001488CEB2}"/>
    <cellStyle name="Millares 3 3 2 3 2" xfId="3126" xr:uid="{8CB8E46B-370F-4273-9C46-AC5532B5872C}"/>
    <cellStyle name="Millares 3 3 2 3 2 2" xfId="4810" xr:uid="{9386C7C2-04D0-4760-80DE-25EE7D279136}"/>
    <cellStyle name="Millares 3 3 2 3 3" xfId="3127" xr:uid="{29B76C6F-9423-42DC-A145-0A856F7017A7}"/>
    <cellStyle name="Millares 3 3 2 3 3 2" xfId="4811" xr:uid="{3D78254C-47F7-48E3-BC7D-0DD4992C27CE}"/>
    <cellStyle name="Millares 3 3 2 3 4" xfId="4812" xr:uid="{70FD65FF-A361-45C7-857F-03DB729F7568}"/>
    <cellStyle name="Millares 3 3 2 3 5" xfId="4813" xr:uid="{FA8CFD56-FAC4-4C10-AB82-9BFE67438EEB}"/>
    <cellStyle name="Millares 3 3 2 3 6" xfId="4809" xr:uid="{65FC265A-0D4C-42AD-9384-E162579016B9}"/>
    <cellStyle name="Millares 3 3 2 4" xfId="3128" xr:uid="{9F460FDE-41BD-477F-9AB7-C95E11989FC7}"/>
    <cellStyle name="Millares 3 3 2 4 2" xfId="4814" xr:uid="{1BF50CE8-21E6-4582-B9D1-B5792CB335AE}"/>
    <cellStyle name="Millares 3 3 2 5" xfId="3129" xr:uid="{43A19E09-EAC4-41FB-9FBB-2B48536C4720}"/>
    <cellStyle name="Millares 3 3 2 5 2" xfId="4815" xr:uid="{1BB0339B-DCC0-497C-A083-8EBED69A8195}"/>
    <cellStyle name="Millares 3 3 2 6" xfId="4816" xr:uid="{FAC3F64E-C529-42D2-BCE3-D9C40564FE15}"/>
    <cellStyle name="Millares 3 3 2 7" xfId="4817" xr:uid="{FB568FD9-59A0-4B8C-A332-CB31645A3A2D}"/>
    <cellStyle name="Millares 3 3 2 8" xfId="4803" xr:uid="{66DED4BD-0372-41DE-AC89-2D959AABE0E9}"/>
    <cellStyle name="Millares 3 3 3" xfId="3130" xr:uid="{24027250-F99A-47ED-9BA1-84BBD0B14AB5}"/>
    <cellStyle name="Millares 3 3 3 2" xfId="3131" xr:uid="{F8EB5ACA-16B3-46E3-BEE3-41DBB6370D0F}"/>
    <cellStyle name="Millares 3 3 3 2 2" xfId="4819" xr:uid="{4761681F-7D79-4DBE-A96D-ED3F5FF2A497}"/>
    <cellStyle name="Millares 3 3 3 3" xfId="3132" xr:uid="{1D0C8133-F83B-417B-9E5A-2E695AE7946F}"/>
    <cellStyle name="Millares 3 3 3 3 2" xfId="4820" xr:uid="{570631CB-60A8-49A1-A686-8EF6928A9D33}"/>
    <cellStyle name="Millares 3 3 3 4" xfId="4821" xr:uid="{641EE1C8-A865-4599-A5B8-5B7E716F166E}"/>
    <cellStyle name="Millares 3 3 3 5" xfId="4822" xr:uid="{B379C1D8-DFB9-47A2-991E-66606ECF251F}"/>
    <cellStyle name="Millares 3 3 3 6" xfId="4818" xr:uid="{9EC19EA7-0ACF-4F4F-8C2B-B784521D09EF}"/>
    <cellStyle name="Millares 3 3 4" xfId="3133" xr:uid="{79D9BBC0-1BB4-43C5-9E39-F3F011C62658}"/>
    <cellStyle name="Millares 3 3 4 2" xfId="3134" xr:uid="{ABD230C7-F4D3-493C-87BA-8E5F5014AE3E}"/>
    <cellStyle name="Millares 3 3 4 2 2" xfId="4824" xr:uid="{0EA55F81-B49D-4288-9508-BEC79C8364D2}"/>
    <cellStyle name="Millares 3 3 4 3" xfId="3135" xr:uid="{6E6C06D9-4FAC-4228-9806-C649DA07D46D}"/>
    <cellStyle name="Millares 3 3 4 3 2" xfId="4825" xr:uid="{81844EEC-1C56-4BC4-B377-C917BA824B46}"/>
    <cellStyle name="Millares 3 3 4 4" xfId="4826" xr:uid="{4821AF7D-AE32-422E-BF87-27991596A603}"/>
    <cellStyle name="Millares 3 3 4 5" xfId="4827" xr:uid="{AA0F17F0-513F-4E6F-8FAC-F2BC2E611147}"/>
    <cellStyle name="Millares 3 3 4 6" xfId="4823" xr:uid="{3B31B0F3-95D5-4EFD-B7DF-A35BB91F7E29}"/>
    <cellStyle name="Millares 3 3 5" xfId="3136" xr:uid="{E2907B67-AD3F-414E-AAD8-A7CDC7EF9B89}"/>
    <cellStyle name="Millares 3 3 5 2" xfId="4828" xr:uid="{A2766447-044C-4E3F-9D17-307E488A66D3}"/>
    <cellStyle name="Millares 3 3 6" xfId="3137" xr:uid="{E55E6713-D06C-40E4-AA73-8F58921EABA6}"/>
    <cellStyle name="Millares 3 3 6 2" xfId="4829" xr:uid="{3417640C-AC97-4335-A84E-09AC82FAB46C}"/>
    <cellStyle name="Millares 3 3 7" xfId="4830" xr:uid="{2415D41B-17F9-4679-ADDC-BF137A14D52C}"/>
    <cellStyle name="Millares 3 3 8" xfId="4831" xr:uid="{15C3100D-FB43-43D5-8BD4-3B82AAB2B557}"/>
    <cellStyle name="Millares 3 3 9" xfId="4802" xr:uid="{F9C99A65-DC5C-4367-B607-BA406090A6C0}"/>
    <cellStyle name="Millares 3 4" xfId="3138" xr:uid="{48DE0484-2852-4364-BB13-E90E15B3FFB8}"/>
    <cellStyle name="Millares 3 4 2" xfId="3139" xr:uid="{7F556B4F-1A5B-4825-82D8-72FA52B1E6A5}"/>
    <cellStyle name="Millares 3 4 2 2" xfId="3140" xr:uid="{419EF54A-67B9-4CB1-AED3-CC194228A460}"/>
    <cellStyle name="Millares 3 4 2 2 2" xfId="4834" xr:uid="{39C73F2F-0F29-41AE-9382-B4BCC8D6CBF5}"/>
    <cellStyle name="Millares 3 4 2 3" xfId="3141" xr:uid="{7910651C-F08B-46DB-8E7E-DF36A88580DF}"/>
    <cellStyle name="Millares 3 4 2 3 2" xfId="4835" xr:uid="{188E8FD5-63D2-4AEB-933F-47CFC440B009}"/>
    <cellStyle name="Millares 3 4 2 4" xfId="4836" xr:uid="{329B3CC9-6D85-415D-9ADB-979C0A1AC4C5}"/>
    <cellStyle name="Millares 3 4 2 5" xfId="4837" xr:uid="{01EE62DA-CF02-4A05-B37D-65AD0202AEDC}"/>
    <cellStyle name="Millares 3 4 2 6" xfId="4833" xr:uid="{2251E5FD-7641-486B-A6C4-9291F4E2BD82}"/>
    <cellStyle name="Millares 3 4 3" xfId="3142" xr:uid="{7463E8BC-BCE7-4819-A1B8-5C335809FAE1}"/>
    <cellStyle name="Millares 3 4 3 2" xfId="3143" xr:uid="{D2EEB82F-9B36-4FCC-AE12-D16A6CFD7FCE}"/>
    <cellStyle name="Millares 3 4 3 2 2" xfId="4839" xr:uid="{4631CA35-C3E2-4A45-BBD2-978EF8C5EE75}"/>
    <cellStyle name="Millares 3 4 3 3" xfId="3144" xr:uid="{1B4A0981-EA23-4B53-A3C8-F752818D3440}"/>
    <cellStyle name="Millares 3 4 3 3 2" xfId="4840" xr:uid="{60212482-0D84-465E-BEBB-824E6B2F2C4E}"/>
    <cellStyle name="Millares 3 4 3 4" xfId="4841" xr:uid="{379A3E94-7F39-45AD-AE2D-4C9C1A046A17}"/>
    <cellStyle name="Millares 3 4 3 5" xfId="4842" xr:uid="{01E9178C-2F4B-458F-B387-A3FB374DE1DD}"/>
    <cellStyle name="Millares 3 4 3 6" xfId="4838" xr:uid="{AD50DA4D-215C-49A2-87F0-2FD654FC9838}"/>
    <cellStyle name="Millares 3 4 4" xfId="3145" xr:uid="{447A2F2A-4E22-4FC4-BB03-1C13ECDFFA0B}"/>
    <cellStyle name="Millares 3 4 4 2" xfId="4843" xr:uid="{F4F3AF44-9851-46AC-972E-6D4F2286843A}"/>
    <cellStyle name="Millares 3 4 5" xfId="3146" xr:uid="{65A1BD8D-43CB-4F5D-8EF5-B67E92366836}"/>
    <cellStyle name="Millares 3 4 5 2" xfId="4844" xr:uid="{59C2F8D3-9E6B-40B8-8998-322622514E27}"/>
    <cellStyle name="Millares 3 4 6" xfId="4845" xr:uid="{4A4E85B9-EA88-45C1-8DE3-70DDC5354F06}"/>
    <cellStyle name="Millares 3 4 7" xfId="4846" xr:uid="{36D6CBAC-67B8-46AB-B63C-68290633523D}"/>
    <cellStyle name="Millares 3 4 8" xfId="4832" xr:uid="{3C001EC1-34C8-43D0-B7E3-1AD2C9F42C29}"/>
    <cellStyle name="Millares 3 5" xfId="3147" xr:uid="{582ADCB1-8A75-4526-B905-3E824061B8F8}"/>
    <cellStyle name="Millares 3 5 2" xfId="3148" xr:uid="{4A6478A1-C5F8-4F93-AC5F-C31514046EC2}"/>
    <cellStyle name="Millares 3 5 2 2" xfId="4848" xr:uid="{1296C4E0-45B5-463D-926A-2F56ED6851DE}"/>
    <cellStyle name="Millares 3 5 3" xfId="3149" xr:uid="{556904D1-FB6B-4678-91ED-689C7245E711}"/>
    <cellStyle name="Millares 3 5 3 2" xfId="4849" xr:uid="{A8201B23-C020-43D4-B42A-9A014138CFDE}"/>
    <cellStyle name="Millares 3 5 4" xfId="4850" xr:uid="{CAF280BA-DFF6-401B-BFB7-F8DAB77260FA}"/>
    <cellStyle name="Millares 3 5 5" xfId="4851" xr:uid="{EA0D4ABD-A611-4BB5-B29B-064650C151C7}"/>
    <cellStyle name="Millares 3 5 6" xfId="4847" xr:uid="{E0030562-36F2-45C3-94EC-3FAA20C82B68}"/>
    <cellStyle name="Millares 3 6" xfId="3150" xr:uid="{2F9A457A-2A2F-4A9B-907A-A946358EA612}"/>
    <cellStyle name="Millares 3 6 2" xfId="3151" xr:uid="{F79632C0-5964-4CE9-8E15-A2BFF0A8E4E3}"/>
    <cellStyle name="Millares 3 6 2 2" xfId="4853" xr:uid="{FADA0C87-B6CD-41BB-9AB4-55D8A4F6CBAE}"/>
    <cellStyle name="Millares 3 6 3" xfId="3152" xr:uid="{126E3FBF-DE02-4120-BE5B-1BDFC3AA4E5A}"/>
    <cellStyle name="Millares 3 6 3 2" xfId="4854" xr:uid="{175E1323-9E59-4248-944C-6ACDB31E0124}"/>
    <cellStyle name="Millares 3 6 4" xfId="4855" xr:uid="{16AEBF19-1CF6-4DE9-9737-645FC6612AEC}"/>
    <cellStyle name="Millares 3 6 5" xfId="4856" xr:uid="{522B13C4-2693-40EA-84D2-6E03E681100A}"/>
    <cellStyle name="Millares 3 6 6" xfId="4852" xr:uid="{6564B402-2C1E-4632-9A65-ABB491F64DB6}"/>
    <cellStyle name="Millares 3 7" xfId="3153" xr:uid="{411FF06D-61A5-4CF6-A85B-075B0756200E}"/>
    <cellStyle name="Millares 3 7 2" xfId="3154" xr:uid="{BB5AE751-3578-4393-A3AD-94EDA734A950}"/>
    <cellStyle name="Millares 3 7 2 10" xfId="3155" xr:uid="{B66E8E2F-C8DA-4F90-A92B-2FABFED1D285}"/>
    <cellStyle name="Millares 3 7 2 10 2" xfId="3156" xr:uid="{101DFBBA-B7D6-4F1A-9743-D62B408DFE84}"/>
    <cellStyle name="Millares 3 7 2 10 2 2" xfId="4860" xr:uid="{833A1E3D-BA19-4F32-A115-A420A12C5C4D}"/>
    <cellStyle name="Millares 3 7 2 10 3" xfId="3157" xr:uid="{99F67812-EB74-402A-A206-5E8DAD610642}"/>
    <cellStyle name="Millares 3 7 2 10 3 2" xfId="4861" xr:uid="{DCFD54CC-537E-463D-8B9D-67C1E04477CE}"/>
    <cellStyle name="Millares 3 7 2 10 4" xfId="4862" xr:uid="{EC3CDBCB-F58E-4E01-8B6B-FE047AD99996}"/>
    <cellStyle name="Millares 3 7 2 10 5" xfId="4863" xr:uid="{EF9D18F8-DC3A-4B6B-BC58-E001796579A4}"/>
    <cellStyle name="Millares 3 7 2 10 6" xfId="4859" xr:uid="{B653E335-4929-4BFC-8B40-0267A0BC9B2B}"/>
    <cellStyle name="Millares 3 7 2 11" xfId="3158" xr:uid="{FF290B38-0F31-41E4-A19A-FB2FC6C9ABCF}"/>
    <cellStyle name="Millares 3 7 2 11 2" xfId="3159" xr:uid="{83394C97-D945-478B-8B4C-F9C7B44E794E}"/>
    <cellStyle name="Millares 3 7 2 11 2 2" xfId="4865" xr:uid="{87B4ED2A-F93E-4776-85F8-37C918DED72A}"/>
    <cellStyle name="Millares 3 7 2 11 3" xfId="3160" xr:uid="{1487E7D5-FF6C-4DA9-B22D-7F602CE299E5}"/>
    <cellStyle name="Millares 3 7 2 11 3 2" xfId="4866" xr:uid="{7E3ECAAA-0FDA-49CE-9024-68F1EF69C066}"/>
    <cellStyle name="Millares 3 7 2 11 4" xfId="4867" xr:uid="{B85599FC-79BC-4534-AFBA-45510B37893E}"/>
    <cellStyle name="Millares 3 7 2 11 5" xfId="4868" xr:uid="{475FFB97-6C7C-477A-9B14-6546EFF8750A}"/>
    <cellStyle name="Millares 3 7 2 11 6" xfId="4864" xr:uid="{7C423921-44C6-466D-9B62-FE699BF4A798}"/>
    <cellStyle name="Millares 3 7 2 12" xfId="3161" xr:uid="{C5F7DCA9-1F39-49FF-98B7-08A4EBBA56E9}"/>
    <cellStyle name="Millares 3 7 2 12 2" xfId="3162" xr:uid="{BE215A87-32FC-4B30-A4E3-3C84277FC3EF}"/>
    <cellStyle name="Millares 3 7 2 12 2 2" xfId="4870" xr:uid="{74746F3F-D7B4-4A5E-B606-6B841F26974D}"/>
    <cellStyle name="Millares 3 7 2 12 3" xfId="3163" xr:uid="{7ED1692E-E629-4D14-8527-C213AD008BE9}"/>
    <cellStyle name="Millares 3 7 2 12 3 2" xfId="4871" xr:uid="{EF710F40-DA8F-40C8-A96B-FCCA3B6B2699}"/>
    <cellStyle name="Millares 3 7 2 12 4" xfId="4872" xr:uid="{E0EE106F-6319-455B-8216-0E38B615ED3B}"/>
    <cellStyle name="Millares 3 7 2 12 5" xfId="4873" xr:uid="{0F2432D8-2496-422C-9721-9B3CE095FFEA}"/>
    <cellStyle name="Millares 3 7 2 12 6" xfId="4869" xr:uid="{81C2C766-6AA6-4559-AE71-0716DB6C5985}"/>
    <cellStyle name="Millares 3 7 2 13" xfId="3164" xr:uid="{EBE89C8D-96AE-416F-9B3F-60E003B0841E}"/>
    <cellStyle name="Millares 3 7 2 13 2" xfId="3165" xr:uid="{CC99D40C-A8FA-4A75-AF2B-3200B2DC6964}"/>
    <cellStyle name="Millares 3 7 2 13 2 2" xfId="4875" xr:uid="{0CF586C3-B28C-4FAA-BBA9-4888A8446D53}"/>
    <cellStyle name="Millares 3 7 2 13 3" xfId="3166" xr:uid="{6FF1F8F1-8E86-46A8-AE85-5797EE2C1537}"/>
    <cellStyle name="Millares 3 7 2 13 3 2" xfId="4876" xr:uid="{84F551BD-1D0D-4569-BB6A-821756FDA017}"/>
    <cellStyle name="Millares 3 7 2 13 4" xfId="4877" xr:uid="{61E39479-A035-4397-B557-C639FCFBBF25}"/>
    <cellStyle name="Millares 3 7 2 13 5" xfId="4878" xr:uid="{775119FE-682B-4E9F-BD6B-10EEC79006F8}"/>
    <cellStyle name="Millares 3 7 2 13 6" xfId="4874" xr:uid="{3DBB4ACD-2FB8-41D6-BCE3-C64DC53668A2}"/>
    <cellStyle name="Millares 3 7 2 14" xfId="3167" xr:uid="{6347BFD1-E53D-4186-BC90-372A29DA50B6}"/>
    <cellStyle name="Millares 3 7 2 14 2" xfId="4879" xr:uid="{953929B4-6220-47E1-81B5-0BB96C48BD90}"/>
    <cellStyle name="Millares 3 7 2 15" xfId="3168" xr:uid="{6183CFC0-5236-49F2-B813-675920ECC443}"/>
    <cellStyle name="Millares 3 7 2 15 2" xfId="4880" xr:uid="{102DD41F-2A9E-4075-9415-92A0D48B1508}"/>
    <cellStyle name="Millares 3 7 2 16" xfId="4881" xr:uid="{C6BCC383-152F-42E2-8341-29D88A89B6D4}"/>
    <cellStyle name="Millares 3 7 2 17" xfId="4882" xr:uid="{49534C6F-1E73-4DD1-A4AD-7644A3D1F1C5}"/>
    <cellStyle name="Millares 3 7 2 18" xfId="4858" xr:uid="{19B26737-C093-4605-B04D-C3D8FD012518}"/>
    <cellStyle name="Millares 3 7 2 2" xfId="3169" xr:uid="{8A5611F6-5A14-4F32-A660-2687A5875A2C}"/>
    <cellStyle name="Millares 3 7 2 2 10" xfId="3170" xr:uid="{7EF1CDB4-B365-4B67-A2BB-9976B0DA3560}"/>
    <cellStyle name="Millares 3 7 2 2 10 2" xfId="3171" xr:uid="{8A4571A0-318F-4E7F-89A5-37E2E63E7E63}"/>
    <cellStyle name="Millares 3 7 2 2 10 2 2" xfId="4885" xr:uid="{381D95A1-8E93-4E77-9A13-EED2AB000D60}"/>
    <cellStyle name="Millares 3 7 2 2 10 3" xfId="3172" xr:uid="{A3DC465A-E578-44FE-8691-A81158CF73B0}"/>
    <cellStyle name="Millares 3 7 2 2 10 3 2" xfId="4886" xr:uid="{95169D6E-4577-4D03-A42A-0CEFD02E0962}"/>
    <cellStyle name="Millares 3 7 2 2 10 4" xfId="4887" xr:uid="{B74EACE4-24C6-46F1-9C75-BB0E42AAD664}"/>
    <cellStyle name="Millares 3 7 2 2 10 5" xfId="4888" xr:uid="{C4957649-6EF3-4A90-9AD6-33E301C0A63C}"/>
    <cellStyle name="Millares 3 7 2 2 10 6" xfId="4884" xr:uid="{1E89818F-7E00-4815-9CE9-617B962FA493}"/>
    <cellStyle name="Millares 3 7 2 2 11" xfId="3173" xr:uid="{32C9292F-1ACB-4EF2-B9C5-5759B948F4E7}"/>
    <cellStyle name="Millares 3 7 2 2 11 2" xfId="3174" xr:uid="{17899260-1CD7-4EC9-987F-ABBC57C43818}"/>
    <cellStyle name="Millares 3 7 2 2 11 2 2" xfId="4890" xr:uid="{79758F04-56AE-4440-8C0D-62D881FA74AE}"/>
    <cellStyle name="Millares 3 7 2 2 11 3" xfId="3175" xr:uid="{380709EF-BDA1-418C-B428-850CBA4F2201}"/>
    <cellStyle name="Millares 3 7 2 2 11 3 2" xfId="4891" xr:uid="{6438399E-DF73-40ED-A561-921589726F55}"/>
    <cellStyle name="Millares 3 7 2 2 11 4" xfId="4892" xr:uid="{6C837887-59FF-40E3-88A5-9ED8C2DA2981}"/>
    <cellStyle name="Millares 3 7 2 2 11 5" xfId="4893" xr:uid="{69B1E715-F719-4A6E-9950-5768FD26EE50}"/>
    <cellStyle name="Millares 3 7 2 2 11 6" xfId="4889" xr:uid="{6C3C8EA0-6FE8-4475-8CEA-369403050687}"/>
    <cellStyle name="Millares 3 7 2 2 12" xfId="3176" xr:uid="{E2B4994D-8342-4E82-A481-7CBC3217063F}"/>
    <cellStyle name="Millares 3 7 2 2 12 2" xfId="3177" xr:uid="{BEB1E4E4-24ED-45D2-B257-55BE2037BB2E}"/>
    <cellStyle name="Millares 3 7 2 2 12 2 2" xfId="4895" xr:uid="{A11E4FA9-1B84-4707-B328-AE334952060C}"/>
    <cellStyle name="Millares 3 7 2 2 12 3" xfId="3178" xr:uid="{F7339CB2-009D-441D-BE6B-9AAEF3E23153}"/>
    <cellStyle name="Millares 3 7 2 2 12 3 2" xfId="4896" xr:uid="{3C53CC83-B033-4A65-8941-C20BF8E03B3F}"/>
    <cellStyle name="Millares 3 7 2 2 12 4" xfId="4897" xr:uid="{0DDDE063-484C-4016-9197-1E6D85A5CD93}"/>
    <cellStyle name="Millares 3 7 2 2 12 5" xfId="4898" xr:uid="{7BE067A5-9126-44CD-BC4F-C0EE12AB2D29}"/>
    <cellStyle name="Millares 3 7 2 2 12 6" xfId="4894" xr:uid="{133A24A9-7BB9-4A69-ADCF-AD792062C8B7}"/>
    <cellStyle name="Millares 3 7 2 2 13" xfId="3179" xr:uid="{3E73F3D9-D4E9-4993-A9CF-6CA32E1579A0}"/>
    <cellStyle name="Millares 3 7 2 2 13 2" xfId="4899" xr:uid="{6A87E12E-6CF5-45C9-B609-717875FD8529}"/>
    <cellStyle name="Millares 3 7 2 2 14" xfId="3180" xr:uid="{7216DE60-CD56-478D-9E17-8DBC25519935}"/>
    <cellStyle name="Millares 3 7 2 2 14 2" xfId="4900" xr:uid="{830FE220-B913-4D07-9388-9D52845B5E28}"/>
    <cellStyle name="Millares 3 7 2 2 15" xfId="4901" xr:uid="{E55BE471-E5B0-4A27-A07D-547C56A0DC81}"/>
    <cellStyle name="Millares 3 7 2 2 16" xfId="4902" xr:uid="{9CF8FB1C-580C-49E4-8B92-4A9F97548766}"/>
    <cellStyle name="Millares 3 7 2 2 17" xfId="4883" xr:uid="{413C9AA8-9A4A-48FD-82FB-FACA998EEA1F}"/>
    <cellStyle name="Millares 3 7 2 2 2" xfId="3181" xr:uid="{041E2DBF-6C4A-4D95-A418-2BDBCD74B60A}"/>
    <cellStyle name="Millares 3 7 2 2 2 2" xfId="3182" xr:uid="{CC2BCE40-13A7-4656-8E15-13B11EE32AF4}"/>
    <cellStyle name="Millares 3 7 2 2 2 2 2" xfId="3183" xr:uid="{ABB0F4B2-7DEF-47B9-948B-30BD210DB0DA}"/>
    <cellStyle name="Millares 3 7 2 2 2 2 2 2" xfId="3184" xr:uid="{D3BB683A-1546-49AE-8272-347DCA518034}"/>
    <cellStyle name="Millares 3 7 2 2 2 2 2 2 2" xfId="4906" xr:uid="{866B9D14-EC3C-4978-9451-5FD708FB6585}"/>
    <cellStyle name="Millares 3 7 2 2 2 2 2 3" xfId="3185" xr:uid="{49A9D24C-D454-408E-97DE-0F6E472807A0}"/>
    <cellStyle name="Millares 3 7 2 2 2 2 2 3 2" xfId="4907" xr:uid="{4F81E11C-0E04-4F44-9153-13EB013E4D16}"/>
    <cellStyle name="Millares 3 7 2 2 2 2 2 4" xfId="4908" xr:uid="{2665FE14-1A36-491A-B439-B468BBA67AF0}"/>
    <cellStyle name="Millares 3 7 2 2 2 2 2 5" xfId="4909" xr:uid="{7E1678E4-BC9F-4F10-B6B9-667FE82E3832}"/>
    <cellStyle name="Millares 3 7 2 2 2 2 2 6" xfId="4905" xr:uid="{B812192C-AE7E-4CC1-8268-9C9292F57678}"/>
    <cellStyle name="Millares 3 7 2 2 2 2 3" xfId="3186" xr:uid="{61E7716E-6E03-4659-A26E-1FEB892B4A07}"/>
    <cellStyle name="Millares 3 7 2 2 2 2 3 2" xfId="3187" xr:uid="{1B24206D-84CB-4011-B2D8-65FC488DAF09}"/>
    <cellStyle name="Millares 3 7 2 2 2 2 3 2 2" xfId="4911" xr:uid="{11219C52-D651-4052-8F6C-023705520E6A}"/>
    <cellStyle name="Millares 3 7 2 2 2 2 3 3" xfId="3188" xr:uid="{9F7EED0F-8A32-400A-A75F-8497E009A78F}"/>
    <cellStyle name="Millares 3 7 2 2 2 2 3 3 2" xfId="4912" xr:uid="{08A890B4-7C47-41AA-BBE3-1A4F13605515}"/>
    <cellStyle name="Millares 3 7 2 2 2 2 3 4" xfId="4913" xr:uid="{B1750DA9-3C52-46E1-94DD-B87B18C16313}"/>
    <cellStyle name="Millares 3 7 2 2 2 2 3 5" xfId="4914" xr:uid="{E1ADE900-84A7-458B-905C-1A93D3B6A1F0}"/>
    <cellStyle name="Millares 3 7 2 2 2 2 3 6" xfId="4910" xr:uid="{6700CCF4-05B9-40D8-B116-5395755E491D}"/>
    <cellStyle name="Millares 3 7 2 2 2 2 4" xfId="3189" xr:uid="{991DF9A2-9851-4E14-8C39-AAEDAE9A656E}"/>
    <cellStyle name="Millares 3 7 2 2 2 2 4 2" xfId="4915" xr:uid="{16E21638-6DAD-4472-A7B4-10BB6229DFDF}"/>
    <cellStyle name="Millares 3 7 2 2 2 2 5" xfId="3190" xr:uid="{CCDE1940-A0A2-4200-BE5F-FEC46E87DB50}"/>
    <cellStyle name="Millares 3 7 2 2 2 2 5 2" xfId="4916" xr:uid="{F09197A1-57B9-4519-AF91-DCC06E2D0867}"/>
    <cellStyle name="Millares 3 7 2 2 2 2 6" xfId="4917" xr:uid="{BD69501A-57D5-469E-AFEB-FB1A4C56F756}"/>
    <cellStyle name="Millares 3 7 2 2 2 2 7" xfId="4918" xr:uid="{D151DEDE-8291-479E-B121-BF9AE9CAF332}"/>
    <cellStyle name="Millares 3 7 2 2 2 2 8" xfId="4904" xr:uid="{FB3C2F22-3E38-441D-9BAF-4D9DE14DB120}"/>
    <cellStyle name="Millares 3 7 2 2 2 3" xfId="3191" xr:uid="{0BDBB44A-BCC6-466C-9A1B-6CF93D195AD9}"/>
    <cellStyle name="Millares 3 7 2 2 2 3 2" xfId="3192" xr:uid="{D7542FFD-67B3-4BEB-89CA-FCB48E103F77}"/>
    <cellStyle name="Millares 3 7 2 2 2 3 2 2" xfId="4920" xr:uid="{5639D501-66BE-4300-B5EF-40C92F3F9D81}"/>
    <cellStyle name="Millares 3 7 2 2 2 3 3" xfId="3193" xr:uid="{C24EE8C2-4550-4F6B-A170-6190326186DC}"/>
    <cellStyle name="Millares 3 7 2 2 2 3 3 2" xfId="4921" xr:uid="{09214C7A-82ED-4D98-9389-C9B718DE04ED}"/>
    <cellStyle name="Millares 3 7 2 2 2 3 4" xfId="4922" xr:uid="{C6475603-5198-410B-BC6A-2B30D8C20FF7}"/>
    <cellStyle name="Millares 3 7 2 2 2 3 5" xfId="4923" xr:uid="{A2B1B19C-89A0-42D1-AEC7-0B90679476B1}"/>
    <cellStyle name="Millares 3 7 2 2 2 3 6" xfId="4919" xr:uid="{96191DCB-A41D-4FB1-9344-A88761701034}"/>
    <cellStyle name="Millares 3 7 2 2 2 4" xfId="3194" xr:uid="{70173A20-C413-4B68-9836-5F48D389235D}"/>
    <cellStyle name="Millares 3 7 2 2 2 4 2" xfId="4924" xr:uid="{034A9646-52DE-400D-82F6-D12392D61A6B}"/>
    <cellStyle name="Millares 3 7 2 2 2 5" xfId="3195" xr:uid="{B50B6966-4FA3-4FA6-A3F2-5D1F78D5E5B8}"/>
    <cellStyle name="Millares 3 7 2 2 2 5 2" xfId="4925" xr:uid="{F649D551-E723-451D-94CD-7E0BC8959AAE}"/>
    <cellStyle name="Millares 3 7 2 2 2 6" xfId="4926" xr:uid="{1C5D9CED-7DA7-42A4-BE75-8A1A0E0CEBB9}"/>
    <cellStyle name="Millares 3 7 2 2 2 7" xfId="4927" xr:uid="{EE53A9F9-6369-4844-8E25-76D6B81A5F65}"/>
    <cellStyle name="Millares 3 7 2 2 2 8" xfId="4903" xr:uid="{DAEE12ED-593A-4B9F-A658-19C290CB5D4B}"/>
    <cellStyle name="Millares 3 7 2 2 3" xfId="3196" xr:uid="{E5F483CF-047B-4F6F-919E-111AA592834B}"/>
    <cellStyle name="Millares 3 7 2 2 3 2" xfId="3197" xr:uid="{1D903CCF-5987-4657-8F1D-5A07E688A01A}"/>
    <cellStyle name="Millares 3 7 2 2 3 2 2" xfId="4929" xr:uid="{3C6C7AB8-CD9D-4558-99C3-F27FADBD88CF}"/>
    <cellStyle name="Millares 3 7 2 2 3 3" xfId="3198" xr:uid="{301FB2A1-5FF4-4935-B8EC-27EAA12033F4}"/>
    <cellStyle name="Millares 3 7 2 2 3 3 2" xfId="4930" xr:uid="{60116602-744B-4F26-8AA8-2CDB071F9379}"/>
    <cellStyle name="Millares 3 7 2 2 3 4" xfId="4931" xr:uid="{0303356B-0FC1-46B0-B5B0-4083B0D007C0}"/>
    <cellStyle name="Millares 3 7 2 2 3 5" xfId="4932" xr:uid="{0F160833-6AE4-4791-A122-AB5328E2AE4A}"/>
    <cellStyle name="Millares 3 7 2 2 3 6" xfId="4928" xr:uid="{C03AC74E-0714-495F-9DA0-2B3B9A43D64A}"/>
    <cellStyle name="Millares 3 7 2 2 4" xfId="3199" xr:uid="{67836C74-211E-4CA5-B59B-9083F2ADAA78}"/>
    <cellStyle name="Millares 3 7 2 2 4 2" xfId="3200" xr:uid="{E6653548-8D5E-453D-BB48-EB26B89E308C}"/>
    <cellStyle name="Millares 3 7 2 2 4 2 2" xfId="4934" xr:uid="{B6A07D51-79B3-4F6C-907E-59BB3F9F9E28}"/>
    <cellStyle name="Millares 3 7 2 2 4 3" xfId="3201" xr:uid="{52DCBA8F-98CA-4629-92BF-F19AF15E74CC}"/>
    <cellStyle name="Millares 3 7 2 2 4 3 2" xfId="4935" xr:uid="{6754912C-1F44-4A5F-9D92-85296E4D960B}"/>
    <cellStyle name="Millares 3 7 2 2 4 4" xfId="4936" xr:uid="{730C0F2E-9FE3-492D-A2B9-01BB05887C89}"/>
    <cellStyle name="Millares 3 7 2 2 4 5" xfId="4937" xr:uid="{2F7DADD9-B3CD-4887-926C-BDE1CDFDED3D}"/>
    <cellStyle name="Millares 3 7 2 2 4 6" xfId="4933" xr:uid="{1B347F21-E539-4896-8460-0E10D0F68EE6}"/>
    <cellStyle name="Millares 3 7 2 2 5" xfId="3202" xr:uid="{DF75B568-65B0-457A-B274-54AF44C7FF72}"/>
    <cellStyle name="Millares 3 7 2 2 5 2" xfId="3203" xr:uid="{4AD69119-850F-4255-8E3B-FCBFE00D69E0}"/>
    <cellStyle name="Millares 3 7 2 2 5 2 2" xfId="4939" xr:uid="{F32F798B-3B24-48ED-8061-AC8FDA28D6ED}"/>
    <cellStyle name="Millares 3 7 2 2 5 3" xfId="3204" xr:uid="{DED51B06-285C-4B00-BAEE-323F019B071B}"/>
    <cellStyle name="Millares 3 7 2 2 5 3 2" xfId="4940" xr:uid="{7025C26E-3F10-4E4C-BE6F-13305FE9154D}"/>
    <cellStyle name="Millares 3 7 2 2 5 4" xfId="4941" xr:uid="{49120AFD-4711-48AB-85BF-23CA8416A61D}"/>
    <cellStyle name="Millares 3 7 2 2 5 5" xfId="4942" xr:uid="{80965832-F211-488D-AB88-FF502409B2A3}"/>
    <cellStyle name="Millares 3 7 2 2 5 6" xfId="4938" xr:uid="{D3ECD810-0CC6-4F8E-8724-CA9166375CBF}"/>
    <cellStyle name="Millares 3 7 2 2 6" xfId="3205" xr:uid="{D87E6310-8CF0-4DD8-85E3-0DFB153E3512}"/>
    <cellStyle name="Millares 3 7 2 2 6 2" xfId="3206" xr:uid="{6D72E9EA-0EE5-4922-A4A2-43602B3930DA}"/>
    <cellStyle name="Millares 3 7 2 2 6 2 2" xfId="4944" xr:uid="{F1772542-D24C-4888-90A6-2AA2BE4C7FD9}"/>
    <cellStyle name="Millares 3 7 2 2 6 3" xfId="3207" xr:uid="{30AC1ED6-A6F6-4743-9C16-687D2BE64B04}"/>
    <cellStyle name="Millares 3 7 2 2 6 3 2" xfId="4945" xr:uid="{86C2C97C-4ACE-48AF-B766-B2479B4F0111}"/>
    <cellStyle name="Millares 3 7 2 2 6 4" xfId="4946" xr:uid="{54078282-AA33-4F03-BAA6-B9175E991645}"/>
    <cellStyle name="Millares 3 7 2 2 6 5" xfId="4947" xr:uid="{EF19FA80-165D-4640-900D-8BE065FF7A3F}"/>
    <cellStyle name="Millares 3 7 2 2 6 6" xfId="4943" xr:uid="{B17E5F48-22DD-4D13-A2F2-728A037074DC}"/>
    <cellStyle name="Millares 3 7 2 2 7" xfId="3208" xr:uid="{E534898F-B681-4630-BB03-921D3927C3E1}"/>
    <cellStyle name="Millares 3 7 2 2 7 2" xfId="3209" xr:uid="{25C3EB3B-DA20-471B-BFCC-FF163B3341F2}"/>
    <cellStyle name="Millares 3 7 2 2 7 2 2" xfId="4949" xr:uid="{77B4650C-1DC1-4181-8813-16436E53C610}"/>
    <cellStyle name="Millares 3 7 2 2 7 3" xfId="3210" xr:uid="{1D48EECF-F91E-49D1-BF89-B7593A0A1B16}"/>
    <cellStyle name="Millares 3 7 2 2 7 3 2" xfId="4950" xr:uid="{11F8B7AB-EC88-4CAF-B374-FB200B78A340}"/>
    <cellStyle name="Millares 3 7 2 2 7 4" xfId="4951" xr:uid="{C5182C60-DFD8-4551-9819-A228A40AD9A4}"/>
    <cellStyle name="Millares 3 7 2 2 7 5" xfId="4952" xr:uid="{FB15B3D2-CDC0-4471-BDAD-F2217BCC4516}"/>
    <cellStyle name="Millares 3 7 2 2 7 6" xfId="4948" xr:uid="{9A545CFB-2045-41A5-BBB2-1219630B3E47}"/>
    <cellStyle name="Millares 3 7 2 2 8" xfId="3211" xr:uid="{8455337F-D127-4C2E-8B3F-6CB72C7002D7}"/>
    <cellStyle name="Millares 3 7 2 2 8 2" xfId="3212" xr:uid="{6518EEA5-DD35-411F-82DD-E079E9477D1C}"/>
    <cellStyle name="Millares 3 7 2 2 8 2 2" xfId="4954" xr:uid="{A147C241-D60E-4252-BCC0-65B981562B56}"/>
    <cellStyle name="Millares 3 7 2 2 8 3" xfId="3213" xr:uid="{B2A0D479-770A-4098-BD2B-12597F550BF3}"/>
    <cellStyle name="Millares 3 7 2 2 8 3 2" xfId="4955" xr:uid="{6BD049EA-5C04-4B46-930C-8B757FF46E86}"/>
    <cellStyle name="Millares 3 7 2 2 8 4" xfId="4956" xr:uid="{D3631C8B-FF3E-4B8B-8130-F78E89703AA1}"/>
    <cellStyle name="Millares 3 7 2 2 8 5" xfId="4957" xr:uid="{03E40096-78C3-44A3-95BA-D94B3BBD7BAB}"/>
    <cellStyle name="Millares 3 7 2 2 8 6" xfId="4953" xr:uid="{BAF31385-0C7A-4C3F-9617-97EC3451B5A2}"/>
    <cellStyle name="Millares 3 7 2 2 9" xfId="3214" xr:uid="{F284C775-8812-422A-8419-C556F1DAC9CC}"/>
    <cellStyle name="Millares 3 7 2 2 9 2" xfId="3215" xr:uid="{62DAAF41-3BE5-4EA9-A3A0-430CD38C2A90}"/>
    <cellStyle name="Millares 3 7 2 2 9 2 2" xfId="4959" xr:uid="{0F3959F5-7AFA-4339-B534-892836A8FC0F}"/>
    <cellStyle name="Millares 3 7 2 2 9 3" xfId="3216" xr:uid="{B294CAB1-2A56-426E-BA28-B9E17461FDE2}"/>
    <cellStyle name="Millares 3 7 2 2 9 3 2" xfId="4960" xr:uid="{276550DE-21B3-4958-8779-77B0D1DFB851}"/>
    <cellStyle name="Millares 3 7 2 2 9 4" xfId="4961" xr:uid="{8F8C93AE-0385-4DBC-9D0B-97AE08E995D1}"/>
    <cellStyle name="Millares 3 7 2 2 9 5" xfId="4962" xr:uid="{0F23F105-7236-4197-8055-94507F9646EA}"/>
    <cellStyle name="Millares 3 7 2 2 9 6" xfId="4958" xr:uid="{76B9A4AD-0594-4599-BD12-42AFDAC93003}"/>
    <cellStyle name="Millares 3 7 2 3" xfId="3217" xr:uid="{0CB94ED7-4CEA-47BC-8CE8-119F554730BD}"/>
    <cellStyle name="Millares 3 7 2 3 10" xfId="3218" xr:uid="{446CFFB9-64CD-45A4-AEDB-6E00DE56C8D5}"/>
    <cellStyle name="Millares 3 7 2 3 10 2" xfId="3219" xr:uid="{1EB0A527-CEEE-410E-9080-A074341F2BE7}"/>
    <cellStyle name="Millares 3 7 2 3 10 2 2" xfId="4965" xr:uid="{B7FED0C4-D2ED-42F4-850E-01A95972A78C}"/>
    <cellStyle name="Millares 3 7 2 3 10 3" xfId="3220" xr:uid="{3C824E15-2607-4EA4-BF95-63E3A3D663E4}"/>
    <cellStyle name="Millares 3 7 2 3 10 3 2" xfId="4966" xr:uid="{D6D8E781-A021-498B-BEE7-A84DBEBA27D7}"/>
    <cellStyle name="Millares 3 7 2 3 10 4" xfId="4967" xr:uid="{1FCA0881-0B77-476E-9263-FEC6CB6196DB}"/>
    <cellStyle name="Millares 3 7 2 3 10 5" xfId="4968" xr:uid="{B8E90C45-5175-429F-B8AB-674B4E52DE8B}"/>
    <cellStyle name="Millares 3 7 2 3 10 6" xfId="4964" xr:uid="{A3C799B7-0089-4A46-9EBA-E00D0335D72E}"/>
    <cellStyle name="Millares 3 7 2 3 11" xfId="3221" xr:uid="{8B0686D5-2DBF-44B5-B8D9-8FC883AC6F21}"/>
    <cellStyle name="Millares 3 7 2 3 11 2" xfId="3222" xr:uid="{C398B2FC-18EB-4529-994E-83EC24FB88A4}"/>
    <cellStyle name="Millares 3 7 2 3 11 2 2" xfId="4970" xr:uid="{BCB77D42-9D3B-4261-8533-10D1D7E8DDB4}"/>
    <cellStyle name="Millares 3 7 2 3 11 3" xfId="3223" xr:uid="{D1E4791B-3F7C-47CC-A441-39FB7E78A846}"/>
    <cellStyle name="Millares 3 7 2 3 11 3 2" xfId="4971" xr:uid="{70653439-1F55-41A0-8588-A1D9F0E92C87}"/>
    <cellStyle name="Millares 3 7 2 3 11 4" xfId="4972" xr:uid="{D0D5C58B-5DD2-4848-B7E9-B8D31A3736B8}"/>
    <cellStyle name="Millares 3 7 2 3 11 5" xfId="4973" xr:uid="{44A58C5A-52D7-4955-8A5D-F8F85732E7B0}"/>
    <cellStyle name="Millares 3 7 2 3 11 6" xfId="4969" xr:uid="{EA500654-36C3-4AAA-B3BB-07FDE76990CF}"/>
    <cellStyle name="Millares 3 7 2 3 12" xfId="3224" xr:uid="{23BB9DDD-4986-4F23-932E-E62D6A49E4CD}"/>
    <cellStyle name="Millares 3 7 2 3 12 2" xfId="4974" xr:uid="{77B6F6FB-3F9D-444F-8F46-EE8D11BC46C0}"/>
    <cellStyle name="Millares 3 7 2 3 13" xfId="3225" xr:uid="{539A4F51-4A92-42A5-99FF-24E78BCB5A22}"/>
    <cellStyle name="Millares 3 7 2 3 13 2" xfId="4975" xr:uid="{19035402-6C8E-47C5-863D-943300000281}"/>
    <cellStyle name="Millares 3 7 2 3 14" xfId="4976" xr:uid="{69432DC9-0E02-41CE-9102-BC58905278F4}"/>
    <cellStyle name="Millares 3 7 2 3 15" xfId="4977" xr:uid="{33250868-4306-4A5A-B7A7-56910DABC7A2}"/>
    <cellStyle name="Millares 3 7 2 3 16" xfId="4963" xr:uid="{FCC2FB17-1C32-499E-982B-2158799AB3E7}"/>
    <cellStyle name="Millares 3 7 2 3 2" xfId="3226" xr:uid="{057A7BDA-93CF-4EA1-A35E-9256DB600A77}"/>
    <cellStyle name="Millares 3 7 2 3 2 2" xfId="3227" xr:uid="{E32BDE90-219E-4C32-890F-D8FE30C09393}"/>
    <cellStyle name="Millares 3 7 2 3 2 2 2" xfId="3228" xr:uid="{B3F921BA-EA4C-46F8-AB20-8D3A48B09F21}"/>
    <cellStyle name="Millares 3 7 2 3 2 2 2 2" xfId="3229" xr:uid="{899C9A34-1698-4215-AB06-61F359242C0F}"/>
    <cellStyle name="Millares 3 7 2 3 2 2 2 2 2" xfId="4981" xr:uid="{A74100A6-9F93-456E-87BF-9F45113BFAD4}"/>
    <cellStyle name="Millares 3 7 2 3 2 2 2 3" xfId="3230" xr:uid="{25C3B52E-3AD6-4D80-9943-984451E82E3E}"/>
    <cellStyle name="Millares 3 7 2 3 2 2 2 3 2" xfId="4982" xr:uid="{22602809-E407-49AA-BA6E-FC2B8EDF64A2}"/>
    <cellStyle name="Millares 3 7 2 3 2 2 2 4" xfId="4983" xr:uid="{E6D1FA8A-27F7-4DEC-AC52-04B4B31017A2}"/>
    <cellStyle name="Millares 3 7 2 3 2 2 2 5" xfId="4984" xr:uid="{71846A42-5588-4AF8-90C0-FFC31905FB6C}"/>
    <cellStyle name="Millares 3 7 2 3 2 2 2 6" xfId="4980" xr:uid="{29E85346-EADE-49B9-AF31-4CF062D282BB}"/>
    <cellStyle name="Millares 3 7 2 3 2 2 3" xfId="3231" xr:uid="{1B1AC9AA-53D3-46D8-A0AE-06A1EDEE1A09}"/>
    <cellStyle name="Millares 3 7 2 3 2 2 3 2" xfId="3232" xr:uid="{0CE5319F-EEDA-467C-9560-031AB07F731E}"/>
    <cellStyle name="Millares 3 7 2 3 2 2 3 2 2" xfId="4986" xr:uid="{DB104633-720D-42AC-91D1-5BC4033D4E54}"/>
    <cellStyle name="Millares 3 7 2 3 2 2 3 3" xfId="3233" xr:uid="{B9598324-84B8-4C07-967B-1E5FB3B78F1D}"/>
    <cellStyle name="Millares 3 7 2 3 2 2 3 3 2" xfId="4987" xr:uid="{BF7B9122-6F78-4110-BEB6-05EDDFFCC6AC}"/>
    <cellStyle name="Millares 3 7 2 3 2 2 3 4" xfId="4988" xr:uid="{DD480C8B-1143-4B86-990B-74F323D8DCFB}"/>
    <cellStyle name="Millares 3 7 2 3 2 2 3 5" xfId="4989" xr:uid="{C0ADEAAB-7269-4D04-A111-E52DFEB20A00}"/>
    <cellStyle name="Millares 3 7 2 3 2 2 3 6" xfId="4985" xr:uid="{A08CAB36-20AE-4A8A-ADE1-9458E71260C1}"/>
    <cellStyle name="Millares 3 7 2 3 2 2 4" xfId="3234" xr:uid="{E357A2BE-9F97-483D-B535-13908CB19D77}"/>
    <cellStyle name="Millares 3 7 2 3 2 2 4 2" xfId="4990" xr:uid="{96A11E91-97E3-4C38-A420-DA6087C284B2}"/>
    <cellStyle name="Millares 3 7 2 3 2 2 5" xfId="3235" xr:uid="{13A772C2-93F2-4679-B030-FBEFC77D3383}"/>
    <cellStyle name="Millares 3 7 2 3 2 2 5 2" xfId="4991" xr:uid="{0C3157FA-B462-4D0B-808A-12988F810F0E}"/>
    <cellStyle name="Millares 3 7 2 3 2 2 6" xfId="4992" xr:uid="{71687525-4D13-49C1-A4E4-D7E59000B839}"/>
    <cellStyle name="Millares 3 7 2 3 2 2 7" xfId="4993" xr:uid="{C23D7B1A-742A-4933-8C49-4B4897D76A13}"/>
    <cellStyle name="Millares 3 7 2 3 2 2 8" xfId="4979" xr:uid="{A81336F3-070C-45BA-B9F4-0B4945B64053}"/>
    <cellStyle name="Millares 3 7 2 3 2 3" xfId="3236" xr:uid="{925FE46C-123E-42C9-AAA7-67750267181C}"/>
    <cellStyle name="Millares 3 7 2 3 2 3 2" xfId="3237" xr:uid="{B447BEAD-09D2-4FB8-BF44-586B33F0CE57}"/>
    <cellStyle name="Millares 3 7 2 3 2 3 2 2" xfId="4995" xr:uid="{50BE7A93-60DC-4E27-BD79-CCD623E05197}"/>
    <cellStyle name="Millares 3 7 2 3 2 3 3" xfId="3238" xr:uid="{C611DD40-9B2D-499E-AA87-62842B7F762B}"/>
    <cellStyle name="Millares 3 7 2 3 2 3 3 2" xfId="4996" xr:uid="{9E5D9B74-EB52-4684-880F-E5A6841A27D3}"/>
    <cellStyle name="Millares 3 7 2 3 2 3 4" xfId="4997" xr:uid="{28F1A234-B101-438F-ADA2-59AE8C8608DE}"/>
    <cellStyle name="Millares 3 7 2 3 2 3 5" xfId="4998" xr:uid="{C20CB96B-09F4-42B5-81BB-E709EC0BD14C}"/>
    <cellStyle name="Millares 3 7 2 3 2 3 6" xfId="4994" xr:uid="{DCE52ED9-2504-451D-9B12-48EFDC33A5BC}"/>
    <cellStyle name="Millares 3 7 2 3 2 4" xfId="3239" xr:uid="{CFF403F6-F133-486D-A6A3-02BFAB8995AE}"/>
    <cellStyle name="Millares 3 7 2 3 2 4 2" xfId="4999" xr:uid="{FCBCCB8B-9E3C-4193-94DC-4C83765D4014}"/>
    <cellStyle name="Millares 3 7 2 3 2 5" xfId="3240" xr:uid="{69E7BA3F-20AE-4971-80C2-CCC34731B456}"/>
    <cellStyle name="Millares 3 7 2 3 2 5 2" xfId="5000" xr:uid="{4A419609-95A5-4A80-B8C6-A21500518F8C}"/>
    <cellStyle name="Millares 3 7 2 3 2 6" xfId="5001" xr:uid="{6D02CB0F-6268-4EF8-A6F0-F0585106CDB3}"/>
    <cellStyle name="Millares 3 7 2 3 2 7" xfId="5002" xr:uid="{8CCC2BF8-4EDB-40A7-AD0D-49EC317E1AD6}"/>
    <cellStyle name="Millares 3 7 2 3 2 8" xfId="4978" xr:uid="{A73DF097-C087-4A00-8D27-C079D95712FE}"/>
    <cellStyle name="Millares 3 7 2 3 3" xfId="3241" xr:uid="{54FC89ED-504E-4344-BADE-F4F6DE6DB6B6}"/>
    <cellStyle name="Millares 3 7 2 3 3 2" xfId="3242" xr:uid="{0E8FFAB2-93AD-47C6-BD8D-844EC3AABE31}"/>
    <cellStyle name="Millares 3 7 2 3 3 2 2" xfId="5004" xr:uid="{A32BCCAA-AADC-4337-91E7-9B046A3768AA}"/>
    <cellStyle name="Millares 3 7 2 3 3 3" xfId="3243" xr:uid="{D688FB83-140E-46E5-8952-5E680EDD9CB7}"/>
    <cellStyle name="Millares 3 7 2 3 3 3 2" xfId="5005" xr:uid="{315443B8-0058-4818-9E8D-077E427EEF92}"/>
    <cellStyle name="Millares 3 7 2 3 3 4" xfId="5006" xr:uid="{E1988BD4-03A6-4E39-882E-39E4F90EFE07}"/>
    <cellStyle name="Millares 3 7 2 3 3 5" xfId="5007" xr:uid="{8A77ACB6-E6D6-4286-A9A2-C0B5F62E886F}"/>
    <cellStyle name="Millares 3 7 2 3 3 6" xfId="5003" xr:uid="{210F1184-F1D2-46DF-BC55-801A7FAD468C}"/>
    <cellStyle name="Millares 3 7 2 3 4" xfId="3244" xr:uid="{9E60EC91-EA4D-4618-9D18-4882323BAF86}"/>
    <cellStyle name="Millares 3 7 2 3 4 2" xfId="3245" xr:uid="{E2B99A47-6E0E-4E53-8584-D894C2ACA405}"/>
    <cellStyle name="Millares 3 7 2 3 4 2 2" xfId="5009" xr:uid="{7569D786-7A85-4298-AF60-E80B4F5D27AF}"/>
    <cellStyle name="Millares 3 7 2 3 4 3" xfId="3246" xr:uid="{07ED8B10-D4EE-4D33-90F1-66F8178B5834}"/>
    <cellStyle name="Millares 3 7 2 3 4 3 2" xfId="5010" xr:uid="{30955CC9-165D-4FFE-8692-A3CC0E805FB1}"/>
    <cellStyle name="Millares 3 7 2 3 4 4" xfId="5011" xr:uid="{A06A1D53-3B7C-43DC-B153-A90B0B7E70F6}"/>
    <cellStyle name="Millares 3 7 2 3 4 5" xfId="5012" xr:uid="{67890BD6-648C-4B0E-8ABB-49097555B9D8}"/>
    <cellStyle name="Millares 3 7 2 3 4 6" xfId="5008" xr:uid="{122906C3-532C-416F-A055-5BD6997AF9E1}"/>
    <cellStyle name="Millares 3 7 2 3 5" xfId="3247" xr:uid="{AE93E228-BCC0-41D1-AB82-EA593185D346}"/>
    <cellStyle name="Millares 3 7 2 3 5 2" xfId="3248" xr:uid="{ACCB659A-4DE9-447C-851E-991346206F0D}"/>
    <cellStyle name="Millares 3 7 2 3 5 2 2" xfId="5014" xr:uid="{2CB2DB02-D47A-423A-A593-58CDD864CB7B}"/>
    <cellStyle name="Millares 3 7 2 3 5 3" xfId="3249" xr:uid="{41F46BFA-A7A9-40CC-904A-818C386974BA}"/>
    <cellStyle name="Millares 3 7 2 3 5 3 2" xfId="5015" xr:uid="{90FEE041-B2AF-4F7F-A7A5-0CA85FA9F921}"/>
    <cellStyle name="Millares 3 7 2 3 5 4" xfId="5016" xr:uid="{532143A4-4798-44E9-92C2-07F9F91CA6AF}"/>
    <cellStyle name="Millares 3 7 2 3 5 5" xfId="5017" xr:uid="{5B337313-742C-4473-8B40-A2319132C6A4}"/>
    <cellStyle name="Millares 3 7 2 3 5 6" xfId="5013" xr:uid="{A000C039-4852-4200-85BB-8E11D24CBC76}"/>
    <cellStyle name="Millares 3 7 2 3 6" xfId="3250" xr:uid="{7356E90F-72AF-44E4-8CCC-B697B41D99AB}"/>
    <cellStyle name="Millares 3 7 2 3 6 2" xfId="3251" xr:uid="{F18D4DD9-3805-46CA-8E8F-0E04292B7A53}"/>
    <cellStyle name="Millares 3 7 2 3 6 2 2" xfId="5019" xr:uid="{797C932D-F362-46BC-82B8-D77EC65FE3D4}"/>
    <cellStyle name="Millares 3 7 2 3 6 3" xfId="3252" xr:uid="{3D33202F-8940-431E-ADB2-49780A02716C}"/>
    <cellStyle name="Millares 3 7 2 3 6 3 2" xfId="5020" xr:uid="{5A501246-F771-48EC-821C-FE41793A3AEB}"/>
    <cellStyle name="Millares 3 7 2 3 6 4" xfId="5021" xr:uid="{57815BAF-3AF3-4CCF-A285-EE111A716E98}"/>
    <cellStyle name="Millares 3 7 2 3 6 5" xfId="5022" xr:uid="{500971E7-88D5-42FE-91AF-328D8DA015DE}"/>
    <cellStyle name="Millares 3 7 2 3 6 6" xfId="5018" xr:uid="{F21013D7-35D6-49F2-BA2E-17DA2A4D7C89}"/>
    <cellStyle name="Millares 3 7 2 3 7" xfId="3253" xr:uid="{59DEAAD8-695C-4828-A54E-F747FB08C832}"/>
    <cellStyle name="Millares 3 7 2 3 7 2" xfId="3254" xr:uid="{94EE0880-88CA-4508-A171-5623666F623B}"/>
    <cellStyle name="Millares 3 7 2 3 7 2 2" xfId="5024" xr:uid="{DC51748E-F00D-46F3-AA49-17F07CA90447}"/>
    <cellStyle name="Millares 3 7 2 3 7 3" xfId="3255" xr:uid="{55108F1D-FD79-4AC6-82E3-AAF6833B74CC}"/>
    <cellStyle name="Millares 3 7 2 3 7 3 2" xfId="5025" xr:uid="{E911085D-7A02-4A13-B4A0-3F3C891CE254}"/>
    <cellStyle name="Millares 3 7 2 3 7 4" xfId="5026" xr:uid="{972FF27E-6723-4DCA-95C9-02F8BE2B71A9}"/>
    <cellStyle name="Millares 3 7 2 3 7 5" xfId="5027" xr:uid="{B6D26A6D-D455-4888-BA87-9C5E9C4437A8}"/>
    <cellStyle name="Millares 3 7 2 3 7 6" xfId="5023" xr:uid="{3FE6948A-BB2E-4158-8332-7A682082DAA6}"/>
    <cellStyle name="Millares 3 7 2 3 8" xfId="3256" xr:uid="{AEE8C4AF-EDD8-43CC-AE71-A5437ED6FDC0}"/>
    <cellStyle name="Millares 3 7 2 3 8 2" xfId="3257" xr:uid="{AB1968DB-E03E-46A3-992B-CA7D7A87AEFB}"/>
    <cellStyle name="Millares 3 7 2 3 8 2 2" xfId="5029" xr:uid="{0FD1F09E-1963-4D1B-81DA-97968E1BFA78}"/>
    <cellStyle name="Millares 3 7 2 3 8 3" xfId="3258" xr:uid="{A10253F1-2078-49FC-9961-4EEDFC22D553}"/>
    <cellStyle name="Millares 3 7 2 3 8 3 2" xfId="5030" xr:uid="{295B4761-3EEE-4664-8D4F-E0658DB813B1}"/>
    <cellStyle name="Millares 3 7 2 3 8 4" xfId="5031" xr:uid="{C03351E4-D165-4926-A1F7-8002797469CA}"/>
    <cellStyle name="Millares 3 7 2 3 8 5" xfId="5032" xr:uid="{309EF711-F324-4434-B676-4D3F46918A6D}"/>
    <cellStyle name="Millares 3 7 2 3 8 6" xfId="5028" xr:uid="{37F4C96D-D9E4-4F30-9F98-2ADE29727366}"/>
    <cellStyle name="Millares 3 7 2 3 9" xfId="3259" xr:uid="{B23D5D5D-4E47-4DC9-8CEB-4149794FF6BB}"/>
    <cellStyle name="Millares 3 7 2 3 9 2" xfId="3260" xr:uid="{781E4A6F-A399-4374-8E26-108E42FC4900}"/>
    <cellStyle name="Millares 3 7 2 3 9 2 2" xfId="5034" xr:uid="{2AA00507-6C90-43A7-9F0A-250FF0BA8255}"/>
    <cellStyle name="Millares 3 7 2 3 9 3" xfId="3261" xr:uid="{A4F96F77-6FF1-46CB-AAFE-C70D78AD6AEA}"/>
    <cellStyle name="Millares 3 7 2 3 9 3 2" xfId="5035" xr:uid="{48AFD573-3BC0-4888-A16E-BE2940B3830B}"/>
    <cellStyle name="Millares 3 7 2 3 9 4" xfId="5036" xr:uid="{DD65A372-1CB8-4CB1-9DFE-26339885B99B}"/>
    <cellStyle name="Millares 3 7 2 3 9 5" xfId="5037" xr:uid="{76D53B43-EB29-493A-9A07-E28761181573}"/>
    <cellStyle name="Millares 3 7 2 3 9 6" xfId="5033" xr:uid="{464123FD-3874-416D-A34A-FFF58B0B5DBF}"/>
    <cellStyle name="Millares 3 7 2 4" xfId="3262" xr:uid="{20654B25-388E-4337-B815-70256ACAB1C6}"/>
    <cellStyle name="Millares 3 7 2 4 2" xfId="3263" xr:uid="{0C92AB2F-B8B0-4287-B724-3E4E15A2C852}"/>
    <cellStyle name="Millares 3 7 2 4 2 2" xfId="3264" xr:uid="{016B3EC8-70FB-46B4-A2D0-369DC38DA311}"/>
    <cellStyle name="Millares 3 7 2 4 2 2 2" xfId="3265" xr:uid="{8B760128-1B0A-40F2-9D6B-E1520A7E1F72}"/>
    <cellStyle name="Millares 3 7 2 4 2 2 2 2" xfId="5041" xr:uid="{BD126EE5-4F63-49B2-8954-C60431485C1F}"/>
    <cellStyle name="Millares 3 7 2 4 2 2 3" xfId="3266" xr:uid="{22021EF6-5860-4725-825F-45701E2EDB92}"/>
    <cellStyle name="Millares 3 7 2 4 2 2 3 2" xfId="5042" xr:uid="{542F004D-AFE5-4226-B97B-DC196D0718CF}"/>
    <cellStyle name="Millares 3 7 2 4 2 2 4" xfId="5043" xr:uid="{AC76D807-4AB9-4FB5-B3D3-007EFE397216}"/>
    <cellStyle name="Millares 3 7 2 4 2 2 5" xfId="5044" xr:uid="{9753F94E-1D68-4A63-9C81-7F5969583BA6}"/>
    <cellStyle name="Millares 3 7 2 4 2 2 6" xfId="5040" xr:uid="{A5302F5F-0D96-45C2-90A8-A4A3E33E08CE}"/>
    <cellStyle name="Millares 3 7 2 4 2 3" xfId="3267" xr:uid="{01BE2F6A-43EC-4134-985C-21685A8375D6}"/>
    <cellStyle name="Millares 3 7 2 4 2 3 2" xfId="5045" xr:uid="{11812339-C875-42B5-80BC-5079AC2D47DB}"/>
    <cellStyle name="Millares 3 7 2 4 2 4" xfId="3268" xr:uid="{A75CF215-8E3A-45AC-98C6-12655223F433}"/>
    <cellStyle name="Millares 3 7 2 4 2 4 2" xfId="5046" xr:uid="{8153401D-A401-4A91-B1AB-0BFFF2172ACA}"/>
    <cellStyle name="Millares 3 7 2 4 2 5" xfId="5047" xr:uid="{2B12BE61-8FE8-4F5C-954C-0F6664EFEDFD}"/>
    <cellStyle name="Millares 3 7 2 4 2 6" xfId="5048" xr:uid="{F7AADD1E-6D4D-4687-93C6-B34E20728BA4}"/>
    <cellStyle name="Millares 3 7 2 4 2 7" xfId="5039" xr:uid="{F0FB6513-A0FD-46AF-B21F-5BABD579886D}"/>
    <cellStyle name="Millares 3 7 2 4 3" xfId="3269" xr:uid="{CB80119A-265C-488A-82B5-5714856844A0}"/>
    <cellStyle name="Millares 3 7 2 4 3 2" xfId="3270" xr:uid="{03F2CADF-83D0-4C60-AEFE-A4D4510016F5}"/>
    <cellStyle name="Millares 3 7 2 4 3 2 2" xfId="5050" xr:uid="{89D2B921-C0B0-40F9-ADE7-06B4C76B8E24}"/>
    <cellStyle name="Millares 3 7 2 4 3 3" xfId="3271" xr:uid="{FECE7FE6-0484-44D2-B6BA-36C6FE076CEE}"/>
    <cellStyle name="Millares 3 7 2 4 3 3 2" xfId="5051" xr:uid="{5D1B324C-077D-484B-B9DB-F93B42BB64BD}"/>
    <cellStyle name="Millares 3 7 2 4 3 4" xfId="5052" xr:uid="{0E0CD8AF-A5CB-410B-8456-ACB7E84967C9}"/>
    <cellStyle name="Millares 3 7 2 4 3 5" xfId="5053" xr:uid="{C7C06C27-ECCB-4F0B-A481-CA3816B9007D}"/>
    <cellStyle name="Millares 3 7 2 4 3 6" xfId="5049" xr:uid="{32B3CD56-D275-499D-B528-9A2C6C9BC675}"/>
    <cellStyle name="Millares 3 7 2 4 4" xfId="3272" xr:uid="{83B99CB7-91C6-4516-B0BA-6C4930E58C49}"/>
    <cellStyle name="Millares 3 7 2 4 4 2" xfId="5054" xr:uid="{48C9F7FF-D9D2-4F59-BC83-C5723F40AF07}"/>
    <cellStyle name="Millares 3 7 2 4 5" xfId="3273" xr:uid="{003AF88F-3D33-4661-9085-092F1ECB9D61}"/>
    <cellStyle name="Millares 3 7 2 4 5 2" xfId="5055" xr:uid="{4CBB7D59-F28E-4A04-9655-01F68A6F6E1A}"/>
    <cellStyle name="Millares 3 7 2 4 6" xfId="5056" xr:uid="{3D7F3F50-9268-4959-A7FF-205712F8ABB2}"/>
    <cellStyle name="Millares 3 7 2 4 7" xfId="5057" xr:uid="{2D0E7318-F7F3-4F63-BD3F-7A59DA6AA2FA}"/>
    <cellStyle name="Millares 3 7 2 4 8" xfId="5038" xr:uid="{E8818AE3-9909-4AF2-B0C7-E08F3A3DF3AF}"/>
    <cellStyle name="Millares 3 7 2 5" xfId="3274" xr:uid="{0CBF8AFF-9F20-4CA9-9506-C8806DEAFF0B}"/>
    <cellStyle name="Millares 3 7 2 5 2" xfId="3275" xr:uid="{B225826B-1460-44F5-B75B-85F78496747D}"/>
    <cellStyle name="Millares 3 7 2 5 2 2" xfId="5059" xr:uid="{04A3B0D2-E63B-4644-8A31-B84C2DCFF27E}"/>
    <cellStyle name="Millares 3 7 2 5 3" xfId="3276" xr:uid="{253C4C89-5724-42E1-A04D-196A4FD3EED4}"/>
    <cellStyle name="Millares 3 7 2 5 3 2" xfId="5060" xr:uid="{6501DE3E-0BE3-42A3-AF1B-6269607087B1}"/>
    <cellStyle name="Millares 3 7 2 5 4" xfId="5061" xr:uid="{EA958045-26FE-4516-B8B3-2747864BCA3B}"/>
    <cellStyle name="Millares 3 7 2 5 5" xfId="5062" xr:uid="{43E1F3A8-85E0-4B2C-8320-170B544BC80F}"/>
    <cellStyle name="Millares 3 7 2 5 6" xfId="5058" xr:uid="{ECDEC9CA-7076-4B05-9C6D-7ACD48ED8BC6}"/>
    <cellStyle name="Millares 3 7 2 6" xfId="3277" xr:uid="{CF9BE283-6E4F-48E8-895F-1E377450A922}"/>
    <cellStyle name="Millares 3 7 2 6 2" xfId="3278" xr:uid="{48845435-EA8C-4119-98FE-7F7A155EB870}"/>
    <cellStyle name="Millares 3 7 2 6 2 2" xfId="5064" xr:uid="{0B69B472-9EE6-4EA1-95DC-CA522D231817}"/>
    <cellStyle name="Millares 3 7 2 6 3" xfId="3279" xr:uid="{F22023B3-ABCC-422D-B7F9-00645ED671F8}"/>
    <cellStyle name="Millares 3 7 2 6 3 2" xfId="5065" xr:uid="{1A31090A-1460-4554-80BB-09B3727984F6}"/>
    <cellStyle name="Millares 3 7 2 6 4" xfId="5066" xr:uid="{DC47FDA3-9347-42F0-93E7-11A1D6978A1B}"/>
    <cellStyle name="Millares 3 7 2 6 5" xfId="5067" xr:uid="{ED389180-894A-43BC-BCDF-90A3A106A181}"/>
    <cellStyle name="Millares 3 7 2 6 6" xfId="5063" xr:uid="{23187820-431A-4C25-9016-DE6FC33A9B91}"/>
    <cellStyle name="Millares 3 7 2 7" xfId="3280" xr:uid="{CE64556D-B57E-47C6-98E6-C8EBFFB210D5}"/>
    <cellStyle name="Millares 3 7 2 7 2" xfId="3281" xr:uid="{D123258A-294E-4F7E-819F-C0F77E481117}"/>
    <cellStyle name="Millares 3 7 2 7 2 2" xfId="5069" xr:uid="{3156867B-3E0F-4DEB-9F7F-81F667F7C12D}"/>
    <cellStyle name="Millares 3 7 2 7 3" xfId="3282" xr:uid="{98EDA7CA-E6C8-4C85-89ED-95E78D6F0104}"/>
    <cellStyle name="Millares 3 7 2 7 3 2" xfId="5070" xr:uid="{CB8A09D1-CDD3-43CF-B186-1895EF573992}"/>
    <cellStyle name="Millares 3 7 2 7 4" xfId="5071" xr:uid="{20509B06-8021-4217-B93E-45050EEB2C03}"/>
    <cellStyle name="Millares 3 7 2 7 5" xfId="5072" xr:uid="{CFC30B9F-6C3D-4C80-B70D-9A49E2646427}"/>
    <cellStyle name="Millares 3 7 2 7 6" xfId="5068" xr:uid="{1704915A-2C61-4560-ACF1-A7DBC635B921}"/>
    <cellStyle name="Millares 3 7 2 8" xfId="3283" xr:uid="{A8ACF9FE-95FC-4268-B243-A56760A777F0}"/>
    <cellStyle name="Millares 3 7 2 8 2" xfId="3284" xr:uid="{44291ECD-5AFC-4C97-95E4-41E38E8D2529}"/>
    <cellStyle name="Millares 3 7 2 8 2 2" xfId="5074" xr:uid="{22376077-C8A5-4664-8E85-AAD49B1022A5}"/>
    <cellStyle name="Millares 3 7 2 8 3" xfId="3285" xr:uid="{51B9DAA4-A6D2-47A4-88EE-DFCC715E74C7}"/>
    <cellStyle name="Millares 3 7 2 8 3 2" xfId="5075" xr:uid="{C534641B-18F3-4BC4-B4CF-06E928C7F953}"/>
    <cellStyle name="Millares 3 7 2 8 4" xfId="5076" xr:uid="{D8EA739E-368F-44CA-98E4-DB6A77582C63}"/>
    <cellStyle name="Millares 3 7 2 8 5" xfId="5077" xr:uid="{0D198B74-26DE-4FC7-968F-8D94D5E0AAE6}"/>
    <cellStyle name="Millares 3 7 2 8 6" xfId="5073" xr:uid="{7C9E920E-CFFA-427B-A89C-15F952FBFD2F}"/>
    <cellStyle name="Millares 3 7 2 9" xfId="3286" xr:uid="{18B76DFE-B062-4302-A331-5DFECE8AE486}"/>
    <cellStyle name="Millares 3 7 2 9 2" xfId="3287" xr:uid="{51C7D019-90E9-4923-86D0-F1DF37138857}"/>
    <cellStyle name="Millares 3 7 2 9 2 2" xfId="5079" xr:uid="{3983DE7D-C7DB-4E78-AD37-48968FC85427}"/>
    <cellStyle name="Millares 3 7 2 9 3" xfId="3288" xr:uid="{78353F37-686B-4D44-A129-DE67E04BED94}"/>
    <cellStyle name="Millares 3 7 2 9 3 2" xfId="5080" xr:uid="{8627C2AD-2D76-435B-B45E-25FDE90A524B}"/>
    <cellStyle name="Millares 3 7 2 9 4" xfId="5081" xr:uid="{EFD90327-14FE-4359-B2B4-F4E42C14EC75}"/>
    <cellStyle name="Millares 3 7 2 9 5" xfId="5082" xr:uid="{4BD43F26-F7EA-4279-833D-D51AC1E93212}"/>
    <cellStyle name="Millares 3 7 2 9 6" xfId="5078" xr:uid="{BF36D1E6-D9FD-4621-8139-DEB11AC5C381}"/>
    <cellStyle name="Millares 3 7 3" xfId="3289" xr:uid="{87EC14A1-13C4-42CF-ADC3-36A21AD5202F}"/>
    <cellStyle name="Millares 3 7 3 10" xfId="3290" xr:uid="{75281956-9637-4F98-8989-E06CEF955B31}"/>
    <cellStyle name="Millares 3 7 3 10 2" xfId="3291" xr:uid="{F041FF37-2952-4BBD-867D-74D33EC32909}"/>
    <cellStyle name="Millares 3 7 3 10 2 2" xfId="5085" xr:uid="{2DA4EBD5-BDCB-4EA8-B59A-A110721DBF44}"/>
    <cellStyle name="Millares 3 7 3 10 3" xfId="3292" xr:uid="{1EE54522-3A48-495A-BF41-E28ABCD53859}"/>
    <cellStyle name="Millares 3 7 3 10 3 2" xfId="5086" xr:uid="{2B74D11C-BA20-4037-B1D5-CBC49FBB7AD5}"/>
    <cellStyle name="Millares 3 7 3 10 4" xfId="5087" xr:uid="{C5FE1759-6110-4C72-9C90-27D6C42A35FC}"/>
    <cellStyle name="Millares 3 7 3 10 5" xfId="5088" xr:uid="{71A8FE5F-0D68-4FD9-9D70-A5814859CCB7}"/>
    <cellStyle name="Millares 3 7 3 10 6" xfId="5084" xr:uid="{97B555E3-EC34-4DE5-8283-9C6793002C07}"/>
    <cellStyle name="Millares 3 7 3 11" xfId="3293" xr:uid="{9AF88F21-0159-49F0-A71B-EA47DEF5AC92}"/>
    <cellStyle name="Millares 3 7 3 11 2" xfId="3294" xr:uid="{63BBC4CE-A1A6-44DB-AEF8-EF5CF0E38B0C}"/>
    <cellStyle name="Millares 3 7 3 11 2 2" xfId="5090" xr:uid="{BA4DF551-CDE2-481F-A930-81BD3CC22D07}"/>
    <cellStyle name="Millares 3 7 3 11 3" xfId="3295" xr:uid="{AD192C02-6AC1-4F3D-867D-92ECFE79D9E3}"/>
    <cellStyle name="Millares 3 7 3 11 3 2" xfId="5091" xr:uid="{D04DA17A-F3D6-4390-AD2B-CE96CB946EAA}"/>
    <cellStyle name="Millares 3 7 3 11 4" xfId="5092" xr:uid="{E6B548AC-44CE-4922-B337-1DFCEB738465}"/>
    <cellStyle name="Millares 3 7 3 11 5" xfId="5093" xr:uid="{C2CE54FC-597A-42E4-B15A-FA837371A9AE}"/>
    <cellStyle name="Millares 3 7 3 11 6" xfId="5089" xr:uid="{02DDF946-1657-4198-9820-44DBC9799527}"/>
    <cellStyle name="Millares 3 7 3 12" xfId="3296" xr:uid="{6EA6FAF8-6ECD-4799-B5EC-2056D14C4913}"/>
    <cellStyle name="Millares 3 7 3 12 2" xfId="3297" xr:uid="{FDC7E918-3903-49B4-8FC2-F484CC19620D}"/>
    <cellStyle name="Millares 3 7 3 12 2 2" xfId="5095" xr:uid="{2357CE72-24DE-484B-92EA-DF0159D4090A}"/>
    <cellStyle name="Millares 3 7 3 12 3" xfId="3298" xr:uid="{17B47571-19CB-48BD-A5AA-DE2D2AAF5509}"/>
    <cellStyle name="Millares 3 7 3 12 3 2" xfId="5096" xr:uid="{D56A3DE3-7898-4CB0-8FCB-7DA2578F557F}"/>
    <cellStyle name="Millares 3 7 3 12 4" xfId="5097" xr:uid="{7B26C819-18D1-4909-AD27-EDA829A0500F}"/>
    <cellStyle name="Millares 3 7 3 12 5" xfId="5098" xr:uid="{AA6CB945-F2CA-4D28-AE6F-AB1989F6FBE5}"/>
    <cellStyle name="Millares 3 7 3 12 6" xfId="5094" xr:uid="{F1B55E10-283C-4C0D-AF88-4C41D5CBD840}"/>
    <cellStyle name="Millares 3 7 3 13" xfId="3299" xr:uid="{D60D9AF4-F4FD-4AEE-B87F-0598DE7ED186}"/>
    <cellStyle name="Millares 3 7 3 13 2" xfId="3300" xr:uid="{D44A62BE-3699-4198-B1F7-463A3545AF7C}"/>
    <cellStyle name="Millares 3 7 3 13 2 2" xfId="5100" xr:uid="{A3B87759-D515-470B-B375-9F7A9126D9F9}"/>
    <cellStyle name="Millares 3 7 3 13 3" xfId="3301" xr:uid="{486FE11F-1D75-4E6E-94BD-DC9176DB863F}"/>
    <cellStyle name="Millares 3 7 3 13 3 2" xfId="5101" xr:uid="{BEB09176-D85B-4235-AA18-BDAC964EECEB}"/>
    <cellStyle name="Millares 3 7 3 13 4" xfId="5102" xr:uid="{7C519C8E-DCBC-45C9-97BF-E357F9000B05}"/>
    <cellStyle name="Millares 3 7 3 13 5" xfId="5103" xr:uid="{49D244BB-431F-49E2-856E-7F89D0D2CCED}"/>
    <cellStyle name="Millares 3 7 3 13 6" xfId="5099" xr:uid="{85B9B69D-9185-469A-9969-D4FDD544FBA4}"/>
    <cellStyle name="Millares 3 7 3 14" xfId="3302" xr:uid="{CD5161D6-24EC-4DBD-84B4-AFC47AF05181}"/>
    <cellStyle name="Millares 3 7 3 14 2" xfId="3303" xr:uid="{EC02D54C-9E2B-41D1-B30E-F6686298CCF9}"/>
    <cellStyle name="Millares 3 7 3 14 2 2" xfId="5105" xr:uid="{E3DEEBC6-48FA-41EE-874A-8AFDCD65D43A}"/>
    <cellStyle name="Millares 3 7 3 14 3" xfId="3304" xr:uid="{FBF5D202-67EC-4A63-A665-A515B7680F4A}"/>
    <cellStyle name="Millares 3 7 3 14 3 2" xfId="5106" xr:uid="{F456FE18-93D6-48AC-8E02-354E76DFA3B1}"/>
    <cellStyle name="Millares 3 7 3 14 4" xfId="5107" xr:uid="{231E31ED-6F7E-4CE7-BCDD-4C682EA5B519}"/>
    <cellStyle name="Millares 3 7 3 14 5" xfId="5108" xr:uid="{3C3D44AF-4F7B-41DC-B7FA-69061ADD915A}"/>
    <cellStyle name="Millares 3 7 3 14 6" xfId="5104" xr:uid="{C167EF1F-9CB6-494D-A77F-CBC9B315EE75}"/>
    <cellStyle name="Millares 3 7 3 15" xfId="3305" xr:uid="{85192EAE-8235-48B4-AC17-86FB40C05421}"/>
    <cellStyle name="Millares 3 7 3 15 2" xfId="3306" xr:uid="{567F4DDA-5404-41A3-8410-5BA8CAD3D0C0}"/>
    <cellStyle name="Millares 3 7 3 15 2 2" xfId="5110" xr:uid="{32B826B8-54EB-4223-98E9-5C1E1475F0E6}"/>
    <cellStyle name="Millares 3 7 3 15 3" xfId="3307" xr:uid="{4A692E37-B7F6-4A32-8976-5FD20D79779C}"/>
    <cellStyle name="Millares 3 7 3 15 3 2" xfId="5111" xr:uid="{272A1688-59D1-4D8C-B67C-097F63EDCE93}"/>
    <cellStyle name="Millares 3 7 3 15 4" xfId="5112" xr:uid="{91AB98C5-C2B1-421A-9228-D2C2B473830F}"/>
    <cellStyle name="Millares 3 7 3 15 5" xfId="5113" xr:uid="{FAFED72D-DF20-4089-BDFC-93A15388C34E}"/>
    <cellStyle name="Millares 3 7 3 15 6" xfId="5109" xr:uid="{7E4C2D96-1F41-40C1-886A-B29217B53907}"/>
    <cellStyle name="Millares 3 7 3 16" xfId="3308" xr:uid="{B6D94F65-0334-478F-B8E1-C5ACB4147AC5}"/>
    <cellStyle name="Millares 3 7 3 16 2" xfId="5114" xr:uid="{A55CADBB-D970-4D61-952E-106AE7D07EA3}"/>
    <cellStyle name="Millares 3 7 3 17" xfId="3309" xr:uid="{32892DEF-6D23-41C8-9226-7226CAE898FC}"/>
    <cellStyle name="Millares 3 7 3 17 2" xfId="5115" xr:uid="{A8582AC3-E157-4BA7-B39F-BAD3593108CA}"/>
    <cellStyle name="Millares 3 7 3 18" xfId="5116" xr:uid="{132234B5-B23A-499C-A9C4-62DC4D8159B5}"/>
    <cellStyle name="Millares 3 7 3 19" xfId="5117" xr:uid="{7B46D457-7CBE-4B7E-ABC4-D6A123A54363}"/>
    <cellStyle name="Millares 3 7 3 2" xfId="3310" xr:uid="{A95C5D29-53EC-40AF-A856-B49CDA4A7499}"/>
    <cellStyle name="Millares 3 7 3 2 2" xfId="3311" xr:uid="{C2183A47-8B33-4728-82EE-918368E07E41}"/>
    <cellStyle name="Millares 3 7 3 2 2 2" xfId="3312" xr:uid="{441A7477-85F6-4B34-872A-95D45DC3B6A0}"/>
    <cellStyle name="Millares 3 7 3 2 2 2 2" xfId="5120" xr:uid="{D7378CAF-0FB4-49C4-AF1F-F17D0E8AB128}"/>
    <cellStyle name="Millares 3 7 3 2 2 3" xfId="3313" xr:uid="{CB1FC9EB-5493-4BD2-874D-0C325E6383C2}"/>
    <cellStyle name="Millares 3 7 3 2 2 3 2" xfId="5121" xr:uid="{6AD63D45-1721-4F77-9AF5-BAF12D3092D8}"/>
    <cellStyle name="Millares 3 7 3 2 2 4" xfId="5122" xr:uid="{45279E9E-2396-46B5-B374-C68A2357B94B}"/>
    <cellStyle name="Millares 3 7 3 2 2 5" xfId="5123" xr:uid="{9560DF63-389B-4566-A249-D3BF1285EF7B}"/>
    <cellStyle name="Millares 3 7 3 2 2 6" xfId="5119" xr:uid="{1EC32C39-FD47-46CA-B9AC-3CA074DA32C8}"/>
    <cellStyle name="Millares 3 7 3 2 3" xfId="3314" xr:uid="{32B127E7-AE1E-4C7F-95EC-3F04E21C6BB9}"/>
    <cellStyle name="Millares 3 7 3 2 3 2" xfId="5124" xr:uid="{158BF54D-13DE-450E-8A8C-6EB5598EC7A3}"/>
    <cellStyle name="Millares 3 7 3 2 4" xfId="3315" xr:uid="{1FA1FB3F-3F3F-4018-A452-9B1266EBE9D1}"/>
    <cellStyle name="Millares 3 7 3 2 4 2" xfId="5125" xr:uid="{0BB283A0-79E0-49C8-B8B1-BE6DFAFF00B3}"/>
    <cellStyle name="Millares 3 7 3 2 5" xfId="5126" xr:uid="{1C13BA23-E647-4491-815E-037F8D6B1430}"/>
    <cellStyle name="Millares 3 7 3 2 6" xfId="5127" xr:uid="{F3766B02-4805-44E5-ADF8-52CFD2446170}"/>
    <cellStyle name="Millares 3 7 3 2 7" xfId="5118" xr:uid="{F515432D-5047-4261-9255-0F477C9C994E}"/>
    <cellStyle name="Millares 3 7 3 20" xfId="5083" xr:uid="{EE51BC0C-3FF6-4F9A-A3F7-395D5755152C}"/>
    <cellStyle name="Millares 3 7 3 3" xfId="3316" xr:uid="{F7783A15-257E-475E-82CB-D48F82A1F6BE}"/>
    <cellStyle name="Millares 3 7 3 3 2" xfId="3317" xr:uid="{43CB8AE2-EDC9-42E0-9289-7C66F52F38B4}"/>
    <cellStyle name="Millares 3 7 3 3 2 2" xfId="5129" xr:uid="{1562A59D-B0B5-4C9B-A208-27CC043C8A3B}"/>
    <cellStyle name="Millares 3 7 3 3 3" xfId="3318" xr:uid="{442D7F80-0194-4C60-ABB9-6918F0F9B73C}"/>
    <cellStyle name="Millares 3 7 3 3 3 2" xfId="5130" xr:uid="{4D754478-0597-4B97-A4C7-86D329F0C2A5}"/>
    <cellStyle name="Millares 3 7 3 3 4" xfId="5131" xr:uid="{5957BCA8-AB25-4C54-985F-F2CACEF9BAF4}"/>
    <cellStyle name="Millares 3 7 3 3 5" xfId="5132" xr:uid="{00A6CFC4-09A0-4E83-85E6-8471418A0D69}"/>
    <cellStyle name="Millares 3 7 3 3 6" xfId="5128" xr:uid="{B0FC2CEC-5A33-4548-BD91-90644DCBBB5B}"/>
    <cellStyle name="Millares 3 7 3 4" xfId="3319" xr:uid="{DEB70D49-5119-4F42-BABE-AD71535444A9}"/>
    <cellStyle name="Millares 3 7 3 4 2" xfId="3320" xr:uid="{9837F0AB-1916-43A8-960F-15B6DE1B652B}"/>
    <cellStyle name="Millares 3 7 3 4 2 2" xfId="5134" xr:uid="{A8E3FAB3-69A5-4DE1-ABB5-E0350F877083}"/>
    <cellStyle name="Millares 3 7 3 4 3" xfId="3321" xr:uid="{5F59F6B5-82B7-4943-AEA1-C5ED83FE2DF0}"/>
    <cellStyle name="Millares 3 7 3 4 3 2" xfId="5135" xr:uid="{9E131F22-3494-4A4E-9DB1-DD478A004E6F}"/>
    <cellStyle name="Millares 3 7 3 4 4" xfId="5136" xr:uid="{0210DD20-0610-4607-B3C0-510789BAB97D}"/>
    <cellStyle name="Millares 3 7 3 4 5" xfId="5137" xr:uid="{650C64F4-0FCE-4BD1-8393-8643552F43C6}"/>
    <cellStyle name="Millares 3 7 3 4 6" xfId="5133" xr:uid="{C7F0095E-F6FC-491E-A744-7D17A177C624}"/>
    <cellStyle name="Millares 3 7 3 5" xfId="3322" xr:uid="{C350A0DD-95B0-4B09-AB83-D201E95C29F5}"/>
    <cellStyle name="Millares 3 7 3 5 2" xfId="3323" xr:uid="{F009BE71-F9DD-4574-B98F-CDD0B8D8EC87}"/>
    <cellStyle name="Millares 3 7 3 5 2 2" xfId="3324" xr:uid="{7F2B9982-51C2-445C-A172-4569B2B017FC}"/>
    <cellStyle name="Millares 3 7 3 5 2 2 2" xfId="3325" xr:uid="{24028645-A2DE-4C58-9203-D4653A6D3AFE}"/>
    <cellStyle name="Millares 3 7 3 5 2 2 2 2" xfId="3326" xr:uid="{30870AE0-4A24-440D-BA4E-BF56A160DD05}"/>
    <cellStyle name="Millares 3 7 3 5 2 2 2 2 2" xfId="5142" xr:uid="{D445584D-8A0B-4EA2-8B9F-17A99B7AA452}"/>
    <cellStyle name="Millares 3 7 3 5 2 2 2 3" xfId="3327" xr:uid="{32515E23-8D59-45A5-8A52-F5E7186D65E6}"/>
    <cellStyle name="Millares 3 7 3 5 2 2 2 3 2" xfId="5143" xr:uid="{0B9714F6-9B5C-40C7-8CFD-63A7D5AB53EC}"/>
    <cellStyle name="Millares 3 7 3 5 2 2 2 4" xfId="5144" xr:uid="{110483F1-F2EB-4AF1-8CAC-4E6D25D0A4D0}"/>
    <cellStyle name="Millares 3 7 3 5 2 2 2 5" xfId="5145" xr:uid="{918F39EC-A118-45B3-B4FD-C3668D989CAB}"/>
    <cellStyle name="Millares 3 7 3 5 2 2 2 6" xfId="5141" xr:uid="{F6168177-35AC-4AC4-AF80-9113EA43896B}"/>
    <cellStyle name="Millares 3 7 3 5 2 2 3" xfId="3328" xr:uid="{92EEEABB-639F-44E1-A8F4-F4ACCB17B029}"/>
    <cellStyle name="Millares 3 7 3 5 2 2 3 2" xfId="5146" xr:uid="{466671FE-E3F6-46AD-B56D-697E15AE0D0E}"/>
    <cellStyle name="Millares 3 7 3 5 2 2 4" xfId="3329" xr:uid="{4B9C4D2B-E652-49DD-BCC9-D1914CBEB72F}"/>
    <cellStyle name="Millares 3 7 3 5 2 2 4 2" xfId="5147" xr:uid="{9BAE3928-3990-4184-A395-5D9900511DE4}"/>
    <cellStyle name="Millares 3 7 3 5 2 2 5" xfId="5148" xr:uid="{DE3BAEAC-9FD5-4F0E-8C1E-AAD32A0B90AF}"/>
    <cellStyle name="Millares 3 7 3 5 2 2 6" xfId="5149" xr:uid="{AAC50B0F-FF08-432E-A870-7FF92683CF99}"/>
    <cellStyle name="Millares 3 7 3 5 2 2 7" xfId="5140" xr:uid="{33413760-5384-4616-918D-9F6634683720}"/>
    <cellStyle name="Millares 3 7 3 5 2 3" xfId="3330" xr:uid="{2E90D78B-1882-482D-A569-904BD759EAB6}"/>
    <cellStyle name="Millares 3 7 3 5 2 3 2" xfId="5150" xr:uid="{5B8C8449-2D4D-4837-8EAA-C6A35E07CCB1}"/>
    <cellStyle name="Millares 3 7 3 5 2 4" xfId="3331" xr:uid="{E258B8E1-D2E6-4766-A4E1-871619A76B13}"/>
    <cellStyle name="Millares 3 7 3 5 2 4 2" xfId="5151" xr:uid="{54141149-0E59-4272-A2DA-F919B51500EA}"/>
    <cellStyle name="Millares 3 7 3 5 2 5" xfId="5152" xr:uid="{F36DE349-0E79-4AA2-92C4-71F1ED158AB6}"/>
    <cellStyle name="Millares 3 7 3 5 2 6" xfId="5153" xr:uid="{B41BA0BE-CE90-4E7C-BA7A-B88B0CCD2D77}"/>
    <cellStyle name="Millares 3 7 3 5 2 7" xfId="5139" xr:uid="{52F9515F-4E0D-4D38-9E09-13FAD8AD517D}"/>
    <cellStyle name="Millares 3 7 3 5 3" xfId="3332" xr:uid="{42D14E98-B428-4197-95E0-7A138FBFA121}"/>
    <cellStyle name="Millares 3 7 3 5 3 2" xfId="3333" xr:uid="{C99C1B16-4748-427C-B277-D57F80E31252}"/>
    <cellStyle name="Millares 3 7 3 5 3 2 2" xfId="3334" xr:uid="{764A20B5-ED49-4F15-AD49-25FF496E73C8}"/>
    <cellStyle name="Millares 3 7 3 5 3 2 2 2" xfId="5156" xr:uid="{D58AD827-6CE5-44B9-AFD7-835DCECC4351}"/>
    <cellStyle name="Millares 3 7 3 5 3 2 3" xfId="3335" xr:uid="{186B41A1-F265-4CBC-93B0-5D1FE26F8218}"/>
    <cellStyle name="Millares 3 7 3 5 3 2 3 2" xfId="5157" xr:uid="{F95EBAD3-A357-4BCC-92B5-065466DDE890}"/>
    <cellStyle name="Millares 3 7 3 5 3 2 4" xfId="5158" xr:uid="{C180B3F7-1710-4CC2-942C-4E062C053D1C}"/>
    <cellStyle name="Millares 3 7 3 5 3 2 5" xfId="5159" xr:uid="{DC7675ED-9A8D-4B1D-A9D7-04BC2E8F5C86}"/>
    <cellStyle name="Millares 3 7 3 5 3 2 6" xfId="5155" xr:uid="{87C05D0C-156E-4CC3-A02E-C96A04BDE70D}"/>
    <cellStyle name="Millares 3 7 3 5 3 3" xfId="3336" xr:uid="{323D8C14-3614-4826-92CE-E515CF6922BA}"/>
    <cellStyle name="Millares 3 7 3 5 3 3 2" xfId="5160" xr:uid="{90975697-EE4F-4046-82CA-86930C685A21}"/>
    <cellStyle name="Millares 3 7 3 5 3 4" xfId="3337" xr:uid="{05F07B41-1505-4D5C-BE91-864075B8BDB7}"/>
    <cellStyle name="Millares 3 7 3 5 3 4 2" xfId="5161" xr:uid="{FB860AD7-E7B9-4EBC-9FE1-4715A9F4BE83}"/>
    <cellStyle name="Millares 3 7 3 5 3 5" xfId="5162" xr:uid="{685E4501-99F0-46AA-A290-1ED5A7DD5D75}"/>
    <cellStyle name="Millares 3 7 3 5 3 6" xfId="5163" xr:uid="{8FB63A70-87C1-4898-8706-9A99A2CB9D19}"/>
    <cellStyle name="Millares 3 7 3 5 3 7" xfId="5154" xr:uid="{0A097DFF-7789-42BA-B530-474A5C4114E3}"/>
    <cellStyle name="Millares 3 7 3 5 4" xfId="3338" xr:uid="{D5C73F7D-79CC-4C21-BEFF-1ABDD20E2A7E}"/>
    <cellStyle name="Millares 3 7 3 5 4 2" xfId="5164" xr:uid="{C8E4188F-8667-4384-A4C7-BB60844C8743}"/>
    <cellStyle name="Millares 3 7 3 5 5" xfId="3339" xr:uid="{38663384-5FD2-4471-8914-1AFDB3670C98}"/>
    <cellStyle name="Millares 3 7 3 5 5 2" xfId="5165" xr:uid="{2853F0A7-918B-4552-BD3B-8D1A500A98F6}"/>
    <cellStyle name="Millares 3 7 3 5 6" xfId="5166" xr:uid="{12D5CA8F-5C2B-42CB-9F49-A3FBB9AF274A}"/>
    <cellStyle name="Millares 3 7 3 5 7" xfId="5167" xr:uid="{8B64EE76-133B-42F4-8B90-9432935A0AE6}"/>
    <cellStyle name="Millares 3 7 3 5 8" xfId="5138" xr:uid="{73308618-B1ED-43E9-AB4F-52A5EE668E8B}"/>
    <cellStyle name="Millares 3 7 3 6" xfId="3340" xr:uid="{00D7691C-D20C-439F-B0E2-530612013B99}"/>
    <cellStyle name="Millares 3 7 3 6 2" xfId="3341" xr:uid="{0C7FBD65-29D6-4816-A27B-FB17E87D389A}"/>
    <cellStyle name="Millares 3 7 3 6 2 2" xfId="5169" xr:uid="{D5B46183-354E-4CD8-AD75-4E4F2A5CF44D}"/>
    <cellStyle name="Millares 3 7 3 6 3" xfId="3342" xr:uid="{8FCBF6CF-03CC-4EF0-8171-0F97897F9AC7}"/>
    <cellStyle name="Millares 3 7 3 6 3 2" xfId="5170" xr:uid="{5C086D76-E726-428B-909D-08BEA98718D3}"/>
    <cellStyle name="Millares 3 7 3 6 4" xfId="5171" xr:uid="{CB36E8D2-A963-47EC-9177-01726BDE399A}"/>
    <cellStyle name="Millares 3 7 3 6 5" xfId="5172" xr:uid="{A1F4A87A-84ED-43E3-B343-02E130626EE5}"/>
    <cellStyle name="Millares 3 7 3 6 6" xfId="5168" xr:uid="{3976ACA0-DEF8-41FA-A7E3-4E9C3664F79E}"/>
    <cellStyle name="Millares 3 7 3 7" xfId="3343" xr:uid="{4F2C7628-3FD4-4F00-90A3-9245EEF52FAA}"/>
    <cellStyle name="Millares 3 7 3 7 2" xfId="3344" xr:uid="{B09C9D67-88ED-41CC-8551-1F5EEF537929}"/>
    <cellStyle name="Millares 3 7 3 7 2 2" xfId="5174" xr:uid="{14D087F4-2396-4C05-8486-C799A919BBC6}"/>
    <cellStyle name="Millares 3 7 3 7 3" xfId="3345" xr:uid="{C6711DB5-87CA-49BE-BAF5-824BD75AE70C}"/>
    <cellStyle name="Millares 3 7 3 7 3 2" xfId="5175" xr:uid="{F2A59C3B-A626-4C29-A1C9-7FB043954F37}"/>
    <cellStyle name="Millares 3 7 3 7 4" xfId="5176" xr:uid="{9FA5873D-76B0-48A6-8A27-690211ABC9C6}"/>
    <cellStyle name="Millares 3 7 3 7 5" xfId="5177" xr:uid="{A3C996BE-0306-4DBC-AD2C-13ED2490569B}"/>
    <cellStyle name="Millares 3 7 3 7 6" xfId="5173" xr:uid="{E4C96A75-24F2-4CCD-A72D-A3894187AA57}"/>
    <cellStyle name="Millares 3 7 3 8" xfId="3346" xr:uid="{A1AF48B5-03D1-4E45-9C24-9AC5A590893B}"/>
    <cellStyle name="Millares 3 7 3 8 2" xfId="3347" xr:uid="{B9B1BAA2-1C5B-4375-B061-1E77E3E0D535}"/>
    <cellStyle name="Millares 3 7 3 8 2 2" xfId="5179" xr:uid="{3AC1D007-78EA-480F-9390-F39E5CA134E1}"/>
    <cellStyle name="Millares 3 7 3 8 3" xfId="3348" xr:uid="{752EC208-6E9E-4C58-8224-85A5575156C4}"/>
    <cellStyle name="Millares 3 7 3 8 3 2" xfId="5180" xr:uid="{F753F4E1-6EC3-4DE8-AD3C-D21F51CFF0CC}"/>
    <cellStyle name="Millares 3 7 3 8 4" xfId="5181" xr:uid="{ED10066A-5871-4EBF-BAD0-F75F6EB2EB13}"/>
    <cellStyle name="Millares 3 7 3 8 4 2" xfId="9845" xr:uid="{91039E6D-9530-40AB-AC7D-939856287E3E}"/>
    <cellStyle name="Millares 3 7 3 8 5" xfId="5182" xr:uid="{45EAC4F3-506A-4177-8545-2389C297E54C}"/>
    <cellStyle name="Millares 3 7 3 8 5 2" xfId="9846" xr:uid="{597DB2AD-4C46-4153-A1D7-36505A671C05}"/>
    <cellStyle name="Millares 3 7 3 8 6" xfId="5178" xr:uid="{994F0809-7BC7-4FA0-AEAE-2DA178DBF70A}"/>
    <cellStyle name="Millares 3 7 3 8 6 2" xfId="9847" xr:uid="{5183A1F2-F02E-46A3-9A4C-88550600AC79}"/>
    <cellStyle name="Millares 3 7 3 9" xfId="3349" xr:uid="{626723F6-11D0-47E7-A25B-20F2146E360E}"/>
    <cellStyle name="Millares 3 7 3 9 2" xfId="3350" xr:uid="{EE3AD517-18FD-4272-B5B4-C7AD70F1EBA5}"/>
    <cellStyle name="Millares 3 7 3 9 2 2" xfId="5184" xr:uid="{7013873C-34B2-46B1-BACF-CA954080AA15}"/>
    <cellStyle name="Millares 3 7 3 9 2 2 2" xfId="9850" xr:uid="{66361F0D-7594-4645-BB0B-6A03425AD2BD}"/>
    <cellStyle name="Millares 3 7 3 9 2 3" xfId="9849" xr:uid="{22068AFE-C85C-443C-B8AC-B80A34A4D222}"/>
    <cellStyle name="Millares 3 7 3 9 3" xfId="3351" xr:uid="{4E1930E9-97E7-4D98-99F8-63781D135CFE}"/>
    <cellStyle name="Millares 3 7 3 9 3 2" xfId="5185" xr:uid="{8D0E4E71-31A5-4EE2-BB88-015939C082DE}"/>
    <cellStyle name="Millares 3 7 3 9 3 2 2" xfId="9852" xr:uid="{4772668F-52F6-43AA-B6E5-9B29799130D0}"/>
    <cellStyle name="Millares 3 7 3 9 3 3" xfId="9851" xr:uid="{605A0A93-2857-4CD3-871B-71BBAFCBAA71}"/>
    <cellStyle name="Millares 3 7 3 9 4" xfId="5186" xr:uid="{B35D4D2E-5A80-4923-9C8A-FA3C6D9F3B31}"/>
    <cellStyle name="Millares 3 7 3 9 4 2" xfId="9853" xr:uid="{8DFFA95C-DBC2-4013-9EC0-B490C995E125}"/>
    <cellStyle name="Millares 3 7 3 9 5" xfId="5187" xr:uid="{A3D585B5-E305-4FB4-B290-2907B0080024}"/>
    <cellStyle name="Millares 3 7 3 9 5 2" xfId="9854" xr:uid="{5EB21485-D52E-42E1-86D1-B74B0989F137}"/>
    <cellStyle name="Millares 3 7 3 9 6" xfId="5183" xr:uid="{4265367A-3322-46FE-B4F1-D85B9EFDBF68}"/>
    <cellStyle name="Millares 3 7 3 9 6 2" xfId="9855" xr:uid="{C4068157-B698-4668-AFBE-578BC7C839A1}"/>
    <cellStyle name="Millares 3 7 3 9 7" xfId="9848" xr:uid="{CCC4AD99-B403-417B-B4BB-385CFE82D701}"/>
    <cellStyle name="Millares 3 7 4" xfId="3352" xr:uid="{1ABDFF66-9624-47AD-BB06-A293B4612356}"/>
    <cellStyle name="Millares 3 7 4 2" xfId="5188" xr:uid="{416EAADF-C94E-467F-AA36-72D68927A391}"/>
    <cellStyle name="Millares 3 7 4 2 2" xfId="9857" xr:uid="{5106FBBB-3085-43BE-9628-EF6291D0984A}"/>
    <cellStyle name="Millares 3 7 4 3" xfId="9856" xr:uid="{C2C2D0EE-254A-484E-8EA3-57786743DCA6}"/>
    <cellStyle name="Millares 3 7 5" xfId="3353" xr:uid="{644AC1C0-2BE3-4E19-9293-384EF6036305}"/>
    <cellStyle name="Millares 3 7 5 2" xfId="5189" xr:uid="{F48F53BB-D079-4768-A10C-826B63BD7D9A}"/>
    <cellStyle name="Millares 3 7 5 2 2" xfId="9859" xr:uid="{627652C2-F15F-4217-BD19-06A67D4FF5A9}"/>
    <cellStyle name="Millares 3 7 5 3" xfId="9858" xr:uid="{7AD4A23E-CC7F-470E-9463-9F422AB5E87E}"/>
    <cellStyle name="Millares 3 7 6" xfId="5190" xr:uid="{5849DACB-2A2D-410F-9EA8-454F4E7F1D29}"/>
    <cellStyle name="Millares 3 7 6 2" xfId="9860" xr:uid="{005F654E-5319-4D74-BAC3-C34DA4EB7020}"/>
    <cellStyle name="Millares 3 7 7" xfId="5191" xr:uid="{E5D1AF45-1559-464B-B38B-4E9B6E05AD75}"/>
    <cellStyle name="Millares 3 7 7 2" xfId="9861" xr:uid="{B99FABEC-EE56-4500-B2E7-14B663DA9C70}"/>
    <cellStyle name="Millares 3 7 8" xfId="4857" xr:uid="{0D8B20AB-2B08-40DA-B617-707BA78DD69B}"/>
    <cellStyle name="Millares 3 7 8 2" xfId="9862" xr:uid="{8AAE18D0-185F-41D4-8978-FD6D419DF567}"/>
    <cellStyle name="Millares 3 8" xfId="3354" xr:uid="{2ED5F665-FF18-4B8C-94C5-48690F912043}"/>
    <cellStyle name="Millares 3 8 2" xfId="3355" xr:uid="{1F36B798-27DC-4201-8DA2-2E1365AB47C4}"/>
    <cellStyle name="Millares 3 8 2 2" xfId="5192" xr:uid="{C89D8933-B754-4DAA-B825-09F44D29F5C8}"/>
    <cellStyle name="Millares 3 8 2 2 2" xfId="9865" xr:uid="{835BA3D2-47C4-4FD8-9016-ECCF146060BF}"/>
    <cellStyle name="Millares 3 8 2 3" xfId="9864" xr:uid="{576997FD-3454-4C20-AA25-C0C7AEEFF876}"/>
    <cellStyle name="Millares 3 8 3" xfId="3356" xr:uid="{30029FB7-65A3-4D1D-8D1D-BEFB418DF191}"/>
    <cellStyle name="Millares 3 8 3 2" xfId="5193" xr:uid="{456E9CA7-F281-4481-A36C-E243E5DF7C38}"/>
    <cellStyle name="Millares 3 8 3 2 2" xfId="9867" xr:uid="{0348C44D-724F-425A-BA87-949A66B4D1CD}"/>
    <cellStyle name="Millares 3 8 3 3" xfId="9866" xr:uid="{B9AF4522-70E5-4F88-B3FD-DD15455F1965}"/>
    <cellStyle name="Millares 3 8 4" xfId="5194" xr:uid="{73E22AE8-FC09-42F0-83E3-C2B025DC5FD4}"/>
    <cellStyle name="Millares 3 8 4 2" xfId="9868" xr:uid="{36FF4ABF-805A-4146-8BEC-12EE90C4DA0A}"/>
    <cellStyle name="Millares 3 8 5" xfId="5195" xr:uid="{93DD6006-B2BF-4B5F-8BD9-CC851F204894}"/>
    <cellStyle name="Millares 3 8 5 2" xfId="9869" xr:uid="{E344D659-66C0-4A87-8A4C-71A4D1301DEB}"/>
    <cellStyle name="Millares 3 8 6" xfId="9863" xr:uid="{AE85B50E-D432-4486-A94D-108504CA7FDE}"/>
    <cellStyle name="Millares 3 9" xfId="3357" xr:uid="{97C6EF68-F64F-4821-8EA0-55819D108F5A}"/>
    <cellStyle name="Millares 3 9 2" xfId="9870" xr:uid="{017B097E-7074-44FC-9048-2F345709FC4A}"/>
    <cellStyle name="Millares 30" xfId="1241" xr:uid="{2B4A9F52-9C74-4305-BBB7-B442034F6146}"/>
    <cellStyle name="Millares 30 2" xfId="5197" xr:uid="{D5B1D9A6-C266-485C-B3FB-9C9F911B11D1}"/>
    <cellStyle name="Millares 30 2 2" xfId="9872" xr:uid="{F86C3D9E-2F03-463B-939D-A754FEA62E5F}"/>
    <cellStyle name="Millares 30 3" xfId="5196" xr:uid="{B7ACD83B-E9B4-4956-84F9-9F9C60681E01}"/>
    <cellStyle name="Millares 30 3 2" xfId="9873" xr:uid="{12E6DDC6-C09B-4187-B521-21F2F2C2E6F9}"/>
    <cellStyle name="Millares 30 4" xfId="3358" xr:uid="{AAD57687-B8AC-4180-A0A1-9AC56A28052A}"/>
    <cellStyle name="Millares 30 4 2" xfId="9874" xr:uid="{C047982D-4E02-4900-9BD6-626FF815FA7E}"/>
    <cellStyle name="Millares 30 4 3" xfId="24117" xr:uid="{461AC679-E023-4C40-B3B4-5C691D3E60D9}"/>
    <cellStyle name="Millares 30 5" xfId="7658" xr:uid="{322CE5BC-5B99-4E0D-92E4-59539A90F388}"/>
    <cellStyle name="Millares 30 5 2" xfId="9875" xr:uid="{54101559-FF91-4E08-BC3A-67AD94650781}"/>
    <cellStyle name="Millares 30 5 3" xfId="25179" xr:uid="{EF3DAA81-2214-4405-BCC0-6ED7F9436822}"/>
    <cellStyle name="Millares 30 6" xfId="6919" xr:uid="{0742F4DF-D3F5-4927-9C7B-621F7F223A57}"/>
    <cellStyle name="Millares 30 6 2" xfId="9876" xr:uid="{78200D54-658B-4189-86E5-687B6A1B53C5}"/>
    <cellStyle name="Millares 30 6 3" xfId="24588" xr:uid="{213CFA9F-7050-48CE-8D7E-5A64CB53B50E}"/>
    <cellStyle name="Millares 30 7" xfId="9871" xr:uid="{09E7BBE2-625A-4320-90E6-C9BF3B178FCC}"/>
    <cellStyle name="Millares 300" xfId="1650" xr:uid="{86FC67E3-5467-4D40-AAEB-9B913A39B9A2}"/>
    <cellStyle name="Millares 300 2" xfId="9877" xr:uid="{7B43B122-E845-45F6-94ED-0BA0E5C86A0A}"/>
    <cellStyle name="Millares 300 3" xfId="24002" xr:uid="{AC13FFBF-7516-4010-A3A4-389B637E1AFD}"/>
    <cellStyle name="Millares 301" xfId="1651" xr:uid="{CE83559E-30AB-4ED4-9700-04EF58B31ECF}"/>
    <cellStyle name="Millares 301 2" xfId="9878" xr:uid="{502FEBB0-9172-4132-8DA2-00D0DFAE5436}"/>
    <cellStyle name="Millares 301 3" xfId="24003" xr:uid="{54AEC3BC-A8D8-4EBE-9333-2003DC4F182F}"/>
    <cellStyle name="Millares 302" xfId="1652" xr:uid="{71C02583-DC42-40FB-8BE3-A17675466616}"/>
    <cellStyle name="Millares 302 2" xfId="9879" xr:uid="{1D870D37-DCBC-4FF0-AFF0-E3ED4ABF8FFF}"/>
    <cellStyle name="Millares 302 3" xfId="24004" xr:uid="{26BB7B5C-01BA-45B9-B187-16B2333E375E}"/>
    <cellStyle name="Millares 303" xfId="1653" xr:uid="{8118DE19-E57C-4673-941F-D987D1343F20}"/>
    <cellStyle name="Millares 303 2" xfId="9880" xr:uid="{734C9E5D-FC89-4D35-A2B1-A5B0B41E8CE6}"/>
    <cellStyle name="Millares 303 3" xfId="24005" xr:uid="{D7BE1884-109B-4DC7-8C2A-0EBDBBADCA3E}"/>
    <cellStyle name="Millares 304" xfId="1654" xr:uid="{50ED9B58-2C6D-46D7-B87D-3A3EA5A9AEA4}"/>
    <cellStyle name="Millares 304 2" xfId="9881" xr:uid="{C15E8A63-0348-4ADD-B5D0-C705FC171248}"/>
    <cellStyle name="Millares 304 3" xfId="24006" xr:uid="{AF66B0B3-C4B6-4C93-9C50-07BA2C913244}"/>
    <cellStyle name="Millares 305" xfId="1655" xr:uid="{55EE866B-A5E6-40DD-A59A-AC9162679A30}"/>
    <cellStyle name="Millares 305 2" xfId="9882" xr:uid="{48192D7B-50AA-436F-83C0-7969A6C59403}"/>
    <cellStyle name="Millares 305 3" xfId="24007" xr:uid="{D551F333-CA6F-4648-8AF0-636A83DD32A5}"/>
    <cellStyle name="Millares 306" xfId="1656" xr:uid="{7FCF4E22-B6D2-4BB0-8250-E6EAFE63E191}"/>
    <cellStyle name="Millares 306 2" xfId="9883" xr:uid="{A7C3B19C-CAE3-4951-BF1D-0D6489EA9B09}"/>
    <cellStyle name="Millares 306 3" xfId="24008" xr:uid="{6316DE95-70FE-4CFA-B1F2-30DD4B625776}"/>
    <cellStyle name="Millares 307" xfId="7314" xr:uid="{4AC21A7B-87F0-4D87-A8F0-3C7EC76093EB}"/>
    <cellStyle name="Millares 307 2" xfId="9884" xr:uid="{A6A70163-93C9-41A5-8C62-D4C3D3509330}"/>
    <cellStyle name="Millares 307 3" xfId="24902" xr:uid="{6D7E72BB-C373-4F29-AC1F-528A5F7A7505}"/>
    <cellStyle name="Millares 308" xfId="7484" xr:uid="{0CF08F2D-1E58-4AA1-9DC7-179943DD3DA8}"/>
    <cellStyle name="Millares 308 2" xfId="9885" xr:uid="{B4013A9F-28DA-4896-87B8-C7B4F2E3CD71}"/>
    <cellStyle name="Millares 308 3" xfId="25040" xr:uid="{8836B3F6-D5F0-4E07-B358-ADBB7CCD2D94}"/>
    <cellStyle name="Millares 309" xfId="1928" xr:uid="{E02E4515-AF1A-4E59-B9BE-0606D74399D4}"/>
    <cellStyle name="Millares 309 2" xfId="9886" xr:uid="{252DBB65-FF79-4959-AAB6-F38446E7EA86}"/>
    <cellStyle name="Millares 309 3" xfId="24034" xr:uid="{9D9A68AB-26D7-4EB4-839A-12F36285117B}"/>
    <cellStyle name="Millares 31" xfId="1235" xr:uid="{39D9232D-8C7C-4EF7-A377-2D31412D4341}"/>
    <cellStyle name="Millares 31 2" xfId="5199" xr:uid="{E4D17CF6-099B-439F-A47F-E4EED00767DF}"/>
    <cellStyle name="Millares 31 2 2" xfId="9888" xr:uid="{CFF21AF7-D2A5-49D5-8D5A-CAF531501698}"/>
    <cellStyle name="Millares 31 3" xfId="5198" xr:uid="{77FCD0BD-968D-469A-A2D7-EC0118A92A1E}"/>
    <cellStyle name="Millares 31 3 2" xfId="9889" xr:uid="{E02C26EF-60F1-4007-88C0-0D726D450EB2}"/>
    <cellStyle name="Millares 31 4" xfId="3359" xr:uid="{1AE409A2-657F-4AEC-8941-FAA9020054E0}"/>
    <cellStyle name="Millares 31 4 2" xfId="9890" xr:uid="{B13C51DD-2290-4D57-850A-B966E87B2D34}"/>
    <cellStyle name="Millares 31 4 3" xfId="24118" xr:uid="{3C183672-B0BF-44FE-929E-14970F0C8919}"/>
    <cellStyle name="Millares 31 5" xfId="7116" xr:uid="{CC2F38DF-B089-4366-B8B0-3EF72CF282F5}"/>
    <cellStyle name="Millares 31 5 2" xfId="9891" xr:uid="{184B7E9C-CAF6-4CFA-A048-02FDF71BF000}"/>
    <cellStyle name="Millares 31 5 3" xfId="24742" xr:uid="{B4C7B8D5-129E-4383-AA4E-25F46531ADC2}"/>
    <cellStyle name="Millares 31 6" xfId="7034" xr:uid="{5329A8F3-4E65-442F-8292-037C63FA9EEC}"/>
    <cellStyle name="Millares 31 6 2" xfId="9892" xr:uid="{03FDD0F7-981E-4C40-B311-AFCED9D6C076}"/>
    <cellStyle name="Millares 31 6 3" xfId="24680" xr:uid="{B258A2D3-AA9A-4CD2-BE25-49385EBF299C}"/>
    <cellStyle name="Millares 31 7" xfId="9887" xr:uid="{20FB55E5-579A-4E20-A577-AE573EEE4885}"/>
    <cellStyle name="Millares 310" xfId="7867" xr:uid="{A00B7D0D-736F-4D47-8E77-46219699F62F}"/>
    <cellStyle name="Millares 310 2" xfId="9893" xr:uid="{5617E3C0-ECE9-4592-AC01-D2FA6C7F978E}"/>
    <cellStyle name="Millares 310 3" xfId="25352" xr:uid="{9E1FCCAD-1273-4108-A533-70E5D575DC9B}"/>
    <cellStyle name="Millares 311" xfId="7716" xr:uid="{9FE8ED7F-CCE8-4465-92D7-98359C588E89}"/>
    <cellStyle name="Millares 311 2" xfId="9894" xr:uid="{65E66C51-7A44-47BC-A7DD-EF261600F6ED}"/>
    <cellStyle name="Millares 311 3" xfId="25229" xr:uid="{E7705CC7-4BD8-4208-99C7-119A0F09E598}"/>
    <cellStyle name="Millares 312" xfId="7712" xr:uid="{B9AF19DB-59D8-4C2A-89EC-F2B317E8D600}"/>
    <cellStyle name="Millares 312 2" xfId="9895" xr:uid="{8C4294C9-A5C1-41CB-8941-82A46E24F907}"/>
    <cellStyle name="Millares 312 3" xfId="25225" xr:uid="{12EDFFCE-29F1-4017-98FC-8E6E36D9E7C5}"/>
    <cellStyle name="Millares 313" xfId="9325" xr:uid="{58C3E13A-3BB1-4543-9DE3-08C61D576AA3}"/>
    <cellStyle name="Millares 313 2" xfId="9896" xr:uid="{A17493C0-5C74-4B25-94FB-71EA1CF9393D}"/>
    <cellStyle name="Millares 313 3" xfId="26124" xr:uid="{4293E73F-995B-4C91-8EEB-4758A1274672}"/>
    <cellStyle name="Millares 314" xfId="9328" xr:uid="{BAF0370A-CD60-41A2-86A8-B994A5D30ADC}"/>
    <cellStyle name="Millares 314 2" xfId="9897" xr:uid="{DD6FD63B-ED5A-444E-AECD-F8D944746381}"/>
    <cellStyle name="Millares 314 3" xfId="26125" xr:uid="{5B1E95FA-CD3D-4F74-B6C2-F5550E08FFF1}"/>
    <cellStyle name="Millares 315" xfId="8495" xr:uid="{FE82B0F1-7D5D-403E-8C76-F9023F1DBE2C}"/>
    <cellStyle name="Millares 315 2" xfId="9898" xr:uid="{594AB867-87DC-4EC0-8EA7-E5C157E658B3}"/>
    <cellStyle name="Millares 315 3" xfId="25718" xr:uid="{1544098F-BC4A-4459-8922-7BC6CC8376D3}"/>
    <cellStyle name="Millares 316" xfId="8406" xr:uid="{6767C6DD-51EC-4A02-9B9F-2F0B7AE49932}"/>
    <cellStyle name="Millares 317" xfId="9099" xr:uid="{8D04F722-1ECD-4C90-B7B0-5C474F827AD7}"/>
    <cellStyle name="Millares 32" xfId="1243" xr:uid="{6F8C858E-3398-4303-9D28-D0ED9D28EA42}"/>
    <cellStyle name="Millares 32 2" xfId="5201" xr:uid="{DA1DCC93-D6D5-4B87-B417-1249824680BB}"/>
    <cellStyle name="Millares 32 2 2" xfId="9900" xr:uid="{9A18B735-7FD0-4151-849D-2F46DD03177E}"/>
    <cellStyle name="Millares 32 3" xfId="5200" xr:uid="{53086800-4CB7-4B7B-BC82-9EBAF1FF79D6}"/>
    <cellStyle name="Millares 32 3 2" xfId="9901" xr:uid="{642A9C1C-F259-4E92-B825-E59A90A0A413}"/>
    <cellStyle name="Millares 32 4" xfId="1659" xr:uid="{3C0B7181-1E04-486C-B0BB-21DE328141D1}"/>
    <cellStyle name="Millares 32 4 2" xfId="9902" xr:uid="{4FC65A5E-C632-4163-8C81-0C0475348EF6}"/>
    <cellStyle name="Millares 32 4 3" xfId="24011" xr:uid="{67982621-6FEC-4F91-BD09-E75424A28800}"/>
    <cellStyle name="Millares 32 5" xfId="7490" xr:uid="{165A1696-365A-4FEA-ABEC-58EA2F41A5FE}"/>
    <cellStyle name="Millares 32 5 2" xfId="9903" xr:uid="{344B9EB3-6614-4410-A934-06082EBCC385}"/>
    <cellStyle name="Millares 32 5 3" xfId="25043" xr:uid="{5AA35BB6-6D49-4082-96FF-1D3334ED6E4B}"/>
    <cellStyle name="Millares 32 6" xfId="7362" xr:uid="{A2BB2B98-8413-4D3B-9F19-9031306A8E77}"/>
    <cellStyle name="Millares 32 6 2" xfId="9904" xr:uid="{2FA9F948-AFB4-4442-BC72-BEC7C78E188D}"/>
    <cellStyle name="Millares 32 6 3" xfId="24936" xr:uid="{5A958728-DB7E-4DAF-8DF2-E89472C8DF7D}"/>
    <cellStyle name="Millares 32 7" xfId="9899" xr:uid="{90DAFA94-7AD8-4FFB-A845-865E7BA2C307}"/>
    <cellStyle name="Millares 33" xfId="1245" xr:uid="{EE6D682C-C516-4F7B-989A-C2EA787AF831}"/>
    <cellStyle name="Millares 33 2" xfId="5203" xr:uid="{81A1CB55-1327-4994-A8BB-09F0F1308A21}"/>
    <cellStyle name="Millares 33 2 2" xfId="9906" xr:uid="{E431C150-65B4-4BC3-85FE-6D97F46D3997}"/>
    <cellStyle name="Millares 33 3" xfId="5202" xr:uid="{7C4BA7EE-0C25-45FE-B6E8-73E52E055D0C}"/>
    <cellStyle name="Millares 33 3 2" xfId="9907" xr:uid="{5CFD45FF-8616-4657-B2EC-CB806DF3D559}"/>
    <cellStyle name="Millares 33 4" xfId="3360" xr:uid="{2B64412D-C366-4202-9C0F-147F8E590BA4}"/>
    <cellStyle name="Millares 33 4 2" xfId="9908" xr:uid="{A0E55287-4A0E-449E-88A6-72695A032F11}"/>
    <cellStyle name="Millares 33 4 3" xfId="24119" xr:uid="{CC61C0ED-BB31-45E4-8137-5CCCF661F067}"/>
    <cellStyle name="Millares 33 5" xfId="7415" xr:uid="{DD0F856F-0B3A-434B-A782-924C64FB18CB}"/>
    <cellStyle name="Millares 33 5 2" xfId="9909" xr:uid="{2D3D4811-4963-434C-A9BE-31AF5A8E12F9}"/>
    <cellStyle name="Millares 33 5 3" xfId="24978" xr:uid="{C7EE5DFE-F994-4004-AEE1-1A59156C918C}"/>
    <cellStyle name="Millares 33 6" xfId="7698" xr:uid="{412D4430-0130-43DD-A13D-EC733866F000}"/>
    <cellStyle name="Millares 33 6 2" xfId="9910" xr:uid="{0509E322-D73F-4078-BCEF-CFFD2EDDD527}"/>
    <cellStyle name="Millares 33 6 3" xfId="25211" xr:uid="{B859E27F-AE95-4E63-8246-D92B4A25115E}"/>
    <cellStyle name="Millares 33 7" xfId="9905" xr:uid="{67E8F28D-7E37-4C83-B65C-DFACFE3BF5CB}"/>
    <cellStyle name="Millares 34" xfId="1247" xr:uid="{7F68C749-D530-42E6-B876-ABD8153D3BEA}"/>
    <cellStyle name="Millares 34 2" xfId="5205" xr:uid="{0066DE2B-A30F-4D2E-A166-9A26297CA3A6}"/>
    <cellStyle name="Millares 34 2 2" xfId="9912" xr:uid="{92937284-1C71-4C2A-876D-728292568B95}"/>
    <cellStyle name="Millares 34 3" xfId="5204" xr:uid="{15E538DD-147E-4687-A8FD-A4915AE3A551}"/>
    <cellStyle name="Millares 34 3 2" xfId="9913" xr:uid="{DBD73117-C86B-40D5-9462-EB500E772572}"/>
    <cellStyle name="Millares 34 4" xfId="3361" xr:uid="{E1A9F630-0A6F-4D6A-8C86-70C3EE65281E}"/>
    <cellStyle name="Millares 34 4 2" xfId="9914" xr:uid="{EA6860D9-54CD-45C4-AC55-F7A08D22AECB}"/>
    <cellStyle name="Millares 34 4 3" xfId="24120" xr:uid="{2C868C12-A07F-4DAF-9772-82475C309233}"/>
    <cellStyle name="Millares 34 5" xfId="7161" xr:uid="{43617E9A-6438-49CD-80E6-D97843719418}"/>
    <cellStyle name="Millares 34 5 2" xfId="9915" xr:uid="{DC175E6B-CA14-4AB7-A1F9-483763399A90}"/>
    <cellStyle name="Millares 34 5 3" xfId="24778" xr:uid="{6D25E079-F0C5-486E-A166-96BFAA4134C3}"/>
    <cellStyle name="Millares 34 6" xfId="7151" xr:uid="{013DF5DD-896E-4532-A348-37F531BD97C9}"/>
    <cellStyle name="Millares 34 6 2" xfId="9916" xr:uid="{027CD47E-009E-4BD6-99CA-F85178C27367}"/>
    <cellStyle name="Millares 34 6 3" xfId="24770" xr:uid="{CB4A6C8D-6109-4A81-8F3A-024C7DC1345E}"/>
    <cellStyle name="Millares 34 7" xfId="9911" xr:uid="{8B685374-C30E-4144-8A04-971CF8DD599F}"/>
    <cellStyle name="Millares 35" xfId="1249" xr:uid="{3F70908D-EE75-414D-8250-901C62D7C1D3}"/>
    <cellStyle name="Millares 35 2" xfId="5207" xr:uid="{FEA3E06A-9167-41BE-BAB3-BB4B0F286DB4}"/>
    <cellStyle name="Millares 35 2 2" xfId="9918" xr:uid="{713860C7-F7B3-4B3D-B1DB-15A4915D987B}"/>
    <cellStyle name="Millares 35 3" xfId="5206" xr:uid="{ED4A05C9-3A4A-47E7-8D65-F60352B68D82}"/>
    <cellStyle name="Millares 35 3 2" xfId="9919" xr:uid="{4C61555A-0907-43A0-A3B6-2FEE7CC7132A}"/>
    <cellStyle name="Millares 35 4" xfId="3362" xr:uid="{B21D1B0B-72B6-4A23-8909-196A833774D1}"/>
    <cellStyle name="Millares 35 4 2" xfId="9920" xr:uid="{7B8256E4-B3FD-424A-9D99-8BE918FEBA66}"/>
    <cellStyle name="Millares 35 4 3" xfId="24121" xr:uid="{091181DA-FDD5-4FFB-A786-3F5335AB3F48}"/>
    <cellStyle name="Millares 35 5" xfId="7640" xr:uid="{E3C008CA-3A0E-43C0-A68F-E5FC99668E0E}"/>
    <cellStyle name="Millares 35 5 2" xfId="9921" xr:uid="{63AD33CF-5DCF-4170-9BD6-09ED77E18880}"/>
    <cellStyle name="Millares 35 5 3" xfId="25165" xr:uid="{331A6214-6E2B-44F7-B602-395BA1601C7F}"/>
    <cellStyle name="Millares 35 6" xfId="6900" xr:uid="{409C121C-9E51-40B4-8EBD-50019A960557}"/>
    <cellStyle name="Millares 35 6 2" xfId="9922" xr:uid="{C5A81B46-43CD-41C3-8403-F81CB6705A10}"/>
    <cellStyle name="Millares 35 6 3" xfId="24570" xr:uid="{80730640-ADC3-44A3-9AD3-08D2F44C1958}"/>
    <cellStyle name="Millares 35 7" xfId="9917" xr:uid="{4B85793D-01AC-4971-A487-2E582F59BD9B}"/>
    <cellStyle name="Millares 36" xfId="1251" xr:uid="{BF93E090-218F-4706-AE43-37B02EC95D11}"/>
    <cellStyle name="Millares 36 2" xfId="5209" xr:uid="{50015CB7-BBDD-4A5C-8EAD-570135C3CDAE}"/>
    <cellStyle name="Millares 36 2 2" xfId="9924" xr:uid="{6C80ADFA-01E0-43C1-B0FE-6AADCC13D5B0}"/>
    <cellStyle name="Millares 36 3" xfId="5208" xr:uid="{105EBB6F-CFAA-40D1-83BC-47AF48D5B26B}"/>
    <cellStyle name="Millares 36 3 2" xfId="9925" xr:uid="{6D6B82C4-100E-4320-9067-79A4E2B97A5F}"/>
    <cellStyle name="Millares 36 4" xfId="3363" xr:uid="{7ECB2E0C-08B8-4548-ABB9-279EB96D5EB5}"/>
    <cellStyle name="Millares 36 4 2" xfId="9926" xr:uid="{1D579BF3-A199-496F-B640-CAA53FEF0EF7}"/>
    <cellStyle name="Millares 36 4 3" xfId="24122" xr:uid="{3799413E-CB63-48B8-B61F-01B1BCB40AAD}"/>
    <cellStyle name="Millares 36 5" xfId="7647" xr:uid="{78898C95-C1D1-4496-AFCA-4A2CD8EE756D}"/>
    <cellStyle name="Millares 36 5 2" xfId="9927" xr:uid="{49888593-2F49-47BD-86F0-DC719A63F342}"/>
    <cellStyle name="Millares 36 5 3" xfId="25168" xr:uid="{B95D0AA7-5C93-484C-B736-82DD4860A761}"/>
    <cellStyle name="Millares 36 6" xfId="7398" xr:uid="{CE657040-1329-49C6-A227-B884B419AA11}"/>
    <cellStyle name="Millares 36 6 2" xfId="9928" xr:uid="{644C9DB3-9E55-4A8E-868D-FB8A30D68C28}"/>
    <cellStyle name="Millares 36 6 3" xfId="24963" xr:uid="{3F784137-47B9-4A8C-98FE-3E6D922E2863}"/>
    <cellStyle name="Millares 36 7" xfId="9923" xr:uid="{1D81246F-217C-440D-A3E8-E4A5FA8320CE}"/>
    <cellStyle name="Millares 37" xfId="1253" xr:uid="{146431C8-50A7-485E-A0D7-6B373C1AFCAB}"/>
    <cellStyle name="Millares 37 2" xfId="5211" xr:uid="{CE2626F9-3574-49C9-8780-084C3D878BC9}"/>
    <cellStyle name="Millares 37 2 2" xfId="9930" xr:uid="{15FFE874-7408-4EF8-B6E3-2FA755D5D607}"/>
    <cellStyle name="Millares 37 3" xfId="5210" xr:uid="{EDB1B107-B165-4115-91B7-9F92BD7DA884}"/>
    <cellStyle name="Millares 37 3 2" xfId="9931" xr:uid="{83BE7082-E5B5-456B-9707-56DE801B3107}"/>
    <cellStyle name="Millares 37 4" xfId="3364" xr:uid="{518163C2-B2AE-4993-93F8-F5B4EC8C4D51}"/>
    <cellStyle name="Millares 37 4 2" xfId="9932" xr:uid="{5BB5BB68-34D7-4A8A-AC48-2AE0B5554BFA}"/>
    <cellStyle name="Millares 37 4 3" xfId="24123" xr:uid="{6A9C4B13-5177-4B9F-8D0A-31A91E2D012A}"/>
    <cellStyle name="Millares 37 5" xfId="7079" xr:uid="{6259A5D8-4530-4733-A684-E9478BA46D3A}"/>
    <cellStyle name="Millares 37 5 2" xfId="9933" xr:uid="{EC720957-920B-463A-B158-F4136089417D}"/>
    <cellStyle name="Millares 37 5 3" xfId="24714" xr:uid="{EC573527-D084-4DA4-81C0-A8DCE972694C}"/>
    <cellStyle name="Millares 37 6" xfId="7057" xr:uid="{021031A9-97CE-4AC0-8EC9-9165FFF9ECA0}"/>
    <cellStyle name="Millares 37 6 2" xfId="9934" xr:uid="{B24ABA89-2A75-4DFD-A02B-17908C76823A}"/>
    <cellStyle name="Millares 37 6 3" xfId="24695" xr:uid="{4ADBF479-D8B7-4FAC-9D10-52F371F8D329}"/>
    <cellStyle name="Millares 37 7" xfId="9929" xr:uid="{AFCF77D8-A57B-4F82-974D-6F30A2B2BA96}"/>
    <cellStyle name="Millares 38" xfId="1255" xr:uid="{7846EBE1-7BC5-4F82-9A77-FBEABE93C951}"/>
    <cellStyle name="Millares 38 2" xfId="5213" xr:uid="{0B3FBD82-E2DB-4512-BE70-4332824A2475}"/>
    <cellStyle name="Millares 38 2 2" xfId="9936" xr:uid="{77CF8398-6EAE-4313-AF8E-B28E3DC9E980}"/>
    <cellStyle name="Millares 38 3" xfId="5212" xr:uid="{58F96FF2-D82A-4730-BE14-4B9E2C27A95D}"/>
    <cellStyle name="Millares 38 3 2" xfId="9937" xr:uid="{6E270CC0-96DC-43E5-A3D0-9B6A8F9CB55E}"/>
    <cellStyle name="Millares 38 4" xfId="3365" xr:uid="{B577E583-9982-4571-8F0F-CADFD3FC8460}"/>
    <cellStyle name="Millares 38 4 2" xfId="9938" xr:uid="{6C2FDBAA-9972-4FAF-94BD-B4A87E14ED32}"/>
    <cellStyle name="Millares 38 4 3" xfId="24124" xr:uid="{9CF5F6E3-5188-403F-8AB0-094F5DD286F1}"/>
    <cellStyle name="Millares 38 5" xfId="2882" xr:uid="{9562EA80-390F-478F-89AE-F49F058A8A25}"/>
    <cellStyle name="Millares 38 5 2" xfId="9939" xr:uid="{13C49B42-1EE2-4D9B-910D-AF0B49ED4E43}"/>
    <cellStyle name="Millares 38 5 3" xfId="24100" xr:uid="{3725FBC5-6EA7-4836-AF3B-4B3D804C6C91}"/>
    <cellStyle name="Millares 38 6" xfId="7004" xr:uid="{B5D2A5F6-EBF6-4465-94DB-267606926CA0}"/>
    <cellStyle name="Millares 38 6 2" xfId="9940" xr:uid="{D4A40317-2E42-412F-A5FF-DF3906A7F13B}"/>
    <cellStyle name="Millares 38 6 3" xfId="24653" xr:uid="{1A482878-132C-4EDF-B7CF-BC89445D8422}"/>
    <cellStyle name="Millares 38 7" xfId="9935" xr:uid="{693DE8D0-02B1-4370-A2CE-EAF8FD17CF0D}"/>
    <cellStyle name="Millares 39" xfId="1257" xr:uid="{770EBCC2-57F1-4FB7-B0E3-69F1CB9F0904}"/>
    <cellStyle name="Millares 39 2" xfId="5215" xr:uid="{0FFE5FEA-2740-4BFA-AAFA-6B5836AF2887}"/>
    <cellStyle name="Millares 39 2 2" xfId="9942" xr:uid="{7C4F501A-2722-4ED2-8548-67AD6B31A6E2}"/>
    <cellStyle name="Millares 39 3" xfId="5214" xr:uid="{5E43847A-9353-4BD3-9F08-4E1D96B79676}"/>
    <cellStyle name="Millares 39 3 2" xfId="9943" xr:uid="{30B8C55F-B361-401A-80F9-8B131BC63AD2}"/>
    <cellStyle name="Millares 39 4" xfId="3366" xr:uid="{698F7695-5056-4CC5-BAC1-E5BA5E934F09}"/>
    <cellStyle name="Millares 39 4 2" xfId="9944" xr:uid="{A82635E3-2D34-4169-84FC-C201B6CC2A01}"/>
    <cellStyle name="Millares 39 4 3" xfId="24125" xr:uid="{188CA652-4415-45E2-9A8B-F5056D71B4C2}"/>
    <cellStyle name="Millares 39 5" xfId="6999" xr:uid="{3EC2DA47-0B90-4A2A-A142-569883C189A4}"/>
    <cellStyle name="Millares 39 5 2" xfId="9945" xr:uid="{A012C666-1DD8-44C4-A577-5281FC700FB2}"/>
    <cellStyle name="Millares 39 5 3" xfId="24650" xr:uid="{6FCEFAC1-1D18-4998-A7AF-76DA5FCE6088}"/>
    <cellStyle name="Millares 39 6" xfId="7203" xr:uid="{171CFC78-743D-412D-9451-9FD7B4B7EF2F}"/>
    <cellStyle name="Millares 39 6 2" xfId="9946" xr:uid="{A8D12BB4-012B-4490-887C-DED8F88FB62A}"/>
    <cellStyle name="Millares 39 6 3" xfId="24811" xr:uid="{1650BBBD-BDEC-4F39-BE3E-180E18C3F6C3}"/>
    <cellStyle name="Millares 39 7" xfId="9941" xr:uid="{1CBC5495-63FB-4305-BB08-C7A5180E6247}"/>
    <cellStyle name="Millares 4" xfId="16" xr:uid="{8743225F-1927-446D-AAC7-BA25BA72F556}"/>
    <cellStyle name="Millares 4 10" xfId="5217" xr:uid="{A6F6C80B-6D67-466B-AC49-73DA4D83EEF6}"/>
    <cellStyle name="Millares 4 10 2" xfId="9948" xr:uid="{5834DD5A-0C25-431C-955C-701B07A09B7A}"/>
    <cellStyle name="Millares 4 11" xfId="5216" xr:uid="{813B64AA-88B8-4E9D-B507-4B574389019D}"/>
    <cellStyle name="Millares 4 11 2" xfId="9949" xr:uid="{60CD2AA3-1484-4E01-83B3-4E34177B8903}"/>
    <cellStyle name="Millares 4 12" xfId="3367" xr:uid="{6A68C611-8838-490C-B46F-04391C975403}"/>
    <cellStyle name="Millares 4 12 2" xfId="9950" xr:uid="{D33FD187-3AB9-4967-B90E-D56AC40CA5A4}"/>
    <cellStyle name="Millares 4 12 3" xfId="24126" xr:uid="{A868B409-B939-4AA2-ACCC-5252B8CDB36E}"/>
    <cellStyle name="Millares 4 13" xfId="7332" xr:uid="{7CFD4C67-1E91-4739-90A7-9CDE1D62D752}"/>
    <cellStyle name="Millares 4 13 2" xfId="9951" xr:uid="{A2023726-E9BE-4163-B43E-398597153B52}"/>
    <cellStyle name="Millares 4 13 3" xfId="24914" xr:uid="{229ED4D4-E5DA-49BB-B3B9-483C8E841890}"/>
    <cellStyle name="Millares 4 14" xfId="7309" xr:uid="{D57575A4-6A01-4792-87CC-A61997E2DAE6}"/>
    <cellStyle name="Millares 4 14 2" xfId="9952" xr:uid="{609AC3C1-81E1-4774-A52B-4ED37AD3BD21}"/>
    <cellStyle name="Millares 4 14 3" xfId="24898" xr:uid="{28251B45-1443-4B4B-8417-CCCA04FBD8B1}"/>
    <cellStyle name="Millares 4 15" xfId="9947" xr:uid="{3862639C-2640-4D55-828B-25169E4E33BE}"/>
    <cellStyle name="Millares 4 16" xfId="431" xr:uid="{CDF0B5AB-1D95-476A-8E73-9CB841E056BD}"/>
    <cellStyle name="Millares 4 2" xfId="214" xr:uid="{BFE1C6B3-E6F7-45A4-87FF-9B457A747053}"/>
    <cellStyle name="Millares 4 2 10" xfId="3369" xr:uid="{44029EE1-BEC7-4B72-8DA9-594BD684551C}"/>
    <cellStyle name="Millares 4 2 10 2" xfId="9954" xr:uid="{6729D6AA-6050-4C3F-B875-01DF216A6FA7}"/>
    <cellStyle name="Millares 4 2 11" xfId="3370" xr:uid="{1ADE8D40-9A48-47C6-8C24-84B1AC78D0B2}"/>
    <cellStyle name="Millares 4 2 11 2" xfId="9955" xr:uid="{6BEE1AF2-915C-4FE3-8821-7158D71972B7}"/>
    <cellStyle name="Millares 4 2 12" xfId="3371" xr:uid="{1D944E68-3A93-4657-B226-B2A89848D3FA}"/>
    <cellStyle name="Millares 4 2 12 2" xfId="9956" xr:uid="{625C96D4-4E64-49C6-85E2-CB4676995828}"/>
    <cellStyle name="Millares 4 2 13" xfId="3372" xr:uid="{2EB333D6-2503-47F4-89AD-BCBDA3C18466}"/>
    <cellStyle name="Millares 4 2 13 2" xfId="3373" xr:uid="{5706DE43-156D-49AE-B779-BD21E16262D4}"/>
    <cellStyle name="Millares 4 2 13 2 2" xfId="5220" xr:uid="{BCB77C9E-016B-4896-A696-30CBF1BFFC4E}"/>
    <cellStyle name="Millares 4 2 13 2 2 2" xfId="9959" xr:uid="{F98D535C-45FB-4E7D-AAC4-11EF7F0282D1}"/>
    <cellStyle name="Millares 4 2 13 2 3" xfId="9958" xr:uid="{28B18608-6110-405D-8035-70DD6C21CCBF}"/>
    <cellStyle name="Millares 4 2 13 3" xfId="3374" xr:uid="{29107D0A-DD75-45A2-A15E-4D142491FBAB}"/>
    <cellStyle name="Millares 4 2 13 3 2" xfId="5221" xr:uid="{D22BBA08-6871-4461-B44D-F3DC3FB9E337}"/>
    <cellStyle name="Millares 4 2 13 3 2 2" xfId="9961" xr:uid="{6AF20C21-9269-4701-A1AC-142AEB39BD97}"/>
    <cellStyle name="Millares 4 2 13 3 3" xfId="9960" xr:uid="{B8457BC4-9F42-4C58-89C6-69511C0A165D}"/>
    <cellStyle name="Millares 4 2 13 4" xfId="5222" xr:uid="{1C66042E-1913-41CB-A433-B3E08DD8537F}"/>
    <cellStyle name="Millares 4 2 13 4 2" xfId="9962" xr:uid="{307F9D96-6867-429B-946B-C46940E36EAA}"/>
    <cellStyle name="Millares 4 2 13 5" xfId="5223" xr:uid="{425EA399-DF0C-49F0-B890-BCEEA88B7F39}"/>
    <cellStyle name="Millares 4 2 13 5 2" xfId="9963" xr:uid="{BD4B5D7C-5773-4222-B818-980800A25A05}"/>
    <cellStyle name="Millares 4 2 13 6" xfId="5219" xr:uid="{398B49C5-0A97-48AC-A072-0706E5F3AEA6}"/>
    <cellStyle name="Millares 4 2 13 6 2" xfId="9964" xr:uid="{E7FBAE68-158D-4C95-9AF3-A55D6D84C589}"/>
    <cellStyle name="Millares 4 2 13 7" xfId="9957" xr:uid="{17B81200-0A24-4325-AFBA-AFCB735B83CF}"/>
    <cellStyle name="Millares 4 2 14" xfId="3375" xr:uid="{41A1FD8C-CA50-4049-B1A1-E7D9FA967604}"/>
    <cellStyle name="Millares 4 2 14 2" xfId="5224" xr:uid="{CE31D908-2F2E-4A0D-A225-67B827357D94}"/>
    <cellStyle name="Millares 4 2 14 2 2" xfId="9966" xr:uid="{0640C7AB-DD24-45D9-A5B1-750893E17941}"/>
    <cellStyle name="Millares 4 2 14 3" xfId="9965" xr:uid="{5B1CFFBF-03DE-4FFB-9AC6-933CF863E616}"/>
    <cellStyle name="Millares 4 2 15" xfId="3376" xr:uid="{2934AF3E-6AD3-4CEC-9B50-400633E3ED16}"/>
    <cellStyle name="Millares 4 2 15 2" xfId="5225" xr:uid="{3AF8E49E-A6DD-4A8C-A65D-5F2DC76E377C}"/>
    <cellStyle name="Millares 4 2 15 2 2" xfId="9968" xr:uid="{DC3DAF38-42FE-47A9-B38A-D69C6983881A}"/>
    <cellStyle name="Millares 4 2 15 3" xfId="9967" xr:uid="{638BB829-B8DD-4642-9D9D-35431EA75955}"/>
    <cellStyle name="Millares 4 2 16" xfId="5226" xr:uid="{A0C57493-1A69-4546-B156-ED1F08F2126D}"/>
    <cellStyle name="Millares 4 2 16 2" xfId="9969" xr:uid="{BEF0A960-39FB-45D2-B2A0-7A5B466160D5}"/>
    <cellStyle name="Millares 4 2 17" xfId="5227" xr:uid="{1BEED0D9-3050-44F4-BF65-9EEDB52D44EE}"/>
    <cellStyle name="Millares 4 2 17 2" xfId="9970" xr:uid="{7573C58C-1978-41F2-B92B-71758FEE2ADE}"/>
    <cellStyle name="Millares 4 2 18" xfId="5218" xr:uid="{4DE1FA16-4466-476A-B78D-CC39E826C8D9}"/>
    <cellStyle name="Millares 4 2 18 2" xfId="9971" xr:uid="{5FEDF5D7-6E3F-4B2E-8208-871CF7E95C7C}"/>
    <cellStyle name="Millares 4 2 19" xfId="3368" xr:uid="{2157DC82-6A9C-4A02-A339-B63FDE39A1EB}"/>
    <cellStyle name="Millares 4 2 19 2" xfId="9972" xr:uid="{72DBFE4D-7EE6-44CB-ACEF-6A85B43EAA66}"/>
    <cellStyle name="Millares 4 2 19 3" xfId="24127" xr:uid="{45EEB0F4-B052-4211-8B71-AC2E254BBB01}"/>
    <cellStyle name="Millares 4 2 2" xfId="3377" xr:uid="{E274D926-1705-4F76-AD15-2888D6E6F3BF}"/>
    <cellStyle name="Millares 4 2 2 2" xfId="3378" xr:uid="{26638E23-9A05-45BD-995A-E05DAD47E0B2}"/>
    <cellStyle name="Millares 4 2 2 2 2" xfId="5229" xr:uid="{7F41951B-4454-413F-9A71-D1E1A6F89536}"/>
    <cellStyle name="Millares 4 2 2 2 2 2" xfId="9975" xr:uid="{B9C157C5-B762-4709-BF31-56505BB04B37}"/>
    <cellStyle name="Millares 4 2 2 2 3" xfId="9974" xr:uid="{8C164252-7B8D-4D78-9982-8165C927916D}"/>
    <cellStyle name="Millares 4 2 2 3" xfId="3379" xr:uid="{EECC4AF1-C34B-41B6-835F-3EF3D0C208EF}"/>
    <cellStyle name="Millares 4 2 2 3 2" xfId="5230" xr:uid="{99C1D2CF-750F-4FC2-88DC-F33C4EB24938}"/>
    <cellStyle name="Millares 4 2 2 3 2 2" xfId="9977" xr:uid="{452CD907-05A9-482D-A3CC-0CFBCBF781A0}"/>
    <cellStyle name="Millares 4 2 2 3 3" xfId="9976" xr:uid="{A7619109-845E-4F42-9E59-DFC1CC73FDB6}"/>
    <cellStyle name="Millares 4 2 2 4" xfId="5231" xr:uid="{17AC730E-A8C9-4973-806D-ACF7FCA0B422}"/>
    <cellStyle name="Millares 4 2 2 4 2" xfId="9978" xr:uid="{C88A1A9B-ABB7-42CF-BA85-33EAE418FF49}"/>
    <cellStyle name="Millares 4 2 2 5" xfId="5232" xr:uid="{6EF510AF-DCF6-4E9E-911A-C0B2F9DB7ABF}"/>
    <cellStyle name="Millares 4 2 2 5 2" xfId="9979" xr:uid="{000AEFA8-4E95-4B5E-AF42-4BA7F0C21A82}"/>
    <cellStyle name="Millares 4 2 2 6" xfId="5228" xr:uid="{AC7501D6-6CCA-4007-82C3-B077C37C5346}"/>
    <cellStyle name="Millares 4 2 2 6 2" xfId="9980" xr:uid="{A2CF1AC2-5A92-4680-8C9C-429BCF90CAE6}"/>
    <cellStyle name="Millares 4 2 2 7" xfId="9973" xr:uid="{19D65B25-2900-4CC6-B429-DE58A5ABCFA6}"/>
    <cellStyle name="Millares 4 2 20" xfId="7230" xr:uid="{642A5FA8-6445-44B6-B248-B9CAB17BEC6F}"/>
    <cellStyle name="Millares 4 2 20 2" xfId="9981" xr:uid="{BFD1574E-F855-4C42-8538-606BB05C3077}"/>
    <cellStyle name="Millares 4 2 20 3" xfId="24831" xr:uid="{F737A564-3820-420D-A242-DD158583635D}"/>
    <cellStyle name="Millares 4 2 21" xfId="2409" xr:uid="{BD30C6C1-95EC-4B13-8C49-6793D0C3CEE4}"/>
    <cellStyle name="Millares 4 2 21 2" xfId="9982" xr:uid="{1659EB70-BE2A-4F03-869D-04CF5734C141}"/>
    <cellStyle name="Millares 4 2 21 3" xfId="24050" xr:uid="{BFA5B0A1-B267-4E83-A6C9-062E38F66C15}"/>
    <cellStyle name="Millares 4 2 22" xfId="9953" xr:uid="{891C4E6F-D9A1-427D-8790-8BD52519D6D6}"/>
    <cellStyle name="Millares 4 2 23" xfId="23740" xr:uid="{CF50A058-BCCC-47F6-B922-F83CDEA063C9}"/>
    <cellStyle name="Millares 4 2 3" xfId="3380" xr:uid="{60BDDF01-95FE-42AA-9817-FDAA3246309D}"/>
    <cellStyle name="Millares 4 2 3 2" xfId="9983" xr:uid="{B1E15A69-2E91-46C1-9E8A-E4BE5D8A0C80}"/>
    <cellStyle name="Millares 4 2 4" xfId="3381" xr:uid="{9676910A-7562-485B-9B2F-8009355C5DAF}"/>
    <cellStyle name="Millares 4 2 4 2" xfId="9984" xr:uid="{6E2C0A05-4D67-44E6-AB41-6615E209F597}"/>
    <cellStyle name="Millares 4 2 5" xfId="3382" xr:uid="{35568857-27E8-4418-B46A-1990FD20183D}"/>
    <cellStyle name="Millares 4 2 5 2" xfId="9985" xr:uid="{5CE1881B-68BB-4152-88D9-CAF319E66C8A}"/>
    <cellStyle name="Millares 4 2 6" xfId="3383" xr:uid="{E45840FE-7CFA-4AA3-B3B6-8F20A7F9104B}"/>
    <cellStyle name="Millares 4 2 6 2" xfId="9986" xr:uid="{7E96A291-DC8E-4D8A-A31A-404821322A87}"/>
    <cellStyle name="Millares 4 2 7" xfId="3384" xr:uid="{0F75C8BD-7E6E-4A0C-B2D2-767023EED404}"/>
    <cellStyle name="Millares 4 2 7 2" xfId="9987" xr:uid="{0A7D8D30-0FE5-4840-8F76-D977EEA65C27}"/>
    <cellStyle name="Millares 4 2 8" xfId="3385" xr:uid="{A5AE2F1F-ACA0-435B-996D-141B071DADBB}"/>
    <cellStyle name="Millares 4 2 8 2" xfId="9988" xr:uid="{4F2B62AC-CF3B-4E02-8F86-22ABFAC54880}"/>
    <cellStyle name="Millares 4 2 9" xfId="3386" xr:uid="{02E6CD3D-2024-4B1D-9A5E-C528BA48DD2B}"/>
    <cellStyle name="Millares 4 2 9 2" xfId="9989" xr:uid="{C85A7A4C-69D0-4007-9F7C-9E4A9F6C7D8D}"/>
    <cellStyle name="Millares 4 3" xfId="255" xr:uid="{D26B4F60-B72B-4BD5-86DF-478413964AF3}"/>
    <cellStyle name="Millares 4 3 2" xfId="3388" xr:uid="{F631DE7F-B212-4440-9482-0E006B474D53}"/>
    <cellStyle name="Millares 4 3 2 2" xfId="5234" xr:uid="{6AA961BE-E68F-4F9F-A908-76D26F9FC36E}"/>
    <cellStyle name="Millares 4 3 2 2 2" xfId="9992" xr:uid="{860A0B85-CA1F-4B28-A1B7-B494AAB20310}"/>
    <cellStyle name="Millares 4 3 2 3" xfId="9991" xr:uid="{07683027-6147-4102-B8FC-00086AEDDB2F}"/>
    <cellStyle name="Millares 4 3 3" xfId="3389" xr:uid="{D4B4BF9A-FF80-497E-900F-4B647AD250C2}"/>
    <cellStyle name="Millares 4 3 3 2" xfId="5235" xr:uid="{1B5DA9E6-B717-4241-B1D7-AEF45174FD0A}"/>
    <cellStyle name="Millares 4 3 3 2 2" xfId="9994" xr:uid="{DB180B26-8926-4300-934E-257D22D6829B}"/>
    <cellStyle name="Millares 4 3 3 3" xfId="9993" xr:uid="{F0693F36-0212-4E30-91D0-CF45A7B5E7C6}"/>
    <cellStyle name="Millares 4 3 4" xfId="5236" xr:uid="{3EB84306-F912-45A1-ABCF-726B73A76158}"/>
    <cellStyle name="Millares 4 3 4 2" xfId="9995" xr:uid="{71AA8E55-DC5E-418D-8E5F-A20710E210DC}"/>
    <cellStyle name="Millares 4 3 5" xfId="5237" xr:uid="{B18B39A9-636F-423B-BD48-5F34087F73FB}"/>
    <cellStyle name="Millares 4 3 5 2" xfId="9996" xr:uid="{3B56BC27-B00C-4637-A8A2-E691D0656EBB}"/>
    <cellStyle name="Millares 4 3 6" xfId="5233" xr:uid="{E71A9ECC-8BC6-4C49-BE05-609EFAD4BBF4}"/>
    <cellStyle name="Millares 4 3 6 2" xfId="9997" xr:uid="{C53BB2D3-97FC-44E6-AA8B-B7526F09BB6C}"/>
    <cellStyle name="Millares 4 3 7" xfId="9990" xr:uid="{25ED0605-59B5-4061-B7CF-9BF52C1C1EF8}"/>
    <cellStyle name="Millares 4 3 8" xfId="3387" xr:uid="{F15B75E5-24D1-43E1-8AE9-74CE4DA1A8D5}"/>
    <cellStyle name="Millares 4 4" xfId="3390" xr:uid="{B4E138FC-0DDE-45B2-98A3-6113FD19721B}"/>
    <cellStyle name="Millares 4 4 2" xfId="3391" xr:uid="{6CF81AEE-98E8-4324-8404-74917E163DC1}"/>
    <cellStyle name="Millares 4 4 2 2" xfId="5239" xr:uid="{355A7093-9657-40E2-8BAC-0A2CD93B72D4}"/>
    <cellStyle name="Millares 4 4 2 2 2" xfId="10000" xr:uid="{DCB87293-1A2A-42F1-9EDF-E7913F7EF3DD}"/>
    <cellStyle name="Millares 4 4 2 3" xfId="9999" xr:uid="{AEA34A6E-D52C-47D2-AE22-A0E4324A8E51}"/>
    <cellStyle name="Millares 4 4 3" xfId="3392" xr:uid="{09E7D302-3491-41D4-8854-1C58E3933E2B}"/>
    <cellStyle name="Millares 4 4 3 2" xfId="5240" xr:uid="{E01BC74C-1CA8-46CD-B46C-AF6E0374F262}"/>
    <cellStyle name="Millares 4 4 3 2 2" xfId="10002" xr:uid="{8AD25AB2-E140-4E3F-9AE3-BC330D5BD0A3}"/>
    <cellStyle name="Millares 4 4 3 3" xfId="10001" xr:uid="{EB4D057C-8899-4552-B3D7-1C5393F5E69F}"/>
    <cellStyle name="Millares 4 4 4" xfId="5241" xr:uid="{03284E2E-38E7-4044-8D94-84384B612505}"/>
    <cellStyle name="Millares 4 4 4 2" xfId="10003" xr:uid="{AAB85BC7-1729-4B01-969E-C30C75A2820C}"/>
    <cellStyle name="Millares 4 4 5" xfId="5242" xr:uid="{A62C8A38-2C44-4CEF-B098-93E39E9DAC2D}"/>
    <cellStyle name="Millares 4 4 5 2" xfId="10004" xr:uid="{D96A18FE-6523-4821-9683-3AD88A243347}"/>
    <cellStyle name="Millares 4 4 6" xfId="5238" xr:uid="{27037F72-D7D3-43D6-AA0B-D0CFBDD281F9}"/>
    <cellStyle name="Millares 4 4 6 2" xfId="10005" xr:uid="{ED71EB2E-31C7-41DF-B167-2496A904559F}"/>
    <cellStyle name="Millares 4 4 7" xfId="9998" xr:uid="{9C1EAAA0-E376-4783-A7A2-15CCA2FC3219}"/>
    <cellStyle name="Millares 4 5" xfId="3393" xr:uid="{B381FC83-2E76-407A-B12C-8A4B1BB25AF4}"/>
    <cellStyle name="Millares 4 5 2" xfId="10006" xr:uid="{A58E8846-DD61-4FA5-B02D-B0042E29BF5C}"/>
    <cellStyle name="Millares 4 6" xfId="3394" xr:uid="{E1BADD84-BF98-4513-89BE-C8B633FFCF20}"/>
    <cellStyle name="Millares 4 6 2" xfId="5243" xr:uid="{8C3DD504-F679-4179-8E4E-ECE1A58EBF88}"/>
    <cellStyle name="Millares 4 6 2 2" xfId="10008" xr:uid="{D253C6B4-38FB-4829-B685-0C2A54A6053C}"/>
    <cellStyle name="Millares 4 6 3" xfId="10007" xr:uid="{26B277A9-B40A-4148-8B9F-4D5259F838C8}"/>
    <cellStyle name="Millares 4 7" xfId="3395" xr:uid="{B76EB6CB-3738-47CA-A2C8-EE50325261F2}"/>
    <cellStyle name="Millares 4 7 2" xfId="5244" xr:uid="{A3037FA5-F0F3-43ED-BF67-0AD712E7F19B}"/>
    <cellStyle name="Millares 4 7 2 2" xfId="10010" xr:uid="{7538C4AD-8366-4AD4-92C9-553AD3E89D98}"/>
    <cellStyle name="Millares 4 7 3" xfId="10009" xr:uid="{2C6E8823-631C-4584-86AE-FB32E0BBCAAE}"/>
    <cellStyle name="Millares 4 8" xfId="5245" xr:uid="{F281E148-8AD6-4940-8E3E-DE00738936B6}"/>
    <cellStyle name="Millares 4 8 2" xfId="10011" xr:uid="{4E898A17-7D58-4C9E-A450-A37AC8635F49}"/>
    <cellStyle name="Millares 4 9" xfId="5246" xr:uid="{C3DBFF61-C46F-4C6E-B271-C542DC52BA15}"/>
    <cellStyle name="Millares 4 9 2" xfId="10012" xr:uid="{73FB1BDB-CA01-4927-ACA5-A0F21EC931FC}"/>
    <cellStyle name="Millares 40" xfId="1259" xr:uid="{1507212C-E7C3-4244-AAFB-A205899CE1B3}"/>
    <cellStyle name="Millares 40 2" xfId="5248" xr:uid="{A76B8D25-FF21-4383-A3AF-6EBC14329D77}"/>
    <cellStyle name="Millares 40 2 2" xfId="10014" xr:uid="{8F5335DB-0AD8-4524-8F2C-0F96A567CDFF}"/>
    <cellStyle name="Millares 40 3" xfId="5247" xr:uid="{D0343B56-FFFB-4B52-A00D-40EC44EF000D}"/>
    <cellStyle name="Millares 40 3 2" xfId="10015" xr:uid="{45217D4B-43FA-4A04-8E88-5689F8B12B4D}"/>
    <cellStyle name="Millares 40 4" xfId="3396" xr:uid="{559ED744-F0A1-4947-B513-FC9B1930B39D}"/>
    <cellStyle name="Millares 40 4 2" xfId="10016" xr:uid="{79A619E4-0287-4E57-B70B-A9E5D58C5981}"/>
    <cellStyle name="Millares 40 4 3" xfId="24128" xr:uid="{0D2F0649-B02D-48C2-B21E-FE23B43AE733}"/>
    <cellStyle name="Millares 40 5" xfId="6965" xr:uid="{8E9533B9-F08A-44AB-ACD3-1766DC43B709}"/>
    <cellStyle name="Millares 40 5 2" xfId="10017" xr:uid="{E595E2FC-0702-49D1-B259-5ED993432C6E}"/>
    <cellStyle name="Millares 40 5 3" xfId="24629" xr:uid="{5FC225C5-2372-486E-BF31-15EAD07A50D4}"/>
    <cellStyle name="Millares 40 6" xfId="7397" xr:uid="{95B606AB-6E67-4522-AB11-0E01A9943508}"/>
    <cellStyle name="Millares 40 6 2" xfId="10018" xr:uid="{62C27A7E-2556-4C8A-80B1-3B8731EED3F4}"/>
    <cellStyle name="Millares 40 6 3" xfId="24962" xr:uid="{FCC1AED5-2D48-4445-96CD-911E8A092150}"/>
    <cellStyle name="Millares 40 7" xfId="10013" xr:uid="{4CAF7173-93E3-42D4-9AE9-FA49C6096A3C}"/>
    <cellStyle name="Millares 41" xfId="1261" xr:uid="{D4C4ED1B-4A2B-4707-BCA8-B4503942D8F5}"/>
    <cellStyle name="Millares 41 2" xfId="5250" xr:uid="{844C1BA7-A3C3-447C-9A29-6EE7A5699F33}"/>
    <cellStyle name="Millares 41 2 2" xfId="10020" xr:uid="{7DE41248-5388-4109-A8CF-DFED73A76561}"/>
    <cellStyle name="Millares 41 3" xfId="5249" xr:uid="{6112175B-D8A6-44DD-B6D2-E1CDCA28F4F9}"/>
    <cellStyle name="Millares 41 3 2" xfId="10021" xr:uid="{3D58574A-5D00-4262-A1FC-D296A1BA1EF4}"/>
    <cellStyle name="Millares 41 4" xfId="3397" xr:uid="{08AA8EF4-4D46-4254-AA85-5295660DDFD2}"/>
    <cellStyle name="Millares 41 4 2" xfId="10022" xr:uid="{41134760-9688-46BD-93CE-6277328D4D66}"/>
    <cellStyle name="Millares 41 4 3" xfId="24129" xr:uid="{7F26637D-B911-456A-9CB8-5D3D77C602EA}"/>
    <cellStyle name="Millares 41 5" xfId="7751" xr:uid="{34F678C4-0A63-46DB-B0FC-CCC2447A07C8}"/>
    <cellStyle name="Millares 41 5 2" xfId="10023" xr:uid="{D2AB35F4-FBA1-43C6-BFD9-58844E340DD7}"/>
    <cellStyle name="Millares 41 5 3" xfId="25260" xr:uid="{06721FF8-1534-45FF-81FC-C6DBB3E478A4}"/>
    <cellStyle name="Millares 41 6" xfId="7197" xr:uid="{C0878383-6B72-411A-B968-241CE92CDD71}"/>
    <cellStyle name="Millares 41 6 2" xfId="10024" xr:uid="{27174A13-9161-41E3-BC91-398A628B3151}"/>
    <cellStyle name="Millares 41 6 3" xfId="24805" xr:uid="{FEAFB9D0-BF10-414F-9166-D940866D43AB}"/>
    <cellStyle name="Millares 41 7" xfId="10019" xr:uid="{22A28407-867C-4602-AAAD-8A9DDBF62CA6}"/>
    <cellStyle name="Millares 42" xfId="1263" xr:uid="{2E64D8A3-DEB7-481A-8A41-B1D89A2F9772}"/>
    <cellStyle name="Millares 42 2" xfId="5252" xr:uid="{054CD2A5-E602-4BA7-97DA-7514BE8364EC}"/>
    <cellStyle name="Millares 42 2 2" xfId="10026" xr:uid="{B2D490DE-3E80-4352-A424-1585DA14E8EC}"/>
    <cellStyle name="Millares 42 3" xfId="5251" xr:uid="{CDD1DB77-6CE5-4D82-9E8B-70CDB0C88606}"/>
    <cellStyle name="Millares 42 3 2" xfId="10027" xr:uid="{95E4A7F9-010C-413E-83BA-820391910449}"/>
    <cellStyle name="Millares 42 4" xfId="1660" xr:uid="{4E63B9C7-81F2-4791-A8B6-0FC3EFDCE289}"/>
    <cellStyle name="Millares 42 4 2" xfId="10028" xr:uid="{8A5568AA-652A-455E-BB11-3213AE8E0216}"/>
    <cellStyle name="Millares 42 4 3" xfId="24012" xr:uid="{F52BAC46-DCA1-44DE-AE9A-0ED6AAB368DA}"/>
    <cellStyle name="Millares 42 5" xfId="7381" xr:uid="{AC928245-1C53-4E45-B7E1-BE61FEAFDA4B}"/>
    <cellStyle name="Millares 42 5 2" xfId="10029" xr:uid="{923874B7-C95E-4A3F-8B66-06ACCB7319EC}"/>
    <cellStyle name="Millares 42 5 3" xfId="24951" xr:uid="{C0A3568D-202B-4DF7-BAB3-23C63E1FBC7F}"/>
    <cellStyle name="Millares 42 6" xfId="7338" xr:uid="{21786EDA-AD80-4ABD-AB1E-46E32062AD54}"/>
    <cellStyle name="Millares 42 6 2" xfId="10030" xr:uid="{F9E2D8E5-558A-463B-B2CE-0AE7C412BD62}"/>
    <cellStyle name="Millares 42 6 3" xfId="24920" xr:uid="{3CB115F3-3306-4A1F-A4E6-E5BB81CBE465}"/>
    <cellStyle name="Millares 42 7" xfId="10025" xr:uid="{A9FAF31B-1CF3-451B-B62E-5FE15AB654BC}"/>
    <cellStyle name="Millares 43" xfId="1265" xr:uid="{521FDF83-C86F-4F49-B127-144766F93CCF}"/>
    <cellStyle name="Millares 43 2" xfId="5254" xr:uid="{F97DD9DF-16DD-4EEE-9D3B-059B2A382105}"/>
    <cellStyle name="Millares 43 2 2" xfId="10032" xr:uid="{1ECB40DE-4C66-400D-90DB-A7FEE3BC132B}"/>
    <cellStyle name="Millares 43 3" xfId="5253" xr:uid="{2F1CD83D-5A46-40C6-9FE1-BB204A56C518}"/>
    <cellStyle name="Millares 43 3 2" xfId="10033" xr:uid="{BAB65A4A-0CB6-4725-88AF-F5A2C3A80989}"/>
    <cellStyle name="Millares 43 4" xfId="1661" xr:uid="{9ECD369C-B942-4B77-952D-713E0579E9CF}"/>
    <cellStyle name="Millares 43 4 2" xfId="10034" xr:uid="{C616D40C-298D-4528-9753-050DB8D50834}"/>
    <cellStyle name="Millares 43 4 3" xfId="24013" xr:uid="{1C6545EC-7C78-451F-B2B6-AA9B61F6C7FD}"/>
    <cellStyle name="Millares 43 5" xfId="7337" xr:uid="{E7E0A185-2660-4CB9-94F5-02C5D2147210}"/>
    <cellStyle name="Millares 43 5 2" xfId="10035" xr:uid="{E8316E15-E2B5-451E-B140-F5EDDC2C2EF8}"/>
    <cellStyle name="Millares 43 5 3" xfId="24919" xr:uid="{1D4C7698-0D57-4046-99F6-7A142DA9EC91}"/>
    <cellStyle name="Millares 43 6" xfId="7334" xr:uid="{31CF49C2-E2D7-4720-8B8E-427BA73FE2F4}"/>
    <cellStyle name="Millares 43 6 2" xfId="10036" xr:uid="{D23A4908-7038-4E4E-A648-5333F989C14E}"/>
    <cellStyle name="Millares 43 6 3" xfId="24916" xr:uid="{8C689AB9-6161-477E-AE7E-72CC297F4B84}"/>
    <cellStyle name="Millares 43 7" xfId="10031" xr:uid="{197DB776-A743-43D8-AB30-159B496C74DF}"/>
    <cellStyle name="Millares 44" xfId="1267" xr:uid="{A1AD7AE8-8EB8-4CA8-A10C-F48E57EDDA26}"/>
    <cellStyle name="Millares 44 2" xfId="5256" xr:uid="{F4DB4234-424D-4481-BFA1-2BD79A32CA5D}"/>
    <cellStyle name="Millares 44 2 2" xfId="10038" xr:uid="{2B4B0C74-54FD-454D-9968-B58ACB4D1BC9}"/>
    <cellStyle name="Millares 44 3" xfId="5255" xr:uid="{0EBC9B34-3B70-45F3-8424-B755EE73FD3B}"/>
    <cellStyle name="Millares 44 3 2" xfId="10039" xr:uid="{BE620FF3-C940-4C79-BF59-0570CF6CE9A4}"/>
    <cellStyle name="Millares 44 4" xfId="3398" xr:uid="{C4A797DE-958D-464B-A949-D21715886E41}"/>
    <cellStyle name="Millares 44 4 2" xfId="10040" xr:uid="{AE0CDF1F-DBC3-4451-930B-7442255643C0}"/>
    <cellStyle name="Millares 44 4 3" xfId="24130" xr:uid="{08D64D14-DBF4-437A-96EA-6A345E931641}"/>
    <cellStyle name="Millares 44 5" xfId="7233" xr:uid="{19462831-D8A4-4719-A7D2-1FAD2A0B3019}"/>
    <cellStyle name="Millares 44 5 2" xfId="10041" xr:uid="{F21D2960-BCC6-4AC9-B5A6-D68BC25D65E0}"/>
    <cellStyle name="Millares 44 5 3" xfId="24833" xr:uid="{FBDE1FB1-EDA8-484F-B4AD-5A32CC0B01C1}"/>
    <cellStyle name="Millares 44 6" xfId="7273" xr:uid="{83B09B10-64DC-420D-B9FF-3C7544F05010}"/>
    <cellStyle name="Millares 44 6 2" xfId="10042" xr:uid="{F3503653-0668-4B02-9AB6-C1091D4F5355}"/>
    <cellStyle name="Millares 44 6 3" xfId="24868" xr:uid="{0EECE21C-121D-4794-B258-6306C0E7C117}"/>
    <cellStyle name="Millares 44 7" xfId="10037" xr:uid="{7AF38EE7-362B-4B4D-A495-26EAFCD9B378}"/>
    <cellStyle name="Millares 45" xfId="1269" xr:uid="{FDFDC70B-0533-4A46-A1D3-3E483F2D098F}"/>
    <cellStyle name="Millares 45 2" xfId="5258" xr:uid="{40A7E362-F237-4DBF-923D-6FD967B47152}"/>
    <cellStyle name="Millares 45 2 2" xfId="10044" xr:uid="{13583C4C-5A0D-49F6-B95D-57B41D3F1602}"/>
    <cellStyle name="Millares 45 3" xfId="5257" xr:uid="{3B972923-8731-4888-95C2-2847E6485711}"/>
    <cellStyle name="Millares 45 3 2" xfId="10045" xr:uid="{673F9609-3AA7-42A2-9774-3B3DE958CF33}"/>
    <cellStyle name="Millares 45 4" xfId="3399" xr:uid="{5C405E19-0E47-4275-BD25-E5FB4C30731B}"/>
    <cellStyle name="Millares 45 4 2" xfId="10046" xr:uid="{3ABAAFFF-5768-4899-86FA-5B059DB51F9C}"/>
    <cellStyle name="Millares 45 4 3" xfId="24131" xr:uid="{A852BA1B-B473-4AF8-A310-31AA69DAFB11}"/>
    <cellStyle name="Millares 45 5" xfId="7315" xr:uid="{04D7C382-8C7C-4DEB-9E96-E87C87107270}"/>
    <cellStyle name="Millares 45 5 2" xfId="10047" xr:uid="{E205AE29-C627-46BD-9D73-65B81D9CAA4C}"/>
    <cellStyle name="Millares 45 5 3" xfId="24903" xr:uid="{021EE43E-93ED-4803-93FF-37A84B919E63}"/>
    <cellStyle name="Millares 45 6" xfId="6962" xr:uid="{FB99CEC3-CAC7-4388-84B8-1625909A318A}"/>
    <cellStyle name="Millares 45 6 2" xfId="10048" xr:uid="{DAB060DB-4309-4DA2-97D8-2BA06633E88F}"/>
    <cellStyle name="Millares 45 6 3" xfId="24626" xr:uid="{3E152930-F5C1-44FA-BC49-C523A63F1648}"/>
    <cellStyle name="Millares 45 7" xfId="10043" xr:uid="{58CA6020-8A18-4E76-910C-6EB2006720FB}"/>
    <cellStyle name="Millares 46" xfId="1271" xr:uid="{A06CFF7F-1313-4A22-BA48-2CFE70276C5A}"/>
    <cellStyle name="Millares 46 2" xfId="5260" xr:uid="{FCFFB83C-29D4-48BF-B8B2-35FC1C0ECE65}"/>
    <cellStyle name="Millares 46 2 2" xfId="10050" xr:uid="{6CFA9A47-DE39-454D-8CCD-63A0BA490968}"/>
    <cellStyle name="Millares 46 3" xfId="5259" xr:uid="{3AF7B45C-8C83-4103-AE1B-B1D6ADC63010}"/>
    <cellStyle name="Millares 46 3 2" xfId="10051" xr:uid="{B5952D4A-DD45-4116-A3A0-4C71EFF3B9E5}"/>
    <cellStyle name="Millares 46 4" xfId="3400" xr:uid="{879CD40F-29E6-4257-82DD-33E2D7F587DA}"/>
    <cellStyle name="Millares 46 4 2" xfId="10052" xr:uid="{B7BB391D-2B80-4698-B1BC-161E23625E97}"/>
    <cellStyle name="Millares 46 4 3" xfId="24132" xr:uid="{B5BF964A-81DF-43C2-8644-F63D575F1859}"/>
    <cellStyle name="Millares 46 5" xfId="7142" xr:uid="{E05170EE-B86B-4787-AE3A-93DC5C489F48}"/>
    <cellStyle name="Millares 46 5 2" xfId="10053" xr:uid="{03C69575-D234-4370-BF4D-072048995DE8}"/>
    <cellStyle name="Millares 46 5 3" xfId="24764" xr:uid="{EA6E4EA2-1746-44D9-B73D-9AC00BDAD775}"/>
    <cellStyle name="Millares 46 6" xfId="7747" xr:uid="{2DD28E9D-0BD6-42C5-B814-A6FA8999F043}"/>
    <cellStyle name="Millares 46 6 2" xfId="10054" xr:uid="{6D9B53D0-972A-46C6-ADC7-F95DFB340BB6}"/>
    <cellStyle name="Millares 46 6 3" xfId="25256" xr:uid="{51F20CB6-53D2-4B10-86E7-D93B6451FFCD}"/>
    <cellStyle name="Millares 46 7" xfId="10049" xr:uid="{217D25D0-DA94-4E57-8FB6-2BE1F89C9E4F}"/>
    <cellStyle name="Millares 47" xfId="1273" xr:uid="{CB95234E-9223-4008-B3C0-52C7B39358E5}"/>
    <cellStyle name="Millares 47 2" xfId="5262" xr:uid="{4DE6D390-C0E3-4682-9110-2B440A9B5F99}"/>
    <cellStyle name="Millares 47 2 2" xfId="10056" xr:uid="{B67AEA05-BABB-4CF9-884B-C3927A9CE296}"/>
    <cellStyle name="Millares 47 3" xfId="5261" xr:uid="{7B735556-E509-40E1-92C8-544A1C11AE6A}"/>
    <cellStyle name="Millares 47 3 2" xfId="10057" xr:uid="{67DE869C-A71C-48F6-A0CA-792932BBBC92}"/>
    <cellStyle name="Millares 47 4" xfId="3401" xr:uid="{579F27B3-70E0-4334-942D-4A87E50B3CD4}"/>
    <cellStyle name="Millares 47 4 2" xfId="10058" xr:uid="{96F035D5-95EE-454E-A681-3587E5C33C93}"/>
    <cellStyle name="Millares 47 4 3" xfId="24133" xr:uid="{523BB6CE-2662-46B8-8FDF-11C694E9BD60}"/>
    <cellStyle name="Millares 47 5" xfId="7162" xr:uid="{EC0918B5-5C5A-47B6-B98F-1DB9BD2C7D58}"/>
    <cellStyle name="Millares 47 5 2" xfId="10059" xr:uid="{5A15ED7B-B7D1-4290-8023-00680E9B53FC}"/>
    <cellStyle name="Millares 47 5 3" xfId="24779" xr:uid="{2ED22056-D86B-4FB7-9792-B6AB178C918B}"/>
    <cellStyle name="Millares 47 6" xfId="6960" xr:uid="{82019B81-AB09-475F-93D6-0B68F12CFBBA}"/>
    <cellStyle name="Millares 47 6 2" xfId="10060" xr:uid="{225E28BB-C1C1-4F87-BCC1-556F428CDE97}"/>
    <cellStyle name="Millares 47 6 3" xfId="24624" xr:uid="{1B50C7D2-602A-4D5B-B121-71B7605389DF}"/>
    <cellStyle name="Millares 47 7" xfId="10055" xr:uid="{F5585CC6-1573-41AB-8018-06458A663897}"/>
    <cellStyle name="Millares 48" xfId="1275" xr:uid="{7FADF8BB-F99A-4BDA-BF0A-74B35AED36B5}"/>
    <cellStyle name="Millares 48 2" xfId="5264" xr:uid="{F5D44D88-FF9D-46DA-BAF8-C2628A01373A}"/>
    <cellStyle name="Millares 48 2 2" xfId="10062" xr:uid="{8FD7DC21-66D9-4848-9156-6920B6597C80}"/>
    <cellStyle name="Millares 48 3" xfId="5263" xr:uid="{5848C6EF-7704-46FB-B30E-AB4D851FB974}"/>
    <cellStyle name="Millares 48 3 2" xfId="10063" xr:uid="{F6856307-625D-41F7-B1B7-FD61C37A46EC}"/>
    <cellStyle name="Millares 48 4" xfId="3402" xr:uid="{03E638DC-F419-4E3F-8AEE-B52B19F5FB35}"/>
    <cellStyle name="Millares 48 4 2" xfId="10064" xr:uid="{1D405B4F-EEBC-48DE-B4CC-DCD178087908}"/>
    <cellStyle name="Millares 48 4 3" xfId="24134" xr:uid="{CD26A048-6A76-475C-8EAA-DDD114E9D6F8}"/>
    <cellStyle name="Millares 48 5" xfId="7554" xr:uid="{26FA2318-B613-4769-854A-9E2920ABA113}"/>
    <cellStyle name="Millares 48 5 2" xfId="10065" xr:uid="{10FACAA2-3852-422C-8209-FB74D97DDC5A}"/>
    <cellStyle name="Millares 48 5 3" xfId="25094" xr:uid="{789F2731-810A-490C-8BEC-E78F5BD295B1}"/>
    <cellStyle name="Millares 48 6" xfId="7288" xr:uid="{E1DDC149-973D-4D57-BC0B-37AA405A89CB}"/>
    <cellStyle name="Millares 48 6 2" xfId="10066" xr:uid="{EFE1A54F-52CF-4C32-AF53-3F760CD1D01B}"/>
    <cellStyle name="Millares 48 6 3" xfId="24879" xr:uid="{536F15F0-A861-4F85-8F78-DBD8F800265F}"/>
    <cellStyle name="Millares 48 7" xfId="10061" xr:uid="{D6C19E49-9FEA-4B87-8500-377B3DF97F1C}"/>
    <cellStyle name="Millares 49" xfId="1277" xr:uid="{1E97289D-1A33-4417-9C50-5B765B1FC978}"/>
    <cellStyle name="Millares 49 2" xfId="5266" xr:uid="{EA6955BA-0FAD-45C1-9B30-1B6B3D2E8E51}"/>
    <cellStyle name="Millares 49 2 2" xfId="10068" xr:uid="{AC17B00C-A745-4CBA-BE31-0DF2D5FE9244}"/>
    <cellStyle name="Millares 49 3" xfId="5265" xr:uid="{EE8D148B-400C-4E09-80A7-4E48D1F32BEF}"/>
    <cellStyle name="Millares 49 3 2" xfId="10069" xr:uid="{67089973-631B-4AFD-8CD9-3A781883DCCA}"/>
    <cellStyle name="Millares 49 4" xfId="3403" xr:uid="{AB6E9BCE-8E71-4434-B8C0-B6E61BE03BBD}"/>
    <cellStyle name="Millares 49 4 2" xfId="10070" xr:uid="{7EB432A7-EAF6-4C6D-8708-B080D64BAF33}"/>
    <cellStyle name="Millares 49 4 3" xfId="24135" xr:uid="{1B9A3B58-FB45-492D-994A-B0A02BF03168}"/>
    <cellStyle name="Millares 49 5" xfId="7172" xr:uid="{30AA8F90-7182-4FA0-AE00-2D5DF2837392}"/>
    <cellStyle name="Millares 49 5 2" xfId="10071" xr:uid="{5C17AD1E-D0F0-4F9D-BBD7-71663EFA92F7}"/>
    <cellStyle name="Millares 49 5 3" xfId="24787" xr:uid="{EDA4553B-7B7C-45AA-9BA8-6B349CC8EAD3}"/>
    <cellStyle name="Millares 49 6" xfId="7720" xr:uid="{10B82E86-7095-48CF-A49E-5C96C7AAC1F2}"/>
    <cellStyle name="Millares 49 6 2" xfId="10072" xr:uid="{39CA9992-0FBD-40B4-BEED-AB1F523523B3}"/>
    <cellStyle name="Millares 49 6 3" xfId="25233" xr:uid="{3D112798-6916-400A-970B-874246A39E68}"/>
    <cellStyle name="Millares 49 7" xfId="10067" xr:uid="{552BF737-D3A5-43A6-85CF-8933D0F38F4C}"/>
    <cellStyle name="Millares 5" xfId="207" xr:uid="{B1FAFF3E-2C06-40E8-8D91-DF33ED61D40D}"/>
    <cellStyle name="Millares 5 10" xfId="3405" xr:uid="{B018E4C9-E63B-45E1-886A-340268A48D19}"/>
    <cellStyle name="Millares 5 10 2" xfId="10074" xr:uid="{442E2CF5-9E50-434D-AEF1-EE0B053C40CA}"/>
    <cellStyle name="Millares 5 11" xfId="3406" xr:uid="{AEAC2BB3-DF70-495A-A656-07E86CE59F7A}"/>
    <cellStyle name="Millares 5 11 2" xfId="5268" xr:uid="{C32111D8-4371-4A8B-8B3C-515F4086B9A1}"/>
    <cellStyle name="Millares 5 11 2 2" xfId="10076" xr:uid="{69E86AD4-00C9-491C-AA9C-D3EA28F59738}"/>
    <cellStyle name="Millares 5 11 3" xfId="10075" xr:uid="{35750DEC-A211-4114-94EA-5982AEF47F3D}"/>
    <cellStyle name="Millares 5 12" xfId="3407" xr:uid="{3AF4884B-74DB-4D9D-B0E5-3F92D2657E2D}"/>
    <cellStyle name="Millares 5 12 2" xfId="5269" xr:uid="{C38DC373-7E3F-4A79-AB8C-AF87E0B49F63}"/>
    <cellStyle name="Millares 5 12 2 2" xfId="10078" xr:uid="{4F870A89-BE17-4254-B532-4120251F70B2}"/>
    <cellStyle name="Millares 5 12 3" xfId="10077" xr:uid="{60B04E30-91AA-41F3-AFEC-B99AA98E8A38}"/>
    <cellStyle name="Millares 5 13" xfId="5270" xr:uid="{3F85DAAA-F220-4C6D-AEEC-BDEEE97A694A}"/>
    <cellStyle name="Millares 5 13 2" xfId="10079" xr:uid="{180A9D2D-28AE-4903-BCF5-718A533C945C}"/>
    <cellStyle name="Millares 5 14" xfId="5271" xr:uid="{3BC362D7-7027-4630-AC20-074FDEA8E8F9}"/>
    <cellStyle name="Millares 5 14 2" xfId="10080" xr:uid="{ABE2D307-80D5-4F6B-8FC1-EFEB8B61E485}"/>
    <cellStyle name="Millares 5 15" xfId="5267" xr:uid="{5697D10D-64FC-4C86-98EE-77564BA298D5}"/>
    <cellStyle name="Millares 5 15 2" xfId="10081" xr:uid="{0AE31996-4E7B-4556-B198-2873DEB9E557}"/>
    <cellStyle name="Millares 5 16" xfId="3404" xr:uid="{A5487F43-6CE1-47D1-B069-1FA7E2893788}"/>
    <cellStyle name="Millares 5 16 2" xfId="10082" xr:uid="{F09D8B64-259C-4802-836B-C10CA9A4626E}"/>
    <cellStyle name="Millares 5 16 3" xfId="24136" xr:uid="{CCC7D68F-499D-4423-830F-A93AA33DDE0A}"/>
    <cellStyle name="Millares 5 17" xfId="7333" xr:uid="{A8C2E395-A723-4224-A5FE-D5103D48436F}"/>
    <cellStyle name="Millares 5 17 2" xfId="10083" xr:uid="{13E8DB42-4246-42F2-AE4F-8F9A5AC8F15D}"/>
    <cellStyle name="Millares 5 17 3" xfId="24915" xr:uid="{7B862CD7-F16E-4E4C-8301-68046F42D353}"/>
    <cellStyle name="Millares 5 18" xfId="7322" xr:uid="{569E6ABD-0B76-4BBE-A3A9-06C947421954}"/>
    <cellStyle name="Millares 5 18 2" xfId="10084" xr:uid="{0AEA020B-0B1D-4E48-9DDB-DD4FEF86C231}"/>
    <cellStyle name="Millares 5 18 3" xfId="24907" xr:uid="{AB888FDD-A954-4903-BB10-5F5071FDE890}"/>
    <cellStyle name="Millares 5 19" xfId="10073" xr:uid="{342CBB05-7875-41CC-BEC9-55362EB0A2B7}"/>
    <cellStyle name="Millares 5 2" xfId="947" xr:uid="{29D0BB3D-1CE1-42F0-B03F-1C3CC67C2141}"/>
    <cellStyle name="Millares 5 2 2" xfId="3409" xr:uid="{B4FDA747-222B-488E-9F42-A43CA13382DA}"/>
    <cellStyle name="Millares 5 2 2 2" xfId="5273" xr:uid="{14DC2BEE-BD93-4C17-84E5-6FD8EEF3FEC2}"/>
    <cellStyle name="Millares 5 2 2 2 2" xfId="10087" xr:uid="{749B7976-70A5-4801-8D03-96273BE7D2D3}"/>
    <cellStyle name="Millares 5 2 2 3" xfId="10086" xr:uid="{6B0F4A43-256A-4624-A9A4-2158CEB39494}"/>
    <cellStyle name="Millares 5 2 3" xfId="3410" xr:uid="{CFBF658A-5F1A-4690-90C4-571B637BCBB8}"/>
    <cellStyle name="Millares 5 2 3 2" xfId="5274" xr:uid="{CF9BC556-8B73-4E18-9BDB-4267471770C2}"/>
    <cellStyle name="Millares 5 2 3 2 2" xfId="10089" xr:uid="{5A1FEC95-0BD7-41D7-97FA-BA798684EA3D}"/>
    <cellStyle name="Millares 5 2 3 3" xfId="10088" xr:uid="{D7CB208D-F0ED-4DF8-8C68-EB751A9157ED}"/>
    <cellStyle name="Millares 5 2 4" xfId="5275" xr:uid="{F74D2FFF-1ABE-4428-8E56-041AE6E6A2DC}"/>
    <cellStyle name="Millares 5 2 4 2" xfId="10090" xr:uid="{EC97FB13-C1A7-42F0-A9E7-FA2AE1F8E238}"/>
    <cellStyle name="Millares 5 2 5" xfId="5276" xr:uid="{C0E6F630-D893-47FB-8B18-053F4BD58F64}"/>
    <cellStyle name="Millares 5 2 5 2" xfId="10091" xr:uid="{3B455D0A-F2E8-444B-B025-EE6A228F8575}"/>
    <cellStyle name="Millares 5 2 6" xfId="5272" xr:uid="{6B742F09-C403-4864-96D6-40CE6C26FD93}"/>
    <cellStyle name="Millares 5 2 6 2" xfId="10092" xr:uid="{4BDACCBD-9162-4756-8C49-B7682089C641}"/>
    <cellStyle name="Millares 5 2 7" xfId="3408" xr:uid="{AAF2CC16-638B-4540-B72C-A6F665B8B4A5}"/>
    <cellStyle name="Millares 5 2 7 2" xfId="10093" xr:uid="{83395D5B-6930-4552-B264-BC67762D75B8}"/>
    <cellStyle name="Millares 5 2 7 3" xfId="24137" xr:uid="{8E2719DE-5FBE-4623-A699-86AC24EBAB59}"/>
    <cellStyle name="Millares 5 2 8" xfId="10085" xr:uid="{14949DE1-0178-4924-9D82-E066443446E2}"/>
    <cellStyle name="Millares 5 2 9" xfId="23741" xr:uid="{9E401934-04C5-49E1-A2A6-13215BD328C0}"/>
    <cellStyle name="Millares 5 20" xfId="382" xr:uid="{C7822692-C63C-4936-9F8D-4133FFE2F4DC}"/>
    <cellStyle name="Millares 5 3" xfId="3411" xr:uid="{440F9AA0-8151-442F-8BB4-3DA53C085FAA}"/>
    <cellStyle name="Millares 5 3 2" xfId="3412" xr:uid="{B175E00A-E01F-4ED2-87C8-10FBF23FBB9C}"/>
    <cellStyle name="Millares 5 3 2 2" xfId="5278" xr:uid="{31CB75A8-5B23-46B2-A6EE-4FF4FD86619B}"/>
    <cellStyle name="Millares 5 3 2 2 2" xfId="10096" xr:uid="{8C4CBD07-0127-4CF8-A689-6DB5F77B9DAB}"/>
    <cellStyle name="Millares 5 3 2 3" xfId="10095" xr:uid="{E2D3579A-0E6C-46DC-BF48-C1BE66F4E456}"/>
    <cellStyle name="Millares 5 3 3" xfId="3413" xr:uid="{110A12E6-D0F9-4CF4-ADD2-536263C1BC49}"/>
    <cellStyle name="Millares 5 3 3 2" xfId="5279" xr:uid="{66180832-19C3-4803-95C3-FB91026DD714}"/>
    <cellStyle name="Millares 5 3 3 2 2" xfId="10098" xr:uid="{815E3281-C972-4F94-8383-20A909134258}"/>
    <cellStyle name="Millares 5 3 3 3" xfId="10097" xr:uid="{19671F4A-163B-447E-8493-792CA7A55474}"/>
    <cellStyle name="Millares 5 3 4" xfId="5280" xr:uid="{0856283F-86E1-4579-A280-9CE9469E1C1B}"/>
    <cellStyle name="Millares 5 3 4 2" xfId="10099" xr:uid="{298618FB-FD8B-473C-B3E6-CCBA11795AA1}"/>
    <cellStyle name="Millares 5 3 5" xfId="5281" xr:uid="{1428D979-0B01-40EB-A0E3-7717FF029D51}"/>
    <cellStyle name="Millares 5 3 5 2" xfId="10100" xr:uid="{01EBDD03-BA97-4376-8FAB-DD38B021D3C2}"/>
    <cellStyle name="Millares 5 3 6" xfId="5277" xr:uid="{526C3BF7-CDEE-4812-BB48-B0F4F44B2C50}"/>
    <cellStyle name="Millares 5 3 6 2" xfId="10101" xr:uid="{AC7E8F85-B7BE-4528-BD7E-351914EBB22B}"/>
    <cellStyle name="Millares 5 3 7" xfId="10094" xr:uid="{C2F2A083-4DA4-4D75-BD1A-C27FB8206512}"/>
    <cellStyle name="Millares 5 4" xfId="3414" xr:uid="{A83FCBBC-571D-42E9-A6F4-18B748F9218A}"/>
    <cellStyle name="Millares 5 4 2" xfId="3415" xr:uid="{0E8BA1D1-9C74-4146-9B0F-49FDD64D61CD}"/>
    <cellStyle name="Millares 5 4 2 2" xfId="5283" xr:uid="{BF277FB4-1AE5-4679-9143-1FD85CB2AABA}"/>
    <cellStyle name="Millares 5 4 2 2 2" xfId="10104" xr:uid="{254F447C-D450-4DA9-81CD-2BF06C408C75}"/>
    <cellStyle name="Millares 5 4 2 3" xfId="10103" xr:uid="{EA422FBB-EE6A-4DEC-8569-FCCB956EB396}"/>
    <cellStyle name="Millares 5 4 3" xfId="3416" xr:uid="{EA8E7DC1-4A8F-4036-8F1A-20CF5A60DBD1}"/>
    <cellStyle name="Millares 5 4 3 2" xfId="5284" xr:uid="{2862D12D-6FCE-4F03-9E32-C4CAF1FB1E35}"/>
    <cellStyle name="Millares 5 4 3 2 2" xfId="10106" xr:uid="{C808DAF6-F72E-4A89-A386-6557C60BAD0B}"/>
    <cellStyle name="Millares 5 4 3 3" xfId="10105" xr:uid="{D04B0FC3-1F17-4EC6-80E3-EC81A2DDA7C1}"/>
    <cellStyle name="Millares 5 4 4" xfId="5285" xr:uid="{552557C7-7CCD-41C3-928D-E38746CC8CE4}"/>
    <cellStyle name="Millares 5 4 4 2" xfId="10107" xr:uid="{3D3C0B86-A001-42A9-852E-241C43D959E0}"/>
    <cellStyle name="Millares 5 4 5" xfId="5286" xr:uid="{DC16BED9-50B7-4219-804E-8645ED9FEAC7}"/>
    <cellStyle name="Millares 5 4 5 2" xfId="10108" xr:uid="{0812304C-470D-45D1-8885-DE1C58194F7D}"/>
    <cellStyle name="Millares 5 4 6" xfId="5282" xr:uid="{576EE41A-8A44-4AC8-97F0-F087C0FC2860}"/>
    <cellStyle name="Millares 5 4 6 2" xfId="10109" xr:uid="{E83012B9-DCFD-41E1-AD45-155284603771}"/>
    <cellStyle name="Millares 5 4 7" xfId="10102" xr:uid="{05E3BDE0-299B-45C9-B5B7-F2219DB101A6}"/>
    <cellStyle name="Millares 5 5" xfId="3417" xr:uid="{4EF915DF-D417-41F1-A44C-297D5EE754C4}"/>
    <cellStyle name="Millares 5 5 2" xfId="3418" xr:uid="{E5DB51C4-890D-4C71-8E23-7223FD4EC2ED}"/>
    <cellStyle name="Millares 5 5 2 2" xfId="3419" xr:uid="{F3762919-EB72-464C-A50B-8E005FAB05B6}"/>
    <cellStyle name="Millares 5 5 2 2 2" xfId="5289" xr:uid="{4A1DEFC1-FD4E-4522-8603-CD03ED64D529}"/>
    <cellStyle name="Millares 5 5 2 2 2 2" xfId="10113" xr:uid="{04A3107C-EC53-4CD7-AF2E-D1CA19B22B3B}"/>
    <cellStyle name="Millares 5 5 2 2 3" xfId="10112" xr:uid="{D9EE6F70-9686-4761-A4F2-2746F43028D8}"/>
    <cellStyle name="Millares 5 5 2 3" xfId="3420" xr:uid="{AA4F419D-973C-4A20-B3E7-E43D8C6673FB}"/>
    <cellStyle name="Millares 5 5 2 3 2" xfId="5290" xr:uid="{E797AC80-4112-413C-90D0-637A3A6A216D}"/>
    <cellStyle name="Millares 5 5 2 3 2 2" xfId="10115" xr:uid="{113269BA-681A-4C41-AEFF-5D284B8F5921}"/>
    <cellStyle name="Millares 5 5 2 3 3" xfId="10114" xr:uid="{027747CA-63AA-4151-8C55-FFA01F3E0F86}"/>
    <cellStyle name="Millares 5 5 2 4" xfId="5291" xr:uid="{2E5E9F8E-0E91-428E-9B6A-B15C9612E335}"/>
    <cellStyle name="Millares 5 5 2 4 2" xfId="10116" xr:uid="{F2D6565F-B9E9-4D84-B96A-E38966F272E2}"/>
    <cellStyle name="Millares 5 5 2 5" xfId="5292" xr:uid="{E0BB4304-05E1-4D13-9A76-BCA50C4654F0}"/>
    <cellStyle name="Millares 5 5 2 5 2" xfId="10117" xr:uid="{E7DCD894-C213-4E56-B531-1ED84658D6B7}"/>
    <cellStyle name="Millares 5 5 2 6" xfId="5288" xr:uid="{ED64C756-BAC7-4088-BBED-84458400D53F}"/>
    <cellStyle name="Millares 5 5 2 6 2" xfId="10118" xr:uid="{DDCA404B-1F0C-41EE-9DA7-B762C1E2D5FD}"/>
    <cellStyle name="Millares 5 5 2 7" xfId="10111" xr:uid="{F47BDF02-9F9B-46D0-92EE-1CBDBBFA66A8}"/>
    <cellStyle name="Millares 5 5 3" xfId="3421" xr:uid="{2C8EABA0-EFD3-4FDB-B22B-6AA26205D5C9}"/>
    <cellStyle name="Millares 5 5 3 2" xfId="5293" xr:uid="{3EDC0539-45E5-4E16-B94F-EBA50BC370F0}"/>
    <cellStyle name="Millares 5 5 3 2 2" xfId="10120" xr:uid="{F8D710BB-01B7-47F2-ADDD-88EA8DA4DB9F}"/>
    <cellStyle name="Millares 5 5 3 3" xfId="10119" xr:uid="{F6B36AEF-2929-41D1-B387-F43DE0D98AD8}"/>
    <cellStyle name="Millares 5 5 4" xfId="3422" xr:uid="{8DECBAF4-CDA5-425E-893F-E0D23B201B92}"/>
    <cellStyle name="Millares 5 5 4 2" xfId="5294" xr:uid="{3425693B-DE41-4A1F-B775-ABF8BB1E7C9E}"/>
    <cellStyle name="Millares 5 5 4 2 2" xfId="10122" xr:uid="{03CC652E-5A7B-4EDC-BEF3-4F56E033B322}"/>
    <cellStyle name="Millares 5 5 4 3" xfId="10121" xr:uid="{71524327-F7D2-4A29-9C24-A40E89744B3A}"/>
    <cellStyle name="Millares 5 5 5" xfId="5295" xr:uid="{EC746CA4-5E79-4D26-9B69-BDF1E1DB406C}"/>
    <cellStyle name="Millares 5 5 5 2" xfId="10123" xr:uid="{F5DC2518-B4D2-4124-A90D-B94AEC205715}"/>
    <cellStyle name="Millares 5 5 6" xfId="5296" xr:uid="{9399E6C9-A511-4342-ABD6-FEC597CDC79E}"/>
    <cellStyle name="Millares 5 5 6 2" xfId="10124" xr:uid="{871125D0-1E0D-4282-AC51-6B72E36684C2}"/>
    <cellStyle name="Millares 5 5 7" xfId="5287" xr:uid="{14B4D6A5-BBF7-4FED-A4FD-DED8A242498B}"/>
    <cellStyle name="Millares 5 5 7 2" xfId="10125" xr:uid="{47B023D6-0147-4C28-A5EE-EB012B5E84AF}"/>
    <cellStyle name="Millares 5 5 8" xfId="10110" xr:uid="{C062A1FF-EBFE-4032-9FFF-C4DC54376A4E}"/>
    <cellStyle name="Millares 5 6" xfId="3423" xr:uid="{4BE43869-AD5C-4F11-B1C7-FCA9C6B7EE39}"/>
    <cellStyle name="Millares 5 6 2" xfId="3424" xr:uid="{9BB21593-61DD-4894-88AF-86811A276349}"/>
    <cellStyle name="Millares 5 6 2 2" xfId="5298" xr:uid="{75524544-4044-4D0B-8D1B-10F4D580E57B}"/>
    <cellStyle name="Millares 5 6 2 2 2" xfId="10128" xr:uid="{8BB68C12-3CEA-4128-B4DF-1007462B64AE}"/>
    <cellStyle name="Millares 5 6 2 3" xfId="10127" xr:uid="{ECADB328-5420-4B72-B203-382E16FB6836}"/>
    <cellStyle name="Millares 5 6 3" xfId="3425" xr:uid="{64D5CE58-1000-4624-818D-569A707A3056}"/>
    <cellStyle name="Millares 5 6 3 2" xfId="5299" xr:uid="{816681F3-1DEC-4170-A664-2F262ABEE169}"/>
    <cellStyle name="Millares 5 6 3 2 2" xfId="10130" xr:uid="{2F8E8BA6-9EBA-46C0-B5E4-2932EE4E19A6}"/>
    <cellStyle name="Millares 5 6 3 3" xfId="10129" xr:uid="{035E2DD9-04AE-4C1B-9706-46638C1821F8}"/>
    <cellStyle name="Millares 5 6 4" xfId="5300" xr:uid="{3ECB12FA-427E-4E22-9ADC-12B1A8D05E26}"/>
    <cellStyle name="Millares 5 6 4 2" xfId="10131" xr:uid="{92C7AF54-CE18-4721-9D63-9848BAF966D8}"/>
    <cellStyle name="Millares 5 6 5" xfId="5301" xr:uid="{19432176-6C0D-461F-8386-3444D094F0A8}"/>
    <cellStyle name="Millares 5 6 5 2" xfId="10132" xr:uid="{B7EBC07D-A72A-4B2B-806C-EF78A5AEC84D}"/>
    <cellStyle name="Millares 5 6 6" xfId="5297" xr:uid="{5788A800-D53C-4BB8-A015-77E083793179}"/>
    <cellStyle name="Millares 5 6 6 2" xfId="10133" xr:uid="{055E5B4A-8084-40D7-962F-02A335D92196}"/>
    <cellStyle name="Millares 5 6 7" xfId="10126" xr:uid="{FCED48DB-F8C4-4FE1-B55A-7FF77E0B324A}"/>
    <cellStyle name="Millares 5 7" xfId="3426" xr:uid="{ED4E948B-CBFC-405C-8E45-BD6B50679A4E}"/>
    <cellStyle name="Millares 5 7 2" xfId="10134" xr:uid="{89594607-7BA7-4377-B39A-892F3B06974E}"/>
    <cellStyle name="Millares 5 8" xfId="3427" xr:uid="{00880220-3D24-40C8-B75B-37A176043CC5}"/>
    <cellStyle name="Millares 5 8 2" xfId="3428" xr:uid="{6B5590F2-8BA2-4D01-A917-F99B96C78BE8}"/>
    <cellStyle name="Millares 5 8 2 2" xfId="5303" xr:uid="{7646107C-F4BC-45DF-A414-192778EFA5E0}"/>
    <cellStyle name="Millares 5 8 2 2 2" xfId="10137" xr:uid="{015D6ABA-380B-46F4-955D-FA5D0D39120B}"/>
    <cellStyle name="Millares 5 8 2 3" xfId="10136" xr:uid="{2A99072B-61CB-45E0-8FA1-02DA072FBCB8}"/>
    <cellStyle name="Millares 5 8 3" xfId="3429" xr:uid="{B978C244-C40E-43D5-9B83-0D7EC1099B61}"/>
    <cellStyle name="Millares 5 8 3 2" xfId="5304" xr:uid="{B0D35FC9-E6AF-4D9C-95CD-01F29434A3CF}"/>
    <cellStyle name="Millares 5 8 3 2 2" xfId="10139" xr:uid="{1A9216DA-910E-4E03-8BB5-3AE57869627B}"/>
    <cellStyle name="Millares 5 8 3 3" xfId="10138" xr:uid="{D98578A1-6E94-4517-9D78-664379B16050}"/>
    <cellStyle name="Millares 5 8 4" xfId="5305" xr:uid="{C752F209-A5FA-4080-8BEA-44230D738BCA}"/>
    <cellStyle name="Millares 5 8 4 2" xfId="10140" xr:uid="{3F8FF9B3-6FA7-4680-8423-C9A412E610F9}"/>
    <cellStyle name="Millares 5 8 5" xfId="5306" xr:uid="{8859F2FC-881C-486D-9319-96CA62409610}"/>
    <cellStyle name="Millares 5 8 5 2" xfId="10141" xr:uid="{AEA7A102-FEE9-4BEC-A2F4-879303ABE454}"/>
    <cellStyle name="Millares 5 8 6" xfId="5302" xr:uid="{AFA54B5C-1BC5-459D-BFE1-39C42B130A30}"/>
    <cellStyle name="Millares 5 8 6 2" xfId="10142" xr:uid="{A157922C-4F0C-4528-81C2-BA3266C0BC18}"/>
    <cellStyle name="Millares 5 8 7" xfId="10135" xr:uid="{0E6DF2E2-9DF5-4C2D-BE44-B613D8C804DF}"/>
    <cellStyle name="Millares 5 9" xfId="3430" xr:uid="{FD4D027A-3B39-4505-A350-CBAC82936243}"/>
    <cellStyle name="Millares 5 9 2" xfId="10143" xr:uid="{D08089E6-3451-42E9-8730-C676D40759E4}"/>
    <cellStyle name="Millares 50" xfId="1279" xr:uid="{3BABA3B0-4D54-43CE-9375-F6A803427253}"/>
    <cellStyle name="Millares 50 2" xfId="5308" xr:uid="{B9BCD811-D62A-4FC7-B7B1-2E7CE3C2FA90}"/>
    <cellStyle name="Millares 50 2 2" xfId="10145" xr:uid="{ED950869-74BF-45C0-8031-81008390F95F}"/>
    <cellStyle name="Millares 50 3" xfId="5307" xr:uid="{4BA3611A-F9F2-4F6F-975E-74D528E9FCA3}"/>
    <cellStyle name="Millares 50 3 2" xfId="10146" xr:uid="{3663AF62-C318-45CB-8D84-E2D26CC1BAF7}"/>
    <cellStyle name="Millares 50 4" xfId="1663" xr:uid="{7E7A1CC6-8710-4E82-95B1-ACA186921969}"/>
    <cellStyle name="Millares 50 4 2" xfId="10147" xr:uid="{DA965BE0-F013-43CC-8884-6A36C0B58653}"/>
    <cellStyle name="Millares 50 4 3" xfId="24015" xr:uid="{3FC65F23-A388-4C8D-8C4A-D17029856804}"/>
    <cellStyle name="Millares 50 5" xfId="7724" xr:uid="{14FEBA2A-E770-4413-A4BE-9AA4B032B513}"/>
    <cellStyle name="Millares 50 5 2" xfId="10148" xr:uid="{BD136E40-209A-49C3-A1D5-6A63E95420CD}"/>
    <cellStyle name="Millares 50 5 3" xfId="25237" xr:uid="{EE32D0AD-CECA-47AA-A303-F2F4A6540545}"/>
    <cellStyle name="Millares 50 6" xfId="7033" xr:uid="{9AFA122A-3EFC-4B74-8FD6-85DA10186126}"/>
    <cellStyle name="Millares 50 6 2" xfId="10149" xr:uid="{1033AE35-44CD-49A9-BBC6-29E6BC0FBD70}"/>
    <cellStyle name="Millares 50 6 3" xfId="24679" xr:uid="{2DAB2AC4-0425-4038-B705-0735EB214AA5}"/>
    <cellStyle name="Millares 50 7" xfId="10144" xr:uid="{F8983127-F575-4A11-A918-93A533CEDCAC}"/>
    <cellStyle name="Millares 51" xfId="1281" xr:uid="{E54BE3DC-DB78-4243-8633-615D6988F62F}"/>
    <cellStyle name="Millares 51 2" xfId="5310" xr:uid="{2046055C-C2C4-4D73-BE62-45E24DCB6F70}"/>
    <cellStyle name="Millares 51 2 2" xfId="10151" xr:uid="{8101EF87-9E47-493B-8362-2E7BF7B1B732}"/>
    <cellStyle name="Millares 51 3" xfId="5309" xr:uid="{6E17148E-80DD-4DF1-85A1-6F76E1F71C04}"/>
    <cellStyle name="Millares 51 3 2" xfId="10152" xr:uid="{5D5A3D1E-3DC9-48C3-A7C1-9F99616F423A}"/>
    <cellStyle name="Millares 51 4" xfId="1662" xr:uid="{FA380AEE-852B-40F0-B255-E77613990B6E}"/>
    <cellStyle name="Millares 51 4 2" xfId="10153" xr:uid="{44DE1B1D-F636-4BCA-AE52-33C2FD8D0D5E}"/>
    <cellStyle name="Millares 51 4 3" xfId="24014" xr:uid="{174CC65C-0970-4C5E-BACC-5CEE9F9934A6}"/>
    <cellStyle name="Millares 51 5" xfId="7824" xr:uid="{A7E46A8C-4CD0-41CF-9663-8513575BA620}"/>
    <cellStyle name="Millares 51 5 2" xfId="10154" xr:uid="{42C685D9-EEEE-4E5C-98E5-DB776DA7B1F2}"/>
    <cellStyle name="Millares 51 5 3" xfId="25318" xr:uid="{6D5DE884-8882-4020-8D86-6909138505AD}"/>
    <cellStyle name="Millares 51 6" xfId="6901" xr:uid="{6AE0669D-0FC5-4151-8C49-C34DBD13A257}"/>
    <cellStyle name="Millares 51 6 2" xfId="10155" xr:uid="{2C69BD28-1140-4448-B4D7-1A0DB487B536}"/>
    <cellStyle name="Millares 51 6 3" xfId="24571" xr:uid="{B7805132-7DF0-4710-8FE4-C182C008D1D1}"/>
    <cellStyle name="Millares 51 7" xfId="10150" xr:uid="{580D6FBB-7520-4881-8D2A-E63C9BC9BFB4}"/>
    <cellStyle name="Millares 52" xfId="1283" xr:uid="{B0F9C843-31F6-4F8A-9BDD-ABA142848497}"/>
    <cellStyle name="Millares 52 2" xfId="5312" xr:uid="{92CA6AD4-D40A-4EBE-B6EE-5E8DB421EDBA}"/>
    <cellStyle name="Millares 52 2 2" xfId="10157" xr:uid="{CC6E1B34-8A8C-40BB-83CD-6EEF3BC8F806}"/>
    <cellStyle name="Millares 52 3" xfId="5311" xr:uid="{EE8A05D6-67DF-45B9-9D52-09E890CF11AD}"/>
    <cellStyle name="Millares 52 3 2" xfId="10158" xr:uid="{64503B69-17F0-4F00-8DCA-6DF2C18FF101}"/>
    <cellStyle name="Millares 52 4" xfId="3431" xr:uid="{7653D80A-8DCB-4B11-8459-8B3DC5830439}"/>
    <cellStyle name="Millares 52 4 2" xfId="10159" xr:uid="{F4131869-AA5B-483F-817E-347434C5AF5C}"/>
    <cellStyle name="Millares 52 4 3" xfId="24138" xr:uid="{DCAFAF5F-2EDB-4E87-848F-8F4BF2B770F6}"/>
    <cellStyle name="Millares 52 5" xfId="1705" xr:uid="{4125F901-B593-4A0A-82CC-C706991D51B3}"/>
    <cellStyle name="Millares 52 5 2" xfId="10160" xr:uid="{97B3136A-9B24-4CE8-9968-F6F672FD07B5}"/>
    <cellStyle name="Millares 52 5 3" xfId="24028" xr:uid="{083EDBAA-F58C-482C-A537-DECD38BC3280}"/>
    <cellStyle name="Millares 52 6" xfId="4134" xr:uid="{EC93F6F2-6C2A-495E-9651-D932E39AC011}"/>
    <cellStyle name="Millares 52 6 2" xfId="10161" xr:uid="{E0FE4A35-4D09-463A-9909-BD23C1793636}"/>
    <cellStyle name="Millares 52 6 3" xfId="24352" xr:uid="{8F2317F4-41D7-4AF0-A5CA-0D3797E67160}"/>
    <cellStyle name="Millares 52 7" xfId="10156" xr:uid="{D240D861-3138-456D-85DA-DE02D9ABD107}"/>
    <cellStyle name="Millares 53" xfId="1285" xr:uid="{DE7458F2-5796-4EED-8D6C-2047D051E064}"/>
    <cellStyle name="Millares 53 2" xfId="5314" xr:uid="{EAD98368-3ECF-499E-ACDF-C96ADC01543D}"/>
    <cellStyle name="Millares 53 2 2" xfId="10163" xr:uid="{CF2A341C-8CAD-49AF-84E9-B9C7AB55839A}"/>
    <cellStyle name="Millares 53 3" xfId="5313" xr:uid="{80D5E34B-AACA-48C6-8F1B-005DCF6556A2}"/>
    <cellStyle name="Millares 53 3 2" xfId="10164" xr:uid="{646F7E88-A752-4224-A0F6-8D6905EB8249}"/>
    <cellStyle name="Millares 53 4" xfId="3432" xr:uid="{DA94073E-A7EF-4F5F-9A2C-CDB2E8EBD5E5}"/>
    <cellStyle name="Millares 53 4 2" xfId="10165" xr:uid="{FDF35723-43A3-4A32-A77F-3A58DA753BDC}"/>
    <cellStyle name="Millares 53 4 3" xfId="24139" xr:uid="{70C55FBE-871F-4BEE-BA77-66C0B4E947CD}"/>
    <cellStyle name="Millares 53 5" xfId="7806" xr:uid="{BDF4E52B-0177-4A7B-994F-0EFD8EFE1B44}"/>
    <cellStyle name="Millares 53 5 2" xfId="10166" xr:uid="{01A6DFA1-2464-4C10-A37A-D37203F1EFAA}"/>
    <cellStyle name="Millares 53 5 3" xfId="25304" xr:uid="{E47EF231-0976-4D72-95B1-5263A603FB4F}"/>
    <cellStyle name="Millares 53 6" xfId="7008" xr:uid="{1EAEB763-EF55-406F-80E3-E00F5AEA52A9}"/>
    <cellStyle name="Millares 53 6 2" xfId="10167" xr:uid="{9F73E6EA-9452-415B-9B23-DA0CF98DC15E}"/>
    <cellStyle name="Millares 53 6 3" xfId="24657" xr:uid="{DFAD6F7B-364F-4C98-9AD2-3AEC1EA045E4}"/>
    <cellStyle name="Millares 53 7" xfId="10162" xr:uid="{64F3AA42-2A0E-4B60-9C67-5327AC32C766}"/>
    <cellStyle name="Millares 54" xfId="1287" xr:uid="{E141C67A-4EE6-4FE0-A61B-CFD706F7C338}"/>
    <cellStyle name="Millares 54 2" xfId="5316" xr:uid="{6EA1BBD2-7C26-4735-A320-DCAC40AAC0CC}"/>
    <cellStyle name="Millares 54 2 2" xfId="10169" xr:uid="{114CD6AC-0EFD-4151-ACB6-407F22CC8886}"/>
    <cellStyle name="Millares 54 3" xfId="5315" xr:uid="{EEC4C784-A4F9-46F5-83B7-74E6B702BAD0}"/>
    <cellStyle name="Millares 54 3 2" xfId="10170" xr:uid="{E3A5E0F7-E97E-44F6-9F7C-0C3015F22084}"/>
    <cellStyle name="Millares 54 4" xfId="3433" xr:uid="{D9E8C54E-9254-4BD6-A14D-4A8E6BF1E6EF}"/>
    <cellStyle name="Millares 54 4 2" xfId="10171" xr:uid="{EB98C474-98F9-4AD3-8246-2F0636CC4A99}"/>
    <cellStyle name="Millares 54 4 3" xfId="24140" xr:uid="{3CD93BBB-B71C-4D9F-894A-2AFBDAEEC580}"/>
    <cellStyle name="Millares 54 5" xfId="7474" xr:uid="{9D272DDA-4EB6-42B0-A395-CEAB1F021494}"/>
    <cellStyle name="Millares 54 5 2" xfId="10172" xr:uid="{AEB0656A-2ED2-4AF3-B3C7-1B6C3F39496F}"/>
    <cellStyle name="Millares 54 5 3" xfId="25030" xr:uid="{D79EF99D-9BA7-433E-9D3B-8658CAC3DC8E}"/>
    <cellStyle name="Millares 54 6" xfId="7000" xr:uid="{C6F68343-F029-4640-BB04-E440F98C614F}"/>
    <cellStyle name="Millares 54 6 2" xfId="10173" xr:uid="{D7B8490B-50B8-4B3C-A7FC-1F42A6712DA9}"/>
    <cellStyle name="Millares 54 6 3" xfId="24651" xr:uid="{D3AD1851-17B3-46E0-BC36-E6B3FA2BC4C2}"/>
    <cellStyle name="Millares 54 7" xfId="10168" xr:uid="{531A0308-236F-4B79-A65B-F3AA8E208C0F}"/>
    <cellStyle name="Millares 55" xfId="1289" xr:uid="{679E94D9-197F-437D-B1FE-7ABB23116560}"/>
    <cellStyle name="Millares 55 2" xfId="5318" xr:uid="{6DDC51F8-C7A9-42B6-AEAF-FB46D00BE5B9}"/>
    <cellStyle name="Millares 55 2 2" xfId="10175" xr:uid="{99CC0981-4DD7-4F21-8D1B-C458F149193D}"/>
    <cellStyle name="Millares 55 3" xfId="5317" xr:uid="{41D88CCF-F9E8-4322-8864-87283A12F353}"/>
    <cellStyle name="Millares 55 3 2" xfId="10176" xr:uid="{90C87488-CCDF-457E-86BF-DF3785C7CF65}"/>
    <cellStyle name="Millares 55 4" xfId="3434" xr:uid="{E4C8F6F8-89A1-42D1-8E24-39DE8A534BA8}"/>
    <cellStyle name="Millares 55 4 2" xfId="10177" xr:uid="{F804B29A-A910-453E-AC57-8C4F0AECA5C5}"/>
    <cellStyle name="Millares 55 4 3" xfId="24141" xr:uid="{CD8863CC-46A9-4909-A62A-F1ED56A116F5}"/>
    <cellStyle name="Millares 55 5" xfId="7563" xr:uid="{D2DDC36C-AF2E-4529-AA2E-8A6D1320F319}"/>
    <cellStyle name="Millares 55 5 2" xfId="10178" xr:uid="{52E65E15-1617-471E-8E26-92BDA35A99A9}"/>
    <cellStyle name="Millares 55 5 3" xfId="25099" xr:uid="{CFE9930B-9FE0-4EA3-BB44-2A1648380A3C}"/>
    <cellStyle name="Millares 55 6" xfId="7292" xr:uid="{A5C52B82-5BEF-47AC-8D48-F902491CD723}"/>
    <cellStyle name="Millares 55 6 2" xfId="10179" xr:uid="{24C6FF42-F9CC-4C14-A717-BA608431BDD7}"/>
    <cellStyle name="Millares 55 6 3" xfId="24882" xr:uid="{D88ED9C0-7517-469E-A050-5DE61F179010}"/>
    <cellStyle name="Millares 55 7" xfId="10174" xr:uid="{9B3DA3E8-4C7A-473E-9E57-060EA5F01A09}"/>
    <cellStyle name="Millares 56" xfId="1291" xr:uid="{DEF429F3-8D2C-440C-991A-63C69CF57954}"/>
    <cellStyle name="Millares 56 2" xfId="5320" xr:uid="{F474A671-6D1C-4A0C-936D-ED216D2B1E9E}"/>
    <cellStyle name="Millares 56 2 2" xfId="10181" xr:uid="{E21C5BD6-0240-46C8-B20E-F06E2F110515}"/>
    <cellStyle name="Millares 56 3" xfId="5319" xr:uid="{6F347295-B512-4FE4-813E-87017A846A84}"/>
    <cellStyle name="Millares 56 3 2" xfId="10182" xr:uid="{EE5D96F7-F6F0-48EE-9BD2-0B11415EA669}"/>
    <cellStyle name="Millares 56 4" xfId="3435" xr:uid="{C8B40230-E4BD-40B7-B788-B11F01C76808}"/>
    <cellStyle name="Millares 56 4 2" xfId="10183" xr:uid="{21BF0724-BA73-4522-AC20-58E4CB8E75A2}"/>
    <cellStyle name="Millares 56 4 3" xfId="24142" xr:uid="{1BB5D266-97D1-4D0C-99B0-B003CC732398}"/>
    <cellStyle name="Millares 56 5" xfId="7761" xr:uid="{CD577EE9-1630-4E73-AA9C-92A26E14D155}"/>
    <cellStyle name="Millares 56 5 2" xfId="10184" xr:uid="{E168859B-E99C-4F3B-A614-B02F97E7113B}"/>
    <cellStyle name="Millares 56 5 3" xfId="25268" xr:uid="{AE40364E-F9E1-4739-A30D-09208D76DF26}"/>
    <cellStyle name="Millares 56 6" xfId="7446" xr:uid="{CBF6D08F-266D-4E9D-81E3-00223AF25AC7}"/>
    <cellStyle name="Millares 56 6 2" xfId="10185" xr:uid="{073F1BFE-8CD3-4922-B0B6-B35AD408D42F}"/>
    <cellStyle name="Millares 56 6 3" xfId="25005" xr:uid="{5306589F-4A25-410A-8BED-4E27315673DC}"/>
    <cellStyle name="Millares 56 7" xfId="10180" xr:uid="{2615F1CB-F688-4CE3-975E-81EBC2DB1DB5}"/>
    <cellStyle name="Millares 57" xfId="1293" xr:uid="{19399E0F-87D8-499C-8960-2D9915EFDF78}"/>
    <cellStyle name="Millares 57 2" xfId="5322" xr:uid="{8B241E86-C3FA-4E9E-ADAF-BD10BE1B581B}"/>
    <cellStyle name="Millares 57 2 2" xfId="10187" xr:uid="{B18D603E-DCA7-41A5-8F78-4977CBD07830}"/>
    <cellStyle name="Millares 57 3" xfId="5321" xr:uid="{9A07E791-45A1-4DF2-810E-87477A0CE419}"/>
    <cellStyle name="Millares 57 3 2" xfId="10188" xr:uid="{5986E049-5D49-4333-83CC-3782DDC27942}"/>
    <cellStyle name="Millares 57 4" xfId="3436" xr:uid="{04708A71-5705-4C8A-ACF6-3FB5AADE2732}"/>
    <cellStyle name="Millares 57 4 2" xfId="10189" xr:uid="{CA76DDA2-101A-4728-B0E2-ED1F584A3E7E}"/>
    <cellStyle name="Millares 57 4 3" xfId="24143" xr:uid="{668B8D28-A803-4195-AD97-AADEA95EDC61}"/>
    <cellStyle name="Millares 57 5" xfId="7164" xr:uid="{415E95DE-DEF5-44D0-8BAF-775FDB476F83}"/>
    <cellStyle name="Millares 57 5 2" xfId="10190" xr:uid="{EB499248-753E-4AA8-BE41-510109316BD3}"/>
    <cellStyle name="Millares 57 5 3" xfId="24781" xr:uid="{9CC9A3F1-6748-41F7-AC56-398496D89E2E}"/>
    <cellStyle name="Millares 57 6" xfId="7282" xr:uid="{A71EC8FA-9CED-4A4B-881F-CE05F61E40CF}"/>
    <cellStyle name="Millares 57 6 2" xfId="10191" xr:uid="{216A3D0D-A5E6-474B-90BE-1EBA1577D1EB}"/>
    <cellStyle name="Millares 57 6 3" xfId="24875" xr:uid="{8159558A-42B2-49EC-BE2A-6F58E8940483}"/>
    <cellStyle name="Millares 57 7" xfId="10186" xr:uid="{FEE535AF-B948-4967-99BD-99201DEEB153}"/>
    <cellStyle name="Millares 58" xfId="1295" xr:uid="{80FF77A0-6B2A-4F2E-B82A-5595EC05B80F}"/>
    <cellStyle name="Millares 58 2" xfId="5324" xr:uid="{37C35B4E-B8B8-4DA6-8869-E2DF221902C0}"/>
    <cellStyle name="Millares 58 2 2" xfId="10193" xr:uid="{403CD31E-A7DD-47CC-B182-A88C811CBA9B}"/>
    <cellStyle name="Millares 58 3" xfId="5323" xr:uid="{693D31B8-4B27-40A7-A2B2-00A5D4E1B496}"/>
    <cellStyle name="Millares 58 3 2" xfId="10194" xr:uid="{AFCDDA18-5F01-41D4-A5E7-FCBABE35AE07}"/>
    <cellStyle name="Millares 58 4" xfId="3437" xr:uid="{D505C3BA-AB06-4B5D-8B35-47219B5B5A71}"/>
    <cellStyle name="Millares 58 4 2" xfId="10195" xr:uid="{ADA682B2-01A9-4AF5-8E66-A240E5A07475}"/>
    <cellStyle name="Millares 58 4 3" xfId="24144" xr:uid="{8A33D23E-9489-4D0E-BCD7-784CA182A3D5}"/>
    <cellStyle name="Millares 58 5" xfId="7792" xr:uid="{A0B7BE8F-2527-4B9F-8A9B-A0CB4B566543}"/>
    <cellStyle name="Millares 58 5 2" xfId="10196" xr:uid="{9B72E1CC-5F63-4591-8A9E-5D9CD8016402}"/>
    <cellStyle name="Millares 58 5 3" xfId="25294" xr:uid="{BF38C162-EE36-48C7-BC53-83FDABA35985}"/>
    <cellStyle name="Millares 58 6" xfId="4652" xr:uid="{2334011E-445B-411E-A880-1A19CE340217}"/>
    <cellStyle name="Millares 58 6 2" xfId="10197" xr:uid="{1C37504B-6F85-40BB-83D3-049C83F315E1}"/>
    <cellStyle name="Millares 58 6 3" xfId="24427" xr:uid="{CF898A01-653B-4F67-B966-5D01130EA3BD}"/>
    <cellStyle name="Millares 58 7" xfId="10192" xr:uid="{869581BA-21F8-4599-8F4F-2B991C2AEE75}"/>
    <cellStyle name="Millares 59" xfId="1297" xr:uid="{03E2FD5D-5BF5-4042-BD2B-8E6EDA4208EF}"/>
    <cellStyle name="Millares 59 2" xfId="5326" xr:uid="{A47DCBAC-6BEA-4487-9B7A-2DDFCACBB025}"/>
    <cellStyle name="Millares 59 2 2" xfId="10199" xr:uid="{4A7D95A1-BC40-4C6A-B70C-A0ABD1C25704}"/>
    <cellStyle name="Millares 59 3" xfId="5325" xr:uid="{2647382A-19E7-4902-AFB5-B85F4006123F}"/>
    <cellStyle name="Millares 59 3 2" xfId="10200" xr:uid="{6288DA04-C1E0-49BE-B075-4E028D2610EF}"/>
    <cellStyle name="Millares 59 4" xfId="1664" xr:uid="{ADFC7BD1-AEC9-4D65-840C-33CC82CF4FF1}"/>
    <cellStyle name="Millares 59 4 2" xfId="10201" xr:uid="{0FFE560C-8247-47C0-885C-DC1AA12B7F71}"/>
    <cellStyle name="Millares 59 4 3" xfId="24016" xr:uid="{15D6E701-E0DE-4857-AC00-A8ECF62EF2FE}"/>
    <cellStyle name="Millares 59 5" xfId="7254" xr:uid="{6E5B5E95-84FA-4A39-96EB-9E76DE2D0CD6}"/>
    <cellStyle name="Millares 59 5 2" xfId="10202" xr:uid="{E0F0E576-99B0-4EE7-9C1E-B7BC132A1311}"/>
    <cellStyle name="Millares 59 5 3" xfId="24850" xr:uid="{3C0F4F72-0C59-4ABA-8FEF-1B30FC96286B}"/>
    <cellStyle name="Millares 59 6" xfId="7168" xr:uid="{4863B29E-769A-4FD0-A79E-F19C28FC9689}"/>
    <cellStyle name="Millares 59 6 2" xfId="10203" xr:uid="{7F1A86FC-F389-48C6-B13E-B05864424D4E}"/>
    <cellStyle name="Millares 59 6 3" xfId="24784" xr:uid="{59B9698E-28CD-4242-80C6-E59ABBE1CF49}"/>
    <cellStyle name="Millares 59 7" xfId="10198" xr:uid="{0EACBC4F-C4A4-44B8-B810-A49DBAF84CC3}"/>
    <cellStyle name="Millares 6" xfId="234" xr:uid="{1918F624-0221-4E52-8B6A-52E18E87FA79}"/>
    <cellStyle name="Millares 6 10" xfId="3438" xr:uid="{933BF38E-5089-4371-AC6E-C7C9B1B00B75}"/>
    <cellStyle name="Millares 6 10 2" xfId="10205" xr:uid="{E26A29AA-F44B-4D39-99B0-453142EEA815}"/>
    <cellStyle name="Millares 6 10 3" xfId="20086" xr:uid="{C621F64D-008B-40BA-A049-C0420D3F6305}"/>
    <cellStyle name="Millares 6 10 4" xfId="24145" xr:uid="{DBE1A80A-9245-47DB-8EEB-B6BE214B33E7}"/>
    <cellStyle name="Millares 6 11" xfId="7575" xr:uid="{42095C0F-CC2A-48C0-801B-B479E21CEE4F}"/>
    <cellStyle name="Millares 6 11 2" xfId="10206" xr:uid="{F887892E-D5D7-4F79-9FD7-89047453ECC8}"/>
    <cellStyle name="Millares 6 11 3" xfId="25111" xr:uid="{D59DF63E-A9E9-45E9-8D31-1751B7631248}"/>
    <cellStyle name="Millares 6 12" xfId="6917" xr:uid="{5F369F51-2766-4304-B666-E8B288096D2A}"/>
    <cellStyle name="Millares 6 12 2" xfId="10207" xr:uid="{610A474E-1483-480C-89B5-1A388529B913}"/>
    <cellStyle name="Millares 6 12 3" xfId="24586" xr:uid="{950D8E8E-2A3B-403A-A54A-D0B4EA7967A4}"/>
    <cellStyle name="Millares 6 13" xfId="10204" xr:uid="{C920A942-85E8-4A91-B24A-D7B58E5CD9DA}"/>
    <cellStyle name="Millares 6 14" xfId="662" xr:uid="{A42B364E-B07A-4F60-BDCA-6348A5F5F7C5}"/>
    <cellStyle name="Millares 6 2" xfId="855" xr:uid="{3545A9CA-B626-430D-BE02-77ED023E4A22}"/>
    <cellStyle name="Millares 6 2 2" xfId="949" xr:uid="{EF09895A-2725-482C-9328-7F47C0E25096}"/>
    <cellStyle name="Millares 6 2 2 2" xfId="5328" xr:uid="{28DEA2CC-4B2C-47EB-8309-7AB65444FFC3}"/>
    <cellStyle name="Millares 6 2 2 2 2" xfId="10210" xr:uid="{DA4D3ED1-473D-4B64-A155-0FC4E6568BDE}"/>
    <cellStyle name="Millares 6 2 2 3" xfId="3439" xr:uid="{87E6111A-AC01-4BA8-88AA-8C4157F6BC2C}"/>
    <cellStyle name="Millares 6 2 2 3 2" xfId="10211" xr:uid="{C1BCE583-D590-4EEC-B962-CE925CEA0042}"/>
    <cellStyle name="Millares 6 2 2 3 3" xfId="24146" xr:uid="{50C10310-9533-48B7-8F8A-6D9DD724FBF2}"/>
    <cellStyle name="Millares 6 2 2 4" xfId="10209" xr:uid="{DC70E688-692B-43CE-A4EC-945B54CD72F7}"/>
    <cellStyle name="Millares 6 2 2 5" xfId="23742" xr:uid="{E2B128DD-D1BE-4E71-AD76-3B54C751642F}"/>
    <cellStyle name="Millares 6 2 3" xfId="3440" xr:uid="{8BDEC17E-0738-4525-98F7-FCF7F42E4E8C}"/>
    <cellStyle name="Millares 6 2 3 2" xfId="5329" xr:uid="{5CF2DEC3-8D41-4A6C-AF30-41FA0B7D30FA}"/>
    <cellStyle name="Millares 6 2 3 2 2" xfId="10213" xr:uid="{BD7F9E87-8DFC-46FA-B28A-309636494C85}"/>
    <cellStyle name="Millares 6 2 3 3" xfId="10212" xr:uid="{99AEB696-B1CD-4149-91A3-17243641D86B}"/>
    <cellStyle name="Millares 6 2 4" xfId="8221" xr:uid="{3443ED52-71F2-46E7-8FAE-1768EA9D4DB3}"/>
    <cellStyle name="Millares 6 2 4 2" xfId="10214" xr:uid="{0D6C640A-158A-4CC2-B311-85B4829DF351}"/>
    <cellStyle name="Millares 6 2 5" xfId="10208" xr:uid="{879C5D73-1F04-47B3-A96E-7162F73CE47B}"/>
    <cellStyle name="Millares 6 3" xfId="948" xr:uid="{1D008814-5E59-4F2E-A7C7-9FEC3D577D6A}"/>
    <cellStyle name="Millares 6 3 2" xfId="10215" xr:uid="{8CA1C34E-04D2-4EE4-81B9-D067BE7993AD}"/>
    <cellStyle name="Millares 6 4" xfId="1167" xr:uid="{F03F69E0-9C43-4BE7-9518-34F705A12C8C}"/>
    <cellStyle name="Millares 6 4 2" xfId="5330" xr:uid="{C0704D05-BBF6-43A2-985F-09B8374ED22D}"/>
    <cellStyle name="Millares 6 4 2 2" xfId="10217" xr:uid="{6C2402DB-9620-4A7D-9546-86B2147E67B7}"/>
    <cellStyle name="Millares 6 4 3" xfId="3441" xr:uid="{A5F96703-6B24-489F-8C83-C70A62C3FCB6}"/>
    <cellStyle name="Millares 6 4 3 2" xfId="10218" xr:uid="{FD8C1B5A-9E39-4359-A9B6-A7388AFBAE1C}"/>
    <cellStyle name="Millares 6 4 3 3" xfId="24147" xr:uid="{C4129798-B055-4594-A4CB-279C553032AD}"/>
    <cellStyle name="Millares 6 4 4" xfId="10216" xr:uid="{0FC97FB9-FDAD-4EFB-9F00-059EF6ECCC51}"/>
    <cellStyle name="Millares 6 4 5" xfId="23829" xr:uid="{3A8327CB-6F43-48F7-A97E-6CA2AAC84746}"/>
    <cellStyle name="Millares 6 5" xfId="3442" xr:uid="{80512D71-026A-4F86-8160-BB828D8F7C4A}"/>
    <cellStyle name="Millares 6 5 2" xfId="5331" xr:uid="{6A6FE494-41E3-4117-9752-0ADA888D09BE}"/>
    <cellStyle name="Millares 6 5 2 2" xfId="10220" xr:uid="{AEF91AD4-931A-4B7A-97C3-F3D394474014}"/>
    <cellStyle name="Millares 6 5 3" xfId="10219" xr:uid="{0E0D8F7F-B1AC-4CA9-B3D7-B239939ABDF7}"/>
    <cellStyle name="Millares 6 6" xfId="5332" xr:uid="{60FBC492-BDD1-450A-90A3-F765F6ACE130}"/>
    <cellStyle name="Millares 6 6 2" xfId="10221" xr:uid="{78E6E107-A3D6-4B76-B882-6C69159D6EF8}"/>
    <cellStyle name="Millares 6 7" xfId="5333" xr:uid="{91E8EE81-DDF9-4420-A091-CBB0A927FBC0}"/>
    <cellStyle name="Millares 6 7 2" xfId="10222" xr:uid="{BD180975-D9BE-4B51-AD52-7213B14339F9}"/>
    <cellStyle name="Millares 6 8" xfId="5334" xr:uid="{AC4675C5-3763-4DAC-A1C4-50BAA22FB611}"/>
    <cellStyle name="Millares 6 8 2" xfId="10223" xr:uid="{4BDAAE7C-F816-4212-9E70-B8F6A31F575F}"/>
    <cellStyle name="Millares 6 9" xfId="5327" xr:uid="{70036E7D-839F-4EFD-88D8-F417BB310000}"/>
    <cellStyle name="Millares 6 9 2" xfId="10224" xr:uid="{75ECB18E-C0BD-4D5D-8288-5601877BF8BB}"/>
    <cellStyle name="Millares 60" xfId="1299" xr:uid="{35100263-4811-4DB2-A931-6A1E0EDDF837}"/>
    <cellStyle name="Millares 60 2" xfId="5336" xr:uid="{4A78E401-61D5-4419-95CC-B3DE78D8091C}"/>
    <cellStyle name="Millares 60 2 2" xfId="10226" xr:uid="{C013D334-F42F-4E8D-8FD3-5EB91DDE4104}"/>
    <cellStyle name="Millares 60 3" xfId="5335" xr:uid="{2DC12F51-815D-483A-879F-767D2E90F5D9}"/>
    <cellStyle name="Millares 60 3 2" xfId="10227" xr:uid="{5DDB03A1-E4C8-488D-AFBB-433C6297E63E}"/>
    <cellStyle name="Millares 60 4" xfId="1665" xr:uid="{EE43AA06-79CB-41C5-9285-796A31DF508B}"/>
    <cellStyle name="Millares 60 4 2" xfId="10228" xr:uid="{53804474-CA8C-4984-8969-622EA6FF50B3}"/>
    <cellStyle name="Millares 60 4 3" xfId="24017" xr:uid="{A06FD16B-997B-4DDE-904D-E459024BB7E0}"/>
    <cellStyle name="Millares 60 5" xfId="7299" xr:uid="{422E9D3A-0B81-4E29-8066-BD7E2D2C5B10}"/>
    <cellStyle name="Millares 60 5 2" xfId="10229" xr:uid="{6B33229C-2BAA-4E2E-BB46-27B6F62F6EED}"/>
    <cellStyle name="Millares 60 5 3" xfId="24888" xr:uid="{51358890-6DC0-4BBB-BAE1-5C7ED184F9F4}"/>
    <cellStyle name="Millares 60 6" xfId="7198" xr:uid="{3EE8851E-A650-4270-BB88-9FAD9AF540F6}"/>
    <cellStyle name="Millares 60 6 2" xfId="10230" xr:uid="{717D4A69-910C-48E2-97F8-9A4CEC41A051}"/>
    <cellStyle name="Millares 60 6 3" xfId="24806" xr:uid="{789C9124-6E80-4394-BB85-AECD3D6B9C9C}"/>
    <cellStyle name="Millares 60 7" xfId="10225" xr:uid="{3B1DB39C-5030-4C43-AAAE-EA8DEA3676D3}"/>
    <cellStyle name="Millares 61" xfId="1301" xr:uid="{CFEE33CB-FCB3-4C0D-A80B-3DD9C9C550A0}"/>
    <cellStyle name="Millares 61 2" xfId="5338" xr:uid="{64D850DA-4203-4C0B-BAA1-62C0C28B5458}"/>
    <cellStyle name="Millares 61 2 2" xfId="10232" xr:uid="{2D14A235-51A0-4FE5-950D-569636235F55}"/>
    <cellStyle name="Millares 61 3" xfId="5337" xr:uid="{A703AC17-E6A9-4630-AFF5-BFF49589A696}"/>
    <cellStyle name="Millares 61 3 2" xfId="10233" xr:uid="{E40A77E8-484D-4E24-AA8A-7284CA9CB8D3}"/>
    <cellStyle name="Millares 61 4" xfId="3443" xr:uid="{7359D65E-2DAF-4A87-BAE4-676B20285712}"/>
    <cellStyle name="Millares 61 4 2" xfId="10234" xr:uid="{8E48FAB5-C329-46C4-AFFB-8AA6F268DF0F}"/>
    <cellStyle name="Millares 61 4 3" xfId="24148" xr:uid="{ECA4FBC0-8C07-4011-8704-D7979D7DE65F}"/>
    <cellStyle name="Millares 61 5" xfId="7138" xr:uid="{F05D0013-3AD0-42B4-B072-72C8F9E7F30A}"/>
    <cellStyle name="Millares 61 5 2" xfId="10235" xr:uid="{D8CD957D-F2C4-4EE3-B1DF-086C66C209E4}"/>
    <cellStyle name="Millares 61 5 3" xfId="24760" xr:uid="{54CA5807-4FC5-4835-9F9E-209CB460A921}"/>
    <cellStyle name="Millares 61 6" xfId="7021" xr:uid="{3DD37CD9-767A-477A-A2AD-56145AA75FA3}"/>
    <cellStyle name="Millares 61 6 2" xfId="10236" xr:uid="{BB22CAFA-9F38-49F4-947A-7809D4E51721}"/>
    <cellStyle name="Millares 61 6 3" xfId="24668" xr:uid="{5DA4722D-D083-4FF1-B17C-107910796EEF}"/>
    <cellStyle name="Millares 61 7" xfId="10231" xr:uid="{DAB66107-C130-4555-A022-34D8F24AFBF7}"/>
    <cellStyle name="Millares 62" xfId="1303" xr:uid="{07A19E75-5610-4993-BCCB-855EFE4ABE64}"/>
    <cellStyle name="Millares 62 2" xfId="5340" xr:uid="{310648D9-9C9C-487C-9AC1-1DFCDD732CC0}"/>
    <cellStyle name="Millares 62 2 2" xfId="10238" xr:uid="{D87A1A75-DCC0-4A04-AB71-5A512C939A39}"/>
    <cellStyle name="Millares 62 3" xfId="5339" xr:uid="{73203592-2C17-44DE-AB92-D64F2675C0CD}"/>
    <cellStyle name="Millares 62 3 2" xfId="10239" xr:uid="{C41AC7F4-F006-4236-88E5-B2BAFC029C0C}"/>
    <cellStyle name="Millares 62 4" xfId="3444" xr:uid="{1BEA2CDF-B89C-4909-BCCF-C8EFE24205B3}"/>
    <cellStyle name="Millares 62 4 2" xfId="10240" xr:uid="{38E1D47F-65DE-4CCB-8CBF-5A996E35E8FA}"/>
    <cellStyle name="Millares 62 4 3" xfId="24149" xr:uid="{77355708-CCA9-4011-993D-8E5E959BB054}"/>
    <cellStyle name="Millares 62 5" xfId="7627" xr:uid="{DD02CBFE-3E1E-4F68-B343-FE027257E714}"/>
    <cellStyle name="Millares 62 5 2" xfId="10241" xr:uid="{FBD9EE43-FFA7-42D9-8AD5-15A0902E1D63}"/>
    <cellStyle name="Millares 62 5 3" xfId="25154" xr:uid="{7E1C2C24-FCF0-4F97-B31C-9C921E51527A}"/>
    <cellStyle name="Millares 62 6" xfId="7144" xr:uid="{A0AAD2E6-5427-4C2F-884C-6E8B1363D472}"/>
    <cellStyle name="Millares 62 6 2" xfId="10242" xr:uid="{61DF703F-27E5-422A-9163-C7AE2F49C2F4}"/>
    <cellStyle name="Millares 62 6 3" xfId="24766" xr:uid="{47DD952C-BFD6-4E10-B974-F8159DED1FD5}"/>
    <cellStyle name="Millares 62 7" xfId="10237" xr:uid="{D8F89DB7-D73B-4073-B7C3-09E04986EEE5}"/>
    <cellStyle name="Millares 63" xfId="1305" xr:uid="{4F7D36D0-5D2C-45D6-89D1-16D18D6748AF}"/>
    <cellStyle name="Millares 63 2" xfId="5342" xr:uid="{5D36A3DF-F8B8-4F22-8A0E-E3ECBD023120}"/>
    <cellStyle name="Millares 63 2 2" xfId="10244" xr:uid="{2E7FCD4E-5467-41D1-999A-37DA06BAD5B8}"/>
    <cellStyle name="Millares 63 3" xfId="5341" xr:uid="{AD9DC3D1-1F1B-44D8-9993-8BD8975DB13F}"/>
    <cellStyle name="Millares 63 3 2" xfId="10245" xr:uid="{0439F04D-BB34-4AC2-9216-B78E11311752}"/>
    <cellStyle name="Millares 63 4" xfId="3445" xr:uid="{60097479-B125-43D7-AD1B-B41154363E32}"/>
    <cellStyle name="Millares 63 4 2" xfId="10246" xr:uid="{1F459BF7-C75A-4DB0-90E2-68A943B63E35}"/>
    <cellStyle name="Millares 63 4 3" xfId="24150" xr:uid="{2D5E94A8-7802-4B0A-880E-3BB8356B75CF}"/>
    <cellStyle name="Millares 63 5" xfId="6907" xr:uid="{60137DD1-C761-4210-AA4B-375D4D37C77B}"/>
    <cellStyle name="Millares 63 5 2" xfId="10247" xr:uid="{1F51C1BF-35C2-41FE-B588-8B315E5CFFA3}"/>
    <cellStyle name="Millares 63 5 3" xfId="24577" xr:uid="{F88EB306-57C4-43A4-BF57-88C1638E7985}"/>
    <cellStyle name="Millares 63 6" xfId="6921" xr:uid="{7DB0A2CF-C48A-4514-A5D6-33705B110F96}"/>
    <cellStyle name="Millares 63 6 2" xfId="10248" xr:uid="{F07816F6-4931-4D24-92BF-D37860563192}"/>
    <cellStyle name="Millares 63 6 3" xfId="24590" xr:uid="{F930819B-11F9-4DA2-AB53-0ADC5FD1C033}"/>
    <cellStyle name="Millares 63 7" xfId="10243" xr:uid="{8797489F-5775-4218-821F-6ED0AF7A3D24}"/>
    <cellStyle name="Millares 64" xfId="1307" xr:uid="{49C7BB21-0653-452A-9B55-7CB0D960138C}"/>
    <cellStyle name="Millares 64 2" xfId="5344" xr:uid="{C8DF8464-55FF-41EE-8753-B07ED4A56A39}"/>
    <cellStyle name="Millares 64 2 2" xfId="10250" xr:uid="{18C3825C-65E8-4E9E-9B60-C758CAACF437}"/>
    <cellStyle name="Millares 64 3" xfId="5343" xr:uid="{235AF1C6-53CF-458A-936B-8C07C2471EE6}"/>
    <cellStyle name="Millares 64 3 2" xfId="10251" xr:uid="{219C8C03-DEAF-4239-BFAB-14F32A27217D}"/>
    <cellStyle name="Millares 64 3 3" xfId="24446" xr:uid="{9D05B078-79FC-4D66-95D6-8263A843F8A2}"/>
    <cellStyle name="Millares 64 4" xfId="7476" xr:uid="{C4110504-2FFE-4E98-A76A-AAA4BBAA30EF}"/>
    <cellStyle name="Millares 64 4 2" xfId="10252" xr:uid="{52EE9502-4BCD-4706-A1B3-A23901A51048}"/>
    <cellStyle name="Millares 64 4 3" xfId="25032" xr:uid="{D165E89E-7AC2-414B-BEFB-7EC310F342DB}"/>
    <cellStyle name="Millares 64 5" xfId="7152" xr:uid="{FAED2501-F602-4508-8129-45CCDB969E19}"/>
    <cellStyle name="Millares 64 5 2" xfId="10253" xr:uid="{A8C0CDEA-5679-4C87-B468-94D229065DB7}"/>
    <cellStyle name="Millares 64 5 3" xfId="24771" xr:uid="{485BFCE0-A481-4300-8E3F-CD42D67F9C15}"/>
    <cellStyle name="Millares 64 6" xfId="10249" xr:uid="{BAB8F32D-E81C-45B8-B96D-27DBBFD14024}"/>
    <cellStyle name="Millares 65" xfId="1309" xr:uid="{CDDB3ADC-E5CD-4335-A311-6DAFD23C290C}"/>
    <cellStyle name="Millares 65 2" xfId="5346" xr:uid="{2A1AE218-5CAD-4D31-8248-379D874C8606}"/>
    <cellStyle name="Millares 65 2 2" xfId="10255" xr:uid="{C560C182-A038-4FE0-BA07-271308D3C859}"/>
    <cellStyle name="Millares 65 3" xfId="5345" xr:uid="{3AF06EB7-2E28-4B6D-A52A-2246811ABA43}"/>
    <cellStyle name="Millares 65 3 2" xfId="10256" xr:uid="{5A9734AD-D082-49E3-BECA-2C45197EE50C}"/>
    <cellStyle name="Millares 65 3 3" xfId="24447" xr:uid="{56CA788F-496E-4E6E-9393-5DAC8E26CE6D}"/>
    <cellStyle name="Millares 65 4" xfId="7052" xr:uid="{BE757240-D7B7-41B5-A67B-DB2D59F1F291}"/>
    <cellStyle name="Millares 65 4 2" xfId="10257" xr:uid="{883481DE-D488-4C64-A444-942989D1E1F1}"/>
    <cellStyle name="Millares 65 4 3" xfId="24691" xr:uid="{BDDBAB2E-3ED8-4F45-9A88-3FADFC3006E5}"/>
    <cellStyle name="Millares 65 5" xfId="7028" xr:uid="{9AE86D66-64D8-48EA-AD3B-4AA39CE6B01A}"/>
    <cellStyle name="Millares 65 5 2" xfId="10258" xr:uid="{387281F7-4CDE-4804-85F0-551BB35459C1}"/>
    <cellStyle name="Millares 65 5 3" xfId="24674" xr:uid="{5156E518-7785-4E27-A671-899C6FEBC1EF}"/>
    <cellStyle name="Millares 65 6" xfId="10254" xr:uid="{56EAEE90-6AFC-4851-921C-DB725082FBF9}"/>
    <cellStyle name="Millares 66" xfId="1311" xr:uid="{F56FA276-1DFC-49BE-88FA-FCE1F7524360}"/>
    <cellStyle name="Millares 66 2" xfId="5348" xr:uid="{9FD47CBB-1949-4E42-8EE7-45BB2CECA34F}"/>
    <cellStyle name="Millares 66 2 2" xfId="10260" xr:uid="{FF8C62B2-9940-4B21-B5E4-EA80B1DB9E2E}"/>
    <cellStyle name="Millares 66 3" xfId="5347" xr:uid="{E4518EDD-0E63-49C8-ADA7-80006DA3D91A}"/>
    <cellStyle name="Millares 66 3 2" xfId="10261" xr:uid="{B25B7597-D309-448F-9296-B72912FD0336}"/>
    <cellStyle name="Millares 66 3 3" xfId="24448" xr:uid="{EA406EAF-845C-451D-AA17-932F15558EE1}"/>
    <cellStyle name="Millares 66 4" xfId="7598" xr:uid="{DE2DC7F5-E2C7-4105-B32C-2E6D0C1D090B}"/>
    <cellStyle name="Millares 66 4 2" xfId="10262" xr:uid="{6B9A8452-9940-4EA1-9E37-D8897767B128}"/>
    <cellStyle name="Millares 66 4 3" xfId="25133" xr:uid="{669E0D7F-F77D-441F-B457-D1BA222CF076}"/>
    <cellStyle name="Millares 66 5" xfId="7429" xr:uid="{7DB686DB-A918-48B0-B5CD-785B123F7E67}"/>
    <cellStyle name="Millares 66 5 2" xfId="10263" xr:uid="{FA42891F-BB45-4ACE-9183-9A3D8855CE84}"/>
    <cellStyle name="Millares 66 5 3" xfId="24991" xr:uid="{17D5CE75-8E56-4ED4-B9B4-B9EE1EB82F62}"/>
    <cellStyle name="Millares 66 6" xfId="10259" xr:uid="{1C4D0837-1D5D-44C2-9D17-8F51F953E958}"/>
    <cellStyle name="Millares 67" xfId="1313" xr:uid="{2A275D94-A419-413D-8106-7702C747474C}"/>
    <cellStyle name="Millares 67 2" xfId="5350" xr:uid="{A0354124-9829-433A-8806-5955F5A6699B}"/>
    <cellStyle name="Millares 67 2 2" xfId="10265" xr:uid="{168A23C9-5B33-4804-92A3-6B3EB624AC2F}"/>
    <cellStyle name="Millares 67 3" xfId="5349" xr:uid="{57D631E9-E6D8-4566-8ECB-98AAEED4B8E1}"/>
    <cellStyle name="Millares 67 3 2" xfId="10266" xr:uid="{F99BCB0B-766B-4223-9FD1-322632105CFA}"/>
    <cellStyle name="Millares 67 3 3" xfId="24449" xr:uid="{6C42ECFA-A22D-4184-B0B5-A2A4CC7E2FF5}"/>
    <cellStyle name="Millares 67 4" xfId="7656" xr:uid="{4EAF5032-71CA-4BC4-9347-F678508EA2CE}"/>
    <cellStyle name="Millares 67 4 2" xfId="10267" xr:uid="{10EA44A0-FB44-4CA2-9C13-0EFD18859E5D}"/>
    <cellStyle name="Millares 67 4 3" xfId="25177" xr:uid="{10E8DFBF-7659-49BE-BFA2-3B5F20B00FC8}"/>
    <cellStyle name="Millares 67 5" xfId="7262" xr:uid="{3934D878-5D6B-4477-B244-CE69EF7B5586}"/>
    <cellStyle name="Millares 67 5 2" xfId="10268" xr:uid="{58B9C3E2-70D7-40A4-B59B-123432772522}"/>
    <cellStyle name="Millares 67 5 3" xfId="24857" xr:uid="{E2130F4D-78BD-4F8C-BAC5-414352DE023E}"/>
    <cellStyle name="Millares 67 6" xfId="10264" xr:uid="{2BC8CE7F-A19D-442B-918E-BFA945E923EC}"/>
    <cellStyle name="Millares 68" xfId="1315" xr:uid="{30EDC010-68A3-473C-A543-32A8E9603343}"/>
    <cellStyle name="Millares 68 2" xfId="5352" xr:uid="{18612908-072F-4D36-8DEA-B0E8FF6266CC}"/>
    <cellStyle name="Millares 68 2 2" xfId="10270" xr:uid="{FA39D739-16E2-4DAB-9C62-CBEBCD273349}"/>
    <cellStyle name="Millares 68 3" xfId="5351" xr:uid="{71A39DE7-670F-4067-A734-A55FE3228C65}"/>
    <cellStyle name="Millares 68 3 2" xfId="10271" xr:uid="{7447C3B9-77F1-4214-8FB2-951DFD3019DF}"/>
    <cellStyle name="Millares 68 3 3" xfId="24450" xr:uid="{6A7561DA-6308-43EE-A840-15EAFFCD1A05}"/>
    <cellStyle name="Millares 68 4" xfId="7814" xr:uid="{24D3996D-1A92-472E-9A01-A5F584523038}"/>
    <cellStyle name="Millares 68 4 2" xfId="10272" xr:uid="{1FF54F9C-1164-4FF6-B15B-CD05FD0B5B75}"/>
    <cellStyle name="Millares 68 4 3" xfId="25309" xr:uid="{892CC1A1-330E-4B51-B0BD-A6960AC8C12B}"/>
    <cellStyle name="Millares 68 5" xfId="7528" xr:uid="{27F00D64-AF08-4F72-8BE4-FC6004C33E98}"/>
    <cellStyle name="Millares 68 5 2" xfId="10273" xr:uid="{5818DE7E-2399-42DE-9785-377C07BC227A}"/>
    <cellStyle name="Millares 68 5 3" xfId="25073" xr:uid="{8F2E0832-576D-4B80-9B27-6C43CD9FE0CA}"/>
    <cellStyle name="Millares 68 6" xfId="10269" xr:uid="{0572272B-D170-45D2-861E-743C872B5977}"/>
    <cellStyle name="Millares 69" xfId="1317" xr:uid="{351DD3C4-8330-4D5B-8FCB-7C9290ED6590}"/>
    <cellStyle name="Millares 69 2" xfId="5354" xr:uid="{29D60F33-4B3A-4A56-B0B4-6BC00AF41C0F}"/>
    <cellStyle name="Millares 69 2 2" xfId="10275" xr:uid="{338674C0-10BB-4B16-ADD4-3EAF0D9A3030}"/>
    <cellStyle name="Millares 69 3" xfId="5353" xr:uid="{BA8A4EAF-6AE5-4F66-BF16-4CDE1DC551FF}"/>
    <cellStyle name="Millares 69 3 2" xfId="10276" xr:uid="{AFD30AAC-3B4D-4638-9E85-E766E407C163}"/>
    <cellStyle name="Millares 69 3 3" xfId="24451" xr:uid="{EE52B6F6-0199-4072-94F0-97B5D6EB7A64}"/>
    <cellStyle name="Millares 69 4" xfId="7506" xr:uid="{6D6EB423-30F2-4B9E-9D29-DC7B985E0C4E}"/>
    <cellStyle name="Millares 69 4 2" xfId="10277" xr:uid="{97A5673A-4DAD-45D1-A887-BD6BCEAD106B}"/>
    <cellStyle name="Millares 69 4 3" xfId="25055" xr:uid="{B3C7EB1E-1BCC-4C0A-BB96-FA6081409D89}"/>
    <cellStyle name="Millares 69 5" xfId="7591" xr:uid="{291F9AEF-4105-4635-A49D-353C1C76E096}"/>
    <cellStyle name="Millares 69 5 2" xfId="10278" xr:uid="{16CA9AD5-A806-422B-87A8-105C439FC62B}"/>
    <cellStyle name="Millares 69 5 3" xfId="25126" xr:uid="{CB92205D-63AE-40D0-A63E-4764A210D977}"/>
    <cellStyle name="Millares 69 6" xfId="10274" xr:uid="{8BB380C9-200C-4D86-B065-85849D341E34}"/>
    <cellStyle name="Millares 7" xfId="5" xr:uid="{584ACCDA-EB86-40F0-8724-B1DF56EAE805}"/>
    <cellStyle name="Millares 7 2" xfId="950" xr:uid="{70F5DEB9-BFF9-49F3-B87E-8460C10A82BB}"/>
    <cellStyle name="Millares 7 2 2" xfId="3447" xr:uid="{DD8DB70A-EC68-4A61-B1BB-4066EAAAB3E0}"/>
    <cellStyle name="Millares 7 2 2 2" xfId="5356" xr:uid="{FA1E7070-CD0E-448F-8011-919A10DEE5C3}"/>
    <cellStyle name="Millares 7 2 2 2 2" xfId="10282" xr:uid="{BECAE9FA-8F0D-44FC-9A5E-2D2D5CC2BB9B}"/>
    <cellStyle name="Millares 7 2 2 3" xfId="10281" xr:uid="{75F890F1-1A2F-448F-A729-2D453B0DB9A8}"/>
    <cellStyle name="Millares 7 2 3" xfId="3448" xr:uid="{D26E649A-F9B9-4023-B032-539D865D125E}"/>
    <cellStyle name="Millares 7 2 3 2" xfId="5357" xr:uid="{9246079B-902B-4CFF-AF91-5C760675A1F0}"/>
    <cellStyle name="Millares 7 2 3 2 2" xfId="10284" xr:uid="{D3CE4DB2-6827-44CE-9990-DF79044E0E6F}"/>
    <cellStyle name="Millares 7 2 3 3" xfId="10283" xr:uid="{C4DA7244-7128-4E44-9EA3-85C5FB3EB6D8}"/>
    <cellStyle name="Millares 7 2 4" xfId="5358" xr:uid="{A6FD186B-7E4B-406D-8185-153945CACBA9}"/>
    <cellStyle name="Millares 7 2 4 2" xfId="10285" xr:uid="{0FBA9516-4B32-4F46-9799-8B580B14FD99}"/>
    <cellStyle name="Millares 7 2 5" xfId="5359" xr:uid="{63006011-A319-4637-BCD1-16B7D79BF9BF}"/>
    <cellStyle name="Millares 7 2 5 2" xfId="10286" xr:uid="{721D1E0A-F3BB-481E-AF86-24B61BC1B994}"/>
    <cellStyle name="Millares 7 2 6" xfId="5355" xr:uid="{C0B1CC4F-DD74-4AB2-87F8-21BEAD23F6A9}"/>
    <cellStyle name="Millares 7 2 6 2" xfId="10287" xr:uid="{37760810-2008-4D0C-8D88-E25ED75A9448}"/>
    <cellStyle name="Millares 7 2 7" xfId="3446" xr:uid="{990C3B53-B4C1-4D3B-B9CE-B30D3EA13F99}"/>
    <cellStyle name="Millares 7 2 7 2" xfId="10288" xr:uid="{D71C62D2-1D3E-47FE-9847-38F71F3739E4}"/>
    <cellStyle name="Millares 7 2 7 3" xfId="24151" xr:uid="{1A018A2D-B324-48E1-A3FA-E5B02B49C7CE}"/>
    <cellStyle name="Millares 7 2 8" xfId="10280" xr:uid="{CEC3279B-DBBE-49BA-90F8-25BAE486C972}"/>
    <cellStyle name="Millares 7 2 9" xfId="23743" xr:uid="{7606C027-E52A-4AA5-A646-8F800ABBB8A9}"/>
    <cellStyle name="Millares 7 3" xfId="879" xr:uid="{D879B5BF-0C0A-44E1-A934-7A22D685ECD1}"/>
    <cellStyle name="Millares 7 3 2" xfId="10289" xr:uid="{481F1372-985F-4A23-A026-524CE16FA36F}"/>
    <cellStyle name="Millares 7 4" xfId="5360" xr:uid="{23330DDC-3234-472F-BA38-5C4710A38829}"/>
    <cellStyle name="Millares 7 4 2" xfId="10290" xr:uid="{8CAF1506-3B17-4932-BA83-B99FE45796A6}"/>
    <cellStyle name="Millares 7 5" xfId="7845" xr:uid="{DCCB0747-15CE-48DB-9374-BAC066231E3A}"/>
    <cellStyle name="Millares 7 5 2" xfId="10291" xr:uid="{40889104-CC36-4370-B2D6-D12522C40100}"/>
    <cellStyle name="Millares 7 6" xfId="10279" xr:uid="{17495A9E-C682-4425-B184-D76684827798}"/>
    <cellStyle name="Millares 7 7" xfId="664" xr:uid="{21096229-2CF6-4417-AA13-A5ADE24CA57A}"/>
    <cellStyle name="Millares 70" xfId="1319" xr:uid="{29EB9AF8-3CE5-425E-846F-E42CFE05A997}"/>
    <cellStyle name="Millares 70 2" xfId="5362" xr:uid="{6B202A8A-4C8D-4A97-A87E-B46824530252}"/>
    <cellStyle name="Millares 70 2 2" xfId="10293" xr:uid="{BCDF4C3F-854F-40C6-9F99-F1E50D964761}"/>
    <cellStyle name="Millares 70 3" xfId="5361" xr:uid="{7C645DA2-A3EC-49A5-9C6B-7D2F8C1B3728}"/>
    <cellStyle name="Millares 70 3 2" xfId="10294" xr:uid="{D40CA508-302F-4D0D-B790-AF767C3A99E2}"/>
    <cellStyle name="Millares 70 3 3" xfId="24452" xr:uid="{C643FC39-3A24-48BD-90AF-C882F3061E6F}"/>
    <cellStyle name="Millares 70 4" xfId="4644" xr:uid="{6FEB3768-F1C3-42D6-ABCA-910B511198E5}"/>
    <cellStyle name="Millares 70 4 2" xfId="10295" xr:uid="{4BC5E3A8-1779-4002-A0E4-1CC4CFBE1763}"/>
    <cellStyle name="Millares 70 4 3" xfId="24425" xr:uid="{35C74371-B619-4729-B159-FD89C80180BF}"/>
    <cellStyle name="Millares 70 5" xfId="7003" xr:uid="{950BC4E3-4AEA-46B3-A977-DB5627B729DC}"/>
    <cellStyle name="Millares 70 5 2" xfId="10296" xr:uid="{2D84175B-8949-4DCA-B5AA-AB027A0D5ED8}"/>
    <cellStyle name="Millares 70 5 3" xfId="24652" xr:uid="{205C0B3D-77BC-4A6E-BD60-AEE63761E9F5}"/>
    <cellStyle name="Millares 70 6" xfId="10292" xr:uid="{EAF9F609-2FBF-4DE9-96AF-9C99CB7E301C}"/>
    <cellStyle name="Millares 71" xfId="1321" xr:uid="{BBD378D3-E9AE-46AE-94A1-52D5F9E06D00}"/>
    <cellStyle name="Millares 71 2" xfId="5364" xr:uid="{FA4D3182-242A-454C-9935-5310483E5DCD}"/>
    <cellStyle name="Millares 71 2 2" xfId="10298" xr:uid="{9A795408-32D7-4943-A674-9EB030D8F330}"/>
    <cellStyle name="Millares 71 3" xfId="5363" xr:uid="{7C613492-327D-4A5D-9E00-E4AE630D02C2}"/>
    <cellStyle name="Millares 71 3 2" xfId="10299" xr:uid="{D98EA175-4C76-4D5B-870E-8BBE314EC72A}"/>
    <cellStyle name="Millares 71 3 3" xfId="24453" xr:uid="{D427E044-2FE8-49B3-B15A-454282AB28CF}"/>
    <cellStyle name="Millares 71 4" xfId="7595" xr:uid="{0F75E048-DA2D-47BD-B718-2C76453E7AAB}"/>
    <cellStyle name="Millares 71 4 2" xfId="10300" xr:uid="{2CDE2C57-34E4-4AC3-9AE7-850D0E2683A3}"/>
    <cellStyle name="Millares 71 4 3" xfId="25130" xr:uid="{0DD680D4-50B4-46E3-819D-BDE351A05D73}"/>
    <cellStyle name="Millares 71 5" xfId="7005" xr:uid="{C8D4A78E-0BC6-42F1-B79D-F4855D967F61}"/>
    <cellStyle name="Millares 71 5 2" xfId="10301" xr:uid="{7A7459A4-A1E3-49B9-A16E-3094E980D285}"/>
    <cellStyle name="Millares 71 5 3" xfId="24654" xr:uid="{DF3B9E2D-D06A-49DE-94D2-C804C156296C}"/>
    <cellStyle name="Millares 71 6" xfId="10297" xr:uid="{BA9A069C-25F6-46F9-A97F-E9F39643AFD9}"/>
    <cellStyle name="Millares 72" xfId="1323" xr:uid="{59464467-EDA7-4F70-AD5A-79D583E3B0C4}"/>
    <cellStyle name="Millares 72 2" xfId="5366" xr:uid="{4A67A598-DBC4-470D-8698-5E7AAD52F8CC}"/>
    <cellStyle name="Millares 72 2 2" xfId="10303" xr:uid="{F145BEEF-CFDA-4312-8AD8-0EE14DD8D834}"/>
    <cellStyle name="Millares 72 3" xfId="5365" xr:uid="{4F226AB7-D8DA-48C2-8913-7006DC1E152A}"/>
    <cellStyle name="Millares 72 3 2" xfId="10304" xr:uid="{AE4FB063-A50E-4B16-ADFC-24C949F99F10}"/>
    <cellStyle name="Millares 72 3 3" xfId="24454" xr:uid="{8CB4018F-143F-4F8B-85BB-63B404ED5167}"/>
    <cellStyle name="Millares 72 4" xfId="7711" xr:uid="{16602CD2-ECF9-463E-830F-FE4A454DD88F}"/>
    <cellStyle name="Millares 72 4 2" xfId="10305" xr:uid="{048EF3B4-EF2C-4570-93A1-53F0B119E55B}"/>
    <cellStyle name="Millares 72 4 3" xfId="25224" xr:uid="{655504AD-562C-4147-BB24-B1580896DBF6}"/>
    <cellStyle name="Millares 72 5" xfId="6954" xr:uid="{4441168B-B8E5-49D8-8ECC-264BC9EAC499}"/>
    <cellStyle name="Millares 72 5 2" xfId="10306" xr:uid="{B43DBEAE-E6F1-47D9-8D98-FAD69D61B3EE}"/>
    <cellStyle name="Millares 72 5 3" xfId="24618" xr:uid="{16B13828-274C-4DE8-8F4A-E126AB9FF034}"/>
    <cellStyle name="Millares 72 6" xfId="10302" xr:uid="{D083A3BC-D383-4913-99C4-6E31F40BE6C4}"/>
    <cellStyle name="Millares 73" xfId="1325" xr:uid="{1F1E11C5-3619-4A8F-8999-824CF2842C36}"/>
    <cellStyle name="Millares 73 2" xfId="5368" xr:uid="{EB63FFEA-F05F-4012-A41E-42E610B0EFAF}"/>
    <cellStyle name="Millares 73 2 2" xfId="10308" xr:uid="{51497EEC-5EA3-4927-82AC-A28A00423030}"/>
    <cellStyle name="Millares 73 3" xfId="5367" xr:uid="{3A3F3E1E-5583-47E7-8C00-5BD13D2B9671}"/>
    <cellStyle name="Millares 73 3 2" xfId="10309" xr:uid="{09A34EC0-0152-4D2D-8738-CC7469689817}"/>
    <cellStyle name="Millares 73 3 3" xfId="24455" xr:uid="{8D6456CC-A98C-48B6-A63B-3EA09DDAB6B3}"/>
    <cellStyle name="Millares 73 4" xfId="7266" xr:uid="{0CA62FC7-2E75-4612-AD7E-9A5AA1F5CDB7}"/>
    <cellStyle name="Millares 73 4 2" xfId="10310" xr:uid="{59E5802C-5173-4C24-A12F-57FE85549733}"/>
    <cellStyle name="Millares 73 4 3" xfId="24861" xr:uid="{E102B409-25C6-4F47-97EE-034E32219787}"/>
    <cellStyle name="Millares 73 5" xfId="7527" xr:uid="{1007946A-19B1-4E3F-B69F-0246C5883A99}"/>
    <cellStyle name="Millares 73 5 2" xfId="10311" xr:uid="{4A601F0A-8565-4902-BB37-478AA09EB559}"/>
    <cellStyle name="Millares 73 5 3" xfId="25072" xr:uid="{3959BA1D-63C1-419A-BA20-C9447D229932}"/>
    <cellStyle name="Millares 73 6" xfId="10307" xr:uid="{8FB13D9C-2044-4AFD-AC7E-10390BE28112}"/>
    <cellStyle name="Millares 74" xfId="1327" xr:uid="{421D1864-BF99-47B1-A7DD-6126FA505633}"/>
    <cellStyle name="Millares 74 2" xfId="5370" xr:uid="{4B0311F5-6CF4-4F7F-99E0-478874EDF2D9}"/>
    <cellStyle name="Millares 74 2 2" xfId="10313" xr:uid="{016B63BF-1834-4D8B-B28F-257A11D242E3}"/>
    <cellStyle name="Millares 74 3" xfId="5369" xr:uid="{5FFE9D2C-FA44-4B86-BC70-FBBADD72097A}"/>
    <cellStyle name="Millares 74 3 2" xfId="10314" xr:uid="{B047F7E6-6018-4F7E-9424-A8ED3D97351D}"/>
    <cellStyle name="Millares 74 3 3" xfId="24456" xr:uid="{6613D98D-4F29-4884-84B5-A3E60A83DD83}"/>
    <cellStyle name="Millares 74 4" xfId="7410" xr:uid="{211BF47D-9B85-4F68-BBA6-3435FFB8883B}"/>
    <cellStyle name="Millares 74 4 2" xfId="10315" xr:uid="{A0B64019-F9A2-4344-87B2-0D94ABF401E5}"/>
    <cellStyle name="Millares 74 4 3" xfId="24974" xr:uid="{6342F4FB-6929-4A5C-9EF8-B0C219799BEE}"/>
    <cellStyle name="Millares 74 5" xfId="7741" xr:uid="{D9FBE36C-3F93-4EFA-B902-9C27E5C31069}"/>
    <cellStyle name="Millares 74 5 2" xfId="10316" xr:uid="{59240534-13C1-44AE-95C6-0D7AE355E434}"/>
    <cellStyle name="Millares 74 5 3" xfId="25253" xr:uid="{C2C90B3F-0B48-4CB3-AC1E-AEB00989B26E}"/>
    <cellStyle name="Millares 74 6" xfId="10312" xr:uid="{BD8A548E-D89A-4151-871C-98FA4CD26B74}"/>
    <cellStyle name="Millares 75" xfId="1329" xr:uid="{F4A401A2-9847-4021-9D34-71BD9249E12E}"/>
    <cellStyle name="Millares 75 2" xfId="5372" xr:uid="{8ABB972E-6D76-4C10-B774-8F6B2EBE7EC1}"/>
    <cellStyle name="Millares 75 2 2" xfId="10318" xr:uid="{CE9E3691-FFBB-4634-9C0F-EB009198A426}"/>
    <cellStyle name="Millares 75 3" xfId="5371" xr:uid="{DA6D50B9-EA05-4897-8B85-04B5C9EECDA2}"/>
    <cellStyle name="Millares 75 3 2" xfId="10319" xr:uid="{6F40420C-0D2A-4492-83A0-BAD8A79A95A4}"/>
    <cellStyle name="Millares 75 3 3" xfId="24457" xr:uid="{646822DD-98CC-4D03-95E5-37C7C5533C42}"/>
    <cellStyle name="Millares 75 4" xfId="7353" xr:uid="{6A79A6BC-52A6-4CC0-B1F1-B65D87954723}"/>
    <cellStyle name="Millares 75 4 2" xfId="10320" xr:uid="{71AC2CB3-4518-45D6-92E6-16C578AE1CF4}"/>
    <cellStyle name="Millares 75 4 3" xfId="24931" xr:uid="{94904588-778B-47CE-B341-ABF872620828}"/>
    <cellStyle name="Millares 75 5" xfId="7737" xr:uid="{ADF71935-7438-4539-A744-8E21974B4025}"/>
    <cellStyle name="Millares 75 5 2" xfId="10321" xr:uid="{ABB19A1B-37FB-4C12-ABF4-A6C4662785B6}"/>
    <cellStyle name="Millares 75 5 3" xfId="25249" xr:uid="{77552D25-2BCF-4740-BA96-976AE0749B3B}"/>
    <cellStyle name="Millares 75 6" xfId="10317" xr:uid="{D676A5EE-D16E-4BFF-A5CC-AC365157F39B}"/>
    <cellStyle name="Millares 76" xfId="1331" xr:uid="{647688B7-DF0D-4F81-987A-752222A060C6}"/>
    <cellStyle name="Millares 76 2" xfId="5374" xr:uid="{168537A7-A5C9-4B00-AE37-6180ACAB6C32}"/>
    <cellStyle name="Millares 76 2 2" xfId="10323" xr:uid="{6A892EFB-CF90-4A0E-9897-242D13CFCA70}"/>
    <cellStyle name="Millares 76 3" xfId="5373" xr:uid="{CB584A7C-928B-4704-85CE-1F7D57FE5F43}"/>
    <cellStyle name="Millares 76 3 2" xfId="10324" xr:uid="{58977B57-21D2-4F13-B5C3-AD0DD32F8004}"/>
    <cellStyle name="Millares 76 3 3" xfId="24458" xr:uid="{24A5E3EB-030E-474D-8583-1CB845066C6A}"/>
    <cellStyle name="Millares 76 4" xfId="7505" xr:uid="{37E43DB2-6AC3-4267-9EE8-475773E12F4E}"/>
    <cellStyle name="Millares 76 4 2" xfId="10325" xr:uid="{FF3DAF2E-A80E-4056-8D61-2FC9FEE21353}"/>
    <cellStyle name="Millares 76 4 3" xfId="25054" xr:uid="{8FD10600-0D7A-4662-9023-A03EC940B680}"/>
    <cellStyle name="Millares 76 5" xfId="1670" xr:uid="{3D6C2870-A475-41F5-B833-B548C5AAB78A}"/>
    <cellStyle name="Millares 76 5 2" xfId="10326" xr:uid="{4A5706AE-A835-4B8F-BD00-13A28E871235}"/>
    <cellStyle name="Millares 76 5 3" xfId="24022" xr:uid="{A2305F4B-90DF-44A2-9977-7E05D606115A}"/>
    <cellStyle name="Millares 76 6" xfId="10322" xr:uid="{6EB3CC27-FEFA-4D59-9AD5-8D2AA098407F}"/>
    <cellStyle name="Millares 77" xfId="1333" xr:uid="{7EA699FD-B573-4B5A-B41E-C8241EA90B20}"/>
    <cellStyle name="Millares 77 2" xfId="5376" xr:uid="{54D97170-FC7A-4F1C-9F69-7784DC3AB4E6}"/>
    <cellStyle name="Millares 77 2 2" xfId="10328" xr:uid="{13C05C62-75A3-48AB-B0B6-C75A64609A1B}"/>
    <cellStyle name="Millares 77 3" xfId="5375" xr:uid="{28FB4C77-6E9F-41B4-A155-37E72D99DA62}"/>
    <cellStyle name="Millares 77 3 2" xfId="10329" xr:uid="{CF91EADB-DE66-4977-BCC0-0A1B5F04DA91}"/>
    <cellStyle name="Millares 77 3 3" xfId="24459" xr:uid="{F2E516AE-053F-4D5D-B475-BA93FB41054E}"/>
    <cellStyle name="Millares 77 4" xfId="7447" xr:uid="{3C6507E7-C6A3-4AB1-90C9-F1FD21EEF17D}"/>
    <cellStyle name="Millares 77 4 2" xfId="10330" xr:uid="{F966B521-AC34-4EB0-8AFD-7E6938B0DC34}"/>
    <cellStyle name="Millares 77 4 3" xfId="25006" xr:uid="{F5BF7899-A107-4ED6-9312-03AAD175F71E}"/>
    <cellStyle name="Millares 77 5" xfId="6886" xr:uid="{D5B8E84B-A0BC-4181-B822-867E14D5D0BB}"/>
    <cellStyle name="Millares 77 5 2" xfId="10331" xr:uid="{D1C3D547-8B37-4E71-AA4E-ACCAD23ACB05}"/>
    <cellStyle name="Millares 77 5 3" xfId="24560" xr:uid="{E0E702C7-9E29-438E-8669-150BE0A1EB44}"/>
    <cellStyle name="Millares 77 6" xfId="10327" xr:uid="{A1155CBE-5229-40DB-A2C6-DFB1C3E1D486}"/>
    <cellStyle name="Millares 78" xfId="1335" xr:uid="{0636251A-D195-4CDA-999B-8DE4B929FFBF}"/>
    <cellStyle name="Millares 78 2" xfId="5378" xr:uid="{22C9553D-4425-4B75-9005-2CCDB240F98F}"/>
    <cellStyle name="Millares 78 2 2" xfId="10333" xr:uid="{4F828E0D-898D-442C-87B0-2EAE89F1D4BB}"/>
    <cellStyle name="Millares 78 3" xfId="5377" xr:uid="{8CCEBDD9-9681-49E5-8F47-67CC1540B5BF}"/>
    <cellStyle name="Millares 78 3 2" xfId="10334" xr:uid="{F239D6C1-1D25-4B7B-90D3-7B8E184B4625}"/>
    <cellStyle name="Millares 78 3 3" xfId="24460" xr:uid="{B328ED13-7F9F-456F-8AB8-8E0962E8B1D3}"/>
    <cellStyle name="Millares 78 4" xfId="1704" xr:uid="{674F8EAC-4B54-4956-A6DC-75F9A908C817}"/>
    <cellStyle name="Millares 78 4 2" xfId="10335" xr:uid="{A6BD084A-DFD2-42B0-9825-6991E09E7D51}"/>
    <cellStyle name="Millares 78 4 3" xfId="24027" xr:uid="{261DB5A2-DD0F-49CD-84FD-39A808AFB305}"/>
    <cellStyle name="Millares 78 5" xfId="7790" xr:uid="{13E3EA3F-C03E-4C29-B33C-57EF24582418}"/>
    <cellStyle name="Millares 78 5 2" xfId="10336" xr:uid="{6510C143-BCB6-44C6-83A0-CC646C11CA9F}"/>
    <cellStyle name="Millares 78 5 3" xfId="25292" xr:uid="{8E6203DC-4444-468D-BC90-960D11BA2B05}"/>
    <cellStyle name="Millares 78 6" xfId="10332" xr:uid="{47765CB9-FB00-497F-9BF2-7ED588677D7C}"/>
    <cellStyle name="Millares 79" xfId="1337" xr:uid="{B92A6DFE-A335-419F-A53F-FC0F35F9A29B}"/>
    <cellStyle name="Millares 79 2" xfId="5380" xr:uid="{AB640CEB-5A58-4F55-B180-41CA53CC9489}"/>
    <cellStyle name="Millares 79 2 2" xfId="10338" xr:uid="{DD1DA0E9-C703-493E-9EAE-FE2DF27E65F6}"/>
    <cellStyle name="Millares 79 3" xfId="5379" xr:uid="{B9A82BB1-DFDF-4E03-AAED-532B45C4056D}"/>
    <cellStyle name="Millares 79 3 2" xfId="10339" xr:uid="{E01A27A7-B3D7-44B3-B21B-0777297D53C9}"/>
    <cellStyle name="Millares 79 3 3" xfId="24461" xr:uid="{F7ECD45C-18D6-4AB7-BC7C-5BC0518CB882}"/>
    <cellStyle name="Millares 79 4" xfId="6908" xr:uid="{E875B16A-EB1B-4375-9C1D-2BC10582D1B9}"/>
    <cellStyle name="Millares 79 4 2" xfId="10340" xr:uid="{BD5723CE-1F6B-4645-9B25-8FB72368587E}"/>
    <cellStyle name="Millares 79 4 3" xfId="24578" xr:uid="{701E83B8-549B-4535-94C6-21BDF566893C}"/>
    <cellStyle name="Millares 79 5" xfId="7573" xr:uid="{01AFC13B-324C-449A-8464-98564C1D16D7}"/>
    <cellStyle name="Millares 79 5 2" xfId="10341" xr:uid="{012ED0F2-3942-4758-9084-A6899C51521D}"/>
    <cellStyle name="Millares 79 5 3" xfId="25109" xr:uid="{2A2BD266-80E6-46C4-AA60-B2D44E0BB038}"/>
    <cellStyle name="Millares 79 6" xfId="10337" xr:uid="{BD9C4A04-FE2B-46BC-8DC1-2933D5A06D09}"/>
    <cellStyle name="Millares 8" xfId="783" xr:uid="{8661ECB0-6F89-4C99-B2EA-29AAEB36DAA9}"/>
    <cellStyle name="Millares 8 2" xfId="951" xr:uid="{EBCAA3E3-E7E9-49FB-B95D-5AAD0090186C}"/>
    <cellStyle name="Millares 8 2 2" xfId="5381" xr:uid="{463194F5-EC33-430B-AF3E-E8DD6F5AE319}"/>
    <cellStyle name="Millares 8 2 2 2" xfId="10344" xr:uid="{85EC0BEC-4907-4C35-8B04-88DF72DE2B00}"/>
    <cellStyle name="Millares 8 2 3" xfId="3451" xr:uid="{3B2857BF-BD53-4C23-B4A0-DEA0D617579B}"/>
    <cellStyle name="Millares 8 2 3 2" xfId="10345" xr:uid="{127E9C94-AE95-42FC-A15F-38BC39DC6F88}"/>
    <cellStyle name="Millares 8 2 3 3" xfId="24154" xr:uid="{9F63FFD6-DFAF-40EF-93AB-83D4A8684136}"/>
    <cellStyle name="Millares 8 2 4" xfId="10343" xr:uid="{93938146-EF42-4D37-AA55-183709BAC89B}"/>
    <cellStyle name="Millares 8 2 5" xfId="23744" xr:uid="{0D19DA01-FC11-4A1C-B055-AC3028B19380}"/>
    <cellStyle name="Millares 8 3" xfId="3452" xr:uid="{385E1A69-17F2-4EBC-9BDB-54036EBCA12E}"/>
    <cellStyle name="Millares 8 3 2" xfId="5382" xr:uid="{0CB8568C-2261-4C8D-B0C0-2F31326EA27B}"/>
    <cellStyle name="Millares 8 3 2 2" xfId="10347" xr:uid="{7B07F308-EBB9-462A-BF6D-4CEEEB7C0970}"/>
    <cellStyle name="Millares 8 3 3" xfId="10346" xr:uid="{9C5427CA-BD8D-4AE0-8EF6-D6584813FB12}"/>
    <cellStyle name="Millares 8 4" xfId="5383" xr:uid="{9F0017F3-D136-4299-8081-2FD8BE6A84E1}"/>
    <cellStyle name="Millares 8 4 2" xfId="10348" xr:uid="{EA571DA1-E7AB-4DB9-BF7C-17F023488FCE}"/>
    <cellStyle name="Millares 8 5" xfId="3450" xr:uid="{3FBB63EA-2A0E-4775-A7EA-886CA5096438}"/>
    <cellStyle name="Millares 8 5 2" xfId="10349" xr:uid="{63D80CDB-9C77-426F-8FEE-3D6DDF4C8FCD}"/>
    <cellStyle name="Millares 8 5 3" xfId="20088" xr:uid="{7E181C2E-CC39-4EF5-B7BA-436FAAA26D9D}"/>
    <cellStyle name="Millares 8 5 4" xfId="24153" xr:uid="{9FC113D0-7635-4E11-AB76-0EE3B93B9E02}"/>
    <cellStyle name="Millares 8 6" xfId="7689" xr:uid="{6D827F2C-9EAD-45C0-96A5-BBC742EDA2BC}"/>
    <cellStyle name="Millares 8 6 2" xfId="10350" xr:uid="{ADDD645E-E074-4EE2-939A-2EB13F783753}"/>
    <cellStyle name="Millares 8 6 3" xfId="25202" xr:uid="{A9B84081-2895-4ADF-92C9-204574CCAD72}"/>
    <cellStyle name="Millares 8 7" xfId="7406" xr:uid="{DF56212D-56F1-46CA-85AD-33EB49967122}"/>
    <cellStyle name="Millares 8 7 2" xfId="10351" xr:uid="{A2DD84CE-77E1-4B2D-B6F3-8D34A7CAE718}"/>
    <cellStyle name="Millares 8 7 3" xfId="24970" xr:uid="{E88361AC-EBC4-491A-8782-8E0F6C8CDC0A}"/>
    <cellStyle name="Millares 8 8" xfId="10342" xr:uid="{59622433-7B9C-436D-AADA-B6E97B51F21E}"/>
    <cellStyle name="Millares 80" xfId="1339" xr:uid="{C14B9A0B-FC8C-479C-9CC6-6C9312B0920B}"/>
    <cellStyle name="Millares 80 2" xfId="7477" xr:uid="{A5CE14DA-7D7B-4A78-B999-398109F358D7}"/>
    <cellStyle name="Millares 80 2 2" xfId="10353" xr:uid="{69C37416-BC59-427B-A977-315A5C3305FE}"/>
    <cellStyle name="Millares 80 2 3" xfId="25033" xr:uid="{7D34B26A-CA39-441A-9256-FD1ABC3384D5}"/>
    <cellStyle name="Millares 80 3" xfId="4211" xr:uid="{76F13E61-29BD-4C06-8B09-EA3D86E5CB52}"/>
    <cellStyle name="Millares 80 3 2" xfId="10354" xr:uid="{398EE531-B375-4481-8B8C-4C614B7D1488}"/>
    <cellStyle name="Millares 80 3 3" xfId="24356" xr:uid="{142FCC02-5B53-4340-B806-18A8486E1186}"/>
    <cellStyle name="Millares 80 4" xfId="10352" xr:uid="{976C2468-F717-4ADD-86B7-63921FB25EE4}"/>
    <cellStyle name="Millares 81" xfId="1341" xr:uid="{811F8C36-79F2-4742-AC73-70B3637E58A6}"/>
    <cellStyle name="Millares 81 2" xfId="2591" xr:uid="{1C6F71EE-C0FD-4069-8AD2-60F2BD15F4E4}"/>
    <cellStyle name="Millares 81 2 2" xfId="10356" xr:uid="{303155C6-6084-4D65-9515-586765951214}"/>
    <cellStyle name="Millares 81 2 3" xfId="24088" xr:uid="{2295C740-C54F-4DB6-A255-6958EEA4E4F2}"/>
    <cellStyle name="Millares 81 3" xfId="7399" xr:uid="{95C69E58-F401-4689-8FD1-0B8C863034C3}"/>
    <cellStyle name="Millares 81 3 2" xfId="10357" xr:uid="{1CA8B87B-B560-4551-916F-5CD39DE6F323}"/>
    <cellStyle name="Millares 81 3 3" xfId="24964" xr:uid="{0C8BA791-3B4F-4057-88CE-FF2C0CB66A49}"/>
    <cellStyle name="Millares 81 4" xfId="10355" xr:uid="{607E4FD7-9EF7-4315-A406-1095F8381637}"/>
    <cellStyle name="Millares 82" xfId="1343" xr:uid="{354B6FE1-D6F6-449E-B654-E44FCDCF1577}"/>
    <cellStyle name="Millares 82 2" xfId="7767" xr:uid="{8518CC1D-629E-4BBD-9EA0-6C9C7D0EE8B4}"/>
    <cellStyle name="Millares 82 2 2" xfId="10359" xr:uid="{939C662E-9162-4A47-98EF-F4AD705FE0E1}"/>
    <cellStyle name="Millares 82 2 3" xfId="25274" xr:uid="{963F2C8F-F6AE-4C83-8D27-A91068D75729}"/>
    <cellStyle name="Millares 82 3" xfId="6963" xr:uid="{F2478E3F-1815-43FD-813F-D82BEFFA827D}"/>
    <cellStyle name="Millares 82 3 2" xfId="10360" xr:uid="{20D48451-F066-45BC-8426-9000798768CA}"/>
    <cellStyle name="Millares 82 3 3" xfId="24627" xr:uid="{B2FD6754-4B02-44A8-B5A2-BE7DDC910E45}"/>
    <cellStyle name="Millares 82 4" xfId="10358" xr:uid="{D0580CA6-71D5-4392-B188-C85C84C35556}"/>
    <cellStyle name="Millares 83" xfId="1345" xr:uid="{34D93A8D-F558-4FD9-967F-129F904F77F2}"/>
    <cellStyle name="Millares 83 2" xfId="7744" xr:uid="{6DEDC783-D184-4F29-8A80-DA3E36E1CF02}"/>
    <cellStyle name="Millares 83 2 2" xfId="10362" xr:uid="{AADC42AD-5CC4-4FCD-8B1F-351ADDBBA63A}"/>
    <cellStyle name="Millares 83 2 3" xfId="25254" xr:uid="{DA8EC9F9-F0E5-4763-8511-6AEEFDC580E5}"/>
    <cellStyle name="Millares 83 3" xfId="6957" xr:uid="{69925027-26CC-411C-A41C-1DE85C344F74}"/>
    <cellStyle name="Millares 83 3 2" xfId="10363" xr:uid="{73FF679F-3D9A-4C33-9A64-BE5FC1D846AA}"/>
    <cellStyle name="Millares 83 3 3" xfId="24621" xr:uid="{D7381082-1154-4189-BFB0-E28347C36D7F}"/>
    <cellStyle name="Millares 83 4" xfId="10361" xr:uid="{F6E33052-C7F3-4183-899B-89F959C15F19}"/>
    <cellStyle name="Millares 84" xfId="1347" xr:uid="{9AE4B653-DC41-41FF-8739-13D43191235B}"/>
    <cellStyle name="Millares 84 2" xfId="7014" xr:uid="{E1DF59E6-769E-403B-AA2C-33BC1F9A0D8E}"/>
    <cellStyle name="Millares 84 2 2" xfId="10365" xr:uid="{E7C57492-92EA-43BB-BFE1-8F7FFF019AA4}"/>
    <cellStyle name="Millares 84 2 3" xfId="24661" xr:uid="{303577CA-64D9-4030-9DB8-AE7B5168BC2C}"/>
    <cellStyle name="Millares 84 3" xfId="7631" xr:uid="{717533BD-91B6-42AB-BD59-8EB7EBF974E7}"/>
    <cellStyle name="Millares 84 3 2" xfId="10366" xr:uid="{3E2E1C7E-50BF-43E1-A0AC-9020F5452F78}"/>
    <cellStyle name="Millares 84 3 3" xfId="25157" xr:uid="{12391176-92E2-408F-BF4C-747ED80B7D6A}"/>
    <cellStyle name="Millares 84 4" xfId="10364" xr:uid="{D8346C57-7DB1-4A15-B66B-FA482F255E6E}"/>
    <cellStyle name="Millares 85" xfId="1349" xr:uid="{CDB701E1-E47E-4276-8BD2-CE01B9782558}"/>
    <cellStyle name="Millares 85 2" xfId="7652" xr:uid="{08E92ADE-8A69-4759-B58E-8E68C83A2A7D}"/>
    <cellStyle name="Millares 85 2 2" xfId="10368" xr:uid="{19CE8630-4983-400F-A94F-D62AF2B7C25C}"/>
    <cellStyle name="Millares 85 2 3" xfId="25173" xr:uid="{9BCE87FD-7DB6-4817-A329-863D1B302F45}"/>
    <cellStyle name="Millares 85 3" xfId="7059" xr:uid="{125706CE-5836-40E9-80DD-8682A5DB103E}"/>
    <cellStyle name="Millares 85 3 2" xfId="10369" xr:uid="{0A13EFFA-458C-48CA-92F1-C46329595E26}"/>
    <cellStyle name="Millares 85 3 3" xfId="24697" xr:uid="{21677DE9-3222-4772-803E-9BF9F7C9AEFD}"/>
    <cellStyle name="Millares 85 4" xfId="10367" xr:uid="{88E973F8-46BE-4F22-89E0-124B7C512739}"/>
    <cellStyle name="Millares 86" xfId="1351" xr:uid="{310FBFAC-51C1-4318-BCB4-0DD06CB6EEDD}"/>
    <cellStyle name="Millares 86 2" xfId="6997" xr:uid="{B48C9681-9682-4F59-858E-C6AE90F5AC33}"/>
    <cellStyle name="Millares 86 2 2" xfId="10371" xr:uid="{B6262220-6D02-4D06-A9E8-498BB479E0F1}"/>
    <cellStyle name="Millares 86 2 3" xfId="24649" xr:uid="{1588A006-3F7D-46B0-80EE-B2D32BC9F2F8}"/>
    <cellStyle name="Millares 86 3" xfId="7699" xr:uid="{182D9E9B-80B6-40C8-A6E2-453CB528ADC1}"/>
    <cellStyle name="Millares 86 3 2" xfId="10372" xr:uid="{859B5299-8794-466A-9E0E-6CC75F943F7B}"/>
    <cellStyle name="Millares 86 3 3" xfId="25212" xr:uid="{938D2E4D-6091-4EDC-848A-0C603CBCF982}"/>
    <cellStyle name="Millares 86 4" xfId="10370" xr:uid="{DA951A42-C468-482E-85E5-B68748A71F72}"/>
    <cellStyle name="Millares 87" xfId="1353" xr:uid="{9D0F7BF7-4C10-4116-B450-1CD8C2341FDC}"/>
    <cellStyle name="Millares 87 2" xfId="7442" xr:uid="{86F6793C-900B-4EFF-A9A5-53B75D12117B}"/>
    <cellStyle name="Millares 87 2 2" xfId="10374" xr:uid="{C0063C51-04DF-4C1E-BDEE-0875D19B333D}"/>
    <cellStyle name="Millares 87 2 3" xfId="25001" xr:uid="{65F0BACA-26F7-476F-8F81-F3A98132276B}"/>
    <cellStyle name="Millares 87 3" xfId="7269" xr:uid="{E7D0C96C-38AD-46BE-B298-22335D88F605}"/>
    <cellStyle name="Millares 87 3 2" xfId="10375" xr:uid="{1AA572CA-8425-4017-85FD-B66C944FAA7F}"/>
    <cellStyle name="Millares 87 3 3" xfId="24864" xr:uid="{C062842B-6890-4D86-BBCD-7366364AA447}"/>
    <cellStyle name="Millares 87 4" xfId="10373" xr:uid="{C3F3DBA4-799D-4753-9588-AF392164FD9C}"/>
    <cellStyle name="Millares 88" xfId="1355" xr:uid="{32F49177-FABD-4D6F-A914-7CE8FB12B3C9}"/>
    <cellStyle name="Millares 88 2" xfId="7465" xr:uid="{A220806C-3D94-4DA1-9D62-F673BB35F699}"/>
    <cellStyle name="Millares 88 2 2" xfId="10377" xr:uid="{DED60689-CB9D-4502-97FE-E7908DBCB898}"/>
    <cellStyle name="Millares 88 2 3" xfId="25022" xr:uid="{8C0536E2-62E3-4B49-A2C9-9C037DB1138C}"/>
    <cellStyle name="Millares 88 3" xfId="7568" xr:uid="{AD44C38E-39B5-4D38-99B4-C0255A0ECBA6}"/>
    <cellStyle name="Millares 88 3 2" xfId="10378" xr:uid="{ABB8CC28-A568-46BE-9566-AF1D804786FD}"/>
    <cellStyle name="Millares 88 3 3" xfId="25103" xr:uid="{582543E4-CF72-4A58-A6DE-8CE26B76AE7B}"/>
    <cellStyle name="Millares 88 4" xfId="10376" xr:uid="{A75BA963-1C29-41B4-BDC7-B39BA4EE1690}"/>
    <cellStyle name="Millares 89" xfId="1357" xr:uid="{CBC1A0E4-7011-4831-9107-98409FFAA4F0}"/>
    <cellStyle name="Millares 89 2" xfId="7249" xr:uid="{6E468EE1-6442-400B-999B-3B1A1B205D5F}"/>
    <cellStyle name="Millares 89 2 2" xfId="10380" xr:uid="{73DAC5FE-7EF8-4AD2-A334-F0F2FDD4196E}"/>
    <cellStyle name="Millares 89 2 3" xfId="24845" xr:uid="{810F2E9B-B231-4C13-A279-D018C7347A7D}"/>
    <cellStyle name="Millares 89 3" xfId="7384" xr:uid="{A2EE3DCC-BE42-410A-8409-7C6D0F967784}"/>
    <cellStyle name="Millares 89 3 2" xfId="10381" xr:uid="{249740EF-4580-4353-83DF-81CDE4E6C239}"/>
    <cellStyle name="Millares 89 3 3" xfId="24954" xr:uid="{E4C9669B-1C24-470D-B89E-4430497BCC6B}"/>
    <cellStyle name="Millares 89 4" xfId="10379" xr:uid="{8BEE28A8-6588-4BD7-842D-2A68B59BE3E2}"/>
    <cellStyle name="Millares 9" xfId="864" xr:uid="{1DBEB95D-AB4B-422B-BE9A-7FF4096C63A8}"/>
    <cellStyle name="Millares 9 10" xfId="5388" xr:uid="{09105B88-46C2-4F96-B8D6-787E4089070B}"/>
    <cellStyle name="Millares 9 10 2" xfId="10383" xr:uid="{B2ED98F3-2688-4763-84E9-B9B2DB70734C}"/>
    <cellStyle name="Millares 9 11" xfId="10382" xr:uid="{5FA81F13-22A0-438D-B36E-57294D65E1E4}"/>
    <cellStyle name="Millares 9 2" xfId="3453" xr:uid="{E6813693-44AB-4C6B-B1E5-4B86F536CD1D}"/>
    <cellStyle name="Millares 9 2 2" xfId="10384" xr:uid="{26A26F3A-08BF-496B-A198-901EE98B5C2C}"/>
    <cellStyle name="Millares 9 3" xfId="3454" xr:uid="{FD1FEF08-5B29-4545-A0DB-E07842D36B34}"/>
    <cellStyle name="Millares 9 3 2" xfId="10385" xr:uid="{1BAD6CDD-F480-4951-91F3-02F62DCEF0CD}"/>
    <cellStyle name="Millares 9 4" xfId="3455" xr:uid="{60741C16-49A7-4B7E-AD89-720F53867F17}"/>
    <cellStyle name="Millares 9 4 2" xfId="10386" xr:uid="{29E3D09A-C154-4654-A628-C2AFABF2DA5E}"/>
    <cellStyle name="Millares 9 5" xfId="3456" xr:uid="{8629BE81-7550-424A-AF8E-C9B1FEFB35EC}"/>
    <cellStyle name="Millares 9 5 2" xfId="10387" xr:uid="{57A24134-653E-497C-AB1A-00AFE1209E9C}"/>
    <cellStyle name="Millares 9 6" xfId="3457" xr:uid="{FF001D2D-1128-4427-BB08-F9F00498C290}"/>
    <cellStyle name="Millares 9 6 2" xfId="10388" xr:uid="{E2536BC1-F5E4-499C-A407-A4E0B0644317}"/>
    <cellStyle name="Millares 9 7" xfId="3458" xr:uid="{46B06F40-A54A-4F9D-B59E-0C9DF8203913}"/>
    <cellStyle name="Millares 9 7 2" xfId="10389" xr:uid="{28B25665-E963-43D3-A02D-F75BF6A4B1A2}"/>
    <cellStyle name="Millares 9 8" xfId="3459" xr:uid="{5413D2AC-D2D6-4E6A-B0CB-CEA57F141682}"/>
    <cellStyle name="Millares 9 8 2" xfId="10390" xr:uid="{284BD720-8BCA-4C22-869C-F589F6FEDC22}"/>
    <cellStyle name="Millares 9 9" xfId="3460" xr:uid="{BF4D80B5-742D-4943-A870-FA8003B9D15E}"/>
    <cellStyle name="Millares 9 9 2" xfId="10391" xr:uid="{CFE7C79D-20D2-47BD-814F-DFDC926BF7C0}"/>
    <cellStyle name="Millares 90" xfId="1359" xr:uid="{C0584F78-4E42-4C3D-8319-8E4D486B6084}"/>
    <cellStyle name="Millares 90 2" xfId="7653" xr:uid="{5E599C2F-3B43-4EB4-A535-03C2D5DC2901}"/>
    <cellStyle name="Millares 90 2 2" xfId="10393" xr:uid="{D7833D1E-8DA2-4BFC-9321-CFEBF45D5D87}"/>
    <cellStyle name="Millares 90 2 3" xfId="25174" xr:uid="{5DFA64F5-59C8-4678-A292-2B6B45584121}"/>
    <cellStyle name="Millares 90 3" xfId="7035" xr:uid="{D2BEE9B8-CD13-44AD-976C-EC01CA036DA1}"/>
    <cellStyle name="Millares 90 3 2" xfId="10394" xr:uid="{9F1EB4A3-FB17-4B09-B6D9-7D81BF4BFBFB}"/>
    <cellStyle name="Millares 90 3 3" xfId="24681" xr:uid="{51657EBD-00D6-4607-AA7B-6EB8FB17350A}"/>
    <cellStyle name="Millares 90 4" xfId="10392" xr:uid="{8A7753E2-C04B-401E-8E81-380950B0AB74}"/>
    <cellStyle name="Millares 91" xfId="1361" xr:uid="{A93F2C04-F708-4444-A17D-E9E2873BA759}"/>
    <cellStyle name="Millares 91 2" xfId="1669" xr:uid="{17374838-DB04-4C2D-BB4E-B4803294F0B2}"/>
    <cellStyle name="Millares 91 2 2" xfId="10396" xr:uid="{7CA48642-D574-4FCF-BC81-AD5E16185A65}"/>
    <cellStyle name="Millares 91 2 3" xfId="24021" xr:uid="{01285CA3-EABC-42C8-AD7E-DD39CB88696D}"/>
    <cellStyle name="Millares 91 3" xfId="7205" xr:uid="{D7B5A976-59D7-4A44-8DCF-5ACC48191545}"/>
    <cellStyle name="Millares 91 3 2" xfId="10397" xr:uid="{D7A4F284-D6C3-4CC1-BAF1-354234706DA0}"/>
    <cellStyle name="Millares 91 3 3" xfId="24813" xr:uid="{C446B857-9AB9-4265-8F56-38D96AD9DD6D}"/>
    <cellStyle name="Millares 91 4" xfId="10395" xr:uid="{53D7F837-887C-41AE-8F4D-A89CE11C57F8}"/>
    <cellStyle name="Millares 92" xfId="1363" xr:uid="{22753FF8-1AE3-4DD2-9BF0-23F070E24C36}"/>
    <cellStyle name="Millares 92 2" xfId="7055" xr:uid="{537DA05A-A805-498D-9A0F-A038543C1B57}"/>
    <cellStyle name="Millares 92 2 2" xfId="10399" xr:uid="{19206F66-1A75-4242-8FB5-F1D8F3C20205}"/>
    <cellStyle name="Millares 92 2 3" xfId="24693" xr:uid="{6F57A0E8-53DB-4744-AF8D-D684B9CBD969}"/>
    <cellStyle name="Millares 92 3" xfId="7407" xr:uid="{5FE722E3-06B8-4894-AE78-FFB302E7959D}"/>
    <cellStyle name="Millares 92 3 2" xfId="10400" xr:uid="{A611A977-29DC-4017-BCEC-4015C413EAE1}"/>
    <cellStyle name="Millares 92 3 3" xfId="24971" xr:uid="{D5FF4A09-5062-45FC-A4F3-0DFE7B64F239}"/>
    <cellStyle name="Millares 92 4" xfId="10398" xr:uid="{ED21B972-7CA7-4AEC-881A-CBB74D2A4A72}"/>
    <cellStyle name="Millares 93" xfId="1365" xr:uid="{689D9BC3-BB17-4BAD-BCAB-D53B31DF9F86}"/>
    <cellStyle name="Millares 93 2" xfId="7074" xr:uid="{57506C57-D19C-45B8-A8FC-CA94716E9B33}"/>
    <cellStyle name="Millares 93 2 2" xfId="10402" xr:uid="{C5F9D517-215C-452C-9A80-A729EE91BB3B}"/>
    <cellStyle name="Millares 93 2 3" xfId="24710" xr:uid="{81FB8F93-795E-495A-B85E-0BF4B50BF3F9}"/>
    <cellStyle name="Millares 93 3" xfId="7549" xr:uid="{799C5B5F-9A63-4848-98A1-FE321BE05431}"/>
    <cellStyle name="Millares 93 3 2" xfId="10403" xr:uid="{DD878EC6-5F7C-4DE0-9466-D49BD7903C9F}"/>
    <cellStyle name="Millares 93 3 3" xfId="25091" xr:uid="{1111F9A7-4F01-49F7-B7A6-1ABB18328B7E}"/>
    <cellStyle name="Millares 93 4" xfId="10401" xr:uid="{4141ACF9-3B43-493D-BEF5-F83175AC512A}"/>
    <cellStyle name="Millares 94" xfId="1367" xr:uid="{93A1DD8E-249E-4C2F-90BB-FCB2AD7AED7A}"/>
    <cellStyle name="Millares 94 2" xfId="10404" xr:uid="{7960ED41-FD7F-4219-AB9A-2FD1FDA6BDBB}"/>
    <cellStyle name="Millares 95" xfId="1369" xr:uid="{9232DB80-1C76-40C4-A7EA-E8E319AC4F41}"/>
    <cellStyle name="Millares 95 2" xfId="10405" xr:uid="{5FEA1B7F-D562-4B7C-841B-E8B467A724C4}"/>
    <cellStyle name="Millares 96" xfId="1371" xr:uid="{BF833BAA-1A8B-4A9C-A6C0-A71644EA1B78}"/>
    <cellStyle name="Millares 96 2" xfId="10406" xr:uid="{196E9458-FD62-4346-B8C0-9C5CC9577AD1}"/>
    <cellStyle name="Millares 97" xfId="1373" xr:uid="{E9E7A78E-AEBB-4FD0-8E9D-918AD25CDA94}"/>
    <cellStyle name="Millares 97 2" xfId="10407" xr:uid="{07EBDC98-EECE-4BF9-8787-326E976FE9B1}"/>
    <cellStyle name="Millares 98" xfId="1375" xr:uid="{C5959289-A18E-4F97-8A0A-74B315E2C2D0}"/>
    <cellStyle name="Millares 98 2" xfId="10408" xr:uid="{3BC66161-2D9E-4A57-B26D-B55CCB8AB6E8}"/>
    <cellStyle name="Millares 99" xfId="1377" xr:uid="{DDCAC67A-DA4D-4C28-89CB-A33520DBCBD1}"/>
    <cellStyle name="Millares 99 2" xfId="10409" xr:uid="{F56C7842-DB79-4475-A930-DDFDBDDC837A}"/>
    <cellStyle name="Milliers [0]_!!!GO" xfId="784" xr:uid="{B1E18513-BB7E-4C12-9A7A-487CA5698E78}"/>
    <cellStyle name="Milliers 2" xfId="3461" xr:uid="{2F06DF40-F4AD-4C74-92E5-18436EB8907B}"/>
    <cellStyle name="Milliers 2 2" xfId="3462" xr:uid="{DFF2ADE1-156F-4DEA-AB85-D75DDFB174A9}"/>
    <cellStyle name="Milliers 2 2 2" xfId="5391" xr:uid="{5E1A09E3-28B9-4A05-BEEB-436C3B16C8FF}"/>
    <cellStyle name="Milliers 2 2 2 2" xfId="10412" xr:uid="{2E8F7AAA-A698-4513-870D-2AB3D595B43A}"/>
    <cellStyle name="Milliers 2 2 3" xfId="10411" xr:uid="{C140F14F-ADC0-46E4-BA40-43D656701C3D}"/>
    <cellStyle name="Milliers 2 3" xfId="3463" xr:uid="{A796EF36-4211-4A5D-9FA8-B54F4FCFFE62}"/>
    <cellStyle name="Milliers 2 3 2" xfId="5392" xr:uid="{051BCF94-CCAA-4148-BF33-EF91D664FF8A}"/>
    <cellStyle name="Milliers 2 3 2 2" xfId="10414" xr:uid="{270AA254-82AC-4015-B749-2D7A4923B4EA}"/>
    <cellStyle name="Milliers 2 3 3" xfId="10413" xr:uid="{A74FC614-4FDC-4486-B601-49D6EC602355}"/>
    <cellStyle name="Milliers 2 4" xfId="5393" xr:uid="{172910F8-51EC-4FD3-9519-D2E45C481C3C}"/>
    <cellStyle name="Milliers 2 4 2" xfId="10415" xr:uid="{1CEF1C51-D7BE-41B6-AA94-1D7618BB621B}"/>
    <cellStyle name="Milliers 2 5" xfId="5394" xr:uid="{CB34CCDB-F248-4C44-A52B-44F2F71CD408}"/>
    <cellStyle name="Milliers 2 5 2" xfId="10416" xr:uid="{9C08813C-A377-4F56-8E60-C86884C60863}"/>
    <cellStyle name="Milliers 2 6" xfId="5390" xr:uid="{37F63ED7-8770-42B1-B27D-D051D9E3080E}"/>
    <cellStyle name="Milliers 2 6 2" xfId="10417" xr:uid="{7D953962-5D03-47C6-A251-0753E99124D3}"/>
    <cellStyle name="Milliers 2 7" xfId="10410" xr:uid="{86D4421E-1971-4583-9981-26330A17BC42}"/>
    <cellStyle name="Milliers_!!!GO" xfId="785" xr:uid="{55690B55-2F6B-43FB-8057-F0AF4A9016D5}"/>
    <cellStyle name="mirela" xfId="583" xr:uid="{1E28396B-73EB-4F70-B950-3FA1B83912C9}"/>
    <cellStyle name="mirela 2" xfId="10418" xr:uid="{8F854DD5-07CD-474A-AA60-F50A5E578D7F}"/>
    <cellStyle name="Model" xfId="7445" xr:uid="{2F1D87D6-E6C8-4109-A372-500F10390D64}"/>
    <cellStyle name="Model 2" xfId="7037" xr:uid="{53E1E615-873F-463B-B07B-F7D03E7A0C69}"/>
    <cellStyle name="Model 2 2" xfId="7856" xr:uid="{B0356466-C255-46D5-BF2F-5658327885E2}"/>
    <cellStyle name="Model 2 2 2" xfId="10421" xr:uid="{48ABE243-DB92-4A8E-86A3-EC3865F29D56}"/>
    <cellStyle name="Model 2 2 3" xfId="14617" xr:uid="{AD74BAE0-7079-47D7-A638-4A7C2D9FB05F}"/>
    <cellStyle name="Model 2 2 4" xfId="25344" xr:uid="{73832EFD-A056-491D-AFAE-D3012CC1CC7C}"/>
    <cellStyle name="Model 2 2 4 2" xfId="26995" xr:uid="{FA386439-05DF-43F0-AF43-CA5014A90C76}"/>
    <cellStyle name="Model 2 3" xfId="10420" xr:uid="{797A14A4-97D3-426E-A108-8AA5914C521A}"/>
    <cellStyle name="Model 2 4" xfId="24682" xr:uid="{98A51C0C-17A7-42E0-BF5F-23C963C5691B}"/>
    <cellStyle name="Model 3" xfId="7864" xr:uid="{BC0F9F2E-362F-483F-8169-CA7C285692CD}"/>
    <cellStyle name="Model 3 2" xfId="10422" xr:uid="{E45E7D79-DB0D-4D14-AD9C-9461D34CD872}"/>
    <cellStyle name="Model 3 3" xfId="14618" xr:uid="{C5E043AA-5A42-428A-A947-47BD682CAB24}"/>
    <cellStyle name="Model 3 4" xfId="25349" xr:uid="{56541130-27C5-4814-BD42-62BEBD027235}"/>
    <cellStyle name="Model 3 4 2" xfId="27314" xr:uid="{F3D9184A-7A96-4A85-A00A-11B98310B34E}"/>
    <cellStyle name="Model 4" xfId="10419" xr:uid="{61C60447-F364-4F52-BEF5-258264BFA1AE}"/>
    <cellStyle name="Model 5" xfId="25004" xr:uid="{73965EAC-032E-4920-A2D1-59223D6ABE67}"/>
    <cellStyle name="Model 5 2" xfId="27253" xr:uid="{498E01F6-3F85-4FEE-99E7-B60A371835D3}"/>
    <cellStyle name="Moeda [0]_~0053751" xfId="386" xr:uid="{16637265-8A1F-40A2-94AC-C2C37F761AEC}"/>
    <cellStyle name="Moeda_~0053751" xfId="387" xr:uid="{62DFD793-D899-4B54-82DB-28DFAD611C96}"/>
    <cellStyle name="Moneda [0] 2" xfId="388" xr:uid="{97CC4179-D9F9-4405-B07F-C6EEA6297679}"/>
    <cellStyle name="Moneda [0] 2 2" xfId="952" xr:uid="{C2BCEDCA-0BBB-439C-AF57-CB1FC3927B10}"/>
    <cellStyle name="Moneda [0] 2 2 2" xfId="10424" xr:uid="{6D5DB0B5-972B-4393-837F-DEA3DA110849}"/>
    <cellStyle name="Moneda [0] 2 2 3" xfId="23745" xr:uid="{7DD6990F-5AEC-4DF4-A41F-FB8EEB1ECC80}"/>
    <cellStyle name="Moneda [0] 2 3" xfId="10423" xr:uid="{8EAAE895-CDB1-4EA3-A821-2FF9009A77D0}"/>
    <cellStyle name="Moneda 10" xfId="3465" xr:uid="{EAE5A14B-25A5-481E-9200-C1EA6531A873}"/>
    <cellStyle name="Moneda 10 2" xfId="5395" xr:uid="{DD8A3A8D-4EC7-464B-9E4A-03AEA634586A}"/>
    <cellStyle name="Moneda 10 2 2" xfId="10426" xr:uid="{8054D09A-F782-4D97-B19C-FD76077081AE}"/>
    <cellStyle name="Moneda 10 3" xfId="10425" xr:uid="{478ECC23-F0C2-4EFF-B1FA-8F3D62F85753}"/>
    <cellStyle name="Moneda 11" xfId="3466" xr:uid="{B0C43C17-8D35-426D-A137-9466668CE8FC}"/>
    <cellStyle name="Moneda 11 2" xfId="5396" xr:uid="{AE738805-6BDC-4CDA-A510-136467607084}"/>
    <cellStyle name="Moneda 11 2 2" xfId="10428" xr:uid="{39C1DBCF-3037-4295-896D-8E097BF8E2F6}"/>
    <cellStyle name="Moneda 11 3" xfId="10427" xr:uid="{09784F77-95ED-45B9-8534-7B7A1C8D10F1}"/>
    <cellStyle name="Moneda 12" xfId="3467" xr:uid="{AEF2D68F-92B6-4866-9713-A117AF79316B}"/>
    <cellStyle name="Moneda 12 2" xfId="5397" xr:uid="{54640AAC-98AD-4B1D-8764-AA36D3917D14}"/>
    <cellStyle name="Moneda 12 2 2" xfId="10430" xr:uid="{E2527A63-7D95-4D36-959A-1D69C2937005}"/>
    <cellStyle name="Moneda 12 3" xfId="10429" xr:uid="{48AC3883-AEC1-4110-A8C6-DA9F989B1962}"/>
    <cellStyle name="Moneda 13" xfId="3468" xr:uid="{3EDAF97A-C9DC-4B10-8165-AB235C855790}"/>
    <cellStyle name="Moneda 13 2" xfId="5398" xr:uid="{0C8EC52B-CBA3-451A-8E2C-BCF9D90542A2}"/>
    <cellStyle name="Moneda 13 2 2" xfId="10432" xr:uid="{0C31C78D-0849-44EC-8622-5422E6F88232}"/>
    <cellStyle name="Moneda 13 3" xfId="10431" xr:uid="{BE74A58F-F61F-42AE-AF53-7D4F10429123}"/>
    <cellStyle name="Moneda 14" xfId="3469" xr:uid="{49DDDD51-D0FD-4710-AA1D-17CFB0040116}"/>
    <cellStyle name="Moneda 14 2" xfId="5399" xr:uid="{270846F2-6209-4857-A596-29BBFDC3EF8E}"/>
    <cellStyle name="Moneda 14 2 2" xfId="10434" xr:uid="{6B0C1A23-744F-4226-82EB-63A1014D0613}"/>
    <cellStyle name="Moneda 14 3" xfId="10433" xr:uid="{C5048A55-E601-41F5-828D-CEA615F63615}"/>
    <cellStyle name="Moneda 15" xfId="3470" xr:uid="{9F99B272-AE59-4892-8B07-DBEBA902B86F}"/>
    <cellStyle name="Moneda 15 2" xfId="5400" xr:uid="{1351FB8E-1449-4D2D-98A2-B1AF7B23D400}"/>
    <cellStyle name="Moneda 15 2 2" xfId="10436" xr:uid="{FAB2645D-C13C-4892-B5B9-08847F4128E5}"/>
    <cellStyle name="Moneda 15 3" xfId="10435" xr:uid="{6B320C59-8350-4DEC-8450-6736E67D3498}"/>
    <cellStyle name="Moneda 16" xfId="3471" xr:uid="{D8418420-5590-43EC-BC49-B554A8462A5C}"/>
    <cellStyle name="Moneda 16 2" xfId="5401" xr:uid="{37F2538D-3D74-4CEE-8C92-C488478EF9C1}"/>
    <cellStyle name="Moneda 16 2 2" xfId="10438" xr:uid="{C8FA57E7-F71E-48A5-8201-2D7E356BD87C}"/>
    <cellStyle name="Moneda 16 3" xfId="10437" xr:uid="{A3AB0598-A589-4F13-8208-DE1FF9C44BEA}"/>
    <cellStyle name="Moneda 17" xfId="3472" xr:uid="{AEB534C0-42D4-41FB-95E4-5FD85A39B4B4}"/>
    <cellStyle name="Moneda 17 2" xfId="5402" xr:uid="{DB949099-9461-4C55-87F7-F3B35FE1C9A3}"/>
    <cellStyle name="Moneda 17 2 2" xfId="10440" xr:uid="{EB67B33F-9F4D-452C-BD40-01506610584D}"/>
    <cellStyle name="Moneda 17 3" xfId="10439" xr:uid="{BEA25BF8-BA5D-4299-BAA5-C78E53A8C3CE}"/>
    <cellStyle name="Moneda 18" xfId="3473" xr:uid="{7E61052E-55E1-4DB8-8B2F-7935AD54C6C8}"/>
    <cellStyle name="Moneda 18 2" xfId="5403" xr:uid="{A7648C53-AF45-4100-AC72-2CF0DA70B6A0}"/>
    <cellStyle name="Moneda 18 2 2" xfId="10442" xr:uid="{E737878A-1197-4D36-A72E-CC6ADEB1FC0D}"/>
    <cellStyle name="Moneda 18 3" xfId="10441" xr:uid="{2F25F952-6FD9-4882-A8EA-8BD32474D5D5}"/>
    <cellStyle name="Moneda 19" xfId="3474" xr:uid="{46A5FBC2-3A27-4BF5-A4B3-2039DAB2211C}"/>
    <cellStyle name="Moneda 19 2" xfId="5404" xr:uid="{68AAAB9C-92F5-4396-8D22-61A0D045633A}"/>
    <cellStyle name="Moneda 19 2 2" xfId="10444" xr:uid="{446CEF3B-C9C4-409B-B49F-AE384B7BC827}"/>
    <cellStyle name="Moneda 19 3" xfId="10443" xr:uid="{273F8045-EF0F-4FF1-8A50-0B6F282FED09}"/>
    <cellStyle name="Moneda 2" xfId="3475" xr:uid="{2018D70B-1C52-4F53-BEB1-6B92CB500CBF}"/>
    <cellStyle name="Moneda 2 2" xfId="3476" xr:uid="{C999F075-F09D-430E-AE8F-CBA05F01810A}"/>
    <cellStyle name="Moneda 2 2 2" xfId="10446" xr:uid="{8C40E50A-093F-4D16-A7DF-A59245CFB4BE}"/>
    <cellStyle name="Moneda 2 3" xfId="10445" xr:uid="{382D16E1-49CA-42CC-AF5E-F7CD6B4DC1A9}"/>
    <cellStyle name="Moneda 20" xfId="3477" xr:uid="{E35575D4-F2FB-4997-B893-651DF40722A5}"/>
    <cellStyle name="Moneda 20 2" xfId="5405" xr:uid="{DFFC4A7D-2ABD-4BEE-A9F3-6224503B609F}"/>
    <cellStyle name="Moneda 20 2 2" xfId="10448" xr:uid="{BCB5C363-1741-4632-96F0-A318D7EB6D60}"/>
    <cellStyle name="Moneda 20 3" xfId="10447" xr:uid="{93719348-5A0F-43F9-A053-8BDE798D6B3D}"/>
    <cellStyle name="Moneda 21" xfId="3478" xr:uid="{45CDE1F6-BA30-4CE5-8DC3-D89E3F722914}"/>
    <cellStyle name="Moneda 21 2" xfId="5406" xr:uid="{C4796A26-F34B-498F-B792-7D5B1AA868BA}"/>
    <cellStyle name="Moneda 21 2 2" xfId="10450" xr:uid="{AE802A3F-93C8-4199-9F39-CBDC6F9C5E63}"/>
    <cellStyle name="Moneda 21 3" xfId="10449" xr:uid="{C8825E23-DA31-47B3-A479-05E971679593}"/>
    <cellStyle name="Moneda 22" xfId="3479" xr:uid="{9F657EF3-7883-4D91-9E99-1C2F496FDDEB}"/>
    <cellStyle name="Moneda 22 2" xfId="5407" xr:uid="{379DFE91-E8EA-47ED-B7A8-7559BE643480}"/>
    <cellStyle name="Moneda 22 2 2" xfId="10452" xr:uid="{CDD1863A-DBFF-4EA8-B0BE-0AF4FE795AAE}"/>
    <cellStyle name="Moneda 22 3" xfId="10451" xr:uid="{74DF6926-879B-4C53-A611-BFCFEBB87745}"/>
    <cellStyle name="Moneda 23" xfId="3480" xr:uid="{C6756A9B-C1CE-429C-A5BE-963DADAD8AEC}"/>
    <cellStyle name="Moneda 23 2" xfId="5408" xr:uid="{51C8CCD8-13FE-41D0-BADD-34316A08BDF8}"/>
    <cellStyle name="Moneda 23 2 2" xfId="10454" xr:uid="{BE4BD925-81FF-4E5A-9577-1CE5B5ED53D8}"/>
    <cellStyle name="Moneda 23 3" xfId="10453" xr:uid="{1F7B288A-3F39-48B0-8A15-76DDAF3B44E0}"/>
    <cellStyle name="Moneda 24" xfId="3481" xr:uid="{35BD8188-2E1A-4A31-8823-727E7293BE80}"/>
    <cellStyle name="Moneda 24 2" xfId="5409" xr:uid="{2CD9D13F-0BA0-43E8-9E15-3015F53C2A03}"/>
    <cellStyle name="Moneda 24 2 2" xfId="10456" xr:uid="{F5038E4A-A6AD-4DDD-9687-5BD5152BA782}"/>
    <cellStyle name="Moneda 24 3" xfId="10455" xr:uid="{EFC4336A-4907-449A-9230-9830D111F4CB}"/>
    <cellStyle name="Moneda 25" xfId="3482" xr:uid="{6FF2C1B7-D348-4E10-8CA9-C398BB57E531}"/>
    <cellStyle name="Moneda 25 2" xfId="5410" xr:uid="{4FB8F98F-946A-403A-8752-4B35365129F9}"/>
    <cellStyle name="Moneda 25 2 2" xfId="10458" xr:uid="{26C127FE-4EC5-456D-8DC4-C8E0EA46AEAF}"/>
    <cellStyle name="Moneda 25 3" xfId="10457" xr:uid="{56B28B51-64CA-4E49-A076-592BB9C00E14}"/>
    <cellStyle name="Moneda 26" xfId="3483" xr:uid="{1500BA91-D736-4E99-8F47-7133D64BBA9B}"/>
    <cellStyle name="Moneda 26 2" xfId="5411" xr:uid="{375E38EA-9E3E-4291-BF55-0157C8E4FDE9}"/>
    <cellStyle name="Moneda 26 2 2" xfId="10460" xr:uid="{15CC9BC6-D69D-4464-972D-37646EC52285}"/>
    <cellStyle name="Moneda 26 3" xfId="10459" xr:uid="{A3570D5E-C665-46D3-B4D5-0F706066ABB1}"/>
    <cellStyle name="Moneda 27" xfId="3484" xr:uid="{8BD96F9C-210C-4120-B854-B988573D7C63}"/>
    <cellStyle name="Moneda 27 2" xfId="5412" xr:uid="{F636C3F8-F2AF-4396-8225-6A346F51A7B1}"/>
    <cellStyle name="Moneda 27 2 2" xfId="10462" xr:uid="{A81AAF2B-D2F8-4CB5-9FBA-40DD2087BFB2}"/>
    <cellStyle name="Moneda 27 3" xfId="10461" xr:uid="{11D6C37C-8BB3-42C9-9567-426ACB317EA9}"/>
    <cellStyle name="Moneda 28" xfId="3485" xr:uid="{A7472A16-D276-4269-B5C8-D1BBA12A32BF}"/>
    <cellStyle name="Moneda 28 2" xfId="5413" xr:uid="{75E8CAE8-2274-41B1-AC6E-BB8E10775931}"/>
    <cellStyle name="Moneda 28 2 2" xfId="10464" xr:uid="{C329E34D-C28D-470C-9F65-DE7958116377}"/>
    <cellStyle name="Moneda 28 3" xfId="10463" xr:uid="{B73F1FCA-F713-49B2-8DBD-D2603886CBAD}"/>
    <cellStyle name="Moneda 29" xfId="3486" xr:uid="{C2549CA0-6E28-48A6-92E3-149FF940EB60}"/>
    <cellStyle name="Moneda 29 2" xfId="5414" xr:uid="{87FD633C-4203-423B-9694-9A9055AE6AF4}"/>
    <cellStyle name="Moneda 29 2 2" xfId="10466" xr:uid="{BAFC6FCB-B18B-44F5-A6C6-5D8A7ABEE0FF}"/>
    <cellStyle name="Moneda 29 3" xfId="10465" xr:uid="{9E0A31D5-228F-4E5C-BF43-4B039FD190BF}"/>
    <cellStyle name="Moneda 3" xfId="3487" xr:uid="{C4CE991D-E51C-49FD-A33F-3C728F4421BD}"/>
    <cellStyle name="Moneda 3 2" xfId="5415" xr:uid="{C4B9BFB5-6078-4A93-BC3C-A2BFF83948EB}"/>
    <cellStyle name="Moneda 3 2 2" xfId="10468" xr:uid="{8940F123-9D6F-463B-BDF3-32CD45851B47}"/>
    <cellStyle name="Moneda 3 3" xfId="10467" xr:uid="{4C576710-C285-4803-B6C8-EB706D8D66BA}"/>
    <cellStyle name="Moneda 30" xfId="3488" xr:uid="{2C338E74-1E82-410D-B36E-5AFB7D76752A}"/>
    <cellStyle name="Moneda 30 2" xfId="5416" xr:uid="{33D9A70B-7A0B-49C2-9392-CA20F4E07CD7}"/>
    <cellStyle name="Moneda 30 2 2" xfId="10470" xr:uid="{A3C61452-FC25-4A67-81F3-CC3C84E802C8}"/>
    <cellStyle name="Moneda 30 3" xfId="10469" xr:uid="{78F3872A-DF82-4939-8CC0-F6ED61DC131B}"/>
    <cellStyle name="Moneda 31" xfId="3489" xr:uid="{64B43D47-ABAA-41B7-9412-3724707E9631}"/>
    <cellStyle name="Moneda 31 2" xfId="5417" xr:uid="{515A265C-FF3D-49D9-919D-36471EB79F34}"/>
    <cellStyle name="Moneda 31 2 2" xfId="10472" xr:uid="{133E1F65-644E-44F2-966F-E43E4B240CCB}"/>
    <cellStyle name="Moneda 31 3" xfId="10471" xr:uid="{402146D6-A842-428E-A7CC-2D97186E25A9}"/>
    <cellStyle name="Moneda 32" xfId="3490" xr:uid="{46D1A62B-F683-4938-B8AA-7E9364618310}"/>
    <cellStyle name="Moneda 32 2" xfId="5418" xr:uid="{660E8DB4-EABE-490D-9B7A-AF32D55578C0}"/>
    <cellStyle name="Moneda 32 2 2" xfId="10474" xr:uid="{41B9129F-C4B0-43C3-B284-49782B20B5E9}"/>
    <cellStyle name="Moneda 32 3" xfId="10473" xr:uid="{EBCCBF12-E6EF-4844-BCF5-D839FCF004D6}"/>
    <cellStyle name="Moneda 33" xfId="3491" xr:uid="{F8A79BC5-D590-4E45-B2FD-53DFF6D393E3}"/>
    <cellStyle name="Moneda 33 2" xfId="5419" xr:uid="{FB8171B9-D138-4918-BAB5-90EE43AB1C00}"/>
    <cellStyle name="Moneda 33 2 2" xfId="10476" xr:uid="{C05CBF2F-5CB6-400C-9A98-DCA024977980}"/>
    <cellStyle name="Moneda 33 3" xfId="10475" xr:uid="{0B6B05E7-BC43-4A6A-8A6E-1221B37DBA5F}"/>
    <cellStyle name="Moneda 34" xfId="3492" xr:uid="{BA0FF5D2-30BC-4751-9C00-9E6064CBC69D}"/>
    <cellStyle name="Moneda 34 2" xfId="5420" xr:uid="{982050F6-517F-4633-B630-9C191A85A46C}"/>
    <cellStyle name="Moneda 34 2 2" xfId="10478" xr:uid="{85C8FE07-E22D-4FA8-888B-C51D4F9932E7}"/>
    <cellStyle name="Moneda 34 3" xfId="10477" xr:uid="{4DF759B0-B4E1-468F-BD00-839270416D6D}"/>
    <cellStyle name="Moneda 35" xfId="3493" xr:uid="{C17C3593-AB58-474B-A66C-C08124AD0065}"/>
    <cellStyle name="Moneda 35 2" xfId="5421" xr:uid="{0D0149E2-F051-4A59-82AE-01CBF0EE82A4}"/>
    <cellStyle name="Moneda 35 2 2" xfId="10480" xr:uid="{BE0DD0C9-301D-43FE-8342-AE7424DD2320}"/>
    <cellStyle name="Moneda 35 3" xfId="10479" xr:uid="{35EB3D43-4307-4131-ACDC-D068CC49746E}"/>
    <cellStyle name="Moneda 36" xfId="3494" xr:uid="{03DCB65A-2947-423B-B109-47EC70CABD98}"/>
    <cellStyle name="Moneda 36 2" xfId="5422" xr:uid="{83DB08A7-8369-4353-B68D-89E7572D4B13}"/>
    <cellStyle name="Moneda 36 2 2" xfId="10482" xr:uid="{336099F0-A360-4A5D-88A2-905B56DADA57}"/>
    <cellStyle name="Moneda 36 3" xfId="10481" xr:uid="{F7886870-AD5E-4C47-A8FF-A7A83FFCF010}"/>
    <cellStyle name="Moneda 37" xfId="3495" xr:uid="{890731EF-6522-401D-B9C5-FF24E9A4F0B9}"/>
    <cellStyle name="Moneda 37 2" xfId="5423" xr:uid="{3AB1E004-CD66-4E3B-8C36-0980E6466C09}"/>
    <cellStyle name="Moneda 37 2 2" xfId="10484" xr:uid="{A0990399-C66A-4E60-8C5A-517EA7575CF4}"/>
    <cellStyle name="Moneda 37 3" xfId="10483" xr:uid="{8C4DD1E6-CA90-4AD8-9371-E99DDA06EAD7}"/>
    <cellStyle name="Moneda 38" xfId="3496" xr:uid="{E10BEF19-7CFD-480E-AEEC-72B891EF62D6}"/>
    <cellStyle name="Moneda 38 2" xfId="5424" xr:uid="{AA5FF4D4-1AF3-4588-A431-04730B48FFFA}"/>
    <cellStyle name="Moneda 38 2 2" xfId="10486" xr:uid="{63573FA4-40C3-408C-96DF-D6BA1F75DB72}"/>
    <cellStyle name="Moneda 38 3" xfId="10485" xr:uid="{1D45E064-E6B2-4922-BC5A-2A11E1610310}"/>
    <cellStyle name="Moneda 39" xfId="3497" xr:uid="{74E0DCB0-94D5-4816-8B40-F10531F66CB3}"/>
    <cellStyle name="Moneda 39 2" xfId="5425" xr:uid="{E32E9A0F-DE03-4907-AFA2-410FFE2AB278}"/>
    <cellStyle name="Moneda 39 2 2" xfId="10488" xr:uid="{185AF4B6-B756-4D08-B115-D1035ED1652C}"/>
    <cellStyle name="Moneda 39 3" xfId="10487" xr:uid="{64CD57DC-1BF2-4759-AFC6-3F31D729979D}"/>
    <cellStyle name="Moneda 4" xfId="3498" xr:uid="{DD1CA1BE-47D9-4F89-BEE6-AC1CE18E6DA9}"/>
    <cellStyle name="Moneda 4 2" xfId="5426" xr:uid="{E3742D4C-B427-45C0-BC9E-4FB5E365D727}"/>
    <cellStyle name="Moneda 4 2 2" xfId="10490" xr:uid="{F036DF6F-DFCC-40ED-8477-71DD32FAFA32}"/>
    <cellStyle name="Moneda 4 3" xfId="10489" xr:uid="{D4CD3CD7-5CB6-4BFD-AF06-15EE2254A627}"/>
    <cellStyle name="Moneda 40" xfId="3499" xr:uid="{C7C217B2-C9A2-4F40-BBCA-FA451B225F3E}"/>
    <cellStyle name="Moneda 40 2" xfId="5427" xr:uid="{E74B8EDD-AB1E-420D-B22E-2AE7E244F258}"/>
    <cellStyle name="Moneda 40 2 2" xfId="10492" xr:uid="{F9FC8C81-4491-4C55-8C21-F72623A4D95F}"/>
    <cellStyle name="Moneda 40 3" xfId="10491" xr:uid="{240B93B3-CC7D-4D87-9523-861AF71944F8}"/>
    <cellStyle name="Moneda 41" xfId="3500" xr:uid="{4972C068-2A4B-498F-978D-2ADB6BCDDAF1}"/>
    <cellStyle name="Moneda 41 2" xfId="5428" xr:uid="{644121F1-402B-4EFC-BE02-00CCC443DD87}"/>
    <cellStyle name="Moneda 41 2 2" xfId="10494" xr:uid="{2812824A-BE34-48C2-A49B-FD1497B144E8}"/>
    <cellStyle name="Moneda 41 3" xfId="10493" xr:uid="{5B8FFC26-4FFF-4064-B90E-0E48BA172A9B}"/>
    <cellStyle name="Moneda 42" xfId="3501" xr:uid="{20839E62-4B40-4D87-A82F-9DA1F5C48A92}"/>
    <cellStyle name="Moneda 42 2" xfId="5429" xr:uid="{E3E3AFAB-658A-41FD-A337-31085F9B91B8}"/>
    <cellStyle name="Moneda 42 2 2" xfId="10496" xr:uid="{C0A1BB17-27FC-47F7-BDE5-5E39238F4688}"/>
    <cellStyle name="Moneda 42 3" xfId="10495" xr:uid="{32EB036E-E0C8-4447-A196-C123B085DCAA}"/>
    <cellStyle name="Moneda 43" xfId="3502" xr:uid="{C1956BBC-033B-4A93-8CBA-5BA31EABAEA0}"/>
    <cellStyle name="Moneda 43 2" xfId="5430" xr:uid="{C62298DE-4104-41AD-B382-7EC558E3DA2C}"/>
    <cellStyle name="Moneda 43 2 2" xfId="10498" xr:uid="{8F24885A-1AF5-4BB9-80BF-A6088B0F4E7E}"/>
    <cellStyle name="Moneda 43 3" xfId="10497" xr:uid="{47C31D1A-0048-4BE5-B618-6CCE4FC8015F}"/>
    <cellStyle name="Moneda 44" xfId="3503" xr:uid="{85B19767-3038-4921-BD2F-1FD78F036E18}"/>
    <cellStyle name="Moneda 44 2" xfId="5431" xr:uid="{7F5A5F12-E401-4430-8670-CC7CF546AB74}"/>
    <cellStyle name="Moneda 44 2 2" xfId="10500" xr:uid="{56F75B21-22E1-4B45-9DC1-E882E47B7114}"/>
    <cellStyle name="Moneda 44 3" xfId="10499" xr:uid="{DEF64A41-E96A-4AB3-874A-5A09ADFB0447}"/>
    <cellStyle name="Moneda 45" xfId="3504" xr:uid="{C80A61F6-B0C0-4DCB-98A0-333DF488364F}"/>
    <cellStyle name="Moneda 45 2" xfId="5432" xr:uid="{51554E6B-2875-4064-A99E-76B162B3C079}"/>
    <cellStyle name="Moneda 45 2 2" xfId="10502" xr:uid="{C98F6372-B354-48C8-941F-A972FC324125}"/>
    <cellStyle name="Moneda 45 3" xfId="10501" xr:uid="{FF37ECD6-6820-4B03-97FE-481279E46808}"/>
    <cellStyle name="Moneda 46" xfId="3505" xr:uid="{DEF5BC6A-695E-4256-BED7-08412D8507D6}"/>
    <cellStyle name="Moneda 46 2" xfId="5433" xr:uid="{D706AC8C-16D2-4D67-BF0C-41EB51395DEE}"/>
    <cellStyle name="Moneda 46 2 2" xfId="10504" xr:uid="{74090927-8AC1-4772-A263-4B4DF2200A7D}"/>
    <cellStyle name="Moneda 46 3" xfId="10503" xr:uid="{0B245579-231A-467B-9771-13D0B58B6AEE}"/>
    <cellStyle name="Moneda 47" xfId="3506" xr:uid="{B5A09C54-A2ED-43EE-8DAC-6AE1D6078A0F}"/>
    <cellStyle name="Moneda 47 2" xfId="5434" xr:uid="{F78D0917-7791-4D20-96FC-3EFBC98AC9CA}"/>
    <cellStyle name="Moneda 47 2 2" xfId="10506" xr:uid="{3187EEDD-8299-421F-ADFC-24E8D61228D9}"/>
    <cellStyle name="Moneda 47 3" xfId="10505" xr:uid="{D9F9F33E-5F5F-475C-97A5-2FECEF091085}"/>
    <cellStyle name="Moneda 48" xfId="3507" xr:uid="{39974A24-4D13-4138-9CFF-99345E29F846}"/>
    <cellStyle name="Moneda 48 2" xfId="5435" xr:uid="{0AF8594E-798B-403C-AC91-BBE80E006B36}"/>
    <cellStyle name="Moneda 48 2 2" xfId="10508" xr:uid="{DA5E62B9-5913-4BBE-A18B-6FE543C1D6B7}"/>
    <cellStyle name="Moneda 48 3" xfId="10507" xr:uid="{EF0E9848-7106-4997-A720-6CC109E9D6B2}"/>
    <cellStyle name="Moneda 49" xfId="5436" xr:uid="{5A5FA32B-0282-4E30-9C39-B3F020AA7DEF}"/>
    <cellStyle name="Moneda 49 2" xfId="10509" xr:uid="{97A980DC-2B56-4E4F-B9AF-D1B49310DC44}"/>
    <cellStyle name="Moneda 5" xfId="3508" xr:uid="{E158F01E-7C21-4C73-81A9-89D0065D7876}"/>
    <cellStyle name="Moneda 5 2" xfId="5437" xr:uid="{D7EFE052-1308-406E-B132-176E0BE0FA5E}"/>
    <cellStyle name="Moneda 5 2 2" xfId="10511" xr:uid="{F9D4DB06-D1F8-4FD6-8D2C-97A7378B6602}"/>
    <cellStyle name="Moneda 5 3" xfId="10510" xr:uid="{4084180D-1E6E-4EBD-906D-E0BC14AD6728}"/>
    <cellStyle name="Moneda 50" xfId="5438" xr:uid="{9A4B4B3B-7284-4E47-AD7F-E5272316DC7F}"/>
    <cellStyle name="Moneda 50 2" xfId="10512" xr:uid="{28DEDC69-178A-42E8-9B9B-0DE4199069A8}"/>
    <cellStyle name="Moneda 51" xfId="5439" xr:uid="{F3353F73-A454-4E48-9B71-29A6D220AB78}"/>
    <cellStyle name="Moneda 51 2" xfId="10513" xr:uid="{DE6A73EE-F6F5-4B3C-B829-673BDFA6FF15}"/>
    <cellStyle name="Moneda 52" xfId="5440" xr:uid="{E49F091C-A86F-45DA-B4F6-E6AE5E5A4EB6}"/>
    <cellStyle name="Moneda 52 2" xfId="10514" xr:uid="{A0E0DD10-40D9-428F-8E10-1589A22A9DC4}"/>
    <cellStyle name="Moneda 53" xfId="5441" xr:uid="{040709B8-4F2F-44DE-8E4D-E24FF33BFFE5}"/>
    <cellStyle name="Moneda 53 2" xfId="10515" xr:uid="{1F538CBE-ABB6-4507-B392-8144837CC831}"/>
    <cellStyle name="Moneda 54" xfId="5442" xr:uid="{036F6104-0240-4E90-8A61-7A8D9BEE56B8}"/>
    <cellStyle name="Moneda 54 2" xfId="10516" xr:uid="{CD40CDF3-F6B3-4221-9F67-264351727DC3}"/>
    <cellStyle name="Moneda 55" xfId="5443" xr:uid="{9BC8A16B-2C5D-47D1-85A6-56D7193B725D}"/>
    <cellStyle name="Moneda 55 2" xfId="10517" xr:uid="{FE7689DA-3411-49E5-8FB3-1EEC67B664A8}"/>
    <cellStyle name="Moneda 56" xfId="5444" xr:uid="{6C851D9F-9529-45BF-9EB6-9DD2CE710BA1}"/>
    <cellStyle name="Moneda 56 2" xfId="10518" xr:uid="{BD66AE51-9AD3-4A7C-95F7-9E453DBCA838}"/>
    <cellStyle name="Moneda 57" xfId="5445" xr:uid="{17D367E2-39F1-479D-8751-D38E2AEC8517}"/>
    <cellStyle name="Moneda 57 2" xfId="10519" xr:uid="{C09FE923-6787-463A-B7E2-46564607D666}"/>
    <cellStyle name="Moneda 58" xfId="5446" xr:uid="{6B7AA482-7294-45EB-81D6-EB92FE00F667}"/>
    <cellStyle name="Moneda 58 2" xfId="10520" xr:uid="{08A60DBB-8DF9-49D8-9D83-84406AF21B12}"/>
    <cellStyle name="Moneda 59" xfId="5447" xr:uid="{B2831221-D5B3-4AFB-9150-7A104B339A57}"/>
    <cellStyle name="Moneda 59 2" xfId="10521" xr:uid="{7714223C-630F-4B3D-A4FB-C8E052972A5F}"/>
    <cellStyle name="Moneda 6" xfId="3509" xr:uid="{013883D2-0533-4A11-882D-5BE58CE84A36}"/>
    <cellStyle name="Moneda 6 2" xfId="5448" xr:uid="{7CE4730A-89F1-44A5-BF5E-3E8892CCAD25}"/>
    <cellStyle name="Moneda 6 2 2" xfId="10523" xr:uid="{2A2F8B86-161C-438F-9700-108D5F4546BD}"/>
    <cellStyle name="Moneda 6 3" xfId="10522" xr:uid="{4FA8484D-67AF-4AFE-90E1-3B1F0B8F686A}"/>
    <cellStyle name="Moneda 60" xfId="5449" xr:uid="{B641054A-1726-4B42-A81D-DB8BA911BB49}"/>
    <cellStyle name="Moneda 60 2" xfId="10524" xr:uid="{5BA7AA0B-97AA-4D22-962E-FC7F07781B78}"/>
    <cellStyle name="Moneda 61" xfId="5450" xr:uid="{05CA0C6A-49AD-481A-81B2-B6659CE8032F}"/>
    <cellStyle name="Moneda 61 2" xfId="10525" xr:uid="{81E89D1D-9C98-4E90-848C-774941E6F86A}"/>
    <cellStyle name="Moneda 62" xfId="5451" xr:uid="{559D5CA8-3D88-4BC4-8354-707C1E4CC445}"/>
    <cellStyle name="Moneda 62 2" xfId="10526" xr:uid="{5AA678EC-C62B-4405-B80D-73E9DE772334}"/>
    <cellStyle name="Moneda 63" xfId="5452" xr:uid="{7BA4F5F0-1A17-4A1C-B782-731CC3D8F7ED}"/>
    <cellStyle name="Moneda 63 2" xfId="10527" xr:uid="{018B4B2E-70F8-49F1-A505-D81ED26B6A1D}"/>
    <cellStyle name="Moneda 64" xfId="5453" xr:uid="{CDD49225-6E6A-439C-BFFB-11AF4F7019BE}"/>
    <cellStyle name="Moneda 64 2" xfId="10528" xr:uid="{1553B238-3716-445F-863C-30F40B3C6F58}"/>
    <cellStyle name="Moneda 7" xfId="3510" xr:uid="{98940137-38B1-4D59-8356-2B8676B334E6}"/>
    <cellStyle name="Moneda 7 2" xfId="5454" xr:uid="{2933B03C-74F9-4991-A004-140663BB19F9}"/>
    <cellStyle name="Moneda 7 2 2" xfId="10530" xr:uid="{F48FE4CB-9138-43ED-90FA-98E94EF99D88}"/>
    <cellStyle name="Moneda 7 3" xfId="10529" xr:uid="{030DEF5A-EF61-4526-9143-6EEE8B7B5DE9}"/>
    <cellStyle name="Moneda 8" xfId="3511" xr:uid="{6D6D716E-3421-46DF-B5F5-407945A017E1}"/>
    <cellStyle name="Moneda 8 2" xfId="5455" xr:uid="{797B2F44-B4CD-4D29-9394-2DE9FD1F37CB}"/>
    <cellStyle name="Moneda 8 2 2" xfId="10532" xr:uid="{6DBAE40F-CD64-47CC-BCFF-6A540C8B92B9}"/>
    <cellStyle name="Moneda 8 3" xfId="10531" xr:uid="{21983708-4E00-466F-8D85-AE1F295703EB}"/>
    <cellStyle name="Moneda 9" xfId="3512" xr:uid="{B1D923FC-0673-4A73-B9F5-61877E6CE1B1}"/>
    <cellStyle name="Moneda 9 2" xfId="5456" xr:uid="{4024A28C-9A45-4F11-BC0D-8197AE6542CA}"/>
    <cellStyle name="Moneda 9 2 2" xfId="10534" xr:uid="{5CD3CBC0-136F-4EA5-A3F0-CC45C3FED036}"/>
    <cellStyle name="Moneda 9 3" xfId="10533" xr:uid="{2C627814-1E83-483D-BEA4-5D9A382C0118}"/>
    <cellStyle name="Monétaire [0]_!!!GO" xfId="786" xr:uid="{A49F0382-5FCC-4581-B113-D8C250D51992}"/>
    <cellStyle name="Monétaire_!!!GO" xfId="787" xr:uid="{2378137C-CFF3-4DBB-9858-14A5F8B61D5A}"/>
    <cellStyle name="Monetario" xfId="389" xr:uid="{14561299-7AE8-45CD-85AA-8989877D69B0}"/>
    <cellStyle name="Monetario 2" xfId="788" xr:uid="{B6C300C4-3F63-477C-90E2-3091498D08B9}"/>
    <cellStyle name="Monetario 2 2" xfId="10536" xr:uid="{501FEE41-050D-4BF5-ACEC-8BCB4962AC6C}"/>
    <cellStyle name="Monetario 3" xfId="789" xr:uid="{59B39557-91CD-4475-ABB7-E7D459EC3EF8}"/>
    <cellStyle name="Monetario 3 2" xfId="10537" xr:uid="{D43A4A36-BB87-4894-B504-FCA19F4F3F2D}"/>
    <cellStyle name="Monetario 4" xfId="790" xr:uid="{93E16269-1E20-4F81-9927-564ABCEEAB4B}"/>
    <cellStyle name="Monetario 4 2" xfId="10538" xr:uid="{40615EC3-7D31-4ED3-8068-E97DB9888FF4}"/>
    <cellStyle name="Monetario 5" xfId="953" xr:uid="{E98636CD-CC0F-49C4-B111-08781F80DD1B}"/>
    <cellStyle name="Monetario 5 2" xfId="3513" xr:uid="{650EB0E9-64A3-49C7-84D6-26267A47C0B3}"/>
    <cellStyle name="Monetario 5 2 2" xfId="10540" xr:uid="{5CD65371-96EE-4EDF-B93E-9AFAD30AAB80}"/>
    <cellStyle name="Monetario 5 2 3" xfId="24156" xr:uid="{0DB7A119-DFF4-4AEB-961C-3EB63B0A4F23}"/>
    <cellStyle name="Monetario 5 3" xfId="10539" xr:uid="{49B0D52D-5A69-410F-856D-08F53F397243}"/>
    <cellStyle name="Monetario 5 4" xfId="23746" xr:uid="{0E2FC79C-8470-4561-8252-9ADCF8DEEE1E}"/>
    <cellStyle name="Monetario 6" xfId="1032" xr:uid="{DEAB16E7-A9EA-4F00-A5C8-0189FF0BBB2C}"/>
    <cellStyle name="Monetario 6 2" xfId="10541" xr:uid="{BA5E6321-E5E5-4126-B286-D480C9DE61D6}"/>
    <cellStyle name="Monetario 7" xfId="7958" xr:uid="{1AD8268F-9C18-4544-9823-BECD5380C449}"/>
    <cellStyle name="Monetario 7 2" xfId="10542" xr:uid="{C2F957B2-226B-4740-98D3-B30F3710D680}"/>
    <cellStyle name="Monetario 7 3" xfId="25402" xr:uid="{BFD3B3DF-6597-45B0-8730-0E8D48ECDF85}"/>
    <cellStyle name="Monetario 8" xfId="10535" xr:uid="{C9093143-CF34-4E42-A5CA-79D9AB55F0D2}"/>
    <cellStyle name="Monetario0" xfId="791" xr:uid="{A83FE7B7-E011-400E-A2AF-EA8F8F6D1C73}"/>
    <cellStyle name="Monetario0 2" xfId="10543" xr:uid="{944368BC-77FB-47E6-8A2E-C679A7846463}"/>
    <cellStyle name="Multiple" xfId="390" xr:uid="{B726FD7E-7688-44E4-A955-775BB9A79DA6}"/>
    <cellStyle name="Multiple 2" xfId="954" xr:uid="{03342155-B307-4EE6-A200-77C801A2FBC8}"/>
    <cellStyle name="Multiple 2 2" xfId="3514" xr:uid="{C6803507-5581-4E6E-A656-498203602351}"/>
    <cellStyle name="Multiple 2 2 2" xfId="10546" xr:uid="{B21A56E1-CF57-44BF-9898-5AD32F24B1D8}"/>
    <cellStyle name="Multiple 2 2 3" xfId="24157" xr:uid="{83AB9F1B-AA60-400B-BC76-2E0533930F32}"/>
    <cellStyle name="Multiple 2 3" xfId="10545" xr:uid="{6DD77B34-68FE-428D-A4B3-7690669BCEF9}"/>
    <cellStyle name="Multiple 2 4" xfId="23747" xr:uid="{0AED3F78-1E84-44D2-933A-9A44EE2E9EF3}"/>
    <cellStyle name="Multiple 3" xfId="1033" xr:uid="{0627B66E-87D1-4AA4-96FB-114CD4C2A1DB}"/>
    <cellStyle name="Multiple 3 2" xfId="10547" xr:uid="{D052CA52-3C8E-4A9A-A050-D1F21BD02ACE}"/>
    <cellStyle name="Multiple 4" xfId="8111" xr:uid="{9028E2CD-5A86-4117-9AC8-33AC0B7BD408}"/>
    <cellStyle name="Multiple 4 2" xfId="10548" xr:uid="{0E533B82-B9B3-4657-A09E-03F9BE9919F8}"/>
    <cellStyle name="Multiple 4 3" xfId="25522" xr:uid="{44C782CE-F44E-4B6E-A7A8-7465672154BA}"/>
    <cellStyle name="Multiple 5" xfId="10544" xr:uid="{D6AFE692-1752-4E12-99D9-5B9EF19D5504}"/>
    <cellStyle name="MultipleBelow" xfId="391" xr:uid="{B9721939-AB39-4792-BF22-79640008CFED}"/>
    <cellStyle name="MultipleBelow 2" xfId="10549" xr:uid="{A5F1557A-8DD1-44F3-B9A2-40104A76FC11}"/>
    <cellStyle name="Nagłówek 1" xfId="792" xr:uid="{C26B6A1C-95D0-4F9F-80F7-82C30EA8BD64}"/>
    <cellStyle name="Nagłówek 1 2" xfId="10550" xr:uid="{DEED0469-6316-441A-963B-CE37EBA39333}"/>
    <cellStyle name="Nagłówek 2" xfId="793" xr:uid="{217385E0-4764-4100-BA7F-927E676CFC82}"/>
    <cellStyle name="Nagłówek 2 2" xfId="10551" xr:uid="{C9C66AF4-C038-48B9-9944-94A4FBB59F84}"/>
    <cellStyle name="Nagłówek 3" xfId="794" xr:uid="{1FEE455D-00FF-4C3E-AFF1-C12BA9DB46F9}"/>
    <cellStyle name="Nagłówek 3 2" xfId="1006" xr:uid="{E6452EFC-7E09-4AFB-994C-1E5108AE5682}"/>
    <cellStyle name="Nagłówek 3 2 2" xfId="10553" xr:uid="{71ACEAF4-5591-4381-B23C-EC34B3B55C28}"/>
    <cellStyle name="Nagłówek 3 2 3" xfId="23792" xr:uid="{D486020C-B811-4119-8960-F632027F658E}"/>
    <cellStyle name="Nagłówek 3 3" xfId="10552" xr:uid="{A421EB78-22BA-4057-B5FB-56D83FEC5440}"/>
    <cellStyle name="Nagłówek 4" xfId="795" xr:uid="{76F4B444-9DB0-4389-8F3A-CE6F7A3FDF4A}"/>
    <cellStyle name="Nagłówek 4 2" xfId="10554" xr:uid="{2E9CBAC7-576B-4ACB-869C-4C2846B7BFE8}"/>
    <cellStyle name="neg0.0" xfId="6934" xr:uid="{FBB20639-329C-4C8C-935A-C5886C605694}"/>
    <cellStyle name="neg0.0 2" xfId="10555" xr:uid="{8BE58976-2CF4-4B39-94F1-45E2D86ADFC3}"/>
    <cellStyle name="neg0.0 3" xfId="24601" xr:uid="{FE37117C-5C79-4F54-8B18-4A5CD84298F2}"/>
    <cellStyle name="Neutra" xfId="584" xr:uid="{7A4D3EAB-0009-47BB-A184-0842EE7336ED}"/>
    <cellStyle name="Neutra 2" xfId="1089" xr:uid="{A37A7CD0-DDCA-4A10-9A13-0249FB7B1363}"/>
    <cellStyle name="Neutra 2 2" xfId="10557" xr:uid="{510CD1A7-445D-4188-A25C-F2D9DF195951}"/>
    <cellStyle name="Neutra 3" xfId="10556" xr:uid="{4CEE1F9E-A191-4D44-BF0E-14AF263A140F}"/>
    <cellStyle name="Neutral 2" xfId="585" xr:uid="{ADBE59BD-ABE4-4D4D-9FDF-1C5ACD43EC00}"/>
    <cellStyle name="Neutral 2 10" xfId="3517" xr:uid="{11F084B5-977B-4DEB-A7DF-D8C2FB7032EF}"/>
    <cellStyle name="Neutral 2 10 2" xfId="10559" xr:uid="{E61EED3E-BF51-4F3B-814B-16FF314911E6}"/>
    <cellStyle name="Neutral 2 11" xfId="3518" xr:uid="{575EA549-E80F-4731-AB6E-15F13D0F74C4}"/>
    <cellStyle name="Neutral 2 11 2" xfId="10560" xr:uid="{39846B6D-CD7C-4ED3-9681-54D7FD97B4D7}"/>
    <cellStyle name="Neutral 2 12" xfId="3519" xr:uid="{747B73D2-69EB-4A79-AD8E-1FBB3827525D}"/>
    <cellStyle name="Neutral 2 12 2" xfId="10561" xr:uid="{37DCDFB4-25BC-4721-A275-B0A6EA5F52F8}"/>
    <cellStyle name="Neutral 2 13" xfId="3520" xr:uid="{2CB3178F-BD0A-41F9-A0EE-B5FCA958D79E}"/>
    <cellStyle name="Neutral 2 13 2" xfId="10562" xr:uid="{D8DEA7B3-C591-464F-95CB-0F6BAADA76B0}"/>
    <cellStyle name="Neutral 2 14" xfId="3521" xr:uid="{C69918DE-1919-4DE6-AEB4-CCA808CEF613}"/>
    <cellStyle name="Neutral 2 14 2" xfId="10563" xr:uid="{14B4B4AF-9E7E-447C-8BFF-E4644DF7D01D}"/>
    <cellStyle name="Neutral 2 15" xfId="3522" xr:uid="{A69591F6-0645-471A-B465-0B0B128DC56C}"/>
    <cellStyle name="Neutral 2 15 2" xfId="10564" xr:uid="{C9E025C0-6ECB-42F3-AC20-B3EDA9AE4E2C}"/>
    <cellStyle name="Neutral 2 16" xfId="5457" xr:uid="{7C916AAA-7AA1-4B16-8F04-B4E6B9A53896}"/>
    <cellStyle name="Neutral 2 16 2" xfId="10565" xr:uid="{A24BA3D1-34B2-4FB1-9428-559FF9E5E07F}"/>
    <cellStyle name="Neutral 2 17" xfId="3516" xr:uid="{14DCC4A0-2EF1-41EB-8A93-7AEC33EAF9AC}"/>
    <cellStyle name="Neutral 2 17 2" xfId="10566" xr:uid="{25198CBA-5F8E-41F2-A4F9-AADD39726EE8}"/>
    <cellStyle name="Neutral 2 17 3" xfId="20090" xr:uid="{ECDB4A4F-7029-4535-A174-A67D43E5A934}"/>
    <cellStyle name="Neutral 2 17 4" xfId="24158" xr:uid="{DBB3D762-9381-44DE-88F6-C492884E3B76}"/>
    <cellStyle name="Neutral 2 18" xfId="4675" xr:uid="{27F71635-FC2A-4425-A2AD-8796A74DCAD9}"/>
    <cellStyle name="Neutral 2 18 2" xfId="10567" xr:uid="{8EDAB56C-07AF-4FD3-AC06-CD6D9800E6A9}"/>
    <cellStyle name="Neutral 2 18 3" xfId="24439" xr:uid="{7F3040F2-293B-4DA9-ADC4-69C4249CB387}"/>
    <cellStyle name="Neutral 2 19" xfId="7531" xr:uid="{E7F0D6F9-3DC6-4301-AE74-95EB39C97767}"/>
    <cellStyle name="Neutral 2 19 2" xfId="10568" xr:uid="{BEC835AD-AA9B-4AEF-88D5-4103F2EB684D}"/>
    <cellStyle name="Neutral 2 19 3" xfId="25076" xr:uid="{69B01ECA-0420-493F-9BC8-3B693CEAD734}"/>
    <cellStyle name="Neutral 2 2" xfId="1152" xr:uid="{A7B7E8CC-B6DC-425A-85F6-75EFB44726EC}"/>
    <cellStyle name="Neutral 2 2 2" xfId="3523" xr:uid="{77479625-6161-4EDB-9DD8-5814A36F206F}"/>
    <cellStyle name="Neutral 2 2 2 2" xfId="10570" xr:uid="{1EB41095-CAE7-496B-B1CD-567BB0634212}"/>
    <cellStyle name="Neutral 2 2 2 3" xfId="24159" xr:uid="{A89B7F09-7673-4648-80BA-A2A5BB548240}"/>
    <cellStyle name="Neutral 2 2 3" xfId="10569" xr:uid="{5ADF7C09-2718-4FB8-A851-796617BB9947}"/>
    <cellStyle name="Neutral 2 2 4" xfId="23819" xr:uid="{F7A7889A-DA2D-41DB-B330-CC81892D2302}"/>
    <cellStyle name="Neutral 2 20" xfId="10558" xr:uid="{EFD930D8-A892-47D2-BC90-208200CBB30A}"/>
    <cellStyle name="Neutral 2 3" xfId="3524" xr:uid="{072E32F2-DC92-4040-B201-247CB213FA94}"/>
    <cellStyle name="Neutral 2 3 2" xfId="10571" xr:uid="{E70294B0-D3C2-4EB1-960E-8C2EFF63F3D5}"/>
    <cellStyle name="Neutral 2 4" xfId="3525" xr:uid="{72041E68-94E5-4EF2-B9D2-023335E060BC}"/>
    <cellStyle name="Neutral 2 4 2" xfId="10572" xr:uid="{18C0BEE2-CB79-4B2A-AB03-45FB8CC6E26D}"/>
    <cellStyle name="Neutral 2 5" xfId="3526" xr:uid="{D1B3FE96-0299-4991-B1A5-52F96037D380}"/>
    <cellStyle name="Neutral 2 5 2" xfId="10573" xr:uid="{2DA86CAA-2739-4590-A7AB-459D91A4008B}"/>
    <cellStyle name="Neutral 2 6" xfId="3527" xr:uid="{D46353C9-2555-414F-8C55-160E097FAF7B}"/>
    <cellStyle name="Neutral 2 6 2" xfId="10574" xr:uid="{16FB1172-356F-4322-AEBF-3894773537D8}"/>
    <cellStyle name="Neutral 2 7" xfId="3528" xr:uid="{0481AA2C-F1AF-4587-A1AC-4413AE96B5A2}"/>
    <cellStyle name="Neutral 2 7 2" xfId="10575" xr:uid="{EF8DEAE6-1512-4CB6-B0BD-CAF4F11C6528}"/>
    <cellStyle name="Neutral 2 8" xfId="3529" xr:uid="{F2D61B41-3645-4FF5-8729-0FB04BF1978B}"/>
    <cellStyle name="Neutral 2 8 2" xfId="10576" xr:uid="{D8260874-D6E9-460A-B114-43A650434DC5}"/>
    <cellStyle name="Neutral 2 9" xfId="3530" xr:uid="{627B2EFB-7EC7-40EB-A5A4-29E5D987174A}"/>
    <cellStyle name="Neutral 2 9 2" xfId="10577" xr:uid="{0AA830CC-79B4-4F2D-A125-ACF1BC80C1F0}"/>
    <cellStyle name="Neutral 3" xfId="392" xr:uid="{FE130E07-BE90-48C9-BDBC-C7176451F13D}"/>
    <cellStyle name="Neutral 3 2" xfId="3532" xr:uid="{1310EA5A-A327-4C17-AF5E-3126A0D465B3}"/>
    <cellStyle name="Neutral 3 2 2" xfId="10579" xr:uid="{CD069C6C-5C5A-4250-9A19-6B527FF09348}"/>
    <cellStyle name="Neutral 3 3" xfId="3531" xr:uid="{50A5DB93-FC51-431A-8EB7-EE4A552DB68A}"/>
    <cellStyle name="Neutral 3 3 2" xfId="10580" xr:uid="{D31EBBE6-A967-4B2A-92AF-72B7322830B7}"/>
    <cellStyle name="Neutral 3 3 3" xfId="24160" xr:uid="{158E3F76-3938-4C7E-BE7E-20DAE493C261}"/>
    <cellStyle name="Neutral 3 4" xfId="10578" xr:uid="{36C294B3-D8BD-4D22-A558-390E8222D442}"/>
    <cellStyle name="Neutral 4" xfId="1034" xr:uid="{7FAC5348-596F-4001-A5F0-FC8778B3DB27}"/>
    <cellStyle name="Neutral 4 10" xfId="3534" xr:uid="{7C637745-12CA-4E28-A17A-8FD98A2DBE0B}"/>
    <cellStyle name="Neutral 4 10 2" xfId="10582" xr:uid="{7ED204F2-73AC-47B6-81E1-433EEEEBB191}"/>
    <cellStyle name="Neutral 4 11" xfId="3533" xr:uid="{59EA1F02-D18B-43A8-AD86-CDA07BF6FAED}"/>
    <cellStyle name="Neutral 4 11 2" xfId="10583" xr:uid="{FB0735A0-DAF1-4BCF-92DC-AE60B1BDE783}"/>
    <cellStyle name="Neutral 4 11 3" xfId="24161" xr:uid="{32E291EE-E238-4431-B268-54A548BBD9BB}"/>
    <cellStyle name="Neutral 4 12" xfId="10581" xr:uid="{793B4664-BC82-491E-8BF6-A5A207793F4D}"/>
    <cellStyle name="Neutral 4 13" xfId="23794" xr:uid="{80051588-5C57-4A10-B1FD-1E0E46FD973D}"/>
    <cellStyle name="Neutral 4 2" xfId="3535" xr:uid="{6A5CDC9C-D9E3-437E-A614-A6BD1042039D}"/>
    <cellStyle name="Neutral 4 2 2" xfId="10584" xr:uid="{ED150952-BD58-4F52-B757-F01F61D4B317}"/>
    <cellStyle name="Neutral 4 3" xfId="3536" xr:uid="{DE34571A-26B6-496A-8EA0-C2032F52B5B4}"/>
    <cellStyle name="Neutral 4 3 2" xfId="10585" xr:uid="{5086EE2B-EB9A-4689-BC71-CD774931AE12}"/>
    <cellStyle name="Neutral 4 4" xfId="3537" xr:uid="{3DE440A5-42B5-4767-ABFA-A9607DBA4DCD}"/>
    <cellStyle name="Neutral 4 4 2" xfId="10586" xr:uid="{049AB21B-9242-421E-8158-A63F279B44A9}"/>
    <cellStyle name="Neutral 4 5" xfId="3538" xr:uid="{8724F342-EBA6-4CF2-A691-D4E73FF7E472}"/>
    <cellStyle name="Neutral 4 5 2" xfId="10587" xr:uid="{5A13D85D-F567-41AB-9437-19685306961F}"/>
    <cellStyle name="Neutral 4 6" xfId="3539" xr:uid="{5BD28810-9FC9-47C7-9B61-BAA3EEB18ACB}"/>
    <cellStyle name="Neutral 4 6 2" xfId="10588" xr:uid="{0ED7EC43-2D4F-4078-A961-D2C8D93A2342}"/>
    <cellStyle name="Neutral 4 7" xfId="3540" xr:uid="{C8987C1C-57D9-4BBE-924C-D101A990FE90}"/>
    <cellStyle name="Neutral 4 7 2" xfId="10589" xr:uid="{B033630C-16B4-46C4-B65F-8AA53C9B6C05}"/>
    <cellStyle name="Neutral 4 8" xfId="3541" xr:uid="{74A35898-C532-4C02-8781-A21B5D717764}"/>
    <cellStyle name="Neutral 4 8 2" xfId="10590" xr:uid="{94FC3A02-6B57-49EA-97F8-6C8EC0E7C906}"/>
    <cellStyle name="Neutral 4 9" xfId="3542" xr:uid="{227A197D-683A-4F0E-835C-5391581803BA}"/>
    <cellStyle name="Neutral 4 9 2" xfId="10591" xr:uid="{3D30954B-87E1-49B7-BD9C-8A258556FAE1}"/>
    <cellStyle name="Neutral 5" xfId="3543" xr:uid="{6219FD60-14FA-4B95-B777-72E27C5EEF84}"/>
    <cellStyle name="Neutral 5 10" xfId="3544" xr:uid="{5459A81E-1060-48A0-9691-D1AA4FB9CBB1}"/>
    <cellStyle name="Neutral 5 10 2" xfId="10593" xr:uid="{9F5F04D2-AD59-429F-BB65-5C82090BDBC7}"/>
    <cellStyle name="Neutral 5 11" xfId="10592" xr:uid="{A04818BF-0B6D-495A-AA3B-EF960AF7D46D}"/>
    <cellStyle name="Neutral 5 2" xfId="3545" xr:uid="{19600063-59D6-4739-97B5-205365F55280}"/>
    <cellStyle name="Neutral 5 2 2" xfId="10594" xr:uid="{1AE46305-415A-4EBE-9B97-12B329630D54}"/>
    <cellStyle name="Neutral 5 3" xfId="3546" xr:uid="{EE68338E-2FC2-4957-9B69-261CFBF6676B}"/>
    <cellStyle name="Neutral 5 3 2" xfId="10595" xr:uid="{6CEA86A0-94CB-452C-AE0F-A5FB7779A060}"/>
    <cellStyle name="Neutral 5 4" xfId="3547" xr:uid="{B92EE638-E350-4D09-A674-705E94BE0B88}"/>
    <cellStyle name="Neutral 5 4 2" xfId="10596" xr:uid="{90C30B47-2550-4ED3-B006-14236F871836}"/>
    <cellStyle name="Neutral 5 5" xfId="3548" xr:uid="{E10D4831-19AC-4B34-B95D-BB778F6D62F0}"/>
    <cellStyle name="Neutral 5 5 2" xfId="10597" xr:uid="{32F58EFE-E65C-4B35-9990-C571328D9230}"/>
    <cellStyle name="Neutral 5 6" xfId="3549" xr:uid="{00521EBD-6E87-41A0-AFD9-5A18AFFD2252}"/>
    <cellStyle name="Neutral 5 6 2" xfId="10598" xr:uid="{6FE2B61A-C73F-4F54-8044-E2765E3985E0}"/>
    <cellStyle name="Neutral 5 7" xfId="3550" xr:uid="{57076D92-3432-4859-8804-F550850B6966}"/>
    <cellStyle name="Neutral 5 7 2" xfId="10599" xr:uid="{473905EE-270D-457C-9541-DF0581BBF3CF}"/>
    <cellStyle name="Neutral 5 8" xfId="3551" xr:uid="{6AA2F929-FD17-40C9-AE29-25DF7270DF77}"/>
    <cellStyle name="Neutral 5 8 2" xfId="10600" xr:uid="{A5F812D2-9BD5-40EB-A4F2-CBA13A8E15C6}"/>
    <cellStyle name="Neutral 5 9" xfId="3552" xr:uid="{3A64DB5C-B35A-428E-B221-A3330C303511}"/>
    <cellStyle name="Neutral 5 9 2" xfId="10601" xr:uid="{C419B982-700D-4ACA-BA45-D2DD7B0E0AA7}"/>
    <cellStyle name="Neutral 6" xfId="3553" xr:uid="{05C5763B-D06F-4092-9575-337686495A10}"/>
    <cellStyle name="Neutral 6 2" xfId="3554" xr:uid="{AE1A0513-4E25-4FDB-B2FC-FB76D662960E}"/>
    <cellStyle name="Neutral 6 2 2" xfId="10603" xr:uid="{BA1F4F4B-72A6-42DA-81B1-5CA11C34AF07}"/>
    <cellStyle name="Neutral 6 3" xfId="10602" xr:uid="{10A0D7F2-6B15-4963-BD90-5674C1124696}"/>
    <cellStyle name="Neutral 7" xfId="3555" xr:uid="{A7E210CD-FF09-4562-85F0-DFCF84761B87}"/>
    <cellStyle name="Neutral 7 2" xfId="10604" xr:uid="{9F9C0AB8-CE5A-4D46-B12E-569E50064A12}"/>
    <cellStyle name="Neutral 8" xfId="8516" xr:uid="{7B2997A0-491F-41BE-B946-1D0DA5D06236}"/>
    <cellStyle name="Neutral 8 2" xfId="10605" xr:uid="{3490E233-A8C6-4624-A241-A114BCD16068}"/>
    <cellStyle name="Neutral 8 3" xfId="25732" xr:uid="{34680198-4048-48EF-A79F-39A5D786650D}"/>
    <cellStyle name="Neutral 9" xfId="289" xr:uid="{92736FA8-2643-4905-B1D1-1904F29EB6ED}"/>
    <cellStyle name="Neutralne" xfId="796" xr:uid="{079D9002-1397-47E1-BA41-0191AE72F2AC}"/>
    <cellStyle name="Neutralne 2" xfId="10606" xr:uid="{08904052-7197-4D4E-8B5E-5C0A17027AD2}"/>
    <cellStyle name="NewColumnHeaderNormal" xfId="3556" xr:uid="{36C2884E-C508-43E1-8590-8C4EFD9D7812}"/>
    <cellStyle name="NewColumnHeaderNormal 2" xfId="10607" xr:uid="{4CC2D551-DA37-49F9-A700-18F9777D7143}"/>
    <cellStyle name="NewSectionHeaderNormal" xfId="3557" xr:uid="{4860F028-29F0-490B-A06F-0DB324FF82CB}"/>
    <cellStyle name="NewSectionHeaderNormal 2" xfId="10608" xr:uid="{485B0886-0CA7-4B32-B17B-8C9027B6D46F}"/>
    <cellStyle name="NewTitleNormal" xfId="3558" xr:uid="{85651A54-29CC-41AE-B209-0916DF3814E9}"/>
    <cellStyle name="NewTitleNormal 2" xfId="10609" xr:uid="{245AFC9B-DE18-4D5B-9241-94F27767031F}"/>
    <cellStyle name="no dec" xfId="393" xr:uid="{0F55809E-0C9E-4BFB-AD11-12EB8CA134C4}"/>
    <cellStyle name="no dec 2" xfId="797" xr:uid="{ED70E22B-E69A-4F61-A12A-6163472EEED2}"/>
    <cellStyle name="no dec 2 2" xfId="10611" xr:uid="{20AFDAC1-6AC1-4516-8016-5075A795593E}"/>
    <cellStyle name="no dec 3" xfId="955" xr:uid="{A3258291-BC33-4A64-AE7E-D42362423691}"/>
    <cellStyle name="no dec 3 2" xfId="10612" xr:uid="{FE2489C1-5E4A-401C-A9A1-DFC763ACAA0D}"/>
    <cellStyle name="no dec 3 3" xfId="23748" xr:uid="{2B1A16ED-3F3A-4E46-8254-C440746CD462}"/>
    <cellStyle name="no dec 4" xfId="10610" xr:uid="{E6725C3A-2C27-4CE4-A887-5A733AF2708B}"/>
    <cellStyle name="No-definido" xfId="586" xr:uid="{4B1B3BDB-1056-41B9-A1CD-19E05DF54591}"/>
    <cellStyle name="No-definido 2" xfId="956" xr:uid="{BEC46C39-B9C1-471D-B8E9-A17487DA5206}"/>
    <cellStyle name="No-definido 2 2" xfId="5458" xr:uid="{5C4EE69D-7A2C-428B-84D0-CF518B3752F5}"/>
    <cellStyle name="No-definido 2 2 2" xfId="10615" xr:uid="{C0106F84-C79D-4A8C-A50E-41C995DE5F5F}"/>
    <cellStyle name="No-definido 2 3" xfId="3559" xr:uid="{C2ED4E5C-1F05-4E18-B374-E18587CDDD52}"/>
    <cellStyle name="No-definido 2 3 2" xfId="10616" xr:uid="{018AF13C-36AD-4F13-87D7-C54B96933868}"/>
    <cellStyle name="No-definido 2 3 3" xfId="24162" xr:uid="{290B0E69-C531-4C7C-873C-8381F1207E1F}"/>
    <cellStyle name="No-definido 2 4" xfId="10614" xr:uid="{9A7293DA-CAC8-4093-95B9-BD4DE00FBAB4}"/>
    <cellStyle name="No-definido 3" xfId="1090" xr:uid="{8EAE3339-5BA4-4F96-85AE-7C0D45446C50}"/>
    <cellStyle name="No-definido 3 2" xfId="10617" xr:uid="{DCDBC477-ED68-4C8F-855D-1BAFE121E8FD}"/>
    <cellStyle name="No-definido 4" xfId="7957" xr:uid="{3AC049C3-7151-4562-AA05-31DC7A3733C3}"/>
    <cellStyle name="No-definido 4 2" xfId="10618" xr:uid="{54111F49-B12C-4F46-B1B0-D8B286FDCE43}"/>
    <cellStyle name="No-definido 4 3" xfId="25401" xr:uid="{57BD1150-9E1C-405D-8550-ECC6AC544FE8}"/>
    <cellStyle name="No-definido 5" xfId="10613" xr:uid="{B7D45EB3-448B-4EA5-8504-873C70BC710B}"/>
    <cellStyle name="Normal" xfId="0" builtinId="0"/>
    <cellStyle name="Normal - Style1" xfId="587" xr:uid="{56BAC02B-8EFE-4F1A-A43E-0BDC96F01FC1}"/>
    <cellStyle name="Normal - Style1 2" xfId="957" xr:uid="{8AF719A6-EB6A-4A3F-B7CB-63F91B4C4AED}"/>
    <cellStyle name="Normal - Style1 2 2" xfId="3560" xr:uid="{F91CF4A8-A2D3-48C0-A882-F22D4C36D40A}"/>
    <cellStyle name="Normal - Style1 2 2 2" xfId="10621" xr:uid="{68F74745-9268-4FEE-AAA6-1419D1A94F71}"/>
    <cellStyle name="Normal - Style1 2 2 3" xfId="24163" xr:uid="{1C988FF5-1179-4751-BCB6-9552D2083414}"/>
    <cellStyle name="Normal - Style1 2 3" xfId="10620" xr:uid="{0BB29B43-50BA-4D8B-8925-B70263EC2A96}"/>
    <cellStyle name="Normal - Style1 2 4" xfId="23749" xr:uid="{33B55BD5-629E-41A6-82DA-B03DA3D1808D}"/>
    <cellStyle name="Normal - Style1 3" xfId="1091" xr:uid="{6D8C81BF-E01E-45D6-B814-8787AFDE58E4}"/>
    <cellStyle name="Normal - Style1 3 2" xfId="10622" xr:uid="{EADB1AFB-EEA1-430F-8EDB-970C5C65DDFD}"/>
    <cellStyle name="Normal - Style1 4" xfId="7548" xr:uid="{935AF817-AB18-41C2-90AD-E4FE56945B89}"/>
    <cellStyle name="Normal - Style1 4 2" xfId="10623" xr:uid="{C8FC99C6-4E4B-4D4F-826F-106CEFD2D1F6}"/>
    <cellStyle name="Normal - Style1 4 3" xfId="25090" xr:uid="{0C8F6634-9198-4E42-BD4F-2C05D5076D2F}"/>
    <cellStyle name="Normal - Style1 5" xfId="7708" xr:uid="{834F9DF8-E87C-4F8A-A504-832C0E24D8FF}"/>
    <cellStyle name="Normal - Style1 5 2" xfId="10624" xr:uid="{4DAB8FC0-C922-411C-8960-C3B4E6C5E6A4}"/>
    <cellStyle name="Normal - Style1 5 3" xfId="25221" xr:uid="{9A5BF641-E7D2-4A69-953C-2FCD58ECA8B5}"/>
    <cellStyle name="Normal - Style1 6" xfId="10619" xr:uid="{084155AB-3141-4BC0-994D-C6A1EF7CEFB5}"/>
    <cellStyle name="Normal - Style2" xfId="588" xr:uid="{0294E23A-15D0-4177-98BC-71CE93BB8037}"/>
    <cellStyle name="Normal - Style2 2" xfId="958" xr:uid="{FF74FB5B-7A7D-44DC-919B-26C50599F5E3}"/>
    <cellStyle name="Normal - Style2 2 2" xfId="3562" xr:uid="{F935725F-AD9B-4650-A767-505E1F23B713}"/>
    <cellStyle name="Normal - Style2 2 2 2" xfId="10627" xr:uid="{3AC53003-2A01-4EAC-809E-5A08236AB26A}"/>
    <cellStyle name="Normal - Style2 2 2 3" xfId="24165" xr:uid="{D6375A18-1B9F-4439-9F8B-8BDCE4B6F734}"/>
    <cellStyle name="Normal - Style2 2 3" xfId="10626" xr:uid="{111B8E29-0039-4C6D-9010-C5975865F334}"/>
    <cellStyle name="Normal - Style2 2 4" xfId="23750" xr:uid="{9A1BDC08-26ED-4EEF-954C-85E91FCD5C86}"/>
    <cellStyle name="Normal - Style2 3" xfId="8191" xr:uid="{7AB9C5BB-86C6-4785-B00B-417C6F5497C1}"/>
    <cellStyle name="Normal - Style2 3 2" xfId="10628" xr:uid="{4DE2FE8A-A4F6-404E-B8C2-EE11A32A5B90}"/>
    <cellStyle name="Normal - Style2 3 3" xfId="25577" xr:uid="{6291CA86-7A7F-4914-B02B-881CC153F1A5}"/>
    <cellStyle name="Normal - Style2 4" xfId="10625" xr:uid="{29DF4358-30A2-4488-AEEB-0CFCAB9338F8}"/>
    <cellStyle name="Normal - Style3" xfId="589" xr:uid="{04B85603-0545-4E32-921F-C09FD79D8C30}"/>
    <cellStyle name="Normal - Style3 2" xfId="959" xr:uid="{F12C2DA8-F78D-417F-B3BA-708744616834}"/>
    <cellStyle name="Normal - Style3 2 2" xfId="3563" xr:uid="{D272043C-2563-465C-81D0-8C674561D05E}"/>
    <cellStyle name="Normal - Style3 2 2 2" xfId="10631" xr:uid="{5B9085F0-1C20-422E-A472-B8181B4E7E74}"/>
    <cellStyle name="Normal - Style3 2 2 3" xfId="24166" xr:uid="{0524EB0A-DB3C-4751-9365-E25504760167}"/>
    <cellStyle name="Normal - Style3 2 3" xfId="10630" xr:uid="{3522B5D2-DB5E-499D-BDB7-BB2E58F7CBE1}"/>
    <cellStyle name="Normal - Style3 2 4" xfId="23751" xr:uid="{A754F542-D209-46F4-8123-4458ED700BB7}"/>
    <cellStyle name="Normal - Style3 3" xfId="8209" xr:uid="{DF5517D5-5801-4170-B43F-7B8DF257BADE}"/>
    <cellStyle name="Normal - Style3 3 2" xfId="10632" xr:uid="{00322218-2F55-4971-94E7-F61A532F77FF}"/>
    <cellStyle name="Normal - Style3 3 3" xfId="25588" xr:uid="{1844221E-4F10-489B-9F3A-A6CCBE015E0A}"/>
    <cellStyle name="Normal - Style3 4" xfId="10629" xr:uid="{5D21372A-A717-45FC-A31A-E10B283190AB}"/>
    <cellStyle name="Normal - Style4" xfId="590" xr:uid="{380B8CA2-85B4-4EF0-995A-18E2D01A02D8}"/>
    <cellStyle name="Normal - Style4 2" xfId="960" xr:uid="{D3146D7A-A4C7-4F7E-B286-057521376A4A}"/>
    <cellStyle name="Normal - Style4 2 2" xfId="3564" xr:uid="{10341084-1FA4-40C8-BB6F-E3B20C0380B9}"/>
    <cellStyle name="Normal - Style4 2 2 2" xfId="10635" xr:uid="{25192E04-F7B5-42C9-BA8C-C8CD589C94DE}"/>
    <cellStyle name="Normal - Style4 2 2 3" xfId="24167" xr:uid="{47AECE43-D5A3-441D-8531-C5C36341E4EC}"/>
    <cellStyle name="Normal - Style4 2 3" xfId="10634" xr:uid="{9FF96730-3DFF-4B16-83CC-AB28A952B87D}"/>
    <cellStyle name="Normal - Style4 2 4" xfId="23752" xr:uid="{5EA75C74-B483-495B-A834-30A98C697D53}"/>
    <cellStyle name="Normal - Style4 3" xfId="8143" xr:uid="{763565A5-9D84-4B43-B867-E780D5809DE8}"/>
    <cellStyle name="Normal - Style4 3 2" xfId="10636" xr:uid="{0EAD8BC8-7ED0-4C6A-ADFD-E5934A08EE28}"/>
    <cellStyle name="Normal - Style4 3 3" xfId="25533" xr:uid="{9FE37F8F-0C73-48FF-8D43-CF5ABCDBC51E}"/>
    <cellStyle name="Normal - Style4 4" xfId="10633" xr:uid="{19649296-5A59-4EBA-9B23-7CE28A0C9DBF}"/>
    <cellStyle name="Normal - Style5" xfId="591" xr:uid="{FCEB6CA4-9E24-4185-BD7B-95E8A37A3FFB}"/>
    <cellStyle name="Normal - Style5 2" xfId="961" xr:uid="{7C74D96E-2FE0-4375-AB02-8AE636F06170}"/>
    <cellStyle name="Normal - Style5 2 2" xfId="3565" xr:uid="{E57DAC64-C526-4F30-95C1-F2AF04E34120}"/>
    <cellStyle name="Normal - Style5 2 2 2" xfId="10639" xr:uid="{1210B5C7-EAA9-4999-8567-DFE141F2DAC7}"/>
    <cellStyle name="Normal - Style5 2 2 3" xfId="24168" xr:uid="{78802542-04D6-42E9-AD5B-A9A0179CC00D}"/>
    <cellStyle name="Normal - Style5 2 3" xfId="10638" xr:uid="{C3F6F9FE-D97D-47D8-9874-3AFE219F2BCB}"/>
    <cellStyle name="Normal - Style5 2 4" xfId="23753" xr:uid="{7F6BE580-18AD-4D78-8F67-CEC5695FF228}"/>
    <cellStyle name="Normal - Style5 3" xfId="8270" xr:uid="{7D0B92AC-184D-44C3-95C5-1938D981172A}"/>
    <cellStyle name="Normal - Style5 3 2" xfId="10640" xr:uid="{814E81F1-00A0-4271-8B66-9F5D4A4A1DB2}"/>
    <cellStyle name="Normal - Style5 3 3" xfId="25623" xr:uid="{ED30D912-3A89-4D9D-8196-BB96521F863B}"/>
    <cellStyle name="Normal - Style5 4" xfId="10637" xr:uid="{8CC7D1A7-A79C-4C3F-89E8-2CC2E7793B62}"/>
    <cellStyle name="Normal - Style6" xfId="592" xr:uid="{F832E2B7-A7F2-4A30-A720-A590E11BFC49}"/>
    <cellStyle name="Normal - Style6 2" xfId="962" xr:uid="{3B695AE7-21F2-43B2-8B35-608EBD5D510D}"/>
    <cellStyle name="Normal - Style6 2 2" xfId="3566" xr:uid="{9AD2C667-4C67-4BC8-8145-62E8F567E4FC}"/>
    <cellStyle name="Normal - Style6 2 2 2" xfId="10643" xr:uid="{DC59F571-6915-4BAA-A85B-C6CEABA3AC97}"/>
    <cellStyle name="Normal - Style6 2 2 3" xfId="24169" xr:uid="{5C383AF8-CEDB-4990-A6DB-F67790FC94D0}"/>
    <cellStyle name="Normal - Style6 2 3" xfId="10642" xr:uid="{9491BF9C-ACC2-4F0F-9D0F-5A01B1880B5C}"/>
    <cellStyle name="Normal - Style6 2 4" xfId="23754" xr:uid="{6A530E83-E799-4BCA-BAB3-A3D09C03470E}"/>
    <cellStyle name="Normal - Style6 3" xfId="8082" xr:uid="{FE40AE8A-42DA-46CF-9676-65BB2174594E}"/>
    <cellStyle name="Normal - Style6 3 2" xfId="10644" xr:uid="{DE218CD5-970A-4FA7-A1BF-F70E1683DDDA}"/>
    <cellStyle name="Normal - Style6 3 3" xfId="25507" xr:uid="{A380C83C-B40D-4E1E-8668-AB5A322A96F2}"/>
    <cellStyle name="Normal - Style6 4" xfId="10641" xr:uid="{739958D9-9F2F-4795-9EC7-B325470EF8CC}"/>
    <cellStyle name="Normal - Style7" xfId="593" xr:uid="{B78899EB-250B-4186-9178-64C89697BEE3}"/>
    <cellStyle name="Normal - Style7 2" xfId="963" xr:uid="{577A4A48-3A86-4F2E-A3F8-D42B6B506A73}"/>
    <cellStyle name="Normal - Style7 2 2" xfId="3567" xr:uid="{891902DD-52F6-49D2-A46D-531CD1F168F6}"/>
    <cellStyle name="Normal - Style7 2 2 2" xfId="10647" xr:uid="{8E071647-EFEF-47C8-975B-170A8ED6CB45}"/>
    <cellStyle name="Normal - Style7 2 2 3" xfId="24170" xr:uid="{4AF0A3F5-6D83-4FBF-9131-8EDB6B169642}"/>
    <cellStyle name="Normal - Style7 2 3" xfId="10646" xr:uid="{D6A34411-7D87-44D3-945C-A5C3318230D7}"/>
    <cellStyle name="Normal - Style7 2 4" xfId="23755" xr:uid="{9212EACB-3D2D-463B-B141-BD92D074EDAA}"/>
    <cellStyle name="Normal - Style7 3" xfId="8197" xr:uid="{BC5428C1-1BB4-45D7-B7D7-2CB6957AD866}"/>
    <cellStyle name="Normal - Style7 3 2" xfId="10648" xr:uid="{33715413-B9EF-4EC2-ACE1-FF907A2AA539}"/>
    <cellStyle name="Normal - Style7 3 3" xfId="25582" xr:uid="{DCBBD7EE-CF51-410B-9297-C358E953FD26}"/>
    <cellStyle name="Normal - Style7 4" xfId="10645" xr:uid="{58B0832C-E1FB-453B-8878-EDE1D2C77D01}"/>
    <cellStyle name="Normal - Style8" xfId="594" xr:uid="{182E34BA-12EF-45EB-9DF9-F7534A6816E1}"/>
    <cellStyle name="Normal - Style8 2" xfId="964" xr:uid="{35661169-5CF3-45E7-8929-70A5BE8FC55C}"/>
    <cellStyle name="Normal - Style8 2 2" xfId="3568" xr:uid="{103477A9-3F72-4C76-9F2C-D507CFF21330}"/>
    <cellStyle name="Normal - Style8 2 2 2" xfId="10651" xr:uid="{223197B6-061F-4D79-A6FA-4E9CD97129DF}"/>
    <cellStyle name="Normal - Style8 2 2 3" xfId="24171" xr:uid="{A8328740-3E85-4127-B40A-B3B9E4B4177D}"/>
    <cellStyle name="Normal - Style8 2 3" xfId="10650" xr:uid="{27BE9ABA-195F-42E3-9120-D78D8E016D44}"/>
    <cellStyle name="Normal - Style8 2 4" xfId="23756" xr:uid="{15202B24-ED29-423C-9C53-E241AF3C2F85}"/>
    <cellStyle name="Normal - Style8 3" xfId="7961" xr:uid="{7D6552EC-9D5B-45D3-AF78-B2B82C14E955}"/>
    <cellStyle name="Normal - Style8 3 2" xfId="10652" xr:uid="{A213B3C7-FF0B-4FA0-93D1-1C5DBDA69329}"/>
    <cellStyle name="Normal - Style8 3 3" xfId="25405" xr:uid="{666EAE89-864B-44BD-8645-C6BD1853F43B}"/>
    <cellStyle name="Normal - Style8 4" xfId="10649" xr:uid="{B24581A7-2777-4CDA-9724-220AEC39C9FA}"/>
    <cellStyle name="Normal (%)" xfId="5459" xr:uid="{8B4BF794-8B6E-4415-B95A-01918598D6A7}"/>
    <cellStyle name="Normal (%) 2" xfId="10653" xr:uid="{3046973D-9286-48B0-863A-C54F8BEB3275}"/>
    <cellStyle name="Normal (1)" xfId="595" xr:uid="{CF3EBE52-818B-4527-BAC9-778B0E9E0C6C}"/>
    <cellStyle name="Normal (1) 2" xfId="10654" xr:uid="{212E7A86-B0CF-4203-B6FA-99CFEF41D662}"/>
    <cellStyle name="Normal (2)" xfId="596" xr:uid="{2AC3ED08-920C-4596-BE78-A12B96348CD6}"/>
    <cellStyle name="Normal (2) 2" xfId="10655" xr:uid="{15AC242F-060D-4D65-9554-593811326317}"/>
    <cellStyle name="Normal (No)" xfId="5460" xr:uid="{A6845897-193A-4623-A151-519AFC35ACB6}"/>
    <cellStyle name="Normal (No) 2" xfId="10656" xr:uid="{4B7EC43E-011E-410A-AB92-1AA2FB00635C}"/>
    <cellStyle name="Normal [0]" xfId="798" xr:uid="{4A5C5E1C-B248-4D89-A332-44AB2A9E7B03}"/>
    <cellStyle name="Normal [0] 2" xfId="3570" xr:uid="{B3A31B51-CD65-4832-B0C0-48551ACE4F0C}"/>
    <cellStyle name="Normal [0] 2 2" xfId="10658" xr:uid="{4F28BEC4-CE9E-4935-ADED-9CB9C05E3498}"/>
    <cellStyle name="Normal [0] 3" xfId="3569" xr:uid="{013A1C7C-FC4D-4823-AB4A-4A0A731EE64B}"/>
    <cellStyle name="Normal [0] 3 2" xfId="10659" xr:uid="{5CAEB236-8EB4-4D60-902D-85887B0B9B88}"/>
    <cellStyle name="Normal [0] 3 3" xfId="24172" xr:uid="{4BF3B93C-5784-4E37-B8ED-AE25CAB5E1C2}"/>
    <cellStyle name="Normal [0] 4" xfId="10657" xr:uid="{7A5923E8-AE17-4400-804E-6659CCD2437A}"/>
    <cellStyle name="Normal [2]" xfId="3571" xr:uid="{D1C652B3-CB17-4B4B-A796-B097513D6C28}"/>
    <cellStyle name="Normal [2] 2" xfId="10660" xr:uid="{5215812B-1246-4342-A036-FF2B7BB898DF}"/>
    <cellStyle name="Normal 10" xfId="26" xr:uid="{311AD8D8-D01E-4B59-846A-E33BD1B26140}"/>
    <cellStyle name="Normal 10 2" xfId="219" xr:uid="{54B36200-CD20-4C0F-BE72-C33002C917A7}"/>
    <cellStyle name="Normal 10 2 2" xfId="6693" xr:uid="{CF4B6601-D372-4948-ADA5-9E8CB33B67C2}"/>
    <cellStyle name="Normal 10 2 2 2" xfId="10663" xr:uid="{A1D9F685-B78B-4476-8D69-3FD2AB2F08FB}"/>
    <cellStyle name="Normal 10 2 3" xfId="10662" xr:uid="{65697547-D391-4D9A-8B75-02FDC3B03C34}"/>
    <cellStyle name="Normal 10 2 4" xfId="856" xr:uid="{153A496F-8FAC-41AB-8418-F102C9F1EC6B}"/>
    <cellStyle name="Normal 10 3" xfId="235" xr:uid="{DF15D7D7-2F97-4AC0-9351-B312239D2E3A}"/>
    <cellStyle name="Normal 10 3 2" xfId="6694" xr:uid="{E01E430E-0A99-48FF-86AA-9157AC527E69}"/>
    <cellStyle name="Normal 10 3 2 2" xfId="10665" xr:uid="{78ADB973-954A-4C36-B889-ABF0F14815E4}"/>
    <cellStyle name="Normal 10 3 3" xfId="3573" xr:uid="{42FB1331-7879-45BD-8853-D9077AB6E418}"/>
    <cellStyle name="Normal 10 3 3 2" xfId="10666" xr:uid="{60949B3F-96FD-4577-9E57-EFE9B41FE13E}"/>
    <cellStyle name="Normal 10 3 3 3" xfId="24174" xr:uid="{181DB5E4-D09C-4B23-9692-99A60261710B}"/>
    <cellStyle name="Normal 10 3 4" xfId="10664" xr:uid="{62E1C658-323E-4E05-B722-9CBD3D746B93}"/>
    <cellStyle name="Normal 10 3 5" xfId="23757" xr:uid="{50EAA6D6-3DD0-49E7-BE3E-79AADC84CE6A}"/>
    <cellStyle name="Normal 10 3 6" xfId="965" xr:uid="{D058FFF5-DEA5-4CC0-8A13-890BA11C5D42}"/>
    <cellStyle name="Normal 10 4" xfId="7101" xr:uid="{55FCA685-79CF-46B9-BAB3-078E362D89D3}"/>
    <cellStyle name="Normal 10 4 2" xfId="10667" xr:uid="{8E5CF012-C7C0-4D7B-A5BF-5C635AA54DDE}"/>
    <cellStyle name="Normal 10 4 3" xfId="20091" xr:uid="{D0AB8FA0-A7EC-4B03-B80A-74BA5A7E3129}"/>
    <cellStyle name="Normal 10 4 4" xfId="24731" xr:uid="{F0A5F518-6491-4256-84AE-F49CBEA41DAA}"/>
    <cellStyle name="Normal 10 5" xfId="7769" xr:uid="{E9C76F6C-53A5-4088-B619-AF41E2F0B310}"/>
    <cellStyle name="Normal 10 5 2" xfId="10668" xr:uid="{F600077E-9717-4B23-8611-64F7A118D2B5}"/>
    <cellStyle name="Normal 10 5 3" xfId="25276" xr:uid="{A8E826C3-5777-40A2-8B35-2C17FFFA3C67}"/>
    <cellStyle name="Normal 10 6" xfId="7959" xr:uid="{9900175A-2833-4DA5-8E62-F4552DE7310F}"/>
    <cellStyle name="Normal 10 6 2" xfId="10669" xr:uid="{B7A5D13E-A6D2-44CD-8462-6511963592DE}"/>
    <cellStyle name="Normal 10 6 3" xfId="25403" xr:uid="{71A224BF-0F0C-484C-AF8E-245B2AC427A6}"/>
    <cellStyle name="Normal 10 7" xfId="10661" xr:uid="{6FA1C197-59B4-4A5F-AE61-07685BA99E2C}"/>
    <cellStyle name="Normal 10 8" xfId="661" xr:uid="{068CE319-27EC-4A21-BF1E-FCD835A2DAFA}"/>
    <cellStyle name="Normal 100" xfId="1368" xr:uid="{269ABB84-5CFE-410D-BB3A-5E909F44AB84}"/>
    <cellStyle name="Normal 100 2" xfId="5462" xr:uid="{0EE2D46E-4D8E-45EB-B75E-50A9E98D8879}"/>
    <cellStyle name="Normal 100 2 2" xfId="10671" xr:uid="{419ACED1-AE8D-4EF6-8676-B156A04A4E8D}"/>
    <cellStyle name="Normal 100 3" xfId="6695" xr:uid="{94B3AD9F-14CC-45D3-963E-2A3A962834DE}"/>
    <cellStyle name="Normal 100 3 2" xfId="10672" xr:uid="{C51FFC57-120C-46BA-A9D7-B7932867A16A}"/>
    <cellStyle name="Normal 100 4" xfId="5461" xr:uid="{BF6893EB-AE77-4C7A-8D74-85ACD59C6AC1}"/>
    <cellStyle name="Normal 100 4 2" xfId="10673" xr:uid="{C63C29F7-9636-49FD-B8DE-92F8BE874543}"/>
    <cellStyle name="Normal 100 4 3" xfId="24466" xr:uid="{4F750742-EFF0-4B99-9F35-CDB13FC58950}"/>
    <cellStyle name="Normal 100 5" xfId="10670" xr:uid="{5D25D841-EB0D-48CD-B50B-051777902D60}"/>
    <cellStyle name="Normal 101" xfId="1370" xr:uid="{2847FA67-D388-4EE4-B901-C724DA29D772}"/>
    <cellStyle name="Normal 101 2" xfId="5464" xr:uid="{C4F5C848-72FB-42DE-BE54-AD13144333BF}"/>
    <cellStyle name="Normal 101 2 2" xfId="10675" xr:uid="{C8C1F4C4-6667-4BCA-8666-8CDAA09A51B3}"/>
    <cellStyle name="Normal 101 3" xfId="6696" xr:uid="{BAF300C3-34ED-4E70-8EC2-0340D78CB1BF}"/>
    <cellStyle name="Normal 101 3 2" xfId="10676" xr:uid="{17A0B8FC-C853-4615-B458-24A6289C4680}"/>
    <cellStyle name="Normal 101 4" xfId="5463" xr:uid="{82347246-9EB7-4188-BA48-FC4133D816A7}"/>
    <cellStyle name="Normal 101 4 2" xfId="10677" xr:uid="{2FFE5EF1-D180-439B-9F70-C262A552F9F3}"/>
    <cellStyle name="Normal 101 4 3" xfId="24467" xr:uid="{A7D8DAD0-07D7-4791-BCDC-A2D3BFFEAFFE}"/>
    <cellStyle name="Normal 101 5" xfId="10674" xr:uid="{D56B9468-57A2-4ED8-A508-D9F3E334A995}"/>
    <cellStyle name="Normal 102" xfId="1372" xr:uid="{E45CD649-2CAD-43BB-B14A-C19301E9C8C8}"/>
    <cellStyle name="Normal 102 2" xfId="5466" xr:uid="{A9CA1C0C-5C84-45A3-A1C3-C87648F627AB}"/>
    <cellStyle name="Normal 102 2 2" xfId="10679" xr:uid="{A6713680-A221-485A-AB59-52D08AD35C2A}"/>
    <cellStyle name="Normal 102 3" xfId="6697" xr:uid="{932A424D-0264-4FD1-A244-15AE754CCEDF}"/>
    <cellStyle name="Normal 102 3 2" xfId="10680" xr:uid="{7335629F-E809-45E2-9EC2-20ADD733D867}"/>
    <cellStyle name="Normal 102 4" xfId="5465" xr:uid="{C2283F9F-D4AE-4FC9-B728-706C14DB708E}"/>
    <cellStyle name="Normal 102 4 2" xfId="10681" xr:uid="{6491C229-4C5F-44EF-8D8A-6A0C145F507A}"/>
    <cellStyle name="Normal 102 4 3" xfId="24468" xr:uid="{1F410D57-1180-4B57-8ABB-04542058A060}"/>
    <cellStyle name="Normal 102 5" xfId="10678" xr:uid="{7E365D06-6CE7-4063-84BA-514365FFDEBD}"/>
    <cellStyle name="Normal 103" xfId="1374" xr:uid="{2712F737-4200-4C94-A908-F24EA26A468E}"/>
    <cellStyle name="Normal 103 2" xfId="5468" xr:uid="{80264133-EFA6-44AE-A073-94208D0F5D0C}"/>
    <cellStyle name="Normal 103 2 2" xfId="10683" xr:uid="{FA0ED024-8B15-4DCD-8E94-DB9278E0D48E}"/>
    <cellStyle name="Normal 103 3" xfId="6698" xr:uid="{8AAD6A43-E9A4-4748-BCC5-62E6CB885E31}"/>
    <cellStyle name="Normal 103 3 2" xfId="10684" xr:uid="{0AFF2D32-134F-436C-A3F8-3CD124EF8295}"/>
    <cellStyle name="Normal 103 4" xfId="5467" xr:uid="{77DE4D33-EE3E-4A42-A07D-EE0D4D2E7260}"/>
    <cellStyle name="Normal 103 4 2" xfId="10685" xr:uid="{461C493F-8DC4-4882-823F-9AF349F28E23}"/>
    <cellStyle name="Normal 103 4 3" xfId="24469" xr:uid="{273C7A57-B982-4767-A845-F9E608084441}"/>
    <cellStyle name="Normal 103 5" xfId="10682" xr:uid="{D4B5B802-30A8-478D-8683-50421CD87DDC}"/>
    <cellStyle name="Normal 104" xfId="1376" xr:uid="{883A6D7C-B23A-47EE-AAEE-6BCA0BDA8DDC}"/>
    <cellStyle name="Normal 104 2" xfId="5470" xr:uid="{1381C2E2-273D-4E81-9D16-54F6D7B5AE91}"/>
    <cellStyle name="Normal 104 2 2" xfId="10687" xr:uid="{DE2EFC17-7650-41DF-A0EC-0064F983669E}"/>
    <cellStyle name="Normal 104 3" xfId="6699" xr:uid="{C9A56A05-94A3-458D-85E3-3F7B7EF090EE}"/>
    <cellStyle name="Normal 104 3 2" xfId="10688" xr:uid="{BCAB2278-B467-43AB-8578-A0F281806104}"/>
    <cellStyle name="Normal 104 4" xfId="5469" xr:uid="{CC19A912-0BA3-4358-BCA7-6DE0308F38B2}"/>
    <cellStyle name="Normal 104 4 2" xfId="10689" xr:uid="{6EE700DE-09D2-4654-BFCE-7F890A7C5554}"/>
    <cellStyle name="Normal 104 4 3" xfId="24470" xr:uid="{9E4EEBE8-7CAC-4CAD-8761-E9180ECED0ED}"/>
    <cellStyle name="Normal 104 5" xfId="10686" xr:uid="{1D69C839-FE35-4477-A284-02BF22CBCF48}"/>
    <cellStyle name="Normal 105" xfId="1378" xr:uid="{76F799BA-26D2-40D1-AD33-962009B2C03E}"/>
    <cellStyle name="Normal 105 2" xfId="5472" xr:uid="{50528899-0623-459B-8F03-DC52858CF4AC}"/>
    <cellStyle name="Normal 105 2 2" xfId="10691" xr:uid="{300EA603-F51C-4260-BD49-CB2F48D8298E}"/>
    <cellStyle name="Normal 105 3" xfId="6700" xr:uid="{09465F23-B97C-4132-8B31-663437408223}"/>
    <cellStyle name="Normal 105 3 2" xfId="10692" xr:uid="{8110D0F7-6C8D-4CFE-8B2B-9DD8820CDFA5}"/>
    <cellStyle name="Normal 105 4" xfId="5471" xr:uid="{9416C23B-FC03-490D-A140-EC17EE0569F7}"/>
    <cellStyle name="Normal 105 4 2" xfId="10693" xr:uid="{A541272C-1059-4CC3-8424-7E5F2B2DBE47}"/>
    <cellStyle name="Normal 105 4 3" xfId="24471" xr:uid="{8A306573-9665-4ABE-AC2F-16213A02AE84}"/>
    <cellStyle name="Normal 105 5" xfId="10690" xr:uid="{9F0389DB-A1CB-4AA8-8B1C-859FC44204CA}"/>
    <cellStyle name="Normal 106" xfId="1380" xr:uid="{1DB8B514-A7A4-476C-98FC-E251B081A60C}"/>
    <cellStyle name="Normal 106 2" xfId="5474" xr:uid="{F2CBEE2E-CABB-45A3-9ED5-160DD6C0B528}"/>
    <cellStyle name="Normal 106 2 2" xfId="10695" xr:uid="{F96F83D8-53E8-4251-9C43-3EB85FA2143D}"/>
    <cellStyle name="Normal 106 3" xfId="6701" xr:uid="{5CDD30C1-0723-4C9C-AA71-1B08F05DB82C}"/>
    <cellStyle name="Normal 106 3 2" xfId="10696" xr:uid="{DC893DDE-641C-46AA-BC70-E1E51F4C1019}"/>
    <cellStyle name="Normal 106 4" xfId="5473" xr:uid="{6491CB84-A861-4707-9CA3-D4BE235E35E9}"/>
    <cellStyle name="Normal 106 4 2" xfId="10697" xr:uid="{56353323-30D8-460C-9813-CF6F4DBE5A9B}"/>
    <cellStyle name="Normal 106 4 3" xfId="24472" xr:uid="{075DA908-9D60-4598-A424-74EA0B8C1260}"/>
    <cellStyle name="Normal 106 5" xfId="10694" xr:uid="{49B34139-43EE-4DCB-AC98-884EF09D3BE2}"/>
    <cellStyle name="Normal 107" xfId="1382" xr:uid="{90C2AFC9-0E05-4852-83AA-8BD6BC5B210D}"/>
    <cellStyle name="Normal 107 2" xfId="5476" xr:uid="{52D4D7F6-2627-400B-81FB-8B0E34D84C09}"/>
    <cellStyle name="Normal 107 2 2" xfId="10699" xr:uid="{C69334B1-903D-4433-B814-20E711DDD848}"/>
    <cellStyle name="Normal 107 3" xfId="6702" xr:uid="{1EF5B1A8-8529-4480-95A5-D342FC297619}"/>
    <cellStyle name="Normal 107 3 2" xfId="10700" xr:uid="{7F6875E9-F596-4E73-A010-B4D355531012}"/>
    <cellStyle name="Normal 107 4" xfId="5475" xr:uid="{21A8867C-5C40-4ED5-AEB7-FD62B22368D9}"/>
    <cellStyle name="Normal 107 4 2" xfId="10701" xr:uid="{657FA11A-6F67-4643-BF86-84D5279DD651}"/>
    <cellStyle name="Normal 107 4 3" xfId="24473" xr:uid="{2EEBE7D8-9753-4DAF-96E0-04B3885F3BBF}"/>
    <cellStyle name="Normal 107 5" xfId="10698" xr:uid="{88449FE5-E438-48B6-9A9D-5DAF56745241}"/>
    <cellStyle name="Normal 108" xfId="1384" xr:uid="{AF83FEE5-D709-4B51-B0FE-A5B17A2341D1}"/>
    <cellStyle name="Normal 108 2" xfId="5478" xr:uid="{A399CB12-7B30-42E8-B09B-0933B9529DA0}"/>
    <cellStyle name="Normal 108 2 2" xfId="10703" xr:uid="{E7792AA2-4F73-4216-81DB-C026708A406E}"/>
    <cellStyle name="Normal 108 3" xfId="6703" xr:uid="{52109B2B-164B-470D-BDDC-5E9ECD6486E4}"/>
    <cellStyle name="Normal 108 3 2" xfId="10704" xr:uid="{D1A2004A-A97F-4D89-AB34-3FAF5E92ECFC}"/>
    <cellStyle name="Normal 108 4" xfId="5477" xr:uid="{7733F25D-04CD-42B9-BB8E-268CC9716A2F}"/>
    <cellStyle name="Normal 108 4 2" xfId="10705" xr:uid="{ED205924-FD18-42CD-ACB8-203CC488DC8B}"/>
    <cellStyle name="Normal 108 4 3" xfId="24474" xr:uid="{41CAFCDC-521C-4CF4-B311-EA97ED089F6B}"/>
    <cellStyle name="Normal 108 5" xfId="10702" xr:uid="{2CD7A8E4-F8BE-49FC-BADC-C3751919AC21}"/>
    <cellStyle name="Normal 109" xfId="1386" xr:uid="{00B1A104-870D-4076-AEF4-C62C8C0E2499}"/>
    <cellStyle name="Normal 109 2" xfId="5480" xr:uid="{AF8E61E7-2163-4CA8-B742-8B46F402E952}"/>
    <cellStyle name="Normal 109 2 2" xfId="10707" xr:uid="{24690F5C-95E0-4002-963B-D4972C9060CE}"/>
    <cellStyle name="Normal 109 3" xfId="6704" xr:uid="{4E0BE0C0-D2F7-41A0-A8EB-600539B1DE23}"/>
    <cellStyle name="Normal 109 3 2" xfId="10708" xr:uid="{03D6476A-604F-4B1E-93AB-03DA7BE4FE23}"/>
    <cellStyle name="Normal 109 4" xfId="5479" xr:uid="{6555FF3A-0B0D-4B12-8F3C-3EC1BC1330FB}"/>
    <cellStyle name="Normal 109 4 2" xfId="10709" xr:uid="{7E7894D2-656A-46F6-803D-E598E541B028}"/>
    <cellStyle name="Normal 109 4 3" xfId="24475" xr:uid="{6B74C8D2-577C-46A9-8482-3CFEC0911C93}"/>
    <cellStyle name="Normal 109 5" xfId="10706" xr:uid="{CB585A34-AFE0-48B6-A9D7-31146C72BF28}"/>
    <cellStyle name="Normal 11" xfId="69" xr:uid="{E0013079-2F3A-484D-9BC7-3308A83EFD5D}"/>
    <cellStyle name="Normal 11 2" xfId="229" xr:uid="{E0A80D04-1205-40FC-BC1B-F92183C02E10}"/>
    <cellStyle name="Normal 11 2 2" xfId="6705" xr:uid="{B618F289-938C-42A2-82DB-36401063BA63}"/>
    <cellStyle name="Normal 11 2 2 2" xfId="10712" xr:uid="{12D436BD-9377-44CE-BAEE-2D144A5A980A}"/>
    <cellStyle name="Normal 11 2 3" xfId="10711" xr:uid="{4EE96EF0-7727-4C78-AA84-9E996E9F7C73}"/>
    <cellStyle name="Normal 11 2 4" xfId="966" xr:uid="{168216D5-51F1-4A3F-8566-A8C5BC191E7F}"/>
    <cellStyle name="Normal 11 3" xfId="246" xr:uid="{EED31B7E-37D1-43C8-BDB3-75BE695401B5}"/>
    <cellStyle name="Normal 11 3 2" xfId="10713" xr:uid="{1D936A5A-5BFE-4A29-8564-257F9C5DB209}"/>
    <cellStyle name="Normal 11 3 3" xfId="24175" xr:uid="{6628D4ED-14BF-41B2-A9F6-51F534AE7235}"/>
    <cellStyle name="Normal 11 3 4" xfId="3574" xr:uid="{48FDB573-FE3E-4606-B421-15D41C0B4E8B}"/>
    <cellStyle name="Normal 11 4" xfId="7124" xr:uid="{72E99ACD-E832-40B6-869A-BB5FD1E390B9}"/>
    <cellStyle name="Normal 11 4 2" xfId="10714" xr:uid="{B10C6EFD-0557-466B-9723-BAFA946A19C2}"/>
    <cellStyle name="Normal 11 4 3" xfId="24749" xr:uid="{C2C391C0-D552-44BB-B468-03612133493A}"/>
    <cellStyle name="Normal 11 5" xfId="7439" xr:uid="{A1425893-C3D9-4F54-8AAB-D8A8CF855120}"/>
    <cellStyle name="Normal 11 5 2" xfId="10715" xr:uid="{E8C3063D-D5AF-4DBB-B1A7-8219888D9AA7}"/>
    <cellStyle name="Normal 11 5 3" xfId="24998" xr:uid="{444916C6-CA61-4D76-AD5A-CB557CBFCF6A}"/>
    <cellStyle name="Normal 11 6" xfId="10710" xr:uid="{904DF540-DE67-4AC4-9C40-9BC0F1E865E5}"/>
    <cellStyle name="Normal 11 7" xfId="799" xr:uid="{45573900-2A6E-4BB3-AFEF-92A62C86F538}"/>
    <cellStyle name="Normal 110" xfId="1388" xr:uid="{0ECD183E-6B1E-43B6-A29B-FE661555389E}"/>
    <cellStyle name="Normal 110 2" xfId="5482" xr:uid="{5111BD5C-3FD5-4141-94CE-7AD38FADCADD}"/>
    <cellStyle name="Normal 110 2 2" xfId="10717" xr:uid="{C4112E23-47A1-441C-A236-E4DB530CAF5F}"/>
    <cellStyle name="Normal 110 3" xfId="6706" xr:uid="{974C12ED-38EC-43A9-9F4D-FCD0B58C26AC}"/>
    <cellStyle name="Normal 110 3 2" xfId="10718" xr:uid="{2CF78D3C-7332-40C1-A4F8-744B8B76CB83}"/>
    <cellStyle name="Normal 110 4" xfId="5481" xr:uid="{34EC8988-A7B8-49FB-AB55-CB8430F338A8}"/>
    <cellStyle name="Normal 110 4 2" xfId="10719" xr:uid="{14484A93-075F-4363-A2C6-3737026BE858}"/>
    <cellStyle name="Normal 110 4 3" xfId="24476" xr:uid="{0113C0E6-7C1B-4106-9F35-4DA19058C87F}"/>
    <cellStyle name="Normal 110 5" xfId="10716" xr:uid="{6BF6461A-3123-4722-A3B3-BA06E9CB2ED5}"/>
    <cellStyle name="Normal 111" xfId="1390" xr:uid="{88A20A44-1159-4C17-810E-08CB1774EE2B}"/>
    <cellStyle name="Normal 111 2" xfId="10720" xr:uid="{5C5238FD-9256-41D4-ACDC-5C3CFEF70BA8}"/>
    <cellStyle name="Normal 112" xfId="1392" xr:uid="{CAFB38DC-5B69-4D8F-95EF-8BC537B5B8A6}"/>
    <cellStyle name="Normal 112 2" xfId="10721" xr:uid="{5487766C-F634-4145-B03D-F1EDECBACF2E}"/>
    <cellStyle name="Normal 113" xfId="1394" xr:uid="{EC20A451-8E8D-4D82-B596-A3157AB37F6A}"/>
    <cellStyle name="Normal 113 2" xfId="10722" xr:uid="{8F16F8E7-D093-493B-8D93-454797F7A3AF}"/>
    <cellStyle name="Normal 114" xfId="1396" xr:uid="{99CA429D-460E-4C5D-9B9E-D2A72DBF7400}"/>
    <cellStyle name="Normal 114 2" xfId="10723" xr:uid="{F2777581-4C92-41F3-A87F-A57E302CF583}"/>
    <cellStyle name="Normal 115" xfId="1398" xr:uid="{7EA4ACFD-4968-4B6A-AB21-841DFF6849DA}"/>
    <cellStyle name="Normal 115 2" xfId="10724" xr:uid="{649ECAD1-E2F2-4FE7-A4ED-7EE1D16C165B}"/>
    <cellStyle name="Normal 116" xfId="1400" xr:uid="{2CD0A09F-A44E-4334-A430-2ACB4CDA6945}"/>
    <cellStyle name="Normal 116 2" xfId="10725" xr:uid="{B7EF2F50-9FDE-4FFD-A3CC-668AFB7702B7}"/>
    <cellStyle name="Normal 117" xfId="1402" xr:uid="{084B3C4B-8D0D-4ED5-AA5D-A32945A9928E}"/>
    <cellStyle name="Normal 117 2" xfId="10726" xr:uid="{C4520598-EFE0-46CC-965C-CF169EF7B027}"/>
    <cellStyle name="Normal 118" xfId="1404" xr:uid="{0590AFBA-E0B3-4247-8C8A-F68AC76A10FF}"/>
    <cellStyle name="Normal 118 2" xfId="10727" xr:uid="{FEFE8E10-D759-4C01-97DE-BBAF33CB7A5B}"/>
    <cellStyle name="Normal 119" xfId="1406" xr:uid="{C20498A1-4EBC-4DD0-A126-9E233E5978CE}"/>
    <cellStyle name="Normal 119 2" xfId="10728" xr:uid="{88BD63B1-1397-4049-977A-5898DE0B4238}"/>
    <cellStyle name="Normal 12" xfId="79" xr:uid="{EF72A71D-BD1D-45F7-8680-D93BCD243B78}"/>
    <cellStyle name="Normal 12 2" xfId="232" xr:uid="{DF72A473-16D2-44C3-8F6A-70CECA44EA34}"/>
    <cellStyle name="Normal 12 2 2" xfId="6708" xr:uid="{1896A25C-45F1-48EB-A52E-7344A0F87FD9}"/>
    <cellStyle name="Normal 12 2 2 2" xfId="10731" xr:uid="{554E1A5C-BED0-4B95-9517-5C0F032F886E}"/>
    <cellStyle name="Normal 12 2 3" xfId="10730" xr:uid="{6C70392C-6041-49B4-B53C-6FFD8D8F1306}"/>
    <cellStyle name="Normal 12 2 4" xfId="3576" xr:uid="{7EAAD1FC-2A55-4800-A36E-B7FE550429BE}"/>
    <cellStyle name="Normal 12 3" xfId="249" xr:uid="{0AE37157-0077-4FDA-8C28-68C40C8A1496}"/>
    <cellStyle name="Normal 12 3 2" xfId="10732" xr:uid="{9AA2367B-CC9B-4A81-AAF2-546273DE1FE5}"/>
    <cellStyle name="Normal 12 3 3" xfId="5487" xr:uid="{3E841121-56CB-4215-9C08-7077A2EC6C9B}"/>
    <cellStyle name="Normal 12 4" xfId="6707" xr:uid="{7377131C-934F-4E34-8AA9-DB210E9D3B90}"/>
    <cellStyle name="Normal 12 4 2" xfId="10733" xr:uid="{3A955113-A63C-4843-9AE4-F2C51493A5A2}"/>
    <cellStyle name="Normal 12 5" xfId="7218" xr:uid="{39F87969-5542-4044-9EE7-140117921743}"/>
    <cellStyle name="Normal 12 5 2" xfId="10734" xr:uid="{385F03E9-1A4C-46B9-B884-B4C3214A8E15}"/>
    <cellStyle name="Normal 12 5 3" xfId="24822" xr:uid="{189DCCCB-DEE5-4D96-8071-E0E796C5BA6A}"/>
    <cellStyle name="Normal 12 6" xfId="7622" xr:uid="{F925ECC2-C001-4382-A8B9-E33CFC06FAF2}"/>
    <cellStyle name="Normal 12 6 2" xfId="10735" xr:uid="{407CC006-5C9E-478A-82F0-D20F394429E6}"/>
    <cellStyle name="Normal 12 6 3" xfId="25150" xr:uid="{878E5B46-AC7E-4A24-9F89-F7CF7EE9D090}"/>
    <cellStyle name="Normal 12 7" xfId="10729" xr:uid="{C84D5966-9A45-47C8-9809-2C3157026374}"/>
    <cellStyle name="Normal 12 8" xfId="857" xr:uid="{6D1B62DE-65C6-4533-8836-9C1B6E8B4E6C}"/>
    <cellStyle name="Normal 120" xfId="1408" xr:uid="{C9D97FB5-ED32-4433-9BFC-E21CBF0C8DC2}"/>
    <cellStyle name="Normal 120 2" xfId="10736" xr:uid="{E16FDAAC-9750-4B21-96CB-1766F19CC12D}"/>
    <cellStyle name="Normal 121" xfId="1410" xr:uid="{237A0D80-9F0D-45BF-B5F5-F2098092EB1B}"/>
    <cellStyle name="Normal 121 2" xfId="10737" xr:uid="{89ECBBBA-A0E8-425B-9559-969F19C686EC}"/>
    <cellStyle name="Normal 122" xfId="1412" xr:uid="{5D0BA361-8789-4683-B494-0EB5603C2924}"/>
    <cellStyle name="Normal 122 2" xfId="10738" xr:uid="{842D849F-4A16-4333-9686-804A9AB95E47}"/>
    <cellStyle name="Normal 123" xfId="1414" xr:uid="{D2847F0A-E150-4340-BDB4-8AE77965507F}"/>
    <cellStyle name="Normal 123 2" xfId="10739" xr:uid="{B8ACA233-E6D7-476B-85B1-ADB800FF5FAA}"/>
    <cellStyle name="Normal 124" xfId="1416" xr:uid="{54F1ED26-4A60-4F01-8169-43584C846189}"/>
    <cellStyle name="Normal 124 2" xfId="10740" xr:uid="{52509EFC-3CDA-41BA-89E3-803F4775A2E4}"/>
    <cellStyle name="Normal 125" xfId="1418" xr:uid="{FCD01AD8-1303-419C-8958-9F2EB35A38E3}"/>
    <cellStyle name="Normal 125 2" xfId="10741" xr:uid="{605F867E-880D-4EB1-9404-4B783D416BCA}"/>
    <cellStyle name="Normal 126" xfId="1420" xr:uid="{900281BE-CB92-4E2E-9D45-AEE97F83966A}"/>
    <cellStyle name="Normal 126 2" xfId="10742" xr:uid="{AD2996C7-54EF-475E-AF09-6D66BC504245}"/>
    <cellStyle name="Normal 127" xfId="1422" xr:uid="{91A4E630-7F15-403B-9204-7B1D0A10D753}"/>
    <cellStyle name="Normal 127 2" xfId="10743" xr:uid="{8FB48D36-B9F1-4390-B960-CE68C911ED9D}"/>
    <cellStyle name="Normal 128" xfId="1424" xr:uid="{83915AFD-E6FE-414D-814E-44C185EB3527}"/>
    <cellStyle name="Normal 128 2" xfId="10744" xr:uid="{2070447A-E4F8-4401-84B4-031695270FF4}"/>
    <cellStyle name="Normal 129" xfId="1426" xr:uid="{909684CF-D0D9-4131-98F5-339F4645A1FF}"/>
    <cellStyle name="Normal 129 2" xfId="10745" xr:uid="{D129F5CB-AE0E-4FFB-850E-B54CA0A972AA}"/>
    <cellStyle name="Normal 13" xfId="54" xr:uid="{B47370BD-0617-4720-BB59-D5F68FF31F15}"/>
    <cellStyle name="Normal 13 2" xfId="224" xr:uid="{A7F862B4-E75B-4313-BD4B-8D7C1D6A15C2}"/>
    <cellStyle name="Normal 13 2 2" xfId="10747" xr:uid="{C009E6D6-AB77-48A9-B911-48DB5932848A}"/>
    <cellStyle name="Normal 13 2 3" xfId="3578" xr:uid="{75D3B9A0-B9A0-44AF-873F-0B28961C28E2}"/>
    <cellStyle name="Normal 13 3" xfId="241" xr:uid="{1841B88C-0C63-4869-9199-A91752456DB0}"/>
    <cellStyle name="Normal 13 3 2" xfId="10748" xr:uid="{39743B89-24FF-40FE-BE61-88E52D622B3E}"/>
    <cellStyle name="Normal 13 3 3" xfId="20092" xr:uid="{E1C151B5-9956-4689-9017-B0E0597C4B32}"/>
    <cellStyle name="Normal 13 3 4" xfId="24177" xr:uid="{FC4AE8D3-7CF6-4327-AF32-9F7E0938AAB6}"/>
    <cellStyle name="Normal 13 3 5" xfId="3577" xr:uid="{65C04353-1CD8-4B51-8467-21F7C3901DA6}"/>
    <cellStyle name="Normal 13 4" xfId="7733" xr:uid="{6B3F22FC-A964-4181-A474-D2B7402F5165}"/>
    <cellStyle name="Normal 13 4 2" xfId="10749" xr:uid="{9EB35210-A4BE-4B7A-BEE6-825B9456955D}"/>
    <cellStyle name="Normal 13 4 3" xfId="25246" xr:uid="{F72500D2-0851-474F-BD00-D61AAA126D58}"/>
    <cellStyle name="Normal 13 5" xfId="7375" xr:uid="{C50B6310-1FB0-483C-90F0-DD51CEFBFB8A}"/>
    <cellStyle name="Normal 13 5 2" xfId="10750" xr:uid="{DFB414A0-DA5A-4ADC-987A-A4ECF5DFB848}"/>
    <cellStyle name="Normal 13 5 3" xfId="24946" xr:uid="{AD824D12-27C4-4EB4-A45A-29DC2AD26A40}"/>
    <cellStyle name="Normal 13 6" xfId="10746" xr:uid="{3A219689-5422-4FA1-B075-F399298F11EF}"/>
    <cellStyle name="Normal 13 7" xfId="14244" xr:uid="{FCC9ED83-E1A4-418C-9615-6345915A7D89}"/>
    <cellStyle name="Normal 13 8" xfId="23731" xr:uid="{E8F1148D-392D-4381-AD14-FCF3FB1ACAFD}"/>
    <cellStyle name="Normal 13 9" xfId="886" xr:uid="{32851746-5933-46D1-88FF-2801D67EA23C}"/>
    <cellStyle name="Normal 130" xfId="1428" xr:uid="{7B3F33C2-842C-4CF3-8CE3-4BDFE7F84E79}"/>
    <cellStyle name="Normal 130 2" xfId="10751" xr:uid="{B4F03E4E-A6C0-4EED-A38B-B88FA12C833E}"/>
    <cellStyle name="Normal 131" xfId="1430" xr:uid="{DB8297AB-287C-43FD-BFBC-64093C0298A1}"/>
    <cellStyle name="Normal 131 2" xfId="10752" xr:uid="{BCE73D88-92C1-416D-8C63-16B5F39FAE35}"/>
    <cellStyle name="Normal 132" xfId="1432" xr:uid="{F134F221-039B-4986-989C-9ADD6236FE7F}"/>
    <cellStyle name="Normal 132 2" xfId="10753" xr:uid="{8416D7EA-FB2C-4E59-B668-355AC3ED0896}"/>
    <cellStyle name="Normal 133" xfId="1434" xr:uid="{8C7251C1-51BC-4DF2-86C5-E0A6FF289792}"/>
    <cellStyle name="Normal 133 2" xfId="10754" xr:uid="{7610F157-94B6-4127-A830-FF20942F15EE}"/>
    <cellStyle name="Normal 134" xfId="1436" xr:uid="{98CD7B38-7C5B-4E15-86B3-B2ABD72CD00F}"/>
    <cellStyle name="Normal 134 2" xfId="10755" xr:uid="{B28C48C8-F350-4F44-BF08-920DFD37C8A9}"/>
    <cellStyle name="Normal 135" xfId="1438" xr:uid="{309C5542-B551-47C1-B5B4-1F9807334F2C}"/>
    <cellStyle name="Normal 135 2" xfId="10756" xr:uid="{AEE93B34-B7B2-4C1C-8D00-1D00759371B0}"/>
    <cellStyle name="Normal 136" xfId="1440" xr:uid="{28652884-FFB4-426A-83C3-D145ADA735E5}"/>
    <cellStyle name="Normal 136 2" xfId="10757" xr:uid="{EF54EDBA-FB7E-4D7A-8981-075FB73A350B}"/>
    <cellStyle name="Normal 137" xfId="1442" xr:uid="{986D4760-EF2E-4D5D-A3ED-CE067F639479}"/>
    <cellStyle name="Normal 137 2" xfId="10758" xr:uid="{53C59523-CB24-4BF5-AEF3-5923213C6936}"/>
    <cellStyle name="Normal 138" xfId="1444" xr:uid="{384198C3-C698-4AB6-89B8-5E86A0549ADE}"/>
    <cellStyle name="Normal 138 2" xfId="10759" xr:uid="{9FF5F254-980C-4660-A22A-C2436E1B11A1}"/>
    <cellStyle name="Normal 139" xfId="1446" xr:uid="{C1123794-39EC-4CEA-AF71-B9A835B1595E}"/>
    <cellStyle name="Normal 139 2" xfId="10760" xr:uid="{E85C1251-2353-4200-9720-374AAE962381}"/>
    <cellStyle name="Normal 14" xfId="78" xr:uid="{552F3D69-5F79-450E-9175-E86E6B835C2B}"/>
    <cellStyle name="Normal 14 2" xfId="231" xr:uid="{8CCC0E4F-7C77-4817-8B6E-2E0E36FBF0CA}"/>
    <cellStyle name="Normal 14 2 2" xfId="3581" xr:uid="{C51AA69E-8691-43A9-A436-6E6591355A3C}"/>
    <cellStyle name="Normal 14 2 2 2" xfId="10763" xr:uid="{2DD27DB7-3553-4ACD-A15B-8AA578C34791}"/>
    <cellStyle name="Normal 14 2 3" xfId="3580" xr:uid="{844A0634-6E9D-43B1-B437-E2A25697565B}"/>
    <cellStyle name="Normal 14 2 3 2" xfId="10764" xr:uid="{65288348-26B1-46E7-83D4-66BE821A77DB}"/>
    <cellStyle name="Normal 14 2 3 3" xfId="24179" xr:uid="{AC807A63-5C7D-48F9-B3D4-90BC9392443E}"/>
    <cellStyle name="Normal 14 2 4" xfId="10762" xr:uid="{ABD5A408-BDFE-4590-935A-B4FD9F28A39D}"/>
    <cellStyle name="Normal 14 2 5" xfId="859" xr:uid="{6CF59162-4C8D-4677-A79C-27DD1E2AE11E}"/>
    <cellStyle name="Normal 14 3" xfId="248" xr:uid="{80CD264D-3DE9-46B6-8888-29F15809D337}"/>
    <cellStyle name="Normal 14 3 2" xfId="6709" xr:uid="{CB00218C-5D92-4BB8-9920-13014143EA7D}"/>
    <cellStyle name="Normal 14 3 2 2" xfId="10766" xr:uid="{9AA3EC40-50E3-4EEE-93B5-5AF71E5F8895}"/>
    <cellStyle name="Normal 14 3 3" xfId="10765" xr:uid="{EC28655B-9810-4435-B2A4-8E7736357322}"/>
    <cellStyle name="Normal 14 3 4" xfId="967" xr:uid="{7126682D-ADD0-40D0-B8D9-B61E9FDFF228}"/>
    <cellStyle name="Normal 14 4" xfId="3579" xr:uid="{51640DFE-587A-4D48-9187-D1B90EEA2C24}"/>
    <cellStyle name="Normal 14 4 2" xfId="10767" xr:uid="{A1390E0E-BD96-48D4-A00F-F9C58FF3E100}"/>
    <cellStyle name="Normal 14 4 3" xfId="24178" xr:uid="{9674BF25-97DD-41CF-8A10-8AF64D2AF1A5}"/>
    <cellStyle name="Normal 14 5" xfId="6959" xr:uid="{1892BF71-A548-4210-A08D-2DEAB0C6196C}"/>
    <cellStyle name="Normal 14 5 2" xfId="10768" xr:uid="{A7BB946F-521B-4B6F-9EF4-B153EF1B9362}"/>
    <cellStyle name="Normal 14 5 3" xfId="24623" xr:uid="{5D50316C-DEB6-446D-9960-971F959B8544}"/>
    <cellStyle name="Normal 14 6" xfId="7756" xr:uid="{CCDD26FA-3EE6-470F-8A92-79C4DBC1112E}"/>
    <cellStyle name="Normal 14 6 2" xfId="10769" xr:uid="{BCD80666-3C1C-43B2-919A-92505839220F}"/>
    <cellStyle name="Normal 14 6 3" xfId="25265" xr:uid="{49DFA643-5D02-4CBD-8FD0-A4AF901E31E2}"/>
    <cellStyle name="Normal 14 7" xfId="10761" xr:uid="{9A10BA81-DDDF-4FC4-8DCE-2F22744D46EA}"/>
    <cellStyle name="Normal 14 8" xfId="858" xr:uid="{4217F762-EBCB-4439-BA90-E2984AF66AF4}"/>
    <cellStyle name="Normal 140" xfId="1448" xr:uid="{3DC05874-9447-4140-B45B-3CCBE8135568}"/>
    <cellStyle name="Normal 140 2" xfId="10770" xr:uid="{98A1F2FD-7B5C-4ACE-BBFD-DCBC5F99AD6A}"/>
    <cellStyle name="Normal 141" xfId="1450" xr:uid="{E7A4A51A-5565-47D4-A664-2A06825B451C}"/>
    <cellStyle name="Normal 141 2" xfId="7056" xr:uid="{9FD6FB24-376D-40C8-A19B-B627D87EA974}"/>
    <cellStyle name="Normal 141 2 2" xfId="10772" xr:uid="{76E1632F-3517-4ECD-AC0D-3C1AB77F3416}"/>
    <cellStyle name="Normal 141 2 3" xfId="24694" xr:uid="{A25BD4BD-3763-44CF-9A12-0500C5CCFD57}"/>
    <cellStyle name="Normal 141 3" xfId="7051" xr:uid="{9E824037-D527-46F7-A8F0-9800A6AEEAC4}"/>
    <cellStyle name="Normal 141 3 2" xfId="10773" xr:uid="{97B36D3F-D485-4186-8C20-407ACA2FEC8C}"/>
    <cellStyle name="Normal 141 3 3" xfId="24690" xr:uid="{9DE16492-EE71-48D8-8A0F-1AC48A1D5665}"/>
    <cellStyle name="Normal 141 4" xfId="10771" xr:uid="{BE0788B2-7D63-4691-AB98-97E05B96140C}"/>
    <cellStyle name="Normal 142" xfId="1452" xr:uid="{387ABD8C-4B57-4238-9E53-6122CA1F9B2F}"/>
    <cellStyle name="Normal 142 2" xfId="6935" xr:uid="{DA246F7E-97F5-405C-A6E9-B901B49C57C4}"/>
    <cellStyle name="Normal 142 2 2" xfId="10775" xr:uid="{E45D99AE-477D-4027-BB8A-246F75DDD2FB}"/>
    <cellStyle name="Normal 142 2 3" xfId="24602" xr:uid="{E328649C-CB4B-4B28-91F8-D704218159CD}"/>
    <cellStyle name="Normal 142 3" xfId="7256" xr:uid="{54FC8212-7B74-44D7-888E-69B90D373681}"/>
    <cellStyle name="Normal 142 3 2" xfId="10776" xr:uid="{F67288B3-280A-4EF0-B43D-0D3D99D16AC2}"/>
    <cellStyle name="Normal 142 3 3" xfId="24851" xr:uid="{B09216E2-FC2C-4564-9421-F3EEB0B97C38}"/>
    <cellStyle name="Normal 142 4" xfId="10774" xr:uid="{140DF395-5470-434C-B07D-59544B690D45}"/>
    <cellStyle name="Normal 143" xfId="1454" xr:uid="{EE26D820-1C63-47C0-BF2A-4199A18EC098}"/>
    <cellStyle name="Normal 143 2" xfId="7682" xr:uid="{841B5A52-91E1-4139-BE0A-5BC18A5918B3}"/>
    <cellStyle name="Normal 143 2 2" xfId="10778" xr:uid="{C79E6B19-D63F-4821-963A-FA792861E7C0}"/>
    <cellStyle name="Normal 143 2 3" xfId="25196" xr:uid="{EF1E9AC0-2B64-4A12-9359-9E4F040C01D8}"/>
    <cellStyle name="Normal 143 3" xfId="7457" xr:uid="{207A3C91-5C20-4357-88A4-31D32E2499C6}"/>
    <cellStyle name="Normal 143 3 2" xfId="10779" xr:uid="{30C1F49C-6A44-40BD-8795-521167632530}"/>
    <cellStyle name="Normal 143 3 3" xfId="25015" xr:uid="{C25845DD-9225-4073-9BE3-210DFE9FC306}"/>
    <cellStyle name="Normal 143 4" xfId="10777" xr:uid="{1EB94176-0595-4C2F-8539-83912EC5D881}"/>
    <cellStyle name="Normal 144" xfId="1456" xr:uid="{9FD4C7C0-0C52-4E94-A0DB-D1D571E0615C}"/>
    <cellStyle name="Normal 144 2" xfId="7532" xr:uid="{7C1068CE-BBB6-45BD-919C-BB287F5DBF9D}"/>
    <cellStyle name="Normal 144 2 2" xfId="10781" xr:uid="{4F620AA2-6003-4E91-A085-280D12C9D633}"/>
    <cellStyle name="Normal 144 2 3" xfId="25077" xr:uid="{0718D8F6-2437-4CD7-A1A2-3C73DD42E439}"/>
    <cellStyle name="Normal 144 3" xfId="6958" xr:uid="{87B53F44-9C7F-4A9C-BA84-487F0324A1F9}"/>
    <cellStyle name="Normal 144 3 2" xfId="10782" xr:uid="{F677713F-B7F2-447A-80D6-71CEE2E85FEA}"/>
    <cellStyle name="Normal 144 3 3" xfId="24622" xr:uid="{461442F6-E7E2-41A1-AFC5-868DCB153036}"/>
    <cellStyle name="Normal 144 4" xfId="10780" xr:uid="{0D5428FC-0B43-45D6-A5CE-89D53D9D7EAE}"/>
    <cellStyle name="Normal 145" xfId="1458" xr:uid="{96E6CB7E-1DE8-4BF4-A909-119C08187B49}"/>
    <cellStyle name="Normal 145 2" xfId="7221" xr:uid="{541679A4-A652-4DB0-A4E5-E9990BAF84D4}"/>
    <cellStyle name="Normal 145 2 2" xfId="10784" xr:uid="{6FAB5905-C5AA-445C-A316-66E3C085A5BE}"/>
    <cellStyle name="Normal 145 2 3" xfId="24825" xr:uid="{ECC1FECE-10CD-43D9-B672-602561ADCCEA}"/>
    <cellStyle name="Normal 145 3" xfId="6988" xr:uid="{0EA29684-F599-4411-BC40-6B6E008FC04C}"/>
    <cellStyle name="Normal 145 3 2" xfId="10785" xr:uid="{C797111E-F389-4FF6-BCDE-6647C10AB85E}"/>
    <cellStyle name="Normal 145 3 3" xfId="24643" xr:uid="{20D84ED6-6C84-4E31-85E9-D25925C8F924}"/>
    <cellStyle name="Normal 145 4" xfId="10783" xr:uid="{9891A618-92B9-4F8E-8C5D-33F2D507AF28}"/>
    <cellStyle name="Normal 146" xfId="1460" xr:uid="{6FBA64E2-5D1C-4F58-8F14-4E13E03763CA}"/>
    <cellStyle name="Normal 146 2" xfId="7684" xr:uid="{BF7B7E8E-76BC-47C2-A383-C52F2A56D9B1}"/>
    <cellStyle name="Normal 146 2 2" xfId="10787" xr:uid="{093B270B-A9EC-4826-A7BA-52FAED2843AB}"/>
    <cellStyle name="Normal 146 2 3" xfId="25198" xr:uid="{7243DD36-7BB4-4AC2-A02A-9DAC0314AD70}"/>
    <cellStyle name="Normal 146 3" xfId="7827" xr:uid="{08EC527A-EB71-4D75-9B4C-0978FCC6C64C}"/>
    <cellStyle name="Normal 146 3 2" xfId="10788" xr:uid="{325EF3E1-F8E5-4FC8-BC21-CEB89B791425}"/>
    <cellStyle name="Normal 146 3 3" xfId="25320" xr:uid="{97902ED9-4809-44A9-917E-3B1E9A8006CD}"/>
    <cellStyle name="Normal 146 4" xfId="10786" xr:uid="{F9292663-680C-4A92-999E-52D1F285D036}"/>
    <cellStyle name="Normal 147" xfId="1462" xr:uid="{D7B5D75C-A9A1-4C31-AABB-58C7E80BCEED}"/>
    <cellStyle name="Normal 147 2" xfId="10789" xr:uid="{DB3DAC4B-4072-4D6F-B25C-A37A4DEA02DC}"/>
    <cellStyle name="Normal 148" xfId="1464" xr:uid="{A44886C3-623F-4472-992F-A475DCF2B53F}"/>
    <cellStyle name="Normal 148 2" xfId="10790" xr:uid="{6CD52DE9-55A7-42B8-A6B0-59D11C374428}"/>
    <cellStyle name="Normal 149" xfId="1466" xr:uid="{1E7A84F1-D813-435F-B654-7773ED0F990B}"/>
    <cellStyle name="Normal 149 2" xfId="10791" xr:uid="{78F06E3A-5431-4915-94DC-278590BEA115}"/>
    <cellStyle name="Normal 15" xfId="199" xr:uid="{EC5FB5B8-5F95-4670-9BCC-59233FB62201}"/>
    <cellStyle name="Normal 15 10" xfId="1000" xr:uid="{378393E8-7FFF-49AD-B910-7FFB335C2C44}"/>
    <cellStyle name="Normal 15 2" xfId="204" xr:uid="{4AA43FED-FE6D-4609-BE75-35B0F56EB6CA}"/>
    <cellStyle name="Normal 15 2 2" xfId="10793" xr:uid="{D066EC0E-775A-431A-AFE9-11A042E1FFC0}"/>
    <cellStyle name="Normal 15 2 3" xfId="3583" xr:uid="{5C056E50-3A31-452D-97A1-4D66AAEED663}"/>
    <cellStyle name="Normal 15 3" xfId="3584" xr:uid="{838DEE7F-1366-4750-B665-58C96B363A6B}"/>
    <cellStyle name="Normal 15 3 2" xfId="6710" xr:uid="{BBAD855E-36E4-489D-AF60-AFAD8C85527E}"/>
    <cellStyle name="Normal 15 3 2 2" xfId="10795" xr:uid="{A3ACF69D-B3C5-4E98-9130-B97712AD3661}"/>
    <cellStyle name="Normal 15 3 3" xfId="10794" xr:uid="{185597B7-0CF0-478E-A4C3-62E9A70F38CD}"/>
    <cellStyle name="Normal 15 4" xfId="3585" xr:uid="{591A8287-EE28-45A2-855C-C451140C1C25}"/>
    <cellStyle name="Normal 15 4 2" xfId="10796" xr:uid="{15A21323-2F6E-466A-9779-DB82A02565CB}"/>
    <cellStyle name="Normal 15 5" xfId="3582" xr:uid="{4A54609C-BF68-4E57-8B46-A58F6441F177}"/>
    <cellStyle name="Normal 15 5 2" xfId="10797" xr:uid="{02642A4F-D845-40AB-8171-A39D5E307054}"/>
    <cellStyle name="Normal 15 5 3" xfId="24180" xr:uid="{BAA9FF33-6142-4948-BEFE-8A87132CD833}"/>
    <cellStyle name="Normal 15 6" xfId="7734" xr:uid="{6C690F2F-85A5-4973-8F23-684C92986F58}"/>
    <cellStyle name="Normal 15 6 2" xfId="10798" xr:uid="{25F3DC36-74E8-482C-82E9-C25E46D0465A}"/>
    <cellStyle name="Normal 15 6 3" xfId="25247" xr:uid="{06260B45-8EB2-4039-AB8D-A0BCABC13711}"/>
    <cellStyle name="Normal 15 7" xfId="7260" xr:uid="{6513C00B-B0AA-4CD8-B70F-E685B42053C3}"/>
    <cellStyle name="Normal 15 7 2" xfId="10799" xr:uid="{7C985471-6811-48F0-BC66-E217961E15A7}"/>
    <cellStyle name="Normal 15 7 3" xfId="24855" xr:uid="{565DEEAF-5216-42C1-9326-23A442C2C147}"/>
    <cellStyle name="Normal 15 8" xfId="10792" xr:uid="{345E3316-0C3A-408A-B40F-718C3DF15E4C}"/>
    <cellStyle name="Normal 15 9" xfId="23789" xr:uid="{E2686D06-FFA0-4A80-9E46-3793CFDC4B99}"/>
    <cellStyle name="Normal 150" xfId="1468" xr:uid="{6F881E18-182E-4ED4-9584-6A2F6509260A}"/>
    <cellStyle name="Normal 150 2" xfId="10800" xr:uid="{4E5F583D-6CB5-4672-B3AF-3BEEFB1AF6F3}"/>
    <cellStyle name="Normal 151" xfId="1470" xr:uid="{451E21F4-F686-4545-98FF-10E1199B4155}"/>
    <cellStyle name="Normal 151 2" xfId="10801" xr:uid="{47EFBCB1-AB81-4092-8ED1-4504BEE278A8}"/>
    <cellStyle name="Normal 152" xfId="1472" xr:uid="{758AFF2A-EE76-400D-BD94-84624745AD56}"/>
    <cellStyle name="Normal 152 2" xfId="10802" xr:uid="{BD2BDB7B-9BB0-43CA-A005-7532449A135B}"/>
    <cellStyle name="Normal 153" xfId="1474" xr:uid="{C67F8724-CFEE-4FFE-869E-055388BB30AB}"/>
    <cellStyle name="Normal 153 2" xfId="10803" xr:uid="{58966DFE-E0B1-495D-B1C4-09C3288F1258}"/>
    <cellStyle name="Normal 154" xfId="1476" xr:uid="{98E46D0F-6D94-4CAB-BF83-AF6501A7188A}"/>
    <cellStyle name="Normal 154 2" xfId="10804" xr:uid="{A89E5FF0-7BC1-4B4C-A998-C4FEE9BBCFBB}"/>
    <cellStyle name="Normal 155" xfId="1478" xr:uid="{C3845304-46B3-4BE9-8998-7B0ED13918A4}"/>
    <cellStyle name="Normal 155 2" xfId="10805" xr:uid="{DB50A061-864D-4B99-BC5A-4E2155BC836C}"/>
    <cellStyle name="Normal 156" xfId="1480" xr:uid="{9FE4F911-A8F1-4056-AA69-B9ABDFB42114}"/>
    <cellStyle name="Normal 156 2" xfId="10806" xr:uid="{C1C4A4A3-382D-4060-8560-A33FA69066F4}"/>
    <cellStyle name="Normal 157" xfId="1482" xr:uid="{4F0408D4-F9E2-4CEE-BFC8-810B3E55CB83}"/>
    <cellStyle name="Normal 157 2" xfId="10807" xr:uid="{19BDF9CE-864E-43DB-877C-FDEDC884A395}"/>
    <cellStyle name="Normal 158" xfId="1484" xr:uid="{BC2B9302-D9A3-49D5-8007-719D3740AA3C}"/>
    <cellStyle name="Normal 158 2" xfId="10808" xr:uid="{967F4984-36F1-4EDB-8D19-F5B77063C52E}"/>
    <cellStyle name="Normal 159" xfId="1486" xr:uid="{62C31FCA-64FB-4C4C-BD48-E5B60362B65E}"/>
    <cellStyle name="Normal 159 2" xfId="10809" xr:uid="{27B7A026-7FA7-45D2-B6DD-437BF4288DB3}"/>
    <cellStyle name="Normal 16" xfId="14" xr:uid="{C3B63812-F6FB-44C5-AC87-E16FAE1E5CBC}"/>
    <cellStyle name="Normal 16 10" xfId="863" xr:uid="{35542E7C-A8FB-4E4A-9FF2-B83434A1BBBF}"/>
    <cellStyle name="Normal 16 2" xfId="213" xr:uid="{DE651453-9EED-4543-ADFE-7EC0F1711B06}"/>
    <cellStyle name="Normal 16 2 2" xfId="10811" xr:uid="{70463688-A6FC-4E8F-81BC-6E9D39EAFCBD}"/>
    <cellStyle name="Normal 16 2 3" xfId="3587" xr:uid="{4299DCFE-ECEE-45EF-84B6-0A786E058CB4}"/>
    <cellStyle name="Normal 16 3" xfId="254" xr:uid="{2C036BA5-2912-4686-9C70-CD6979EB224C}"/>
    <cellStyle name="Normal 16 3 2" xfId="6711" xr:uid="{55A66348-9EC4-4729-ACCE-04EC58A67BB4}"/>
    <cellStyle name="Normal 16 3 2 2" xfId="10813" xr:uid="{0914582F-4263-407E-A765-E0A0BF2DDF18}"/>
    <cellStyle name="Normal 16 3 3" xfId="10812" xr:uid="{A68E39CB-96BA-40DA-9665-A794B0D70013}"/>
    <cellStyle name="Normal 16 4" xfId="3588" xr:uid="{19F43D98-69DB-44D3-9661-DD37AEB100DE}"/>
    <cellStyle name="Normal 16 4 2" xfId="10814" xr:uid="{2ADCE95E-0059-4A89-9CA6-28758CBCCD95}"/>
    <cellStyle name="Normal 16 5" xfId="3586" xr:uid="{7C2B44B5-B350-49AA-8226-AD95DB94A363}"/>
    <cellStyle name="Normal 16 5 2" xfId="10815" xr:uid="{67B5AE9F-D0F3-4544-820F-E195FCBE5C26}"/>
    <cellStyle name="Normal 16 5 3" xfId="24181" xr:uid="{B6D4C733-EE39-4AE2-827F-E8388DEAD95E}"/>
    <cellStyle name="Normal 16 6" xfId="7091" xr:uid="{F385142F-0480-4D0D-A613-00320D4854BD}"/>
    <cellStyle name="Normal 16 6 2" xfId="10816" xr:uid="{85E546D3-E604-42A8-94F3-F2BD07A9909D}"/>
    <cellStyle name="Normal 16 6 3" xfId="24723" xr:uid="{DE4ACCE6-D8B1-471A-97FC-FD827293C271}"/>
    <cellStyle name="Normal 16 7" xfId="7610" xr:uid="{37DCF77E-DB5F-43A1-B3F0-BBBFB2E0DCA9}"/>
    <cellStyle name="Normal 16 7 2" xfId="10817" xr:uid="{512BCBC5-6607-435D-A9D7-76E415736A04}"/>
    <cellStyle name="Normal 16 7 3" xfId="25141" xr:uid="{D49B1363-46D5-488F-933F-DFDE7F985B82}"/>
    <cellStyle name="Normal 16 8" xfId="10810" xr:uid="{D69F322C-009B-45DE-995D-F17801717C85}"/>
    <cellStyle name="Normal 16 9" xfId="23724" xr:uid="{D0DBAE8E-D648-4A2D-835C-E785D2241752}"/>
    <cellStyle name="Normal 160" xfId="1488" xr:uid="{7D5B1184-9C3A-4AC7-91CD-507E3497B776}"/>
    <cellStyle name="Normal 160 2" xfId="10818" xr:uid="{E4276139-8BE2-4DE9-9C00-D45FB30694A1}"/>
    <cellStyle name="Normal 161" xfId="1490" xr:uid="{F126E33E-E223-487C-AE98-924812038C9F}"/>
    <cellStyle name="Normal 161 2" xfId="10819" xr:uid="{6A361FB4-07F9-4C02-8936-E0F8C1338D02}"/>
    <cellStyle name="Normal 162" xfId="1492" xr:uid="{4E0C5666-9A58-4A10-8F72-847446EACA24}"/>
    <cellStyle name="Normal 162 2" xfId="10820" xr:uid="{BB76797F-9B7D-4E82-BC41-27BAF4B9EE22}"/>
    <cellStyle name="Normal 163" xfId="1494" xr:uid="{739DB182-EAA7-48AB-8D31-03CC5083EAB4}"/>
    <cellStyle name="Normal 163 2" xfId="10821" xr:uid="{EEB541E3-52DB-414C-94EE-7C1183AF470E}"/>
    <cellStyle name="Normal 164" xfId="1496" xr:uid="{550CE8F3-2BED-46B8-B971-9D4153562F18}"/>
    <cellStyle name="Normal 164 2" xfId="10822" xr:uid="{B2AA0FA9-A063-4783-A00B-48172B9D63CE}"/>
    <cellStyle name="Normal 165" xfId="1498" xr:uid="{CB63AA8C-F819-4F91-9CFE-398AA42340C6}"/>
    <cellStyle name="Normal 165 2" xfId="10823" xr:uid="{CAC7D4C4-9C4D-455C-B9D1-E1050314B120}"/>
    <cellStyle name="Normal 166" xfId="1500" xr:uid="{AEAB4899-0DE9-4771-A4A7-100CE543A540}"/>
    <cellStyle name="Normal 166 2" xfId="10824" xr:uid="{D6F069C2-0130-4090-88D9-589DDDBB48DA}"/>
    <cellStyle name="Normal 167" xfId="1502" xr:uid="{31AD0BC4-F1C1-4576-A3BF-88E2A1ABF1F7}"/>
    <cellStyle name="Normal 167 2" xfId="10825" xr:uid="{CB8D9C16-35FB-4C6F-A28F-7D3D75A8DB00}"/>
    <cellStyle name="Normal 168" xfId="1504" xr:uid="{7DD1A51B-E8DE-4C92-BC6B-DAC9E86777AB}"/>
    <cellStyle name="Normal 168 2" xfId="10826" xr:uid="{89415D98-9918-40DA-8F2A-5EBD87686EC6}"/>
    <cellStyle name="Normal 169" xfId="1506" xr:uid="{96E2394D-B48E-4518-A0DE-D026699211DE}"/>
    <cellStyle name="Normal 169 2" xfId="10827" xr:uid="{DBD419E0-948C-44AB-8171-6354A1742A6D}"/>
    <cellStyle name="Normal 17" xfId="206" xr:uid="{57D8DACD-513A-4395-AEF6-F9B0871C1AC5}"/>
    <cellStyle name="Normal 17 2" xfId="3590" xr:uid="{712F0121-925D-437D-A43F-E9613DBDA5E6}"/>
    <cellStyle name="Normal 17 2 2" xfId="10829" xr:uid="{B95DD8D2-454F-4853-AE12-CBE954264928}"/>
    <cellStyle name="Normal 17 3" xfId="3589" xr:uid="{DB7A936A-D39F-4A63-AF40-FF7CE12A8C3B}"/>
    <cellStyle name="Normal 17 3 2" xfId="10830" xr:uid="{0ADD3162-7248-43D0-8637-962497BBA2EC}"/>
    <cellStyle name="Normal 17 3 3" xfId="20093" xr:uid="{0B37F45B-8A39-49A8-8ECA-D48C7B80BD51}"/>
    <cellStyle name="Normal 17 3 4" xfId="24182" xr:uid="{9B4723A6-7D35-4CC2-A578-1F514EEC2473}"/>
    <cellStyle name="Normal 17 4" xfId="7250" xr:uid="{588782FA-B617-4B56-A707-38B789C3470F}"/>
    <cellStyle name="Normal 17 4 2" xfId="10831" xr:uid="{287C32CA-AE26-4681-86A8-E5787849B736}"/>
    <cellStyle name="Normal 17 4 3" xfId="24846" xr:uid="{24392B43-0746-41DF-89E5-7473228D7628}"/>
    <cellStyle name="Normal 17 5" xfId="7671" xr:uid="{8885F26A-ACE6-492A-8BD6-D1456147D1F8}"/>
    <cellStyle name="Normal 17 5 2" xfId="10832" xr:uid="{FBA992C8-5B27-463A-AAED-FB2C5CDE0490}"/>
    <cellStyle name="Normal 17 5 3" xfId="25188" xr:uid="{1A04CA3A-C2E4-4C85-AE4F-29A7B6C6EA02}"/>
    <cellStyle name="Normal 17 6" xfId="10828" xr:uid="{2214BF6B-859C-4FD6-8D98-3C5D40DD5E9C}"/>
    <cellStyle name="Normal 17 7" xfId="14245" xr:uid="{CAEF81E2-47F4-4EC9-A9C5-3DE3B254C71A}"/>
    <cellStyle name="Normal 17 8" xfId="23793" xr:uid="{F01D61D5-AD03-4C10-AF3C-F1650479A58B}"/>
    <cellStyle name="Normal 17 9" xfId="1007" xr:uid="{A32F4EE6-DFA0-48A0-9A29-45F6348EBE1D}"/>
    <cellStyle name="Normal 170" xfId="1508" xr:uid="{895EDEEE-09B5-4CB9-A30A-B2F8726FFF15}"/>
    <cellStyle name="Normal 170 2" xfId="10833" xr:uid="{09FC18AB-4366-4531-8CE0-DB360369C702}"/>
    <cellStyle name="Normal 171" xfId="1510" xr:uid="{0C2C942D-6AD1-4D5A-8BC2-C3D21159F9A8}"/>
    <cellStyle name="Normal 171 2" xfId="10834" xr:uid="{6FB2E9B9-B3C1-4FCA-AEE6-3EF6C436A6E6}"/>
    <cellStyle name="Normal 172" xfId="1513" xr:uid="{1F21FCCD-855D-4E40-A897-1AF36394B443}"/>
    <cellStyle name="Normal 172 2" xfId="10835" xr:uid="{8367BBAD-137C-4AC5-8C08-4C5809161FDF}"/>
    <cellStyle name="Normal 173" xfId="1511" xr:uid="{8E6353F6-6EE1-4773-BCD8-DE0F4C3C955A}"/>
    <cellStyle name="Normal 173 2" xfId="10836" xr:uid="{C3DE7BE3-ED9A-4FD7-80C8-D89894757B43}"/>
    <cellStyle name="Normal 174" xfId="1516" xr:uid="{A77EB2E6-82EC-4547-96F5-4B55E9C2C285}"/>
    <cellStyle name="Normal 174 2" xfId="10837" xr:uid="{FB177D1A-5AF2-499C-B11F-933D3812993F}"/>
    <cellStyle name="Normal 175" xfId="5503" xr:uid="{4E808DA3-8B04-4F5D-A629-D3445980EDD0}"/>
    <cellStyle name="Normal 175 2" xfId="10838" xr:uid="{D709BEEA-88D4-4966-B06A-6DA84643345E}"/>
    <cellStyle name="Normal 176" xfId="5504" xr:uid="{56E8350B-B11C-44E4-AB38-B45137A59A26}"/>
    <cellStyle name="Normal 176 2" xfId="10839" xr:uid="{EBD27CED-8AB0-49BD-9C86-E5EDAFBF207F}"/>
    <cellStyle name="Normal 177" xfId="5505" xr:uid="{7D7D553C-301B-4183-8219-EEC95C6C49E6}"/>
    <cellStyle name="Normal 177 2" xfId="10840" xr:uid="{B9AE2761-07C6-4455-BB1D-8A84845042B0}"/>
    <cellStyle name="Normal 178" xfId="5506" xr:uid="{58539C3F-251D-480E-9881-25EE07F3ECA0}"/>
    <cellStyle name="Normal 178 2" xfId="10841" xr:uid="{71FCFE69-61A2-4B77-9102-1521A08164B6}"/>
    <cellStyle name="Normal 179" xfId="5507" xr:uid="{882C2E71-4C25-4BD2-9D2D-DF9B314FEEDF}"/>
    <cellStyle name="Normal 179 2" xfId="10842" xr:uid="{B609A1BA-42EE-4520-BD8B-16DCDE3FBBB6}"/>
    <cellStyle name="Normal 18" xfId="205" xr:uid="{5EB553E5-405D-41D2-81D7-9EE995FEA00B}"/>
    <cellStyle name="Normal 18 2" xfId="3592" xr:uid="{33F44ACF-CF4A-4C8E-98D0-074DD768E8E7}"/>
    <cellStyle name="Normal 18 2 2" xfId="10844" xr:uid="{FB0D11EA-271E-4EA3-862D-5F5D2A1DCFBD}"/>
    <cellStyle name="Normal 18 3" xfId="3591" xr:uid="{D2995AA8-81D6-465E-BAA2-C4AC201449F4}"/>
    <cellStyle name="Normal 18 3 2" xfId="10845" xr:uid="{930791F1-52B9-44A3-9EA6-BA5C8752C0F4}"/>
    <cellStyle name="Normal 18 3 3" xfId="20125" xr:uid="{B63ED45D-BC0A-4D07-A1BF-18065E35BF5E}"/>
    <cellStyle name="Normal 18 3 4" xfId="24183" xr:uid="{DFDA16DC-C217-4DCB-A73A-49D9A400147B}"/>
    <cellStyle name="Normal 18 4" xfId="5497" xr:uid="{07546925-5D0B-42A3-9344-D3BE39CEE4EF}"/>
    <cellStyle name="Normal 18 4 2" xfId="10846" xr:uid="{765AE084-FF39-4B2A-A3BF-BF4F6A732CCC}"/>
    <cellStyle name="Normal 18 4 3" xfId="24488" xr:uid="{5E52DFB2-F19B-48CE-8B19-0D19D4F4B510}"/>
    <cellStyle name="Normal 18 5" xfId="7736" xr:uid="{C7D0CC70-A34F-4842-842E-83BBECC192AD}"/>
    <cellStyle name="Normal 18 5 2" xfId="10847" xr:uid="{FD0B7A83-71E6-4357-80F5-B447E1975408}"/>
    <cellStyle name="Normal 18 5 3" xfId="25248" xr:uid="{1AFCFE96-B734-4118-8D44-550F84FE0FEA}"/>
    <cellStyle name="Normal 18 6" xfId="10843" xr:uid="{80F5D6B3-E71B-42A9-9104-3BB213DF7948}"/>
    <cellStyle name="Normal 18 7" xfId="14280" xr:uid="{7E6B3CC2-7F36-4459-9270-68941443381C}"/>
    <cellStyle name="Normal 18 8" xfId="23806" xr:uid="{7F737975-56D0-412F-9FEC-19FE8AB9989D}"/>
    <cellStyle name="Normal 18 9" xfId="1047" xr:uid="{55B8759F-31B8-4ED2-BE02-E8D2D11E019C}"/>
    <cellStyle name="Normal 180" xfId="5508" xr:uid="{05BC8068-094D-4607-B5BA-9B924E8D1A57}"/>
    <cellStyle name="Normal 180 2" xfId="10848" xr:uid="{60C8E146-43C0-43BF-B771-8041C54CC46B}"/>
    <cellStyle name="Normal 181" xfId="5509" xr:uid="{C3822C2E-8CEA-4B08-95F5-E10465887E57}"/>
    <cellStyle name="Normal 181 2" xfId="10849" xr:uid="{017EF320-8FBF-4F23-9CE2-1D3B91D13124}"/>
    <cellStyle name="Normal 182" xfId="5510" xr:uid="{F79FD3AC-BEDD-4AA1-90F1-AE3D20860B63}"/>
    <cellStyle name="Normal 182 2" xfId="10850" xr:uid="{072A2368-9132-4827-9F78-BD2992BC5D59}"/>
    <cellStyle name="Normal 183" xfId="5511" xr:uid="{FA150E51-ACD6-4088-8CD2-05694A135705}"/>
    <cellStyle name="Normal 183 2" xfId="10851" xr:uid="{AC18D5E6-2FA2-46AD-925A-B9D87505081E}"/>
    <cellStyle name="Normal 184" xfId="5512" xr:uid="{4701094D-4B16-4677-80F5-05F1FC8C5D33}"/>
    <cellStyle name="Normal 184 2" xfId="10852" xr:uid="{8C281FD0-44E2-4D90-BE46-8A9527F93BFB}"/>
    <cellStyle name="Normal 185" xfId="5513" xr:uid="{E46FE3DA-CC34-475F-B354-61C812EB8850}"/>
    <cellStyle name="Normal 185 2" xfId="10853" xr:uid="{49E53403-17B0-4902-AAB5-4F2B702EC952}"/>
    <cellStyle name="Normal 186" xfId="5514" xr:uid="{CFCC7F58-8F84-4ABB-BA72-06803615E3AC}"/>
    <cellStyle name="Normal 186 2" xfId="10854" xr:uid="{53930786-6099-49BA-ADE4-F6710E2C46BC}"/>
    <cellStyle name="Normal 187" xfId="5515" xr:uid="{3D519E18-57F5-4A7B-8397-77E685BF3DCA}"/>
    <cellStyle name="Normal 187 2" xfId="10855" xr:uid="{E9235ED9-BF2E-4C1B-84BF-D1BFE8E31D98}"/>
    <cellStyle name="Normal 188" xfId="5516" xr:uid="{5568847C-1B52-4E4C-BA63-461AC1FE7312}"/>
    <cellStyle name="Normal 188 2" xfId="10856" xr:uid="{209783DA-620D-4C70-A125-699097AFE043}"/>
    <cellStyle name="Normal 189" xfId="5517" xr:uid="{EE18E2EE-5728-4873-9978-D8F77385C2AB}"/>
    <cellStyle name="Normal 189 2" xfId="10857" xr:uid="{752A1F7E-B324-43D0-B3F1-6D7741EF3065}"/>
    <cellStyle name="Normal 19" xfId="233" xr:uid="{3A5E6A6D-7FD8-475C-BE9C-235FFDD4826D}"/>
    <cellStyle name="Normal 19 2" xfId="3594" xr:uid="{6F3D01CB-4366-4854-B123-BFDDA88C93CE}"/>
    <cellStyle name="Normal 19 2 2" xfId="10859" xr:uid="{AEB11590-8B30-4B28-BB55-30EE1E936688}"/>
    <cellStyle name="Normal 19 3" xfId="3593" xr:uid="{F536A3A2-D3A9-45FE-918E-A88D30FCC85E}"/>
    <cellStyle name="Normal 19 3 2" xfId="10860" xr:uid="{BA817DE0-66E4-40E0-8FB8-6E628887900A}"/>
    <cellStyle name="Normal 19 3 3" xfId="20126" xr:uid="{694AB06D-1519-4B06-A2CB-1CB47AFA04ED}"/>
    <cellStyle name="Normal 19 3 4" xfId="24184" xr:uid="{F067C387-8454-4142-938D-DE7D916E7638}"/>
    <cellStyle name="Normal 19 4" xfId="1672" xr:uid="{40182EB6-D70B-4D3F-9800-AC376C64D656}"/>
    <cellStyle name="Normal 19 4 2" xfId="10861" xr:uid="{88DF0D2E-BC36-4874-BE91-A6F7BA975C79}"/>
    <cellStyle name="Normal 19 4 3" xfId="24024" xr:uid="{F75E0EF4-8FB0-4750-AD2A-609A72F48291}"/>
    <cellStyle name="Normal 19 5" xfId="7307" xr:uid="{6C176600-4C55-4B26-920C-FC8CDB97EEC8}"/>
    <cellStyle name="Normal 19 5 2" xfId="10862" xr:uid="{999D5FD6-219E-40E1-A3E9-21E983DBE0DB}"/>
    <cellStyle name="Normal 19 5 3" xfId="24896" xr:uid="{BE4DCFFF-BA0B-4F4A-9583-31CB0424446C}"/>
    <cellStyle name="Normal 19 6" xfId="10858" xr:uid="{2652EFB6-4106-4EF7-85ED-2B12E83BDCC0}"/>
    <cellStyle name="Normal 19 7" xfId="14281" xr:uid="{190DA836-710F-4E6E-BDD9-F146CC3EACA2}"/>
    <cellStyle name="Normal 19 8" xfId="23832" xr:uid="{77F1C9CD-FF2F-4CA1-9C8E-A3D92F41098E}"/>
    <cellStyle name="Normal 19 9" xfId="1174" xr:uid="{9BC854D9-674D-4C8B-8634-9DE9AB747335}"/>
    <cellStyle name="Normal 190" xfId="5518" xr:uid="{21EA49A9-1BEE-4E5F-A729-150ACC9EC093}"/>
    <cellStyle name="Normal 190 2" xfId="10863" xr:uid="{2FCA5632-9F82-44EC-B07F-665CC2FA8D7A}"/>
    <cellStyle name="Normal 191" xfId="5519" xr:uid="{65339B6A-B59A-40F2-AA1E-486C4694461B}"/>
    <cellStyle name="Normal 191 2" xfId="10864" xr:uid="{9B84FEBC-EF39-4408-8A16-34118ABD1C9F}"/>
    <cellStyle name="Normal 192" xfId="5520" xr:uid="{FD8F29F3-13FF-4DDB-910F-F18A5385D756}"/>
    <cellStyle name="Normal 192 2" xfId="10865" xr:uid="{9522817A-C7F0-4880-A6F9-B2A577E190D8}"/>
    <cellStyle name="Normal 193" xfId="5521" xr:uid="{FF467CDC-F6D1-4C6D-8572-E0C929807CCE}"/>
    <cellStyle name="Normal 193 2" xfId="10866" xr:uid="{7BD32FE2-EE9E-412A-BCF1-ADA74861BF31}"/>
    <cellStyle name="Normal 194" xfId="5522" xr:uid="{FCBC4FB5-EAAF-4F38-9E52-F789C9B2DCC9}"/>
    <cellStyle name="Normal 194 2" xfId="10867" xr:uid="{996076BC-0E50-4248-82FB-3C620EE3D5D2}"/>
    <cellStyle name="Normal 195" xfId="5523" xr:uid="{AAC59214-D8DB-4A58-9954-5A87FAFB5762}"/>
    <cellStyle name="Normal 195 2" xfId="10868" xr:uid="{47507296-F6FF-4EEA-9D66-5A5BD4B4C81A}"/>
    <cellStyle name="Normal 196" xfId="5524" xr:uid="{CE96C709-B52D-4817-8169-B34B4E3FD983}"/>
    <cellStyle name="Normal 196 2" xfId="10869" xr:uid="{CC80A198-0EA9-4860-BC15-0A217EFEF593}"/>
    <cellStyle name="Normal 197" xfId="5525" xr:uid="{AD572FA3-6F63-48A8-989F-25D2125EFB62}"/>
    <cellStyle name="Normal 197 2" xfId="10870" xr:uid="{5B0CE319-07E4-40EE-8863-573DFD1F3E44}"/>
    <cellStyle name="Normal 198" xfId="5526" xr:uid="{C59739C3-0092-45D4-9CC1-85C06E37E217}"/>
    <cellStyle name="Normal 198 2" xfId="10871" xr:uid="{B702D03D-CBDB-4122-A1B9-37026CEE12E1}"/>
    <cellStyle name="Normal 199" xfId="5527" xr:uid="{1CBE0F09-2A7D-4281-8A81-8F2477F9A9EE}"/>
    <cellStyle name="Normal 199 2" xfId="10872" xr:uid="{F480B723-91D3-4712-8A82-354D1A89919F}"/>
    <cellStyle name="Normal 2" xfId="7" xr:uid="{355C4B25-B162-4D61-8495-4EA55D2BFCD7}"/>
    <cellStyle name="Normal 2 10" xfId="3596" xr:uid="{F29DE4D5-B7AB-4ABB-A7DE-BAA63F068A1A}"/>
    <cellStyle name="Normal 2 10 2" xfId="10873" xr:uid="{D964FA4E-5BEF-495C-9B34-A01F9D77776D}"/>
    <cellStyle name="Normal 2 11" xfId="3597" xr:uid="{79FB12B3-DAEC-4DD0-A9B8-2FF7B7131961}"/>
    <cellStyle name="Normal 2 11 2" xfId="10874" xr:uid="{A16D0690-F4A1-4CDB-97C8-765B8AD679C5}"/>
    <cellStyle name="Normal 2 12" xfId="7749" xr:uid="{376DCAA6-5EDA-401A-8AB4-6FA7DD7C3C1B}"/>
    <cellStyle name="Normal 2 12 2" xfId="10875" xr:uid="{730623C0-F0F1-4D0A-AE8B-602E1B694492}"/>
    <cellStyle name="Normal 2 12 3" xfId="25258" xr:uid="{F9398DF3-ED2A-4BC1-BB8A-38FF2BF374A9}"/>
    <cellStyle name="Normal 2 13" xfId="7137" xr:uid="{E70E09CB-179E-403A-B53A-DF141F6423FF}"/>
    <cellStyle name="Normal 2 13 2" xfId="10876" xr:uid="{16E6EB48-0A3D-4CC3-B6A2-1928D76E3511}"/>
    <cellStyle name="Normal 2 13 3" xfId="24759" xr:uid="{928AB5EB-AFBD-4989-9D01-879869EEF5CD}"/>
    <cellStyle name="Normal 2 14" xfId="9326" xr:uid="{71971B23-02CD-4209-A8F3-79A11BB8B2DB}"/>
    <cellStyle name="Normal 2 15" xfId="8414" xr:uid="{CAB9BE9D-93E1-4E65-886B-C11627D2BE81}"/>
    <cellStyle name="Normal 2 15 2" xfId="10877" xr:uid="{C747C374-D70F-4822-A816-76B2FA2544E9}"/>
    <cellStyle name="Normal 2 15 3" xfId="25693" xr:uid="{134DF2EB-0A9F-4272-8413-72AD698C7B54}"/>
    <cellStyle name="Normal 2 16" xfId="8407" xr:uid="{7C8BAA8A-677E-423F-A4F8-8ACB020EF5A5}"/>
    <cellStyle name="Normal 2 17" xfId="302" xr:uid="{A4227F2B-FBDF-4975-8F47-BF34B3038176}"/>
    <cellStyle name="Normal 2 2" xfId="10" xr:uid="{AAA36385-370D-462E-82A1-2B4AD7550243}"/>
    <cellStyle name="Normal 2 2 10" xfId="6712" xr:uid="{1B55B684-D93A-4003-8201-352782868339}"/>
    <cellStyle name="Normal 2 2 10 2" xfId="10879" xr:uid="{72631976-C335-4FFD-9145-93C842793737}"/>
    <cellStyle name="Normal 2 2 11" xfId="6895" xr:uid="{C6B33DA4-38B9-4BAE-A38A-7260DBC8C3A6}"/>
    <cellStyle name="Normal 2 2 11 2" xfId="10880" xr:uid="{8704889B-074A-4CF7-94DC-D240F48478B5}"/>
    <cellStyle name="Normal 2 2 11 3" xfId="24566" xr:uid="{E2C97B47-A041-42C0-A028-24F0C11DA4EB}"/>
    <cellStyle name="Normal 2 2 12" xfId="3598" xr:uid="{05FDE4F8-352E-4731-9F03-39418E659E47}"/>
    <cellStyle name="Normal 2 2 12 2" xfId="10881" xr:uid="{AD01AF3C-E657-4AAF-88DF-FCF6421C6B5B}"/>
    <cellStyle name="Normal 2 2 12 3" xfId="24186" xr:uid="{5EC518B8-6384-4A9F-A7FA-AA4ACF28D511}"/>
    <cellStyle name="Normal 2 2 13" xfId="7499" xr:uid="{DF3281E5-8FCA-434F-8BBB-482132A7D96D}"/>
    <cellStyle name="Normal 2 2 13 2" xfId="10882" xr:uid="{762DAA1A-A941-47E3-A0C5-EFF9BE98C80B}"/>
    <cellStyle name="Normal 2 2 13 3" xfId="25049" xr:uid="{85863A61-3C53-4E3D-85E7-E37090B742FD}"/>
    <cellStyle name="Normal 2 2 14" xfId="7530" xr:uid="{D76F8E09-2651-4B19-89D2-691C0F37ADB5}"/>
    <cellStyle name="Normal 2 2 14 2" xfId="10883" xr:uid="{C18D05AC-B862-4DF8-A36A-0F25E193E38C}"/>
    <cellStyle name="Normal 2 2 14 3" xfId="25075" xr:uid="{AD33D864-526B-4D63-8515-155D3FBCC7C0}"/>
    <cellStyle name="Normal 2 2 15" xfId="10878" xr:uid="{68D5F6EC-9362-4DE7-9D95-3A6BB60E001E}"/>
    <cellStyle name="Normal 2 2 16" xfId="597" xr:uid="{79F5BAC3-7B9B-4032-8790-1B007AC79919}"/>
    <cellStyle name="Normal 2 2 2" xfId="48" xr:uid="{29B1ED9D-F902-476F-A549-733E4E7EAC4C}"/>
    <cellStyle name="Normal 2 2 2 2" xfId="74" xr:uid="{CA6CDE6B-88AD-4D59-B4AA-61D4F20C0420}"/>
    <cellStyle name="Normal 2 2 2 2 2" xfId="10885" xr:uid="{B3001054-21B8-4049-B559-48B57697A91C}"/>
    <cellStyle name="Normal 2 2 2 2 3" xfId="3600" xr:uid="{CD1AF5E1-D1BF-4785-81AD-72125BA08E52}"/>
    <cellStyle name="Normal 2 2 2 3" xfId="5528" xr:uid="{DBE10754-2A04-42C8-95D9-658C7B8F6E02}"/>
    <cellStyle name="Normal 2 2 2 3 2" xfId="10886" xr:uid="{6BC80D13-114E-4F0C-87C7-202C61473B74}"/>
    <cellStyle name="Normal 2 2 2 4" xfId="7130" xr:uid="{BC4D60E4-DA10-4299-9BCC-93DD7F1EB85E}"/>
    <cellStyle name="Normal 2 2 2 4 2" xfId="10887" xr:uid="{834A7096-7383-4DDC-8D00-416936B3FA55}"/>
    <cellStyle name="Normal 2 2 2 4 3" xfId="24754" xr:uid="{94B6C2FE-E5B1-4132-81CF-81D28CD80749}"/>
    <cellStyle name="Normal 2 2 2 5" xfId="7848" xr:uid="{B71AB9C8-38A2-4F15-B6E1-46EB1B4487CB}"/>
    <cellStyle name="Normal 2 2 2 5 2" xfId="10888" xr:uid="{A4E66F89-8AD2-41FC-869E-F19873C3E11D}"/>
    <cellStyle name="Normal 2 2 2 5 3" xfId="25337" xr:uid="{2AC3F066-DDDD-48A8-B11E-BCA4CC692C6B}"/>
    <cellStyle name="Normal 2 2 2 6" xfId="10884" xr:uid="{94FF80E6-2CFE-4A40-A494-4B096D0E7E03}"/>
    <cellStyle name="Normal 2 2 2 7" xfId="3599" xr:uid="{EC93C192-4C25-40BB-BEF9-8C17763ACE01}"/>
    <cellStyle name="Normal 2 2 3" xfId="57" xr:uid="{3FCF5046-5142-446E-98CF-85FA70C37406}"/>
    <cellStyle name="Normal 2 2 3 2" xfId="110" xr:uid="{21365514-725B-49CB-8AC1-E8965D91DFEE}"/>
    <cellStyle name="Normal 2 2 3 2 2" xfId="185" xr:uid="{D1C32620-F4BE-4025-B286-B328059579E0}"/>
    <cellStyle name="Normal 2 2 3 2 2 2" xfId="10891" xr:uid="{3318252F-6ABF-44E3-83CE-3FED945AD933}"/>
    <cellStyle name="Normal 2 2 3 2 2 3" xfId="6714" xr:uid="{81ED8B41-8E44-43D2-954F-6426513F37F3}"/>
    <cellStyle name="Normal 2 2 3 2 3" xfId="10890" xr:uid="{893D8906-EA11-4CEF-9CF5-2D86AFBE9E11}"/>
    <cellStyle name="Normal 2 2 3 2 4" xfId="3602" xr:uid="{80F9D5B8-EA7C-437B-B067-8CAC3F160EBE}"/>
    <cellStyle name="Normal 2 2 3 3" xfId="151" xr:uid="{A83170C4-95EB-4135-9C41-9B0229066350}"/>
    <cellStyle name="Normal 2 2 3 3 2" xfId="3604" xr:uid="{66FFEFF4-4B67-41FF-A7F0-59D6C6136BC2}"/>
    <cellStyle name="Normal 2 2 3 3 2 2" xfId="6716" xr:uid="{BEABA89A-4635-43A6-ACFB-D4E6AA94B1CC}"/>
    <cellStyle name="Normal 2 2 3 3 2 2 2" xfId="10894" xr:uid="{9C3E92AE-6CDA-4CEE-8F90-8A2A4246097E}"/>
    <cellStyle name="Normal 2 2 3 3 2 3" xfId="10893" xr:uid="{DCAD03C7-5576-4DEA-9460-1DF65E03DE0C}"/>
    <cellStyle name="Normal 2 2 3 3 3" xfId="6715" xr:uid="{94B34492-E050-4217-9AE0-41C636E8BAFA}"/>
    <cellStyle name="Normal 2 2 3 3 3 2" xfId="10895" xr:uid="{D0D85405-77B7-4A6D-869E-04C8286BC207}"/>
    <cellStyle name="Normal 2 2 3 3 4" xfId="10892" xr:uid="{9BE6C326-5C09-4E09-A009-3A02B5A2733E}"/>
    <cellStyle name="Normal 2 2 3 3 5" xfId="3603" xr:uid="{B69710B6-939F-41F6-B5DE-C6C577D69472}"/>
    <cellStyle name="Normal 2 2 3 4" xfId="3605" xr:uid="{D9F66753-7D8A-451E-BAA3-6298B8D7C6EF}"/>
    <cellStyle name="Normal 2 2 3 4 2" xfId="10896" xr:uid="{518113B0-0415-4E30-8C99-69962096F9FF}"/>
    <cellStyle name="Normal 2 2 3 5" xfId="6713" xr:uid="{B676AB18-D40E-45DF-8131-0D94EF4974DE}"/>
    <cellStyle name="Normal 2 2 3 5 2" xfId="10897" xr:uid="{1D987D68-0FC9-4CD6-81CE-FA8BC8207CD7}"/>
    <cellStyle name="Normal 2 2 3 6" xfId="10889" xr:uid="{00BAEF06-0899-4397-8AFA-DBF3528E9009}"/>
    <cellStyle name="Normal 2 2 3 7" xfId="3601" xr:uid="{4D72EEDC-F3CB-4F34-BE60-896893369FDD}"/>
    <cellStyle name="Normal 2 2 4" xfId="95" xr:uid="{2F208810-A62D-4E53-A1B9-F0384D19EBEF}"/>
    <cellStyle name="Normal 2 2 4 2" xfId="169" xr:uid="{76953161-03FF-4149-BF6F-247A2CDE3E04}"/>
    <cellStyle name="Normal 2 2 4 2 2" xfId="10899" xr:uid="{73C65FDE-EFED-4BBD-9D1E-0B052584B3BE}"/>
    <cellStyle name="Normal 2 2 4 2 3" xfId="3607" xr:uid="{09B6983B-4FAF-4AA7-B7EA-61AACA9094D7}"/>
    <cellStyle name="Normal 2 2 4 3" xfId="6717" xr:uid="{4BD64CA1-4949-450C-A7D2-E38BB83EFAE2}"/>
    <cellStyle name="Normal 2 2 4 3 2" xfId="10900" xr:uid="{C32DAD2F-18E2-4490-9719-5D947E0E75C2}"/>
    <cellStyle name="Normal 2 2 4 4" xfId="10898" xr:uid="{79E24ECD-3824-434B-808D-372C1A82B86C}"/>
    <cellStyle name="Normal 2 2 4 5" xfId="3606" xr:uid="{F9359E31-D805-4114-A214-F4B3B76F2E4D}"/>
    <cellStyle name="Normal 2 2 5" xfId="135" xr:uid="{654A6D4F-9505-4FA9-9CE4-6F852A6F69FC}"/>
    <cellStyle name="Normal 2 2 5 2" xfId="3609" xr:uid="{292376BB-E426-4240-919A-47C00C5D2EC0}"/>
    <cellStyle name="Normal 2 2 5 2 2" xfId="6719" xr:uid="{859C5728-B0DF-42BA-860C-BD8EEB4470C8}"/>
    <cellStyle name="Normal 2 2 5 2 2 2" xfId="10903" xr:uid="{D1E4E806-37C1-4EA8-AD02-94800547E399}"/>
    <cellStyle name="Normal 2 2 5 2 3" xfId="10902" xr:uid="{5C2DC25D-FB58-4747-BF56-EE2E5FD03ACF}"/>
    <cellStyle name="Normal 2 2 5 3" xfId="3610" xr:uid="{DC827D32-A68B-4C99-8D8D-003FA3EBD2F1}"/>
    <cellStyle name="Normal 2 2 5 3 2" xfId="6720" xr:uid="{44C5193E-E0C5-48FC-B239-615F009C432E}"/>
    <cellStyle name="Normal 2 2 5 3 2 2" xfId="10905" xr:uid="{88D486C0-9FC7-4E0C-8D3D-1C432A8DAFD6}"/>
    <cellStyle name="Normal 2 2 5 3 3" xfId="10904" xr:uid="{8A2365A7-3395-43FE-8AF2-9C4EF455FD10}"/>
    <cellStyle name="Normal 2 2 5 4" xfId="3611" xr:uid="{F920AEB0-AD2B-475A-8765-2C03842B414D}"/>
    <cellStyle name="Normal 2 2 5 4 2" xfId="6721" xr:uid="{CC6DF77B-5700-4696-8436-E322AC0C1B9B}"/>
    <cellStyle name="Normal 2 2 5 4 2 2" xfId="10907" xr:uid="{567E121D-D2D6-49D9-B61D-FDF5077555FA}"/>
    <cellStyle name="Normal 2 2 5 4 3" xfId="10906" xr:uid="{2A25D2AF-137D-42D7-8C5E-89AC8BD1A12F}"/>
    <cellStyle name="Normal 2 2 5 5" xfId="3612" xr:uid="{CFAFA96F-948F-434D-9534-9EED19D513A7}"/>
    <cellStyle name="Normal 2 2 5 5 2" xfId="10908" xr:uid="{0584FFD6-3714-4A18-BD7D-17CCC8360BFF}"/>
    <cellStyle name="Normal 2 2 5 6" xfId="6718" xr:uid="{93A0A880-CC85-4CBC-8933-513164ACC173}"/>
    <cellStyle name="Normal 2 2 5 6 2" xfId="10909" xr:uid="{5013B71A-A9AD-4DFC-BD35-7760170A0C54}"/>
    <cellStyle name="Normal 2 2 5 7" xfId="10901" xr:uid="{593F1EF0-9B9D-49F4-8730-7F7A87124C5C}"/>
    <cellStyle name="Normal 2 2 5 8" xfId="3608" xr:uid="{6647CE3C-1B32-4478-ABB9-AA47FC41D2B2}"/>
    <cellStyle name="Normal 2 2 6" xfId="3613" xr:uid="{83BE361C-D420-4B11-9BD4-BE31DE073FF4}"/>
    <cellStyle name="Normal 2 2 6 2" xfId="3614" xr:uid="{EAFB6AED-4F04-4036-AB18-BA9FF704C538}"/>
    <cellStyle name="Normal 2 2 6 2 2" xfId="10911" xr:uid="{7F45AE65-1581-41F8-996D-F90F30A05631}"/>
    <cellStyle name="Normal 2 2 6 3" xfId="6722" xr:uid="{57B73494-82EF-419E-9C4B-92433226D543}"/>
    <cellStyle name="Normal 2 2 6 3 2" xfId="10912" xr:uid="{FD728FB0-C7A9-4621-A82F-CB63CECCB4EF}"/>
    <cellStyle name="Normal 2 2 6 4" xfId="10910" xr:uid="{ED9E9518-705A-4CF3-8E1E-4F7F51351CC4}"/>
    <cellStyle name="Normal 2 2 7" xfId="3615" xr:uid="{C986BE7F-53DA-40B0-90DE-6B3C2D6E7E66}"/>
    <cellStyle name="Normal 2 2 7 2" xfId="10913" xr:uid="{FFD9FC34-1030-4FC4-A01B-1E3F9B2714B0}"/>
    <cellStyle name="Normal 2 2 8" xfId="3616" xr:uid="{F0AC8C03-5392-40BC-861E-99504AEE33CF}"/>
    <cellStyle name="Normal 2 2 8 2" xfId="6723" xr:uid="{6A2AC5FC-BFE1-4769-86D4-759A45CB2C53}"/>
    <cellStyle name="Normal 2 2 8 2 2" xfId="10915" xr:uid="{E30F4ABA-B210-4F94-9A8A-A37AAB1DE865}"/>
    <cellStyle name="Normal 2 2 8 3" xfId="10914" xr:uid="{85065008-7F4B-49AB-9926-72B44322CC52}"/>
    <cellStyle name="Normal 2 2 9" xfId="3617" xr:uid="{BED64963-EDAF-4112-91F6-FF57ACBD9DC4}"/>
    <cellStyle name="Normal 2 2 9 2" xfId="10916" xr:uid="{DAACCF53-3747-4CEB-BFA9-5E21F6188CC8}"/>
    <cellStyle name="Normal 2 3" xfId="30" xr:uid="{C71F57E2-9A4E-4675-AC97-6ED1ED15E757}"/>
    <cellStyle name="Normal 2 3 2" xfId="49" xr:uid="{B3A4F240-F806-42C1-AABD-8A95AC8656C0}"/>
    <cellStyle name="Normal 2 3 2 2" xfId="75" xr:uid="{B3F34D45-7F2E-4B3C-A83C-B31A7A331BD7}"/>
    <cellStyle name="Normal 2 3 2 2 2" xfId="118" xr:uid="{5496F5E8-7481-4A3A-8F9F-29BBD1A5164F}"/>
    <cellStyle name="Normal 2 3 2 2 2 2" xfId="192" xr:uid="{11C603E6-5C32-4D99-B642-6FB229E2CB56}"/>
    <cellStyle name="Normal 2 3 2 2 3" xfId="158" xr:uid="{A7BD2B4E-D8BA-4EE0-BCD8-5414C04E2234}"/>
    <cellStyle name="Normal 2 3 2 2 4" xfId="10918" xr:uid="{89097E5F-0683-44CB-B01E-10AED7A166B3}"/>
    <cellStyle name="Normal 2 3 2 3" xfId="104" xr:uid="{CBCAF67D-132F-4DB3-893A-B35257CF01F9}"/>
    <cellStyle name="Normal 2 3 2 3 2" xfId="178" xr:uid="{B3AD014B-762C-4EDD-BBE7-62ABF46297C4}"/>
    <cellStyle name="Normal 2 3 2 3 3" xfId="25164" xr:uid="{044163D5-9A08-4AF1-9A41-A3423A2278E9}"/>
    <cellStyle name="Normal 2 3 2 4" xfId="144" xr:uid="{89C8538E-432C-44B2-BF9C-503E2A67A977}"/>
    <cellStyle name="Normal 2 3 2 5" xfId="7639" xr:uid="{3D8630FB-7570-486C-B36F-507AA3205AB7}"/>
    <cellStyle name="Normal 2 3 3" xfId="34" xr:uid="{82730D2F-FA45-4A7A-A344-BD86769EA5FD}"/>
    <cellStyle name="Normal 2 3 3 2" xfId="63" xr:uid="{8CF908D7-4256-44C5-9AF4-54910F4E25E9}"/>
    <cellStyle name="Normal 2 3 3 2 2" xfId="227" xr:uid="{E6519A10-FC1A-44CC-B48A-37EB1C98EE46}"/>
    <cellStyle name="Normal 2 3 3 2 2 2" xfId="10919" xr:uid="{BCBAB820-7729-44D0-9920-EF8195B2AD11}"/>
    <cellStyle name="Normal 2 3 3 2 3" xfId="244" xr:uid="{E72D2A29-7BAA-4935-AC73-DF2BAA83343A}"/>
    <cellStyle name="Normal 2 3 3 3" xfId="221" xr:uid="{DF371846-C5FC-4F84-B3D5-462787FC0E6C}"/>
    <cellStyle name="Normal 2 3 3 3 2" xfId="24823" xr:uid="{A64423D5-AC79-4643-BEA8-29A03E20D4A3}"/>
    <cellStyle name="Normal 2 3 3 4" xfId="238" xr:uid="{711BA86B-6A4B-4966-97D3-0C6DC5F8F6A5}"/>
    <cellStyle name="Normal 2 3 3 4 2" xfId="7219" xr:uid="{59A2DB39-20AF-46E8-BC78-DB00A7EAE282}"/>
    <cellStyle name="Normal 2 3 4" xfId="56" xr:uid="{74AC5256-0606-4B58-8235-E733969524D8}"/>
    <cellStyle name="Normal 2 3 4 2" xfId="109" xr:uid="{F904AEE4-FE19-408F-BC95-576E6E899EA6}"/>
    <cellStyle name="Normal 2 3 4 2 2" xfId="184" xr:uid="{8AB2452F-BC3B-4AC2-A023-A7B1A0EDEFF8}"/>
    <cellStyle name="Normal 2 3 4 3" xfId="150" xr:uid="{628D0C34-741E-4228-99F9-A714CF6DEEFB}"/>
    <cellStyle name="Normal 2 3 4 4" xfId="10917" xr:uid="{B1B2B79A-A635-4579-8631-32DCBC8B592A}"/>
    <cellStyle name="Normal 2 3 5" xfId="94" xr:uid="{146E1777-C697-4BC8-AE0B-7E326EC88D27}"/>
    <cellStyle name="Normal 2 3 5 2" xfId="168" xr:uid="{9540B3D0-F0D7-40B4-B503-AFE9FD2AD27D}"/>
    <cellStyle name="Normal 2 3 6" xfId="134" xr:uid="{9B6BE3F7-F2C9-4E40-AFF7-17D41EC9FB94}"/>
    <cellStyle name="Normal 2 38" xfId="3618" xr:uid="{7297FAA2-A950-4CA0-A17A-B712D7894A20}"/>
    <cellStyle name="Normal 2 38 2" xfId="6724" xr:uid="{9F030941-F2DE-4994-BF54-55E87F253813}"/>
    <cellStyle name="Normal 2 38 2 2" xfId="10921" xr:uid="{24870BD4-3FF0-4CB4-A74D-D35661B14A07}"/>
    <cellStyle name="Normal 2 38 3" xfId="10920" xr:uid="{81348C30-4AFD-4AD8-8E79-F92A6AED031B}"/>
    <cellStyle name="Normal 2 4" xfId="50" xr:uid="{2B1CB083-7874-4DCE-B599-55B662AC0089}"/>
    <cellStyle name="Normal 2 4 2" xfId="76" xr:uid="{5BAC0A59-0B4F-4FB0-AC95-83EB9FD29BEC}"/>
    <cellStyle name="Normal 2 4 2 2" xfId="119" xr:uid="{3DE6DBDB-6188-43AB-8321-65E7DDBAF974}"/>
    <cellStyle name="Normal 2 4 2 2 2" xfId="193" xr:uid="{5B82C3C0-0220-428D-A990-25F1F86332F7}"/>
    <cellStyle name="Normal 2 4 2 2 2 2" xfId="10924" xr:uid="{F900B7A8-EFB8-4E20-9A84-D086BDED85A8}"/>
    <cellStyle name="Normal 2 4 2 2 3" xfId="6726" xr:uid="{EDFA263F-E21A-4BD5-BF50-7A1E79BCEEAC}"/>
    <cellStyle name="Normal 2 4 2 3" xfId="159" xr:uid="{A7B14139-D7EE-4B1F-AD4C-28B51CA3DBC8}"/>
    <cellStyle name="Normal 2 4 2 3 2" xfId="10923" xr:uid="{1B0A7C45-C93E-49CE-BBCE-63220B55095D}"/>
    <cellStyle name="Normal 2 4 2 4" xfId="3620" xr:uid="{5D6F40DD-87AD-4BD5-ABB9-55EBE6BE5DAA}"/>
    <cellStyle name="Normal 2 4 3" xfId="105" xr:uid="{CCD1F750-D5F6-4493-B9EC-823609745F08}"/>
    <cellStyle name="Normal 2 4 3 2" xfId="179" xr:uid="{648E5DBF-9611-4A6E-B04E-B8EB36CA28A4}"/>
    <cellStyle name="Normal 2 4 3 2 2" xfId="10925" xr:uid="{906FCEDD-2904-4D2C-9B57-2C8C0BF8F00B}"/>
    <cellStyle name="Normal 2 4 3 3" xfId="3621" xr:uid="{8E70B120-5379-4DBF-BF66-D614BFBD29C0}"/>
    <cellStyle name="Normal 2 4 4" xfId="145" xr:uid="{997A3854-F12C-4DD7-AAEA-0C29F28DF463}"/>
    <cellStyle name="Normal 2 4 4 2" xfId="10926" xr:uid="{8A1F8510-6C94-4E7D-9304-0F98DA10DACD}"/>
    <cellStyle name="Normal 2 4 4 3" xfId="3622" xr:uid="{D97A991C-E661-42D5-A59D-A88DBE5F7CE2}"/>
    <cellStyle name="Normal 2 4 5" xfId="6725" xr:uid="{58E14BA6-1847-4F0B-9965-3BE619A52411}"/>
    <cellStyle name="Normal 2 4 5 2" xfId="10927" xr:uid="{821538FB-5936-4823-9C6D-0BB1D5219FBF}"/>
    <cellStyle name="Normal 2 4 6" xfId="6942" xr:uid="{F49DA0C1-ACBA-41AE-A052-07D500959C22}"/>
    <cellStyle name="Normal 2 4 6 2" xfId="10928" xr:uid="{C0CC43C6-0087-4E84-95DD-AC3F7E4D4B52}"/>
    <cellStyle name="Normal 2 4 6 3" xfId="24608" xr:uid="{5E286801-EB8B-4567-AC94-7CD577CF4FCA}"/>
    <cellStyle name="Normal 2 4 7" xfId="7849" xr:uid="{33472C73-C348-450A-91B4-4E35A5A52A2A}"/>
    <cellStyle name="Normal 2 4 7 2" xfId="10929" xr:uid="{D260FE87-1289-4B0B-AF6D-3C58366ACAF6}"/>
    <cellStyle name="Normal 2 4 7 3" xfId="25338" xr:uid="{C6EB82D7-234B-470E-9D62-4BD0A0765DA5}"/>
    <cellStyle name="Normal 2 4 8" xfId="10922" xr:uid="{7EF437D5-5134-4221-A555-EA5A884DE901}"/>
    <cellStyle name="Normal 2 4 9" xfId="3619" xr:uid="{8CE375F1-AC93-41B1-A9C6-E22130C6584F}"/>
    <cellStyle name="Normal 2 5" xfId="52" xr:uid="{C8C139F5-BB64-4AB2-B245-1158BCE29F95}"/>
    <cellStyle name="Normal 2 5 2" xfId="106" xr:uid="{867A67A2-DDF1-4166-95B1-58F7C10D20D1}"/>
    <cellStyle name="Normal 2 5 2 2" xfId="181" xr:uid="{86813A5F-6789-4179-AF73-33D57DD209D0}"/>
    <cellStyle name="Normal 2 5 2 2 2" xfId="10931" xr:uid="{41A3833B-8CE9-4303-9E2A-16F9626CA8B1}"/>
    <cellStyle name="Normal 2 5 2 3" xfId="3624" xr:uid="{DFF26CA7-8714-4F4F-8EB7-6DBDD2037FBD}"/>
    <cellStyle name="Normal 2 5 3" xfId="147" xr:uid="{6B47ACF8-7AFC-40A1-9B73-7FAE9062ECD1}"/>
    <cellStyle name="Normal 2 5 3 2" xfId="10932" xr:uid="{97A45BBE-7B03-4798-AB81-3254A07F3F91}"/>
    <cellStyle name="Normal 2 5 3 3" xfId="3625" xr:uid="{EE9774D8-0ACD-45AD-BCA1-DBEB5B9AFAC7}"/>
    <cellStyle name="Normal 2 5 4" xfId="7850" xr:uid="{D9B9B4A2-C00B-41AE-9BE9-29B7C3F7E280}"/>
    <cellStyle name="Normal 2 5 4 2" xfId="10933" xr:uid="{6FBC5D2E-740F-4772-82FB-4DA9696CC941}"/>
    <cellStyle name="Normal 2 5 4 3" xfId="25339" xr:uid="{EB49F23E-BB1A-4DB7-AB15-3B4422821B63}"/>
    <cellStyle name="Normal 2 5 5" xfId="10930" xr:uid="{06331D3F-CA9B-409C-8637-A53BE0437FFD}"/>
    <cellStyle name="Normal 2 5 6" xfId="3623" xr:uid="{013DA63A-9A00-4155-A113-D6B548084EE9}"/>
    <cellStyle name="Normal 2 6" xfId="88" xr:uid="{A8AB27AA-1DF6-46BF-814E-8766218F15AB}"/>
    <cellStyle name="Normal 2 6 2" xfId="162" xr:uid="{43AAD9D1-4440-4E67-8DF3-AC2E9AADD28F}"/>
    <cellStyle name="Normal 2 6 2 2" xfId="10934" xr:uid="{3D409EFF-D6E6-41CF-9448-B072EDD4E2B5}"/>
    <cellStyle name="Normal 2 6 3" xfId="3626" xr:uid="{13F127B3-5B00-43A2-A285-D7846F10B51A}"/>
    <cellStyle name="Normal 2 7" xfId="128" xr:uid="{E80E94E4-C575-4367-AEEF-7A665F338CEA}"/>
    <cellStyle name="Normal 2 7 2" xfId="3628" xr:uid="{4EBF5C49-66CB-4F73-BEFA-70B6FD2665DF}"/>
    <cellStyle name="Normal 2 7 2 2" xfId="10936" xr:uid="{C1B8B035-DFEB-4747-A3FF-5E77C41A5164}"/>
    <cellStyle name="Normal 2 7 3" xfId="10935" xr:uid="{24CD2B1B-710C-4F8F-95F2-C7989B8B6CB2}"/>
    <cellStyle name="Normal 2 7 4" xfId="3627" xr:uid="{74672200-D621-49CE-B365-F77F992B2B23}"/>
    <cellStyle name="Normal 2 8" xfId="21" xr:uid="{D51F4B6A-5147-4192-87F8-F0DBCCB25456}"/>
    <cellStyle name="Normal 2 8 2" xfId="216" xr:uid="{73B9A2ED-D147-4637-9BCF-8A935B3A19C5}"/>
    <cellStyle name="Normal 2 8 2 2" xfId="10937" xr:uid="{F6BDCC37-6896-432C-AF09-0767721E5219}"/>
    <cellStyle name="Normal 2 8 3" xfId="257" xr:uid="{2304210E-2353-4A3A-9E1C-56CD964DDEDC}"/>
    <cellStyle name="Normal 2 8 3 2" xfId="3629" xr:uid="{A5364FB7-4D1E-4C9F-87DB-44610907B2E8}"/>
    <cellStyle name="Normal 2 9" xfId="209" xr:uid="{FE9D85E2-1DA3-419A-BF2A-CDE33566F36C}"/>
    <cellStyle name="Normal 2 9 2" xfId="10938" xr:uid="{11634E0F-5942-4F89-8775-7F9A58E7F8CC}"/>
    <cellStyle name="Normal 2 9 3" xfId="3630" xr:uid="{46CEC5AD-AFC1-4F3B-9566-5E63C24914D8}"/>
    <cellStyle name="Normal 2_Xl0000006" xfId="598" xr:uid="{25466256-C153-455E-A218-60BB8A5AD5CE}"/>
    <cellStyle name="Normal 20" xfId="260" xr:uid="{3027D9B9-6A6B-4280-8709-7BCE9616AF5B}"/>
    <cellStyle name="Normal 20 2" xfId="3632" xr:uid="{CA631B35-CF8A-44EB-BBE0-9439016F3321}"/>
    <cellStyle name="Normal 20 2 2" xfId="10940" xr:uid="{1BBAE7C9-BD4D-4F87-A9C1-7F08E023B17B}"/>
    <cellStyle name="Normal 20 3" xfId="3631" xr:uid="{DD4FBF11-25B4-43B9-975F-ECEE9D69D2E5}"/>
    <cellStyle name="Normal 20 3 2" xfId="10941" xr:uid="{23019EB9-62BC-4FA2-BAF7-593D481B06E4}"/>
    <cellStyle name="Normal 20 3 3" xfId="20127" xr:uid="{67B2286C-47C1-4149-B05B-7454B5B6B0D3}"/>
    <cellStyle name="Normal 20 3 4" xfId="24187" xr:uid="{B752BCD3-AD17-4538-A340-AC1D575A4161}"/>
    <cellStyle name="Normal 20 4" xfId="7185" xr:uid="{C6A5E137-B2B0-4A46-AAF4-25C98885BDC1}"/>
    <cellStyle name="Normal 20 4 2" xfId="10942" xr:uid="{BF90F836-A942-4CC4-8264-0E31D3E53B5F}"/>
    <cellStyle name="Normal 20 4 3" xfId="24796" xr:uid="{B76484AA-320C-4B8D-8DFF-F0C1047ED869}"/>
    <cellStyle name="Normal 20 5" xfId="7139" xr:uid="{B8334CB5-99FB-48E7-BD0C-55171CD53818}"/>
    <cellStyle name="Normal 20 5 2" xfId="10943" xr:uid="{C82D7F81-6CCD-4963-B9D8-D72CD8573EF7}"/>
    <cellStyle name="Normal 20 5 3" xfId="24761" xr:uid="{8C827FB2-2069-4574-ACB0-0659EA06C6C3}"/>
    <cellStyle name="Normal 20 6" xfId="10939" xr:uid="{B246FA25-1AD6-4967-8CD4-FEEDD9C61E14}"/>
    <cellStyle name="Normal 20 7" xfId="14282" xr:uid="{FE177C79-97D8-440E-8296-6B73C140A5EA}"/>
    <cellStyle name="Normal 20 8" xfId="23851" xr:uid="{E52E9279-5277-47A6-B5A9-4837187C3D42}"/>
    <cellStyle name="Normal 20 9" xfId="1205" xr:uid="{AE0D3806-7C4E-4A81-87C6-B2EF011EE65F}"/>
    <cellStyle name="Normal 200" xfId="5529" xr:uid="{D7C9DA2A-BFB4-43F0-A115-C068C8964DAC}"/>
    <cellStyle name="Normal 200 2" xfId="10944" xr:uid="{9E1C9FA1-6E3F-48F3-B21D-9029F02E5000}"/>
    <cellStyle name="Normal 201" xfId="5530" xr:uid="{3C21D37B-24FB-4EE1-8D49-3C8B4B6E6271}"/>
    <cellStyle name="Normal 201 2" xfId="10945" xr:uid="{F49F98C1-8856-4A0E-B46A-5F5775E6E49E}"/>
    <cellStyle name="Normal 202" xfId="5531" xr:uid="{C6420483-3083-4847-A7F6-631BD2DF9AC9}"/>
    <cellStyle name="Normal 202 2" xfId="10946" xr:uid="{B1FD2784-27E8-4164-816D-6F5C8F7A579B}"/>
    <cellStyle name="Normal 203" xfId="5532" xr:uid="{3B40E943-E91A-413F-B422-8EC2DB78797A}"/>
    <cellStyle name="Normal 203 2" xfId="10947" xr:uid="{282D6DDC-029F-4DF1-A893-0495498656A1}"/>
    <cellStyle name="Normal 204" xfId="5533" xr:uid="{6C1B2E09-A52B-4117-AC94-B0FACDE524DA}"/>
    <cellStyle name="Normal 204 2" xfId="10948" xr:uid="{64A5C7C1-7691-4D9F-8D4D-996A6F6C52E6}"/>
    <cellStyle name="Normal 205" xfId="5534" xr:uid="{39FC5B76-2C33-47C5-9E6F-E99AB0CEE8F6}"/>
    <cellStyle name="Normal 205 2" xfId="10949" xr:uid="{F3ED3101-6C60-4F3A-BBC7-1954F74C2A7B}"/>
    <cellStyle name="Normal 206" xfId="5535" xr:uid="{BE5697D0-E0CE-442D-979A-BBD1359D0330}"/>
    <cellStyle name="Normal 206 2" xfId="10950" xr:uid="{A5288E2A-3894-4822-85E9-533DE1D631C4}"/>
    <cellStyle name="Normal 207" xfId="5536" xr:uid="{D39605FB-D84E-4206-B44E-86BC90E963C4}"/>
    <cellStyle name="Normal 207 2" xfId="10951" xr:uid="{1A839D34-07F2-4D94-8036-D245C3B8F7D1}"/>
    <cellStyle name="Normal 208" xfId="5537" xr:uid="{1FAEFE78-BFA6-49FD-A748-BCC1C9418FB8}"/>
    <cellStyle name="Normal 208 2" xfId="10952" xr:uid="{F2BB1EA4-6522-4CD9-A1C0-45679CE270C4}"/>
    <cellStyle name="Normal 209" xfId="5538" xr:uid="{0C6096D6-80B4-42D5-8D54-8932435D6E96}"/>
    <cellStyle name="Normal 209 2" xfId="10953" xr:uid="{F6C84821-D7A0-4707-B92E-FF6E13819A1F}"/>
    <cellStyle name="Normal 21" xfId="261" xr:uid="{7AF6572C-92CB-48C6-BF55-6983CAF1C70E}"/>
    <cellStyle name="Normal 21 2" xfId="3634" xr:uid="{063F2825-C2C0-42FB-A279-365D849DB483}"/>
    <cellStyle name="Normal 21 2 2" xfId="10955" xr:uid="{4B48AF76-7173-4FC3-ADFE-63689593DA1C}"/>
    <cellStyle name="Normal 21 3" xfId="3633" xr:uid="{C4A6947B-EA31-4E1F-87C6-677083BF1888}"/>
    <cellStyle name="Normal 21 3 2" xfId="10956" xr:uid="{4E571A44-9956-47AB-A8C8-5D6C60BF775D}"/>
    <cellStyle name="Normal 21 3 3" xfId="20128" xr:uid="{B49C7573-4AF8-4A98-B384-A9BB9B0BD632}"/>
    <cellStyle name="Normal 21 3 4" xfId="24188" xr:uid="{6CA53409-7F46-4887-9A8A-E7C7A4C7C6A0}"/>
    <cellStyle name="Normal 21 4" xfId="7119" xr:uid="{73840C5C-2B20-4799-9C20-C8C41A63D39B}"/>
    <cellStyle name="Normal 21 4 2" xfId="10957" xr:uid="{1E6F3F07-15B0-4E90-B2D8-9C00197261B4}"/>
    <cellStyle name="Normal 21 4 3" xfId="24745" xr:uid="{BDD0E0EC-5963-44E5-9D29-DDBF529042C5}"/>
    <cellStyle name="Normal 21 5" xfId="1666" xr:uid="{ABC3EFDA-FDEE-4528-9506-8E7E23AEB8FA}"/>
    <cellStyle name="Normal 21 5 2" xfId="10958" xr:uid="{346B7DA6-F0DE-4DFE-B6BC-7BEDC79E673B}"/>
    <cellStyle name="Normal 21 5 3" xfId="24018" xr:uid="{D1E497E7-47F6-4408-9169-537583F6E416}"/>
    <cellStyle name="Normal 21 6" xfId="10954" xr:uid="{1EAF2D33-D46C-4D17-9FB5-7FE1718FB5C8}"/>
    <cellStyle name="Normal 21 7" xfId="14283" xr:uid="{44A72210-CFA8-455A-A547-D28AEF288721}"/>
    <cellStyle name="Normal 21 8" xfId="23837" xr:uid="{1D1E2C9A-BAD6-4D0C-8DA9-999731A1C67E}"/>
    <cellStyle name="Normal 21 9" xfId="1183" xr:uid="{6C01A4FA-01CD-4B8D-9C04-9E7CDD146841}"/>
    <cellStyle name="Normal 210" xfId="5539" xr:uid="{D0AC8506-1927-4C7A-A5CB-4193DC8D6FB4}"/>
    <cellStyle name="Normal 210 2" xfId="10959" xr:uid="{74EDA9C7-CBF9-4065-93FB-8877A8069EE4}"/>
    <cellStyle name="Normal 211" xfId="5540" xr:uid="{CE2B7606-021D-4255-8113-8B8503FB6A3F}"/>
    <cellStyle name="Normal 211 2" xfId="10960" xr:uid="{6A64FF83-A41A-436C-8C21-0B839C3DA06F}"/>
    <cellStyle name="Normal 212" xfId="5541" xr:uid="{C49ACA4A-4EE7-4C59-B719-09DC652A9E4A}"/>
    <cellStyle name="Normal 212 2" xfId="10961" xr:uid="{80C49AB2-4EB1-4E4D-9818-B23680FE52B7}"/>
    <cellStyle name="Normal 213" xfId="5542" xr:uid="{318E0FD0-58D4-48C4-A432-77F3B426C28A}"/>
    <cellStyle name="Normal 213 2" xfId="10962" xr:uid="{31A178CA-76FC-47C3-8DB6-FBB6C0FBA5BE}"/>
    <cellStyle name="Normal 214" xfId="5543" xr:uid="{4161FE00-D919-468B-B912-FB6538D6074B}"/>
    <cellStyle name="Normal 214 2" xfId="6727" xr:uid="{D199B2CA-BBEA-4142-B5C1-26335F97E690}"/>
    <cellStyle name="Normal 214 2 2" xfId="10964" xr:uid="{E7316B99-80DC-4C3A-B2E3-E947D6A0A891}"/>
    <cellStyle name="Normal 214 3" xfId="10963" xr:uid="{41046D70-DE46-4BFA-8608-B175FD09C4BF}"/>
    <cellStyle name="Normal 215" xfId="6822" xr:uid="{22A678FA-8495-43BF-B586-F4A66039B40E}"/>
    <cellStyle name="Normal 215 2" xfId="10965" xr:uid="{FF227532-2F32-4B00-A35E-95E74A61FF80}"/>
    <cellStyle name="Normal 216" xfId="6823" xr:uid="{164510DD-16D1-41A7-A8C2-C92232AA11FE}"/>
    <cellStyle name="Normal 216 2" xfId="10966" xr:uid="{EFF5138F-8703-4E8B-9C90-43251F9CCC22}"/>
    <cellStyle name="Normal 217" xfId="6825" xr:uid="{054B48C8-3A0C-4E78-B85C-E44561CCA880}"/>
    <cellStyle name="Normal 217 2" xfId="10967" xr:uid="{E28FA1CA-B5CB-47EA-B7B5-8F011FA9B41D}"/>
    <cellStyle name="Normal 218" xfId="6826" xr:uid="{842C1591-DAD5-4E0F-AFC1-D0C972DD2275}"/>
    <cellStyle name="Normal 218 2" xfId="10968" xr:uid="{9E19A276-D639-431B-A038-901090C63598}"/>
    <cellStyle name="Normal 219" xfId="6827" xr:uid="{40A184DA-B41B-4DF5-BC63-482E1C4CE37B}"/>
    <cellStyle name="Normal 219 2" xfId="10969" xr:uid="{1BF5B8F7-FE0C-4FC5-BE4E-48BBB0B252C7}"/>
    <cellStyle name="Normal 22" xfId="3" xr:uid="{35E9888B-5B69-4FC7-8F82-7B255B75DF29}"/>
    <cellStyle name="Normal 22 2" xfId="3636" xr:uid="{A6C826A1-F790-4168-83B0-80FB0455F4E5}"/>
    <cellStyle name="Normal 22 2 2" xfId="10971" xr:uid="{C9E4989A-3864-415B-868E-82A1C5C4F0B0}"/>
    <cellStyle name="Normal 22 3" xfId="3635" xr:uid="{AFF2BB59-F76B-4C54-8D4D-45B352977405}"/>
    <cellStyle name="Normal 22 3 2" xfId="10972" xr:uid="{BD2803AC-FAEE-40D4-9CD8-C59DDB5EEB4D}"/>
    <cellStyle name="Normal 22 3 3" xfId="20130" xr:uid="{EA3B6ABB-456C-40BF-9F1B-60EB04A81BD3}"/>
    <cellStyle name="Normal 22 3 4" xfId="24189" xr:uid="{E2AD3051-F0CA-4B85-BE33-943378195D3A}"/>
    <cellStyle name="Normal 22 4" xfId="7694" xr:uid="{220841B2-5BDB-419F-BE7C-6FECFB6AA318}"/>
    <cellStyle name="Normal 22 4 2" xfId="10973" xr:uid="{22FF7735-89BB-4B90-817C-629EE131D78B}"/>
    <cellStyle name="Normal 22 4 3" xfId="25207" xr:uid="{29FBC8F5-638A-467D-AF91-83CF819C0F05}"/>
    <cellStyle name="Normal 22 5" xfId="7060" xr:uid="{D426D170-E0A3-4D3B-9F4A-23993761F1D9}"/>
    <cellStyle name="Normal 22 5 2" xfId="10974" xr:uid="{CBFF47BD-BD24-44BA-B9A6-97B571A9135F}"/>
    <cellStyle name="Normal 22 5 3" xfId="24698" xr:uid="{EAFA15DC-73A9-4F5A-97B2-711B3A5F6716}"/>
    <cellStyle name="Normal 22 6" xfId="10970" xr:uid="{0C4DE6FC-9055-403A-8021-27B3FC19C7A8}"/>
    <cellStyle name="Normal 22 7" xfId="14285" xr:uid="{06CEEB74-89E3-4801-93EB-78425E326925}"/>
    <cellStyle name="Normal 22 8" xfId="23856" xr:uid="{CEB2788A-C1DF-4FAC-B045-14762275B37C}"/>
    <cellStyle name="Normal 22 9" xfId="1210" xr:uid="{ED47D681-D3DA-4EE3-893D-319D37CE2558}"/>
    <cellStyle name="Normal 220" xfId="6828" xr:uid="{0C74C809-0F7F-4EF9-A2D0-CFF41E1D03B8}"/>
    <cellStyle name="Normal 220 2" xfId="10975" xr:uid="{810BDF44-8EC7-447A-9BDA-D529065BBE82}"/>
    <cellStyle name="Normal 221" xfId="6831" xr:uid="{E95B0F18-A2EA-487F-A321-AABB29147FD8}"/>
    <cellStyle name="Normal 221 2" xfId="10976" xr:uid="{FC5D0DDE-2C2F-4A09-BF4F-EC56EBA3EE88}"/>
    <cellStyle name="Normal 222" xfId="6833" xr:uid="{FA7DB5BC-69BA-4214-B69E-845C833C8956}"/>
    <cellStyle name="Normal 222 2" xfId="10977" xr:uid="{F7278F13-A9C9-4222-89B3-5BAB5F679574}"/>
    <cellStyle name="Normal 223" xfId="6834" xr:uid="{2234794E-5FE6-45D7-AE3C-DA0BA8A890C8}"/>
    <cellStyle name="Normal 223 2" xfId="10978" xr:uid="{6F5BDAE9-59BE-4A20-B6EB-F6146F15D407}"/>
    <cellStyle name="Normal 224" xfId="6836" xr:uid="{3C2A73FE-507B-4EFB-900C-AD27173A3323}"/>
    <cellStyle name="Normal 224 2" xfId="10979" xr:uid="{8520BAEB-5DB8-4EB1-B407-3E3A0E7255EE}"/>
    <cellStyle name="Normal 225" xfId="6838" xr:uid="{AE23A2F4-6CFD-4C52-887D-EFCEFD8FAC31}"/>
    <cellStyle name="Normal 225 2" xfId="10980" xr:uid="{A25F6E3E-77B9-4F74-9D25-893C048ADF05}"/>
    <cellStyle name="Normal 226" xfId="6840" xr:uid="{34C5192C-8F99-43B2-A8BC-482AD6C206DB}"/>
    <cellStyle name="Normal 226 2" xfId="10981" xr:uid="{39FAFFEA-5506-4E73-A9F9-392D50D0756E}"/>
    <cellStyle name="Normal 227" xfId="6842" xr:uid="{CD1027A8-5F61-40F2-B645-ADD19535039A}"/>
    <cellStyle name="Normal 227 2" xfId="10982" xr:uid="{44DF6C5A-ADC1-4DCC-944A-5B01E83385D9}"/>
    <cellStyle name="Normal 228" xfId="6844" xr:uid="{D9CB9D31-9B9D-4744-889F-C88D384EFF78}"/>
    <cellStyle name="Normal 228 2" xfId="10983" xr:uid="{064B5ED1-BE5D-49F2-9DC5-D38F03C1CD6B}"/>
    <cellStyle name="Normal 229" xfId="6847" xr:uid="{620CA5D8-FE9C-48A1-9CA7-08D784E25445}"/>
    <cellStyle name="Normal 229 2" xfId="10984" xr:uid="{F1B48C88-1322-49D5-84E5-C197CA61C9B1}"/>
    <cellStyle name="Normal 23" xfId="1206" xr:uid="{AB3D2AEF-0E8F-4C8C-BB8D-D1B78AC5BF51}"/>
    <cellStyle name="Normal 23 2" xfId="3637" xr:uid="{0D6DE544-DAD5-4183-B6A0-A6030EA4A438}"/>
    <cellStyle name="Normal 23 2 2" xfId="10986" xr:uid="{8E91876F-C281-4564-A408-21DD9AA3FA17}"/>
    <cellStyle name="Normal 23 2 3" xfId="20129" xr:uid="{C0305095-C556-4863-AF2D-9CFB7D51113F}"/>
    <cellStyle name="Normal 23 2 4" xfId="24190" xr:uid="{40963519-1E80-48F8-8959-52BC0E86B3F6}"/>
    <cellStyle name="Normal 23 3" xfId="7581" xr:uid="{11C9FC3C-EDD6-49F7-8983-224BA3660107}"/>
    <cellStyle name="Normal 23 3 2" xfId="10987" xr:uid="{051E507C-1B42-4465-AFC8-560A5AFEEAD6}"/>
    <cellStyle name="Normal 23 3 3" xfId="25117" xr:uid="{8B783197-76AB-4BF1-920B-12C2E85A50E3}"/>
    <cellStyle name="Normal 23 4" xfId="7326" xr:uid="{7B902402-0810-407F-99F8-E77F61919C5E}"/>
    <cellStyle name="Normal 23 4 2" xfId="10988" xr:uid="{DDF9DED7-6C99-44AB-8AE4-46A4BA74E781}"/>
    <cellStyle name="Normal 23 4 3" xfId="24910" xr:uid="{EC82465A-0280-4774-ADA0-214E97F5D28E}"/>
    <cellStyle name="Normal 23 5" xfId="10985" xr:uid="{469447C7-CF24-4CF1-AC6E-4327DF8DF9B5}"/>
    <cellStyle name="Normal 23 6" xfId="14284" xr:uid="{5AF34CAC-5606-4B2A-86EE-A8322384FD5C}"/>
    <cellStyle name="Normal 23 7" xfId="23852" xr:uid="{6EB8C8A3-BFD2-4ED1-9384-0BCC43ADAE38}"/>
    <cellStyle name="Normal 230" xfId="6849" xr:uid="{C111F563-D2A2-4543-9E98-565D8FCCDD05}"/>
    <cellStyle name="Normal 230 2" xfId="10989" xr:uid="{923B5BD4-6447-419E-88F7-CB527DF6285E}"/>
    <cellStyle name="Normal 231" xfId="6851" xr:uid="{1F191BA0-F1AC-4F3E-A08F-7B3237E2409D}"/>
    <cellStyle name="Normal 231 2" xfId="10990" xr:uid="{2592F821-CC76-463B-92AD-1BA1691748D0}"/>
    <cellStyle name="Normal 232" xfId="6852" xr:uid="{72677B93-2886-45F4-AA50-0984E8F4471D}"/>
    <cellStyle name="Normal 232 2" xfId="10991" xr:uid="{3EDE76A2-5169-4B6A-B275-1BDEE5B970A0}"/>
    <cellStyle name="Normal 233" xfId="6855" xr:uid="{6403403C-8385-4C1B-8BF1-7578DEC1B2EF}"/>
    <cellStyle name="Normal 233 2" xfId="10992" xr:uid="{07447252-83B5-4324-9436-F3EB5E6DA8F0}"/>
    <cellStyle name="Normal 234" xfId="1673" xr:uid="{8AEB930E-2CAF-477B-9004-098B2133DB49}"/>
    <cellStyle name="Normal 234 2" xfId="10993" xr:uid="{FCDECA64-5E55-4F19-9A71-CB0B477E2E1E}"/>
    <cellStyle name="Normal 235" xfId="4075" xr:uid="{79275482-926A-4141-A387-BF70A281F93A}"/>
    <cellStyle name="Normal 235 2" xfId="10994" xr:uid="{E802681D-2699-478E-B284-ED0748FDA584}"/>
    <cellStyle name="Normal 236" xfId="6884" xr:uid="{1693265E-193F-493F-85E6-8B75D5C4AAA2}"/>
    <cellStyle name="Normal 236 2" xfId="10995" xr:uid="{40A01707-7268-4086-B8A0-FE82CF1BC6DB}"/>
    <cellStyle name="Normal 237" xfId="6857" xr:uid="{4A26D00E-0DFF-47EA-B399-2F2A1C896649}"/>
    <cellStyle name="Normal 237 2" xfId="10996" xr:uid="{C7CDE7C0-29AA-4E5E-B4F1-6438EC46AA4B}"/>
    <cellStyle name="Normal 238" xfId="6873" xr:uid="{0F244745-D372-49BB-84BF-C34835E00DAC}"/>
    <cellStyle name="Normal 238 2" xfId="10997" xr:uid="{0ABCAD36-1E06-4445-B83E-EAC9C40C298D}"/>
    <cellStyle name="Normal 239" xfId="6878" xr:uid="{C6EA4BC1-4592-43A6-B265-A41473612318}"/>
    <cellStyle name="Normal 239 2" xfId="10998" xr:uid="{1C0E10CA-6BD0-4FED-87B0-6320DAD2C050}"/>
    <cellStyle name="Normal 24" xfId="1202" xr:uid="{166B8CA0-4DAD-43E2-AB92-7279A44D0A61}"/>
    <cellStyle name="Normal 24 2" xfId="3638" xr:uid="{D04314C1-2A6D-46ED-87AD-F2BC0AC49AF8}"/>
    <cellStyle name="Normal 24 2 2" xfId="11000" xr:uid="{7185DB5E-48CF-416C-B038-36240FF1CB13}"/>
    <cellStyle name="Normal 24 2 3" xfId="24191" xr:uid="{F5EDF370-C0ED-431A-8FC5-4549A10BB589}"/>
    <cellStyle name="Normal 24 3" xfId="7696" xr:uid="{BD4E2BB9-B142-4D71-B6E2-26E1AD783171}"/>
    <cellStyle name="Normal 24 3 2" xfId="11001" xr:uid="{826D6D92-6952-4EAB-8083-C845D08F55CD}"/>
    <cellStyle name="Normal 24 3 3" xfId="25209" xr:uid="{F72D66A5-880E-46AC-9230-FDCF23939B8D}"/>
    <cellStyle name="Normal 24 4" xfId="7584" xr:uid="{0B467F1A-2B20-42D2-AC73-D9E25A2CFD7C}"/>
    <cellStyle name="Normal 24 4 2" xfId="11002" xr:uid="{40E201E6-BFAE-4745-AF06-F2D7B707649B}"/>
    <cellStyle name="Normal 24 4 3" xfId="25120" xr:uid="{C85FBA95-EEBE-4A5C-A480-EC370B4FA4A2}"/>
    <cellStyle name="Normal 24 5" xfId="10999" xr:uid="{5BF2B6D3-D2EE-4644-BB5C-A3F2DB691065}"/>
    <cellStyle name="Normal 24 6" xfId="23849" xr:uid="{F4332BA8-E89B-4BBD-9B3F-14330319EFC5}"/>
    <cellStyle name="Normal 240" xfId="6875" xr:uid="{5760529F-D884-4F30-827B-0CB8EDCD74ED}"/>
    <cellStyle name="Normal 240 2" xfId="11003" xr:uid="{C90C81B7-6383-4AFB-9EA7-88892D4D14A7}"/>
    <cellStyle name="Normal 241" xfId="6876" xr:uid="{EE7CEA08-443C-49E5-A58E-3F0F44BA8454}"/>
    <cellStyle name="Normal 241 2" xfId="11004" xr:uid="{FF08D2CA-10C3-47AD-A0E0-D495DC716A2C}"/>
    <cellStyle name="Normal 242" xfId="6866" xr:uid="{43A0B40C-D1D1-4610-ABB1-23194D28A98A}"/>
    <cellStyle name="Normal 242 2" xfId="11005" xr:uid="{29F7C745-5BCA-4BEE-9E3E-CFEDBE2E7CE5}"/>
    <cellStyle name="Normal 243" xfId="6868" xr:uid="{CC7B0352-5014-471A-B2A9-B1014C987643}"/>
    <cellStyle name="Normal 243 2" xfId="11006" xr:uid="{0CA5C819-01F3-43BA-9537-AE8721DBC00A}"/>
    <cellStyle name="Normal 244" xfId="2043" xr:uid="{8A777B42-D9DE-4B76-8DEB-7D6C4E0A3F81}"/>
    <cellStyle name="Normal 244 2" xfId="11007" xr:uid="{5D865814-F305-4AD2-B5D7-0545682CE656}"/>
    <cellStyle name="Normal 245" xfId="6865" xr:uid="{152ECAF8-DC10-4531-9BE6-C386FBC3544D}"/>
    <cellStyle name="Normal 245 2" xfId="11008" xr:uid="{EB0D1016-CBD6-4CD8-9C26-03F97D56DFC5}"/>
    <cellStyle name="Normal 246" xfId="6858" xr:uid="{8C49ACAF-7510-4FAC-8A11-44E048DC59AF}"/>
    <cellStyle name="Normal 246 2" xfId="11009" xr:uid="{66C19518-E75E-4314-8C35-057ED897DA7F}"/>
    <cellStyle name="Normal 247" xfId="6871" xr:uid="{008D611D-4CDA-4D7D-A8D6-0E62928898A2}"/>
    <cellStyle name="Normal 247 2" xfId="11010" xr:uid="{520BAB30-508C-4BDE-BB3C-E4A76A2B7BA7}"/>
    <cellStyle name="Normal 248" xfId="6860" xr:uid="{1D94EC7A-7617-44A3-9913-8043B2545870}"/>
    <cellStyle name="Normal 248 2" xfId="11011" xr:uid="{747FAA71-9282-4B19-935A-858F8FC367FA}"/>
    <cellStyle name="Normal 249" xfId="6859" xr:uid="{1B79D4EF-E0C0-4133-AD22-E59D973B8EEA}"/>
    <cellStyle name="Normal 249 2" xfId="11012" xr:uid="{6187BF85-A8DA-49C2-8DDC-EE5905D84896}"/>
    <cellStyle name="Normal 25" xfId="1201" xr:uid="{C0D18844-F88A-4909-B031-24F977C03E56}"/>
    <cellStyle name="Normal 25 2" xfId="3639" xr:uid="{647AF923-31C2-4C67-A1BB-FE7A189B2E9F}"/>
    <cellStyle name="Normal 25 2 2" xfId="11014" xr:uid="{E7811300-8E08-45A8-8904-CF73E17C5D5E}"/>
    <cellStyle name="Normal 25 2 3" xfId="24192" xr:uid="{FE6959B4-D891-45CA-A505-CA968AE7D9ED}"/>
    <cellStyle name="Normal 25 3" xfId="6902" xr:uid="{66B8DD5F-560C-44AF-92BB-63A37709A013}"/>
    <cellStyle name="Normal 25 3 2" xfId="11015" xr:uid="{532B53A8-3F04-472C-A1B8-DE68A2611001}"/>
    <cellStyle name="Normal 25 3 3" xfId="24572" xr:uid="{C102E77C-88E9-4373-8613-F5AAEF72089A}"/>
    <cellStyle name="Normal 25 4" xfId="7206" xr:uid="{A34ECB2B-DA49-4986-AAD7-B0BAE11EA423}"/>
    <cellStyle name="Normal 25 4 2" xfId="11016" xr:uid="{30910F3A-9BD5-44DA-8875-6BA24358FFB9}"/>
    <cellStyle name="Normal 25 4 3" xfId="24814" xr:uid="{0B59B682-5790-4DFB-8C60-930266733791}"/>
    <cellStyle name="Normal 25 5" xfId="11013" xr:uid="{F4F9693F-2D12-48FA-90D9-45FD690E7ED5}"/>
    <cellStyle name="Normal 25 6" xfId="23848" xr:uid="{2EA5E6F1-4E80-45D1-9E12-E70BD4F18EF7}"/>
    <cellStyle name="Normal 250" xfId="6872" xr:uid="{01D8C319-3591-4A0F-954D-64AD1EF76EBC}"/>
    <cellStyle name="Normal 250 2" xfId="11017" xr:uid="{B23A4BFA-814D-47A6-ABF4-48B35CED7610}"/>
    <cellStyle name="Normal 251" xfId="1657" xr:uid="{0D9B7ADE-717E-4EDE-B255-90CB0DC058C0}"/>
    <cellStyle name="Normal 251 2" xfId="11018" xr:uid="{D8870B4D-C107-4BF3-8436-9F8D089A1FA8}"/>
    <cellStyle name="Normal 251 3" xfId="24009" xr:uid="{7589FC7F-75F1-4978-BB3E-C636022047EF}"/>
    <cellStyle name="Normal 252" xfId="7090" xr:uid="{0A718186-CB5B-4825-8958-990CBE22EECC}"/>
    <cellStyle name="Normal 252 2" xfId="11019" xr:uid="{4E4B208C-3586-43B5-A079-9EC4868BF698}"/>
    <cellStyle name="Normal 252 3" xfId="24722" xr:uid="{BED508BA-A398-437E-8985-9D020633C5CD}"/>
    <cellStyle name="Normal 253" xfId="7483" xr:uid="{DC14ADAF-3B01-4787-894A-7B091095017E}"/>
    <cellStyle name="Normal 253 2" xfId="11020" xr:uid="{E7B4E1A9-693B-4597-8420-E792BE777158}"/>
    <cellStyle name="Normal 253 3" xfId="25039" xr:uid="{2109EEB6-5171-475D-B416-0B1DA11CD1C0}"/>
    <cellStyle name="Normal 254" xfId="7866" xr:uid="{AB9A793E-E6B5-49C7-B145-A23CDB0EC001}"/>
    <cellStyle name="Normal 254 2" xfId="11021" xr:uid="{3960CDD1-EEF9-470C-90F0-1CD894BF32A4}"/>
    <cellStyle name="Normal 254 3" xfId="25351" xr:uid="{E4D3A42A-D472-4203-A7E6-0B02AFA0CB12}"/>
    <cellStyle name="Normal 255" xfId="7521" xr:uid="{D0E78624-ED33-4E39-BF5F-F22C2A225EC2}"/>
    <cellStyle name="Normal 255 2" xfId="11022" xr:uid="{8EF12512-8F08-471B-9923-051C1514800B}"/>
    <cellStyle name="Normal 255 3" xfId="25066" xr:uid="{4CE65BFB-141B-4750-9EE8-1FD864B0A975}"/>
    <cellStyle name="Normal 256" xfId="7628" xr:uid="{42ABE62A-DA10-45EB-B7AB-5DE279CF7CF2}"/>
    <cellStyle name="Normal 256 2" xfId="11023" xr:uid="{E558DBD6-063D-41D9-8FF5-1BE86503B6D9}"/>
    <cellStyle name="Normal 256 3" xfId="25155" xr:uid="{39C6E84F-9A94-4E5D-BABA-136460C1A8C9}"/>
    <cellStyle name="Normal 257" xfId="8104" xr:uid="{60EB001B-387E-48F2-812B-AAF6FE3440C3}"/>
    <cellStyle name="Normal 258" xfId="8102" xr:uid="{EE5023FB-55CC-4BD5-8B13-0E842068B522}"/>
    <cellStyle name="Normal 259" xfId="8242" xr:uid="{31C2AA39-0F84-4F88-820C-8065E3FF2782}"/>
    <cellStyle name="Normal 26" xfId="1211" xr:uid="{527650B2-28C9-4B4E-B185-D9450F45B8E3}"/>
    <cellStyle name="Normal 26 2" xfId="3640" xr:uid="{FFB8330E-3092-4A94-A6C7-0036FA9ACF29}"/>
    <cellStyle name="Normal 26 2 2" xfId="11025" xr:uid="{705DF2C2-79BC-4C99-BE5C-02C82E21256E}"/>
    <cellStyle name="Normal 26 2 3" xfId="24193" xr:uid="{FB41408B-2620-4DC0-936C-2D48701043DC}"/>
    <cellStyle name="Normal 26 3" xfId="7545" xr:uid="{35FB7B5E-19F6-4C84-92D8-629CE75BE79B}"/>
    <cellStyle name="Normal 26 3 2" xfId="11026" xr:uid="{B5D27114-5454-465E-9380-BFDD81DF8D22}"/>
    <cellStyle name="Normal 26 3 3" xfId="25087" xr:uid="{0519DF8E-CC9B-4DAF-8E27-32998DE8B674}"/>
    <cellStyle name="Normal 26 4" xfId="7611" xr:uid="{F74401A9-D5D6-49EA-AEB3-1113A1A93988}"/>
    <cellStyle name="Normal 26 4 2" xfId="11027" xr:uid="{B70FFE21-4F4E-4821-97DF-3126E3BEDAB9}"/>
    <cellStyle name="Normal 26 4 3" xfId="25142" xr:uid="{D39A9740-6D81-4BB1-86BF-07D9093AD0F2}"/>
    <cellStyle name="Normal 26 5" xfId="11024" xr:uid="{DFF9C1CE-0F66-4AA6-9DBF-364C4E10B3E4}"/>
    <cellStyle name="Normal 26 6" xfId="23857" xr:uid="{606AC562-BEBA-4723-A135-B2331B87ABA9}"/>
    <cellStyle name="Normal 260" xfId="9324" xr:uid="{4F915459-C185-462D-B7A4-C12FDBC31C98}"/>
    <cellStyle name="Normal 261" xfId="9327" xr:uid="{D6762803-095E-4723-BFC4-22FF0408FCE3}"/>
    <cellStyle name="Normal 262" xfId="8410" xr:uid="{32A51093-1073-40BE-81B2-7B3C87338D75}"/>
    <cellStyle name="Normal 262 2" xfId="11028" xr:uid="{89FDB625-1FC1-4A79-B094-BDDB797C0404}"/>
    <cellStyle name="Normal 262 3" xfId="25689" xr:uid="{22F43659-0972-4BC3-BE87-5A55C473B46E}"/>
    <cellStyle name="Normal 263" xfId="8405" xr:uid="{D6198B80-FE9B-4DCD-A139-ED90FC365DAA}"/>
    <cellStyle name="Normal 264" xfId="9242" xr:uid="{F4CCC125-E488-4BA3-8376-DE1E7AEA9AEE}"/>
    <cellStyle name="Normal 265" xfId="9506" xr:uid="{94F80B74-DB7A-4C18-B23B-B8A53A1A16E8}"/>
    <cellStyle name="Normal 266" xfId="22884" xr:uid="{B4924922-B5AD-4E8A-8680-D5D99C27644F}"/>
    <cellStyle name="Normal 267" xfId="22887" xr:uid="{1F73031F-B1C9-4799-B839-28C4656CFEB6}"/>
    <cellStyle name="Normal 268" xfId="22890" xr:uid="{EBE0AFA5-608A-445F-9317-02EB41750D6B}"/>
    <cellStyle name="Normal 269" xfId="22893" xr:uid="{475768ED-1822-40F7-B5F6-140DF3FF23D2}"/>
    <cellStyle name="Normal 27" xfId="1180" xr:uid="{D57D19A7-8897-486D-A41F-F499DD8A5F4F}"/>
    <cellStyle name="Normal 27 2" xfId="6890" xr:uid="{5A5B180F-0CB9-42AE-8F20-58029AF0F6A6}"/>
    <cellStyle name="Normal 27 2 2" xfId="11030" xr:uid="{04E63B34-F97F-4DFD-80F5-06FCEFB4B959}"/>
    <cellStyle name="Normal 27 2 3" xfId="24563" xr:uid="{44C02396-B1C0-4957-9B20-11FDE719B420}"/>
    <cellStyle name="Normal 27 3" xfId="3641" xr:uid="{61C6585C-0E92-455A-964D-EB5D918060C7}"/>
    <cellStyle name="Normal 27 3 2" xfId="11031" xr:uid="{93DCC9A3-9AAF-46CA-95F4-85507369C185}"/>
    <cellStyle name="Normal 27 3 3" xfId="24194" xr:uid="{86E6868F-F94F-439C-A766-9085D5322C22}"/>
    <cellStyle name="Normal 27 4" xfId="7380" xr:uid="{4572AC83-754D-4E69-83FA-B77702F2D7B1}"/>
    <cellStyle name="Normal 27 4 2" xfId="11032" xr:uid="{F7CA40D8-3FB0-43ED-9054-7C6D4AB10B7D}"/>
    <cellStyle name="Normal 27 4 3" xfId="24950" xr:uid="{B43BA877-DE44-4B13-81B3-DC6853B845F4}"/>
    <cellStyle name="Normal 27 5" xfId="6897" xr:uid="{F933C7B7-F7E6-4E38-B91C-971187180E32}"/>
    <cellStyle name="Normal 27 5 2" xfId="11033" xr:uid="{04D19D5F-B7E9-4821-9AA4-EE2FB3E41190}"/>
    <cellStyle name="Normal 27 5 3" xfId="24568" xr:uid="{79287FD7-9829-4305-B8E5-ABF4AEFBA192}"/>
    <cellStyle name="Normal 27 6" xfId="11029" xr:uid="{57E1EB87-6A82-451B-B4C6-4D9AA821CE24}"/>
    <cellStyle name="Normal 27 7" xfId="23835" xr:uid="{D426BEE5-DF85-4828-9EE0-82934827CDA6}"/>
    <cellStyle name="Normal 270" xfId="22896" xr:uid="{18D79868-DEFC-4DCB-AEB8-8B10D36944E0}"/>
    <cellStyle name="Normal 271" xfId="22899" xr:uid="{48B0F6BA-31ED-40AF-9C32-8D84BA65A94D}"/>
    <cellStyle name="Normal 272" xfId="22902" xr:uid="{CE2760E7-8291-4CAD-BC2D-C6497800BF6A}"/>
    <cellStyle name="Normal 273" xfId="22905" xr:uid="{874889E5-CB3E-4205-93D0-BCBC51383F89}"/>
    <cellStyle name="Normal 274" xfId="22908" xr:uid="{8C41CA01-10E7-4222-AE43-3979E73E7EB6}"/>
    <cellStyle name="Normal 275" xfId="22911" xr:uid="{9F717CA5-C69B-4D17-A15A-182C03176E4F}"/>
    <cellStyle name="Normal 276" xfId="22914" xr:uid="{E6FE4550-6B9E-438D-AC21-6ED2DAB002C1}"/>
    <cellStyle name="Normal 277" xfId="22917" xr:uid="{0787D04C-60B4-4F92-B8D8-4694D4D5D330}"/>
    <cellStyle name="Normal 278" xfId="22920" xr:uid="{9A973E34-D5CE-45E5-B678-CFF14460D927}"/>
    <cellStyle name="Normal 279" xfId="22923" xr:uid="{6C0B2772-F850-4B06-B729-DD152A8B7730}"/>
    <cellStyle name="Normal 28" xfId="1198" xr:uid="{7F919BB4-37D6-43C0-AFC0-9F6D80513538}"/>
    <cellStyle name="Normal 28 2" xfId="3642" xr:uid="{ED84B7DF-3723-4A20-B774-FAC69C102425}"/>
    <cellStyle name="Normal 28 2 2" xfId="11035" xr:uid="{D6EBE3FC-0F53-4D30-93CB-988BA16CA843}"/>
    <cellStyle name="Normal 28 2 3" xfId="24195" xr:uid="{64EB081C-7BEF-429B-8938-BD4735054F4D}"/>
    <cellStyle name="Normal 28 3" xfId="7178" xr:uid="{F4B13C1E-6791-42DD-914E-B28D0EB7D857}"/>
    <cellStyle name="Normal 28 3 2" xfId="11036" xr:uid="{FDFC3B9C-F2DF-4DF8-B13B-940439FD1399}"/>
    <cellStyle name="Normal 28 3 3" xfId="24790" xr:uid="{786C9624-E5D4-4C59-938C-34093CB7858C}"/>
    <cellStyle name="Normal 28 4" xfId="7840" xr:uid="{9585771D-5E33-4E1E-ADD5-D4734E7A317B}"/>
    <cellStyle name="Normal 28 4 2" xfId="11037" xr:uid="{A22E5466-5A0B-498D-9006-A1C9FEF67B28}"/>
    <cellStyle name="Normal 28 4 3" xfId="25332" xr:uid="{4320AB51-FCD2-4B63-ABD2-F0572D7F6488}"/>
    <cellStyle name="Normal 28 5" xfId="11034" xr:uid="{A0617BCB-130F-4792-88A5-49F31587D8E6}"/>
    <cellStyle name="Normal 28 6" xfId="23846" xr:uid="{883C4D69-66F7-40AF-AE22-9FD1CFBDD6EA}"/>
    <cellStyle name="Normal 280" xfId="22925" xr:uid="{EC86B397-1B67-4463-8717-6FF88CAD66CD}"/>
    <cellStyle name="Normal 281" xfId="22927" xr:uid="{AFEB62B6-5A7E-4A7E-AFA1-0ADA084CD274}"/>
    <cellStyle name="Normal 282" xfId="22929" xr:uid="{6C7D2789-D0BD-4F75-87CB-8BE908A7B115}"/>
    <cellStyle name="Normal 283" xfId="22931" xr:uid="{85EE576F-EB64-47A6-994E-E9768C108DCF}"/>
    <cellStyle name="Normal 284" xfId="22933" xr:uid="{80107643-D493-4AA4-86A4-C6E82ABEC9EB}"/>
    <cellStyle name="Normal 285" xfId="22935" xr:uid="{455DE874-A885-48EF-9A28-E04764BAC4B5}"/>
    <cellStyle name="Normal 286" xfId="22936" xr:uid="{B7DB3E09-BB67-40D9-817C-A63CDEDEE4DB}"/>
    <cellStyle name="Normal 287" xfId="38555" xr:uid="{0D4F8008-4DF9-4EC8-8A4D-E925D0B0E0EE}"/>
    <cellStyle name="Normal 288" xfId="38556" xr:uid="{6C2C6101-DE6E-4764-A3D4-3A9BFA410D6B}"/>
    <cellStyle name="Normal 289" xfId="38557" xr:uid="{FEF85863-842F-4AB5-BE22-C9E2680F131B}"/>
    <cellStyle name="Normal 29" xfId="1220" xr:uid="{17BFD04F-DE10-435F-8277-127577D75CC7}"/>
    <cellStyle name="Normal 29 2" xfId="5544" xr:uid="{AEBF4804-10CA-4BA4-A2B2-08B1A429046F}"/>
    <cellStyle name="Normal 29 2 2" xfId="11039" xr:uid="{4C94F978-E8EA-4F2A-8104-071731391422}"/>
    <cellStyle name="Normal 29 3" xfId="6728" xr:uid="{4708AD55-80BB-4112-BB8B-D0FBF0282552}"/>
    <cellStyle name="Normal 29 3 2" xfId="11040" xr:uid="{86009AC0-200F-46B7-8EE6-F14303AA0ED1}"/>
    <cellStyle name="Normal 29 4" xfId="3643" xr:uid="{B6508836-366F-4E1B-87B5-35E31160A639}"/>
    <cellStyle name="Normal 29 4 2" xfId="11041" xr:uid="{A41EADAB-76BE-4EF1-AB11-C5BFB48C5E51}"/>
    <cellStyle name="Normal 29 4 3" xfId="24196" xr:uid="{9E934701-6F6F-48FF-89AB-1C3A6131AA17}"/>
    <cellStyle name="Normal 29 5" xfId="7265" xr:uid="{95BDC448-DFBC-4DD4-89CB-B861B5CA8D31}"/>
    <cellStyle name="Normal 29 5 2" xfId="11042" xr:uid="{E6AA0BBE-F581-4732-BE61-B790ECC18D9C}"/>
    <cellStyle name="Normal 29 5 3" xfId="24860" xr:uid="{ED230108-5BEB-45FC-9E4C-0E65C13F568F}"/>
    <cellStyle name="Normal 29 6" xfId="6918" xr:uid="{2161C383-AC42-4D47-863D-7C0929763220}"/>
    <cellStyle name="Normal 29 6 2" xfId="11043" xr:uid="{2366DE66-8A1F-4748-A780-6A6EB2EB6387}"/>
    <cellStyle name="Normal 29 6 3" xfId="24587" xr:uid="{79616B99-95FF-4C16-B0E6-402A7C5E367F}"/>
    <cellStyle name="Normal 29 7" xfId="11038" xr:uid="{CC31BD11-CB95-47FC-B136-5E5DD69BE1D4}"/>
    <cellStyle name="Normal 29 8" xfId="23865" xr:uid="{FD0215B6-6069-4487-8FD5-3CA3A54C7C24}"/>
    <cellStyle name="Normal 290" xfId="38558" xr:uid="{327B43F1-DA0B-4018-AFEA-420D7FF76241}"/>
    <cellStyle name="Normal 291" xfId="38559" xr:uid="{DF2B80B1-8859-4982-8E5A-3186E0CA98B3}"/>
    <cellStyle name="Normal 292" xfId="38560" xr:uid="{E5C73F1D-B617-485B-9A09-1B42B3400FDE}"/>
    <cellStyle name="Normal 293" xfId="38561" xr:uid="{449D0D7E-6B9C-4B0F-82A3-08E0D0B14645}"/>
    <cellStyle name="Normal 294" xfId="38562" xr:uid="{301CE1D8-5221-42E5-9602-DD4A1CE413F5}"/>
    <cellStyle name="Normal 295" xfId="38563" xr:uid="{D46C4FE2-B1E3-42A4-B6B5-F77A08CE8B2F}"/>
    <cellStyle name="Normal 296" xfId="38564" xr:uid="{5D29F683-A328-4BB6-93BB-6FE7A346A213}"/>
    <cellStyle name="Normal 3" xfId="8" xr:uid="{334747FE-BD20-45A3-86F1-B41F9487AE9C}"/>
    <cellStyle name="Normal 3 10" xfId="18187" xr:uid="{FB9A00CC-43B5-4112-AA64-1D323FDAE7E4}"/>
    <cellStyle name="Normal 3 11" xfId="23698" xr:uid="{2C06A1AE-F0F2-4BF0-8D60-53C4FD5F6E0D}"/>
    <cellStyle name="Normal 3 12" xfId="303" xr:uid="{ECC6574C-200E-40A0-8A04-350E3FCD637C}"/>
    <cellStyle name="Normal 3 2" xfId="29" xr:uid="{F9B23367-F911-492D-89F3-233A32BDDAEF}"/>
    <cellStyle name="Normal 3 2 2" xfId="37" xr:uid="{22DB4AAA-18B5-41B7-B9DA-E207E0CE4A4B}"/>
    <cellStyle name="Normal 3 2 2 2" xfId="66" xr:uid="{A2B994B4-2BBB-4B1B-A0DC-784664A34816}"/>
    <cellStyle name="Normal 3 2 2 2 2" xfId="228" xr:uid="{6995733D-64CB-4AD6-BEA9-3F77B9286666}"/>
    <cellStyle name="Normal 3 2 2 2 2 2" xfId="11046" xr:uid="{9D0A1CD3-0360-447C-B891-743402C86320}"/>
    <cellStyle name="Normal 3 2 2 2 3" xfId="245" xr:uid="{3A13A1D7-E88D-48E6-AC48-C895E543A27F}"/>
    <cellStyle name="Normal 3 2 2 3" xfId="222" xr:uid="{9998470E-0C30-4885-B620-BC85022259AA}"/>
    <cellStyle name="Normal 3 2 2 3 2" xfId="3645" xr:uid="{1C911845-E7E2-432D-819E-128A050B71AF}"/>
    <cellStyle name="Normal 3 2 2 4" xfId="239" xr:uid="{7DFCB425-CCEC-45F9-A375-60469B8B8287}"/>
    <cellStyle name="Normal 3 2 3" xfId="55" xr:uid="{E384CD10-58D7-4170-9AEA-3C009A4D0541}"/>
    <cellStyle name="Normal 3 2 3 2" xfId="108" xr:uid="{89C0A3ED-41EA-4A47-96D1-64CF596C8D3F}"/>
    <cellStyle name="Normal 3 2 3 2 2" xfId="183" xr:uid="{D651AD8E-DDCC-4703-B008-46C6CDFBADBD}"/>
    <cellStyle name="Normal 3 2 3 2 3" xfId="11047" xr:uid="{647E4291-DF9A-42F2-ABDE-AC25BF614483}"/>
    <cellStyle name="Normal 3 2 3 3" xfId="149" xr:uid="{92294172-2C93-45E3-961F-FDCC2C900950}"/>
    <cellStyle name="Normal 3 2 4" xfId="91" xr:uid="{BAC5096C-DB94-4822-9FA3-552C55D3D116}"/>
    <cellStyle name="Normal 3 2 4 2" xfId="165" xr:uid="{9F2351D5-E457-4FC2-85A9-24FB47AA19ED}"/>
    <cellStyle name="Normal 3 2 4 2 2" xfId="11048" xr:uid="{183A4B68-968D-4C63-AD99-5A3F1E95E103}"/>
    <cellStyle name="Normal 3 2 4 3" xfId="24197" xr:uid="{7494BBD9-F054-4B75-9BE5-F7E844F423B1}"/>
    <cellStyle name="Normal 3 2 5" xfId="131" xr:uid="{334D1B8A-5805-47EC-A793-656DB088E6AA}"/>
    <cellStyle name="Normal 3 2 5 2" xfId="11049" xr:uid="{3937AEB6-C82B-4F54-A5B2-B695073B5E6B}"/>
    <cellStyle name="Normal 3 2 5 3" xfId="25291" xr:uid="{A5844D2B-AA82-4962-A4FA-299FB3F95149}"/>
    <cellStyle name="Normal 3 2 5 4" xfId="7789" xr:uid="{26DC1E33-372C-41A6-BA36-AE08B6BD7DED}"/>
    <cellStyle name="Normal 3 2 6" xfId="7141" xr:uid="{7D48A995-14A8-4831-B01B-B7FA12EB4275}"/>
    <cellStyle name="Normal 3 2 6 2" xfId="11050" xr:uid="{E2C3B80F-F6CD-439D-923E-4388B352D7C4}"/>
    <cellStyle name="Normal 3 2 6 3" xfId="24763" xr:uid="{CCD7BF81-1E61-4277-922D-AE9BAE030C5A}"/>
    <cellStyle name="Normal 3 2 7" xfId="11045" xr:uid="{03AD9197-13FB-4829-89A5-819D2314A6E0}"/>
    <cellStyle name="Normal 3 27" xfId="800" xr:uid="{7E68802C-FE14-4E21-953D-6DC36A9ABB16}"/>
    <cellStyle name="Normal 3 27 2" xfId="11051" xr:uid="{12F884A6-70B9-4521-A5B9-9FF57CC61B25}"/>
    <cellStyle name="Normal 3 3" xfId="31" xr:uid="{9F0E41C9-87D1-4549-AA5C-9DDB3A6E93E8}"/>
    <cellStyle name="Normal 3 3 2" xfId="58" xr:uid="{6CE5D36A-8CC9-4F27-8F09-062ED308E5C2}"/>
    <cellStyle name="Normal 3 3 2 2" xfId="225" xr:uid="{44E7BE40-BC10-4692-9E2C-E2B8DBB2862F}"/>
    <cellStyle name="Normal 3 3 2 2 2" xfId="11054" xr:uid="{6C8E36ED-0C2F-4FBF-90E2-6090D70C923B}"/>
    <cellStyle name="Normal 3 3 2 2 3" xfId="6729" xr:uid="{59F00C44-A3A5-4A7E-BA07-8D2C3B6E4322}"/>
    <cellStyle name="Normal 3 3 2 3" xfId="242" xr:uid="{604AA845-4624-42BF-8BF6-E41EEF787B33}"/>
    <cellStyle name="Normal 3 3 2 3 2" xfId="11053" xr:uid="{95F307F7-9CD6-4891-AD34-CAB6FEBD0528}"/>
    <cellStyle name="Normal 3 3 2 4" xfId="3647" xr:uid="{E1798ED1-C880-441D-AE28-80B87B147E76}"/>
    <cellStyle name="Normal 3 3 3" xfId="220" xr:uid="{BC3E702E-F7DC-4F5C-B4CB-D64555D2198B}"/>
    <cellStyle name="Normal 3 3 3 2" xfId="11055" xr:uid="{1F054314-894A-4BE0-8E0B-383B2613E4E1}"/>
    <cellStyle name="Normal 3 3 3 3" xfId="3648" xr:uid="{5B5ED88E-B94A-43E4-8585-8166727A4A42}"/>
    <cellStyle name="Normal 3 3 4" xfId="236" xr:uid="{7BE680DE-96BC-4C60-A146-2DC395134063}"/>
    <cellStyle name="Normal 3 3 4 2" xfId="11056" xr:uid="{DBA53B7C-4B1F-4076-B22B-C4ADBA151BD4}"/>
    <cellStyle name="Normal 3 3 4 3" xfId="24198" xr:uid="{00E0C244-0DC1-47AD-A305-16A7F35603C5}"/>
    <cellStyle name="Normal 3 3 4 4" xfId="3646" xr:uid="{EE256B10-92CF-4F8F-8192-C5E631F00D71}"/>
    <cellStyle name="Normal 3 3 5" xfId="11052" xr:uid="{5C5A5152-EEBB-4ABC-BAC6-81027767954A}"/>
    <cellStyle name="Normal 3 3 6" xfId="23758" xr:uid="{D853E32E-B4C9-4033-AF80-8434617ABD59}"/>
    <cellStyle name="Normal 3 3 7" xfId="968" xr:uid="{D883ECB9-99EA-418E-9D71-FD9EDB15B09F}"/>
    <cellStyle name="Normal 3 4" xfId="44" xr:uid="{AE964954-DA9F-45F8-A011-E33BBCB123A1}"/>
    <cellStyle name="Normal 3 4 2" xfId="70" xr:uid="{0AF1862E-EA6A-401A-88BA-50FEDFFDFBA6}"/>
    <cellStyle name="Normal 3 4 2 2" xfId="117" xr:uid="{04F8022F-B217-48A3-A72A-884B82322701}"/>
    <cellStyle name="Normal 3 4 2 2 2" xfId="191" xr:uid="{65CF2C0D-40E5-48EE-9D9D-0DBDFD3AA2FD}"/>
    <cellStyle name="Normal 3 4 2 3" xfId="157" xr:uid="{8CB64F00-3479-409C-8FCC-9AB91D6A2270}"/>
    <cellStyle name="Normal 3 4 2 4" xfId="11057" xr:uid="{07BDB8F0-AD3D-4DBA-8E33-33375299C6B4}"/>
    <cellStyle name="Normal 3 4 3" xfId="103" xr:uid="{D65662E3-376A-4F08-8464-15001068FE73}"/>
    <cellStyle name="Normal 3 4 3 2" xfId="177" xr:uid="{378D0545-CCE7-47AD-8688-02E24991110A}"/>
    <cellStyle name="Normal 3 4 4" xfId="143" xr:uid="{0929F56C-5D54-423A-B680-38ED8FFC78AA}"/>
    <cellStyle name="Normal 3 4 5" xfId="3649" xr:uid="{C780335D-B08C-4CB4-9FA0-935A2734D0D2}"/>
    <cellStyle name="Normal 3 5" xfId="32" xr:uid="{678B39DC-CB4D-462B-B905-B6822EE566C9}"/>
    <cellStyle name="Normal 3 5 2" xfId="84" xr:uid="{E679B6DD-2935-40FC-8CE4-D802C8574C47}"/>
    <cellStyle name="Normal 3 5 2 2" xfId="196" xr:uid="{DADE8E2E-ED6F-413B-AF6E-213F2FD8830A}"/>
    <cellStyle name="Normal 3 5 2 3" xfId="11058" xr:uid="{29427D14-81ED-4AC0-B0FB-E735E2FE2438}"/>
    <cellStyle name="Normal 3 5 3" xfId="123" xr:uid="{B630A256-FBA6-4174-BC4A-DCC3C18F6F5F}"/>
    <cellStyle name="Normal 3 5 3 2" xfId="127" xr:uid="{3579A4AF-B759-46AC-9429-A069E74CDCF0}"/>
    <cellStyle name="Normal 3 5 3 2 2" xfId="203" xr:uid="{02B5CE18-B99A-49B1-BD65-565121F0CAE0}"/>
    <cellStyle name="Normal 3 5 4" xfId="81" xr:uid="{F4565AEC-A65C-43E2-B0F0-A9B18B3D97FA}"/>
    <cellStyle name="Normal 3 5 5" xfId="3650" xr:uid="{3343FFF4-1087-4F3E-8B4E-1D3CD22139A4}"/>
    <cellStyle name="Normal 3 6" xfId="27" xr:uid="{7209BB5F-8C27-4C6E-8387-E36E2479DC69}"/>
    <cellStyle name="Normal 3 6 2" xfId="126" xr:uid="{6CD1CCE0-4B07-431E-A1FB-F6F486348330}"/>
    <cellStyle name="Normal 3 6 2 2" xfId="202" xr:uid="{19204AC9-9183-443F-AB41-C09109C38760}"/>
    <cellStyle name="Normal 3 6 2 3" xfId="11059" xr:uid="{7922DC12-89F7-4082-98AF-A767BEFE3286}"/>
    <cellStyle name="Normal 3 6 3" xfId="122" xr:uid="{A1713D26-3302-487C-82CE-57FC71CED48B}"/>
    <cellStyle name="Normal 3 6 4" xfId="3651" xr:uid="{60D88184-E95E-4832-94F2-BE1361C5A9C0}"/>
    <cellStyle name="Normal 3 7" xfId="22" xr:uid="{C0AD9D20-2B4A-4DF2-A100-82380CFA387F}"/>
    <cellStyle name="Normal 3 7 2" xfId="217" xr:uid="{6A2D790A-3B90-4590-BED1-D93A2E054E8D}"/>
    <cellStyle name="Normal 3 7 2 2" xfId="11060" xr:uid="{24818F80-AF62-4BF6-AB34-A51F74B0206C}"/>
    <cellStyle name="Normal 3 7 3" xfId="258" xr:uid="{24853177-E784-4C82-A780-F904FE1A80A0}"/>
    <cellStyle name="Normal 3 7 3 2" xfId="3644" xr:uid="{0FC7F1F0-682A-49A5-9F1C-97327B9B608A}"/>
    <cellStyle name="Normal 3 8" xfId="210" xr:uid="{8D088762-AB60-480C-9961-14423FFF6036}"/>
    <cellStyle name="Normal 3 8 2" xfId="11061" xr:uid="{782DC5B9-E6C8-4C0A-B916-F6F172D25295}"/>
    <cellStyle name="Normal 3 8 3" xfId="24797" xr:uid="{C2CA7F86-AE64-45FF-A6E3-4EC9008FEC3C}"/>
    <cellStyle name="Normal 3 8 4" xfId="7186" xr:uid="{46E2C5E2-5574-4D2E-818B-B78BC5ED2D72}"/>
    <cellStyle name="Normal 3 9" xfId="11044" xr:uid="{29869B54-60A9-4865-B35D-1B9404CC5C3A}"/>
    <cellStyle name="Normal 30" xfId="1229" xr:uid="{A62D662F-123F-4AD9-98C2-C9798C8C3C58}"/>
    <cellStyle name="Normal 30 2" xfId="5545" xr:uid="{64A1F696-951D-44DA-85E3-657AC52CD10B}"/>
    <cellStyle name="Normal 30 2 2" xfId="11063" xr:uid="{1055C1A1-1AB5-4570-A686-0F9B5C267B26}"/>
    <cellStyle name="Normal 30 3" xfId="6730" xr:uid="{5AD982FF-72C6-4761-B13A-6515510AEFE8}"/>
    <cellStyle name="Normal 30 3 2" xfId="11064" xr:uid="{B1FD6578-409A-4E44-BA63-37302BF60D33}"/>
    <cellStyle name="Normal 30 4" xfId="3652" xr:uid="{877E6223-7912-40CD-8A38-644D1DB2A6A4}"/>
    <cellStyle name="Normal 30 4 2" xfId="11065" xr:uid="{A6D84ECA-44BB-40BE-9102-B1B3280E80B0}"/>
    <cellStyle name="Normal 30 4 3" xfId="24199" xr:uid="{705A1D11-03F9-4A16-8C78-DE278499A6CA}"/>
    <cellStyle name="Normal 30 5" xfId="6951" xr:uid="{BA0B2B15-84FF-4308-8631-2D6DAAB85AE8}"/>
    <cellStyle name="Normal 30 5 2" xfId="11066" xr:uid="{76F68D24-891B-4FFC-8B36-9D0DAD43CC3B}"/>
    <cellStyle name="Normal 30 5 3" xfId="24616" xr:uid="{FC254F17-38FD-44B1-8FCD-79F9C73CC140}"/>
    <cellStyle name="Normal 30 6" xfId="4676" xr:uid="{000A1334-4BE0-4A96-BCBA-1EAC95D2E3FD}"/>
    <cellStyle name="Normal 30 6 2" xfId="11067" xr:uid="{F206F3CC-8204-475A-86CA-6ED1ACC18E6F}"/>
    <cellStyle name="Normal 30 6 3" xfId="24440" xr:uid="{90EFD92C-F974-49A0-8B1D-645AF4BCA714}"/>
    <cellStyle name="Normal 30 7" xfId="11062" xr:uid="{23A75AA7-3904-4A5C-93CC-128931FAE5A4}"/>
    <cellStyle name="Normal 30 8" xfId="23873" xr:uid="{96CC636C-7454-465C-ADBE-67FF0D7D8C2F}"/>
    <cellStyle name="Normal 31" xfId="1227" xr:uid="{FBB28C8B-F031-49D1-B0A5-05306FD758FA}"/>
    <cellStyle name="Normal 31 2" xfId="5546" xr:uid="{87E71EF1-11CF-4F16-902A-B6825A4D571C}"/>
    <cellStyle name="Normal 31 2 2" xfId="11069" xr:uid="{FD7709A8-BF5B-4679-8BA5-D421549F0850}"/>
    <cellStyle name="Normal 31 3" xfId="6731" xr:uid="{141CEE91-46C6-42EE-A020-E35D114F2AEF}"/>
    <cellStyle name="Normal 31 3 2" xfId="11070" xr:uid="{6CC9F54B-F093-4E4F-A357-FE1CE492AFA1}"/>
    <cellStyle name="Normal 31 4" xfId="3653" xr:uid="{5A8DFC9F-BE42-4396-85DF-93F2FEAEF704}"/>
    <cellStyle name="Normal 31 4 2" xfId="11071" xr:uid="{9F7435E1-0D16-4F2F-B362-292A64C02947}"/>
    <cellStyle name="Normal 31 4 3" xfId="24200" xr:uid="{5197B178-69CC-424F-B014-7A64BC0E36E2}"/>
    <cellStyle name="Normal 31 5" xfId="7080" xr:uid="{216D08E5-822A-42A7-86A4-8F51E3E865D4}"/>
    <cellStyle name="Normal 31 5 2" xfId="11072" xr:uid="{2AED3FF6-4BBD-41FF-8307-17F3B5C853F4}"/>
    <cellStyle name="Normal 31 5 3" xfId="24715" xr:uid="{3CA37E48-009F-4790-9777-DD24196F18F3}"/>
    <cellStyle name="Normal 31 6" xfId="7279" xr:uid="{D7B3DB3D-A167-41E3-8D16-D75CE011AEB1}"/>
    <cellStyle name="Normal 31 6 2" xfId="11073" xr:uid="{5EA22AE2-F608-4B61-8006-F8EDAF2ADF38}"/>
    <cellStyle name="Normal 31 6 3" xfId="24872" xr:uid="{3C78EA34-1946-4422-B09A-755CCC3A85A6}"/>
    <cellStyle name="Normal 31 7" xfId="11068" xr:uid="{00EA4438-3465-46FB-BB03-87B80F216640}"/>
    <cellStyle name="Normal 31 8" xfId="23871" xr:uid="{CC34619D-B287-4EBF-BDAF-69C1D7207FF1}"/>
    <cellStyle name="Normal 32" xfId="1240" xr:uid="{9D4D5625-FFC5-4BDA-B8AE-B8A769FFF425}"/>
    <cellStyle name="Normal 32 2" xfId="5547" xr:uid="{17E5AC5C-97BC-4E42-8DD9-AB345F601A2B}"/>
    <cellStyle name="Normal 32 2 2" xfId="11075" xr:uid="{650F99D7-43DC-4CC6-A54F-7E166D3504E9}"/>
    <cellStyle name="Normal 32 3" xfId="6732" xr:uid="{755FBFA6-87C8-4F2C-A1B2-797BF8633FDD}"/>
    <cellStyle name="Normal 32 3 2" xfId="11076" xr:uid="{86A2E7EC-E1F4-4827-94AC-1D95CED18693}"/>
    <cellStyle name="Normal 32 4" xfId="3654" xr:uid="{A552F1F8-D5CA-4A65-9EDD-DCC6F8770FC8}"/>
    <cellStyle name="Normal 32 4 2" xfId="11077" xr:uid="{6A11B9D5-F351-49A2-9D82-A38770AC6FF4}"/>
    <cellStyle name="Normal 32 4 3" xfId="24201" xr:uid="{37ED0560-6F84-4D7E-8B76-F6523A1EC8A3}"/>
    <cellStyle name="Normal 32 5" xfId="7030" xr:uid="{85E4A062-05A3-4061-ABEB-472A3ED5DE3B}"/>
    <cellStyle name="Normal 32 5 2" xfId="11078" xr:uid="{55675D9D-8545-4CD0-9689-D6193497BDD1}"/>
    <cellStyle name="Normal 32 5 3" xfId="24676" xr:uid="{402BF15E-21CF-4C60-8EBF-4448EE65415B}"/>
    <cellStyle name="Normal 32 6" xfId="7672" xr:uid="{1DF41175-0313-4A48-B3B5-2266D14D7238}"/>
    <cellStyle name="Normal 32 6 2" xfId="11079" xr:uid="{C72493FC-9EFE-485D-99F8-B8A6BD65E572}"/>
    <cellStyle name="Normal 32 6 3" xfId="25189" xr:uid="{51E67C0A-D79F-4022-93EE-AEF1789E7D54}"/>
    <cellStyle name="Normal 32 7" xfId="11074" xr:uid="{941FC03D-CA82-4D78-B448-1CD5C24336DD}"/>
    <cellStyle name="Normal 33" xfId="1237" xr:uid="{ADED2A70-FC44-402B-B279-5B5430148F08}"/>
    <cellStyle name="Normal 33 2" xfId="5548" xr:uid="{7719535D-50B4-49E3-BBFD-0D3DB1D46127}"/>
    <cellStyle name="Normal 33 2 2" xfId="11081" xr:uid="{F100399D-C55B-4E12-A8F4-F2CEB4A3277B}"/>
    <cellStyle name="Normal 33 3" xfId="6733" xr:uid="{951FFF55-EC39-4DEF-A36C-4490BB8032ED}"/>
    <cellStyle name="Normal 33 3 2" xfId="11082" xr:uid="{E60F92AF-B583-470A-B157-83FC8744A563}"/>
    <cellStyle name="Normal 33 4" xfId="3655" xr:uid="{CD532F38-73E5-4F2D-95F5-2D7AB607C72E}"/>
    <cellStyle name="Normal 33 4 2" xfId="11083" xr:uid="{4A89E6BE-7C9D-4ADA-A122-56488390A51E}"/>
    <cellStyle name="Normal 33 4 3" xfId="24202" xr:uid="{E78A6061-DBA4-492D-B812-7C610EAAC1E2}"/>
    <cellStyle name="Normal 33 5" xfId="7253" xr:uid="{D8302CFB-E073-4A01-AA52-1EF2771E7681}"/>
    <cellStyle name="Normal 33 5 2" xfId="11084" xr:uid="{6A1A0B1F-056B-459F-B374-BB69D8D5A638}"/>
    <cellStyle name="Normal 33 5 3" xfId="24849" xr:uid="{51495B00-7045-4D06-B7F2-35E57E1E3E9C}"/>
    <cellStyle name="Normal 33 6" xfId="4662" xr:uid="{00DCB276-EB6F-4C8C-B9FE-73ACFC57E890}"/>
    <cellStyle name="Normal 33 6 2" xfId="11085" xr:uid="{0308DAA1-911F-4F89-93FE-EFBE11EE84FE}"/>
    <cellStyle name="Normal 33 6 3" xfId="24434" xr:uid="{0D2C520A-82D5-4DD6-83C1-281ECACF7439}"/>
    <cellStyle name="Normal 33 7" xfId="11080" xr:uid="{B15F26BD-1D64-4771-AE41-AA89DB6C21A2}"/>
    <cellStyle name="Normal 34" xfId="1242" xr:uid="{EC984D73-21D4-459F-B4A3-22841D7E74B7}"/>
    <cellStyle name="Normal 34 2" xfId="5549" xr:uid="{982CB036-B8F5-482A-AC7F-0D8D2C1CF1B5}"/>
    <cellStyle name="Normal 34 2 2" xfId="11087" xr:uid="{3B5A88D0-175B-4EEA-8C71-0DEFE5EC1754}"/>
    <cellStyle name="Normal 34 3" xfId="6734" xr:uid="{E15DE107-5F3B-4348-A4E9-DC6F0D3522BF}"/>
    <cellStyle name="Normal 34 3 2" xfId="11088" xr:uid="{2CF6DE01-BE2A-49D7-9C71-59F9B5825A8B}"/>
    <cellStyle name="Normal 34 4" xfId="6889" xr:uid="{21B1D7B3-41D0-4BD5-8549-5BA1F5BC4EDE}"/>
    <cellStyle name="Normal 34 4 2" xfId="11089" xr:uid="{0E10888B-64BD-41A2-80B1-FAB81C575C81}"/>
    <cellStyle name="Normal 34 4 3" xfId="24562" xr:uid="{4D0EC00F-B408-456F-9624-15DC7D46CFC9}"/>
    <cellStyle name="Normal 34 5" xfId="3656" xr:uid="{04340EC9-DD2F-4C87-B73D-98B2229F0550}"/>
    <cellStyle name="Normal 34 5 2" xfId="11090" xr:uid="{6D7FC262-6D17-4924-9725-3730FC5DD904}"/>
    <cellStyle name="Normal 34 5 3" xfId="24203" xr:uid="{2EEB83CC-1E90-4B29-BF01-DEE37B4861D0}"/>
    <cellStyle name="Normal 34 6" xfId="7427" xr:uid="{0EF5049E-9968-4C76-8C95-8A024049803A}"/>
    <cellStyle name="Normal 34 6 2" xfId="11091" xr:uid="{297735C1-1E8F-4149-BBC1-33C80A13B119}"/>
    <cellStyle name="Normal 34 6 3" xfId="24990" xr:uid="{D8B20FE7-4B66-4B08-AA50-8197B085245B}"/>
    <cellStyle name="Normal 34 7" xfId="7268" xr:uid="{B9F6082C-EB0A-4B32-8106-171B5496D956}"/>
    <cellStyle name="Normal 34 7 2" xfId="11092" xr:uid="{74012596-ED8F-4FC3-BAF5-E31E3EB24F48}"/>
    <cellStyle name="Normal 34 7 3" xfId="24863" xr:uid="{B3B9A91A-DE97-497D-AD0C-3F4DAE94D38A}"/>
    <cellStyle name="Normal 34 8" xfId="7917" xr:uid="{5FFD515E-DBBE-4B01-A402-E148AF1608CA}"/>
    <cellStyle name="Normal 34 8 2" xfId="11093" xr:uid="{B920B6C8-C8C4-4B57-A388-5524199CF898}"/>
    <cellStyle name="Normal 34 8 3" xfId="25393" xr:uid="{3EAC6419-AA14-4D2E-9414-3413930C1404}"/>
    <cellStyle name="Normal 34 9" xfId="11086" xr:uid="{30F66BB2-8852-44CC-9AB9-A9A01E7BFFCB}"/>
    <cellStyle name="Normal 35" xfId="1233" xr:uid="{A0B42AA1-8A02-47FF-91A5-FD5B7691449C}"/>
    <cellStyle name="Normal 35 2" xfId="5550" xr:uid="{63816316-F5BE-488A-A7F0-F2DA370D09FE}"/>
    <cellStyle name="Normal 35 2 2" xfId="11095" xr:uid="{89DD3C2B-A4DB-47D2-AF23-4A31C881513B}"/>
    <cellStyle name="Normal 35 3" xfId="6735" xr:uid="{3DF4FA47-DA7F-4D50-8A32-CEB2903840D2}"/>
    <cellStyle name="Normal 35 3 2" xfId="11096" xr:uid="{EF004393-109D-49CA-A570-95E9C047D0B0}"/>
    <cellStyle name="Normal 35 4" xfId="3657" xr:uid="{948A1C4B-8338-4DD5-AFF5-512A109BB59C}"/>
    <cellStyle name="Normal 35 4 2" xfId="11097" xr:uid="{FD54ACFB-D423-4C60-9F2F-8BBCF08C6627}"/>
    <cellStyle name="Normal 35 4 3" xfId="24204" xr:uid="{E65C52B6-3726-4B78-BE99-9019805E10FB}"/>
    <cellStyle name="Normal 35 5" xfId="7512" xr:uid="{6A0DD244-1EE8-42E9-B558-1CF6B041E7C3}"/>
    <cellStyle name="Normal 35 5 2" xfId="11098" xr:uid="{EA70F9AD-5EAB-4214-83AA-83D3EA3F76D8}"/>
    <cellStyle name="Normal 35 5 3" xfId="25060" xr:uid="{AB111D54-0C1C-4152-BDB2-D5D272E03413}"/>
    <cellStyle name="Normal 35 6" xfId="5496" xr:uid="{E2B8FDC7-5540-4C93-9F15-BF2125916309}"/>
    <cellStyle name="Normal 35 6 2" xfId="11099" xr:uid="{5EC7E4AC-EDDA-43C5-BAD7-F926DB654532}"/>
    <cellStyle name="Normal 35 6 3" xfId="24487" xr:uid="{FD7494A0-2DDD-4783-8F49-B7109EDA01A2}"/>
    <cellStyle name="Normal 35 7" xfId="11094" xr:uid="{4C01FDE0-BF1B-4B09-AA55-28C9271CDA03}"/>
    <cellStyle name="Normal 36" xfId="1238" xr:uid="{8E7E3C9D-BF13-4BB6-9FD3-17C5CD431DD8}"/>
    <cellStyle name="Normal 36 2" xfId="5551" xr:uid="{FA541ABB-A28E-4C80-B287-C5D5695B213A}"/>
    <cellStyle name="Normal 36 2 2" xfId="11101" xr:uid="{C6ABB786-4808-4F87-A315-1CC0BC9EF4D1}"/>
    <cellStyle name="Normal 36 3" xfId="6736" xr:uid="{EE60C3E8-DEFA-4AB0-95CD-5968EC6AD4A5}"/>
    <cellStyle name="Normal 36 3 2" xfId="11102" xr:uid="{055332B2-69DD-4B79-8AED-FAE320A5F8F8}"/>
    <cellStyle name="Normal 36 4" xfId="3658" xr:uid="{29D5F7EC-5E10-4FBF-883A-41A11F67F53C}"/>
    <cellStyle name="Normal 36 4 2" xfId="11103" xr:uid="{F933E689-6236-4654-B115-404814B1F891}"/>
    <cellStyle name="Normal 36 4 3" xfId="24205" xr:uid="{3EAD8864-4BFC-424D-993F-8ACF2A3A0139}"/>
    <cellStyle name="Normal 36 5" xfId="7607" xr:uid="{166326DC-028D-4156-A5DF-ECEB44602BD7}"/>
    <cellStyle name="Normal 36 5 2" xfId="11104" xr:uid="{A2C410A3-233A-49AE-9300-88DD10D534B2}"/>
    <cellStyle name="Normal 36 5 3" xfId="25140" xr:uid="{DAD2A74A-940D-4E84-8FC4-9A8B801D308D}"/>
    <cellStyle name="Normal 36 6" xfId="7675" xr:uid="{850A4B8E-93D0-4F01-9131-00ACB9807D14}"/>
    <cellStyle name="Normal 36 6 2" xfId="11105" xr:uid="{D36D18D8-3260-495A-A7D1-11E7B0F2F07C}"/>
    <cellStyle name="Normal 36 6 3" xfId="25190" xr:uid="{A56B2A1F-9419-4ED6-8B9E-1669E5A6EDF3}"/>
    <cellStyle name="Normal 36 7" xfId="11100" xr:uid="{BFA347E8-859A-4C57-9D40-15E82E5413BC}"/>
    <cellStyle name="Normal 37" xfId="1236" xr:uid="{629E499C-7EF2-4E29-8A0E-343F1448DB11}"/>
    <cellStyle name="Normal 37 2" xfId="5552" xr:uid="{4ADE5DE3-6953-404B-9299-03731E43F9DB}"/>
    <cellStyle name="Normal 37 2 2" xfId="11107" xr:uid="{A640BE74-E5F6-46F5-8F85-EF7549FCB561}"/>
    <cellStyle name="Normal 37 3" xfId="6737" xr:uid="{1E3A8D84-D30C-4431-A361-8BCE020BD917}"/>
    <cellStyle name="Normal 37 3 2" xfId="11108" xr:uid="{6CBA99F9-AAFD-4CEB-86B2-AF3F6BF4010B}"/>
    <cellStyle name="Normal 37 4" xfId="3659" xr:uid="{EEA193B1-DAE8-4DEA-8E68-F74D5A0FDC16}"/>
    <cellStyle name="Normal 37 4 2" xfId="11109" xr:uid="{B1E04B0C-EFB6-4649-BD48-5AF2CFEA0EBF}"/>
    <cellStyle name="Normal 37 4 3" xfId="24206" xr:uid="{A1589E4C-2194-4CEE-B0F4-E8E1B6F3D37A}"/>
    <cellStyle name="Normal 37 5" xfId="7719" xr:uid="{70EFFF72-B5F1-4660-A135-6BD773FB164D}"/>
    <cellStyle name="Normal 37 5 2" xfId="11110" xr:uid="{691B830B-3ABE-4C0A-8D61-34D679CAFDB9}"/>
    <cellStyle name="Normal 37 5 3" xfId="25232" xr:uid="{0989240F-5A44-42DD-92A2-4C7C706DC0CE}"/>
    <cellStyle name="Normal 37 6" xfId="7143" xr:uid="{D5C03385-6406-4493-9D45-BD68A9400F04}"/>
    <cellStyle name="Normal 37 6 2" xfId="11111" xr:uid="{0C5440B1-8025-47C6-87BB-9FC9B87D5FC3}"/>
    <cellStyle name="Normal 37 6 3" xfId="24765" xr:uid="{E7AF46D8-5ADE-4884-9F81-A4A5B734D0EE}"/>
    <cellStyle name="Normal 37 7" xfId="11106" xr:uid="{8AA58C92-BCC2-44F3-B5FA-DA6941CF9BCB}"/>
    <cellStyle name="Normal 38" xfId="1244" xr:uid="{A35FF229-36DC-48E9-8745-B2C1F6506674}"/>
    <cellStyle name="Normal 38 2" xfId="5553" xr:uid="{06C93C2C-7CCE-4899-AAB3-69E8ACFDEEA4}"/>
    <cellStyle name="Normal 38 2 2" xfId="11113" xr:uid="{2685F425-9305-404E-A51D-DF9513A9121F}"/>
    <cellStyle name="Normal 38 3" xfId="6738" xr:uid="{0578596B-CD25-4A33-8DCF-964F6E408DBD}"/>
    <cellStyle name="Normal 38 3 2" xfId="11114" xr:uid="{61350A34-F514-466C-980B-D33D4CCE4BC2}"/>
    <cellStyle name="Normal 38 4" xfId="3660" xr:uid="{5EC46F76-67A8-4DF8-92F8-0823A57BAC79}"/>
    <cellStyle name="Normal 38 4 2" xfId="11115" xr:uid="{1F42CD52-FDEC-4FA9-B949-57696BF58B8A}"/>
    <cellStyle name="Normal 38 4 3" xfId="24207" xr:uid="{10D51A6F-1D7A-43E5-A235-8BB72BA3F7F3}"/>
    <cellStyle name="Normal 38 5" xfId="4133" xr:uid="{2D7027C6-AD56-4174-B14C-E43C23D6F08D}"/>
    <cellStyle name="Normal 38 5 2" xfId="11116" xr:uid="{2078EAA8-5B7F-437D-946F-CC317CA7B341}"/>
    <cellStyle name="Normal 38 5 3" xfId="24351" xr:uid="{9C787291-A149-427D-8B5A-94FA5ABE5353}"/>
    <cellStyle name="Normal 38 6" xfId="7456" xr:uid="{6B5D3262-81BF-4B2E-B6DE-C4CA90288DBF}"/>
    <cellStyle name="Normal 38 6 2" xfId="11117" xr:uid="{CC1FC7CE-F196-42FA-9840-07EED5DF199E}"/>
    <cellStyle name="Normal 38 6 3" xfId="25014" xr:uid="{B2C84181-2940-4D4E-90E0-15C5B11E2320}"/>
    <cellStyle name="Normal 38 7" xfId="11112" xr:uid="{DD96F870-F319-4550-A3DA-AE6C87EEE880}"/>
    <cellStyle name="Normal 39" xfId="1246" xr:uid="{A96F20E2-6AC2-48C1-AD21-16F992B20946}"/>
    <cellStyle name="Normal 39 2" xfId="5554" xr:uid="{FCEA9689-D61F-4ADF-A90E-AE46A3802261}"/>
    <cellStyle name="Normal 39 2 2" xfId="11119" xr:uid="{591C9286-6439-4A6C-930A-D486D3AC7574}"/>
    <cellStyle name="Normal 39 3" xfId="6739" xr:uid="{F00E2D37-C2F8-47B0-893E-E3CDC1972905}"/>
    <cellStyle name="Normal 39 3 2" xfId="11120" xr:uid="{25110446-24F0-49BA-98C0-D9FA839A9406}"/>
    <cellStyle name="Normal 39 4" xfId="3661" xr:uid="{70A56544-686D-4C13-997F-3C75CAC9BDA5}"/>
    <cellStyle name="Normal 39 4 2" xfId="11121" xr:uid="{B811B2A2-A25A-4E00-9A58-B7B32C6CCEA3}"/>
    <cellStyle name="Normal 39 4 3" xfId="24208" xr:uid="{8A4805C9-22C6-425A-98E0-249983CB1339}"/>
    <cellStyle name="Normal 39 5" xfId="7818" xr:uid="{56139F5F-B11E-4641-B0FC-7F7DDBD2A85C}"/>
    <cellStyle name="Normal 39 5 2" xfId="11122" xr:uid="{070858BA-9242-4F73-A6C2-9444046C6D02}"/>
    <cellStyle name="Normal 39 5 3" xfId="25313" xr:uid="{B6131A5A-B1F0-4C3E-9341-1EC8BD311942}"/>
    <cellStyle name="Normal 39 6" xfId="6956" xr:uid="{F37CEFFA-4F64-45DD-BE2F-65236B109E75}"/>
    <cellStyle name="Normal 39 6 2" xfId="11123" xr:uid="{7195DCA5-A36E-4347-A1DE-49876878934F}"/>
    <cellStyle name="Normal 39 6 3" xfId="24620" xr:uid="{8EFA0985-A31B-4EFE-91B7-4C6388618C28}"/>
    <cellStyle name="Normal 39 7" xfId="11118" xr:uid="{20501DF6-53EE-40FC-A425-2A4B7FD22A1C}"/>
    <cellStyle name="Normal 4" xfId="9" xr:uid="{8913C463-FD3A-4515-8443-5A904FD606BA}"/>
    <cellStyle name="Normal 4 2" xfId="47" xr:uid="{3AFB0DBA-301C-472C-BF22-1D280F8987BD}"/>
    <cellStyle name="Normal 4 2 2" xfId="36" xr:uid="{790D57D8-3141-48D2-AD73-E0755DCD4203}"/>
    <cellStyle name="Normal 4 2 2 2" xfId="65" xr:uid="{3141C419-EA79-423C-BF51-5A2F4294A20B}"/>
    <cellStyle name="Normal 4 2 2 2 2" xfId="115" xr:uid="{A9B68ECD-6698-4C1B-A72D-263EBCAC8655}"/>
    <cellStyle name="Normal 4 2 2 2 2 2" xfId="190" xr:uid="{093C20BE-3D78-4F3C-BCA3-8CC6C374AF36}"/>
    <cellStyle name="Normal 4 2 2 2 2 3" xfId="11127" xr:uid="{EC06B061-8AAC-4D8A-929F-A355DEC436A4}"/>
    <cellStyle name="Normal 4 2 2 2 3" xfId="156" xr:uid="{499E255C-61F3-41A5-ABFB-B607B79080C2}"/>
    <cellStyle name="Normal 4 2 2 2 4" xfId="6740" xr:uid="{268C9C14-F8F7-474C-9722-35940D16261C}"/>
    <cellStyle name="Normal 4 2 2 3" xfId="100" xr:uid="{14F21AFB-F612-408F-8300-38C9DD56CFF0}"/>
    <cellStyle name="Normal 4 2 2 3 2" xfId="174" xr:uid="{833942EC-9EC6-46E6-B22F-9828377C317F}"/>
    <cellStyle name="Normal 4 2 2 3 3" xfId="11126" xr:uid="{41DB0E03-33B8-4049-8B2F-407080856934}"/>
    <cellStyle name="Normal 4 2 2 4" xfId="140" xr:uid="{6776EFBC-F3D2-427E-A26B-F02E86DDB003}"/>
    <cellStyle name="Normal 4 2 2 5" xfId="3664" xr:uid="{104AF3B5-8FEB-4893-AC1D-93F7435E3E32}"/>
    <cellStyle name="Normal 4 2 3" xfId="73" xr:uid="{87C7219F-459B-4EB4-83B6-9FF7D411121E}"/>
    <cellStyle name="Normal 4 2 3 2" xfId="11128" xr:uid="{574DDC93-59DC-44D3-9AA1-2AF5CD8C6E17}"/>
    <cellStyle name="Normal 4 2 3 3" xfId="24210" xr:uid="{6F8B106D-E3EB-48D6-93EC-BF5DE3ED2505}"/>
    <cellStyle name="Normal 4 2 3 4" xfId="3663" xr:uid="{5FF2C22D-7BA8-4E02-A218-1952AC13CBC5}"/>
    <cellStyle name="Normal 4 2 4" xfId="7533" xr:uid="{20AD2C07-8C1D-4021-ADC1-2D3EF7CB26B9}"/>
    <cellStyle name="Normal 4 2 4 2" xfId="11129" xr:uid="{B8833131-3E2F-46D5-AB3D-E70712949CCF}"/>
    <cellStyle name="Normal 4 2 4 3" xfId="25078" xr:uid="{FBF9590D-E683-4A39-A62C-24E2CEC9DA22}"/>
    <cellStyle name="Normal 4 2 5" xfId="11125" xr:uid="{23214E64-CAB3-452C-955E-C2A5228A7A72}"/>
    <cellStyle name="Normal 4 2 6" xfId="969" xr:uid="{A4935E28-1259-44F1-B971-78A317EA7F81}"/>
    <cellStyle name="Normal 4 3" xfId="45" xr:uid="{34887CF7-7E2F-437E-B985-8B8F29064FA1}"/>
    <cellStyle name="Normal 4 3 2" xfId="71" xr:uid="{B44774AF-186F-4CEF-B03E-634732680DF7}"/>
    <cellStyle name="Normal 4 3 2 2" xfId="230" xr:uid="{D9CE920D-D9D8-412A-8E4A-E0101C246C38}"/>
    <cellStyle name="Normal 4 3 2 2 2" xfId="11130" xr:uid="{E4CDCDED-536C-4E98-AA6E-B8B99332CEB5}"/>
    <cellStyle name="Normal 4 3 2 3" xfId="247" xr:uid="{053F6834-0619-4B83-8841-DA95D11CF69A}"/>
    <cellStyle name="Normal 4 3 3" xfId="223" xr:uid="{0A4B143F-BC01-419A-9D4E-AFEB9CA621E3}"/>
    <cellStyle name="Normal 4 3 3 2" xfId="3665" xr:uid="{0A725316-ABC2-4D55-B3A8-E010CC131181}"/>
    <cellStyle name="Normal 4 3 4" xfId="240" xr:uid="{06912BBA-A38F-4AE4-ABDE-603F9107E4D2}"/>
    <cellStyle name="Normal 4 4" xfId="59" xr:uid="{8BFD7A0E-D640-482D-8795-E129A3E5EA85}"/>
    <cellStyle name="Normal 4 4 2" xfId="111" xr:uid="{DADE5803-7902-4024-8E3C-B3C7F6506023}"/>
    <cellStyle name="Normal 4 4 2 2" xfId="186" xr:uid="{EA209720-8CC1-4B31-88A8-F9674F6A716F}"/>
    <cellStyle name="Normal 4 4 2 3" xfId="11131" xr:uid="{926C1910-D512-4BF7-AE6A-78D81819FC5E}"/>
    <cellStyle name="Normal 4 4 3" xfId="152" xr:uid="{B699D742-8CD8-48AF-B70D-E60737792F01}"/>
    <cellStyle name="Normal 4 4 3 2" xfId="24209" xr:uid="{1120F16B-9E42-4600-AD2D-DD64CAF92652}"/>
    <cellStyle name="Normal 4 4 4" xfId="3662" xr:uid="{E5CC3A7B-09F7-41CF-B709-B9B5F7CD8B51}"/>
    <cellStyle name="Normal 4 5" xfId="96" xr:uid="{9B96FA0F-8714-44F4-8F00-1C97413E2A16}"/>
    <cellStyle name="Normal 4 5 2" xfId="170" xr:uid="{5B7BFAB4-E362-4BAD-A311-0A2A702FD7EC}"/>
    <cellStyle name="Normal 4 5 2 2" xfId="11132" xr:uid="{69A32550-ED17-4C8E-B1A8-D6164BA21F42}"/>
    <cellStyle name="Normal 4 5 3" xfId="25163" xr:uid="{2419D622-9645-4C0C-89EC-2501CE861DF9}"/>
    <cellStyle name="Normal 4 5 4" xfId="7638" xr:uid="{A952FC29-643C-49CB-92B7-6DBEC7643F7A}"/>
    <cellStyle name="Normal 4 6" xfId="136" xr:uid="{D2B07150-AC9E-4559-98DE-C5D44B999649}"/>
    <cellStyle name="Normal 4 6 2" xfId="11133" xr:uid="{9EDC56B4-FC92-4A0D-9717-C53EE7180E28}"/>
    <cellStyle name="Normal 4 6 3" xfId="25303" xr:uid="{37B2E3B1-9B32-4113-A83F-806F2F85DF9C}"/>
    <cellStyle name="Normal 4 6 4" xfId="7805" xr:uid="{4BF4A232-9867-4373-B16C-A8B9AC0CFDE1}"/>
    <cellStyle name="Normal 4 7" xfId="23" xr:uid="{7950650D-E5F7-4BCB-A08E-9C11607BEB68}"/>
    <cellStyle name="Normal 4 7 2" xfId="11124" xr:uid="{03991D50-9025-4015-A6D0-D0677B2C01A7}"/>
    <cellStyle name="Normal 4 8" xfId="394" xr:uid="{3E0A668C-0BEB-4157-B72E-C26F6313DC1E}"/>
    <cellStyle name="Normal 40" xfId="1248" xr:uid="{203D8049-DF68-4764-8DE7-BAD27221DA14}"/>
    <cellStyle name="Normal 40 2" xfId="5555" xr:uid="{A16F4832-B3B4-4FA9-B18B-6C2A51E0DFF8}"/>
    <cellStyle name="Normal 40 2 2" xfId="11135" xr:uid="{479F4225-5D41-4ED8-8281-76876C2A9589}"/>
    <cellStyle name="Normal 40 3" xfId="6741" xr:uid="{96994831-C643-44AD-806C-F17E35CB9AD1}"/>
    <cellStyle name="Normal 40 3 2" xfId="11136" xr:uid="{6302A861-5ECD-4CF1-A682-B2E664C3AD2A}"/>
    <cellStyle name="Normal 40 4" xfId="3666" xr:uid="{81B16D91-D6DE-4A29-ADE0-B6DA2C27F0A9}"/>
    <cellStyle name="Normal 40 4 2" xfId="11137" xr:uid="{31D7D02E-DE32-43E0-8C75-9E8CF9256719}"/>
    <cellStyle name="Normal 40 4 3" xfId="24211" xr:uid="{0F6E5D54-B5C3-4C03-98AB-8F80678226FB}"/>
    <cellStyle name="Normal 40 5" xfId="7723" xr:uid="{A05C2BE5-5AF5-4C26-BD05-DF5788901DCB}"/>
    <cellStyle name="Normal 40 5 2" xfId="11138" xr:uid="{2F5D8D31-7BD1-428A-BBBA-EB8708013668}"/>
    <cellStyle name="Normal 40 5 3" xfId="25236" xr:uid="{046DE1EE-EBDB-4C42-AD43-FC0A8206B390}"/>
    <cellStyle name="Normal 40 6" xfId="7403" xr:uid="{86D5C7C2-CB71-4A4E-84CD-983B1EF7A236}"/>
    <cellStyle name="Normal 40 6 2" xfId="11139" xr:uid="{C69DE438-1334-485A-9F3B-F1BE713AF595}"/>
    <cellStyle name="Normal 40 6 3" xfId="24967" xr:uid="{86A30C31-1A32-4C8B-B37F-968E574A1E48}"/>
    <cellStyle name="Normal 40 7" xfId="11134" xr:uid="{5A5E6E91-ACEE-452A-ACD7-CB0620A1AB44}"/>
    <cellStyle name="Normal 41" xfId="1250" xr:uid="{6FD34F25-6219-4D7E-AA8C-9C2B2989AA57}"/>
    <cellStyle name="Normal 41 2" xfId="5556" xr:uid="{5B33B554-76D0-4998-92AC-FB75AB3189A3}"/>
    <cellStyle name="Normal 41 2 2" xfId="11141" xr:uid="{69428C26-296C-4BC6-BF83-DF386EA95962}"/>
    <cellStyle name="Normal 41 3" xfId="6742" xr:uid="{633AF29B-1798-40BC-8219-8E10D0CED802}"/>
    <cellStyle name="Normal 41 3 2" xfId="11142" xr:uid="{C1515FB0-BF8A-4FC3-80D7-4A447578DD51}"/>
    <cellStyle name="Normal 41 4" xfId="3667" xr:uid="{E8772852-479E-4DC4-B23F-2AA9B213887A}"/>
    <cellStyle name="Normal 41 4 2" xfId="11143" xr:uid="{52128026-8995-4FD0-AE4C-4F6C0C7432C2}"/>
    <cellStyle name="Normal 41 4 3" xfId="24212" xr:uid="{10151457-EC9A-4068-A0A5-CCF12A101D54}"/>
    <cellStyle name="Normal 41 5" xfId="7454" xr:uid="{E3D14659-A6E1-43EA-B884-F666E557168D}"/>
    <cellStyle name="Normal 41 5 2" xfId="11144" xr:uid="{9DC76F31-3BBA-4F25-944F-4FC08F48144B}"/>
    <cellStyle name="Normal 41 5 3" xfId="25012" xr:uid="{6C03D9FC-BF56-4298-9176-BA664A26BDA8}"/>
    <cellStyle name="Normal 41 6" xfId="7426" xr:uid="{6D1A45AA-D0EA-4A79-8CE0-2EA43ADA1BFA}"/>
    <cellStyle name="Normal 41 6 2" xfId="11145" xr:uid="{2EF9F9E7-59EF-4BBE-A5A0-23FA673A46E3}"/>
    <cellStyle name="Normal 41 6 3" xfId="24989" xr:uid="{40D4E934-520D-4E10-995F-275789E3BB6F}"/>
    <cellStyle name="Normal 41 7" xfId="11140" xr:uid="{8600238A-C319-4876-9A68-313796550BF6}"/>
    <cellStyle name="Normal 42" xfId="1252" xr:uid="{0EC8B5DD-E1C9-49CB-B05A-32AC8E2A28A3}"/>
    <cellStyle name="Normal 42 2" xfId="5557" xr:uid="{697CA05C-372B-4DDD-9E00-4013F3F8156C}"/>
    <cellStyle name="Normal 42 2 2" xfId="11147" xr:uid="{B465B4D0-DBA8-41AD-9367-563C380E57C4}"/>
    <cellStyle name="Normal 42 3" xfId="6743" xr:uid="{79BF7A79-B46D-4042-8D3C-2268ADC78734}"/>
    <cellStyle name="Normal 42 3 2" xfId="11148" xr:uid="{41A617E9-B53E-411D-954B-28E506FD5D12}"/>
    <cellStyle name="Normal 42 4" xfId="3668" xr:uid="{C1594F9D-7D63-4F69-A541-07A87368AAFD}"/>
    <cellStyle name="Normal 42 4 2" xfId="11149" xr:uid="{218C0142-372D-4276-8BDA-BEA2008AB16C}"/>
    <cellStyle name="Normal 42 4 3" xfId="24213" xr:uid="{244CAC16-6D12-4168-A5D6-009F1B1EBFA1}"/>
    <cellStyle name="Normal 42 5" xfId="6904" xr:uid="{DC3C0C89-41DB-4B99-B90C-5D7E2B327EEC}"/>
    <cellStyle name="Normal 42 5 2" xfId="11150" xr:uid="{00016387-C898-4381-AB01-D6365C4F94E6}"/>
    <cellStyle name="Normal 42 5 3" xfId="24574" xr:uid="{B788D4DE-CE04-4867-A714-E90446051CED}"/>
    <cellStyle name="Normal 42 6" xfId="7401" xr:uid="{DC1413EB-4332-4AE7-B065-B420A3E510DD}"/>
    <cellStyle name="Normal 42 6 2" xfId="11151" xr:uid="{7E099A0C-A01B-4D10-901F-258814E83B42}"/>
    <cellStyle name="Normal 42 6 3" xfId="24965" xr:uid="{70C014CE-2D53-4A26-B5F6-D55D8052AE7F}"/>
    <cellStyle name="Normal 42 7" xfId="11146" xr:uid="{86CD14DD-8573-4B04-8017-EB74B1172767}"/>
    <cellStyle name="Normal 43" xfId="1254" xr:uid="{DF4F4D7B-A68E-4561-9159-1014E3614099}"/>
    <cellStyle name="Normal 43 2" xfId="5558" xr:uid="{227452FF-6680-46B0-8D4E-D094157B00C6}"/>
    <cellStyle name="Normal 43 2 2" xfId="11153" xr:uid="{804F8C1D-E758-49CA-B980-254E0BD44F18}"/>
    <cellStyle name="Normal 43 3" xfId="6744" xr:uid="{5908E87B-A604-4249-A45F-A73C0FF4BBD0}"/>
    <cellStyle name="Normal 43 3 2" xfId="11154" xr:uid="{09C37372-DEA3-4D03-A5CD-7A6811B66764}"/>
    <cellStyle name="Normal 43 4" xfId="3669" xr:uid="{52165A72-E6EA-4EF4-84C9-AB8987DD8C8A}"/>
    <cellStyle name="Normal 43 4 2" xfId="11155" xr:uid="{8C24D7E8-526B-49EB-A026-485207897545}"/>
    <cellStyle name="Normal 43 4 3" xfId="24214" xr:uid="{46892084-6F48-461E-8975-3F21DFA0E02C}"/>
    <cellStyle name="Normal 43 5" xfId="6925" xr:uid="{0087C308-0EC6-4BB6-916E-B74B38D2973C}"/>
    <cellStyle name="Normal 43 5 2" xfId="11156" xr:uid="{AECFCCDA-40A9-4F10-8F02-F7F8A3F0E2F2}"/>
    <cellStyle name="Normal 43 5 3" xfId="24594" xr:uid="{2AFBA915-39F9-4F46-A934-A32D9A678837}"/>
    <cellStyle name="Normal 43 6" xfId="7713" xr:uid="{9EBED144-D539-4EE7-A8D4-B1E2217B020C}"/>
    <cellStyle name="Normal 43 6 2" xfId="11157" xr:uid="{22AF4074-7140-4242-80D0-3DB1FE0B56CE}"/>
    <cellStyle name="Normal 43 6 3" xfId="25226" xr:uid="{96015444-C06D-4BF9-AE23-706E28F5526B}"/>
    <cellStyle name="Normal 43 7" xfId="11152" xr:uid="{A0B3190D-CE63-43D0-A9FC-07ABF7D197C8}"/>
    <cellStyle name="Normal 44" xfId="1256" xr:uid="{F6CBC4A6-C0F5-4540-8F0C-05EEFF2A0D6F}"/>
    <cellStyle name="Normal 44 2" xfId="5559" xr:uid="{66F4E203-754A-4A63-99DE-B4974B158ED0}"/>
    <cellStyle name="Normal 44 2 2" xfId="11159" xr:uid="{ECF846DB-D1DC-41DD-B519-8660C3D40A61}"/>
    <cellStyle name="Normal 44 3" xfId="6745" xr:uid="{821B335A-274A-4A94-8CAE-7B0DEBA595B5}"/>
    <cellStyle name="Normal 44 3 2" xfId="11160" xr:uid="{5086DAF5-10E7-4BA9-9D67-3D7FE00999EB}"/>
    <cellStyle name="Normal 44 4" xfId="3670" xr:uid="{99ECA0D4-FB27-4F37-B315-EFB1EDF28A41}"/>
    <cellStyle name="Normal 44 4 2" xfId="11161" xr:uid="{41B6B8BA-7952-4B9B-B43C-D4AB1613CE74}"/>
    <cellStyle name="Normal 44 4 3" xfId="24215" xr:uid="{0FE5B5F5-E00C-4FA6-A926-89875F8C6B69}"/>
    <cellStyle name="Normal 44 5" xfId="7727" xr:uid="{7F5BDA29-031C-45E8-BDFA-09E6939A3F9A}"/>
    <cellStyle name="Normal 44 5 2" xfId="11162" xr:uid="{7908D6CD-4274-4148-B4CF-2FC413DD4032}"/>
    <cellStyle name="Normal 44 5 3" xfId="25240" xr:uid="{3CAE016C-9933-48E3-B696-03895AB1D30C}"/>
    <cellStyle name="Normal 44 6" xfId="7728" xr:uid="{24FB776A-E4EC-42BE-A004-31DBC0F0E1ED}"/>
    <cellStyle name="Normal 44 6 2" xfId="11163" xr:uid="{E97F2EDB-8F13-4A85-B84F-5AE73B08A0B3}"/>
    <cellStyle name="Normal 44 6 3" xfId="25241" xr:uid="{3BDF762D-E5D2-4824-B183-893F444F52F9}"/>
    <cellStyle name="Normal 44 7" xfId="11158" xr:uid="{24491543-48B7-4254-9B11-790FB31CDF99}"/>
    <cellStyle name="Normal 45" xfId="1258" xr:uid="{DC56F88A-2630-4036-A98A-55277EBEFAE8}"/>
    <cellStyle name="Normal 45 2" xfId="5560" xr:uid="{3C04AAB3-E9D0-429F-91EB-1C9BB1004B64}"/>
    <cellStyle name="Normal 45 2 2" xfId="11165" xr:uid="{85BF2BB3-E202-48F5-8B4D-D38FC8F96D09}"/>
    <cellStyle name="Normal 45 3" xfId="6746" xr:uid="{6DCD498E-52B9-4945-B223-3E97DF338683}"/>
    <cellStyle name="Normal 45 3 2" xfId="11166" xr:uid="{6CA93A4F-0DB7-4628-B5D1-EE5AC5B65973}"/>
    <cellStyle name="Normal 45 4" xfId="3671" xr:uid="{5471DB9B-8B52-4C82-B19E-08E53DFCC3C7}"/>
    <cellStyle name="Normal 45 4 2" xfId="11167" xr:uid="{A2AC63CF-DF5B-464B-8ACE-9BD405FB5FE6}"/>
    <cellStyle name="Normal 45 4 3" xfId="24216" xr:uid="{48F660D4-CCB7-4A46-8E86-F498EFEE71DC}"/>
    <cellStyle name="Normal 45 5" xfId="7359" xr:uid="{8D9A50C7-A795-4C69-A428-9029212F4D47}"/>
    <cellStyle name="Normal 45 5 2" xfId="11168" xr:uid="{93174CDB-48BD-4C8A-9AC3-57B7C311B08A}"/>
    <cellStyle name="Normal 45 5 3" xfId="24934" xr:uid="{72AD9D45-8A91-42C1-AF88-76D503BE0A8E}"/>
    <cellStyle name="Normal 45 6" xfId="7216" xr:uid="{7CB7880B-9FE6-423C-AB72-2BDED763ED99}"/>
    <cellStyle name="Normal 45 6 2" xfId="11169" xr:uid="{E3073596-F9E0-4C8A-836D-E74B2EE0E7B3}"/>
    <cellStyle name="Normal 45 6 3" xfId="24820" xr:uid="{2B4A127C-8202-4235-B698-4B696C0DB6C8}"/>
    <cellStyle name="Normal 45 7" xfId="11164" xr:uid="{68D4B05E-2996-4E20-A25B-2B44DD7EE874}"/>
    <cellStyle name="Normal 46" xfId="1260" xr:uid="{E543DF96-A600-4FAA-A4CA-0BCA03735113}"/>
    <cellStyle name="Normal 46 2" xfId="5561" xr:uid="{7FC4E55B-6C92-4F5C-A287-28867EB84363}"/>
    <cellStyle name="Normal 46 2 2" xfId="11171" xr:uid="{BAC34CD9-2B32-401C-8DD0-10B92175554F}"/>
    <cellStyle name="Normal 46 3" xfId="6747" xr:uid="{CA6558DF-4145-4C00-9A4B-725FCDEDB705}"/>
    <cellStyle name="Normal 46 3 2" xfId="11172" xr:uid="{3EB7AAD9-E550-4BEF-A87C-F39976CC251C}"/>
    <cellStyle name="Normal 46 4" xfId="3672" xr:uid="{8D9948B5-EC29-485D-AD15-639F6F3A426E}"/>
    <cellStyle name="Normal 46 4 2" xfId="11173" xr:uid="{C89BE68D-B76F-4EC3-B3E4-A3D85166CB0A}"/>
    <cellStyle name="Normal 46 4 3" xfId="24217" xr:uid="{E4FEBD7A-CCBE-425F-943E-5D5F5C5136DF}"/>
    <cellStyle name="Normal 46 5" xfId="1706" xr:uid="{016D86B2-BCB6-494A-82EC-2256475EABD2}"/>
    <cellStyle name="Normal 46 5 2" xfId="11174" xr:uid="{9E912115-73E8-40E6-A3F4-993EA7AA5095}"/>
    <cellStyle name="Normal 46 5 3" xfId="24029" xr:uid="{EF4F9CC5-EB8F-43D0-802F-FFAC284BE41D}"/>
    <cellStyle name="Normal 46 6" xfId="7830" xr:uid="{C7CDA92D-B219-4877-BB1F-A06C345B427D}"/>
    <cellStyle name="Normal 46 6 2" xfId="11175" xr:uid="{783CD8A3-F389-417B-9D57-6C6EAD025791}"/>
    <cellStyle name="Normal 46 6 3" xfId="25323" xr:uid="{DC0911F6-0C7A-4144-97BE-E2771C95F40A}"/>
    <cellStyle name="Normal 46 7" xfId="11170" xr:uid="{FE1C1CC6-B905-4AD0-B6C3-294AFABF854E}"/>
    <cellStyle name="Normal 47" xfId="1262" xr:uid="{836AB45F-DF3D-4A28-A7FC-024E97AC5232}"/>
    <cellStyle name="Normal 47 2" xfId="5562" xr:uid="{0D698BFB-D309-4224-813E-5D8CF5BD55A7}"/>
    <cellStyle name="Normal 47 2 2" xfId="11177" xr:uid="{FC6485ED-F385-4A76-B651-5B1265E9E7F1}"/>
    <cellStyle name="Normal 47 3" xfId="6748" xr:uid="{0516E591-C25F-40D3-B275-6DE96137CCB5}"/>
    <cellStyle name="Normal 47 3 2" xfId="11178" xr:uid="{9F7F9913-2E47-4249-A006-A5337F9AFF8F}"/>
    <cellStyle name="Normal 47 4" xfId="3673" xr:uid="{0C92A628-0D97-460A-B021-33F6123ACCEE}"/>
    <cellStyle name="Normal 47 4 2" xfId="11179" xr:uid="{5A470590-CC87-41E6-BEF5-C1AAC44B2459}"/>
    <cellStyle name="Normal 47 4 3" xfId="24218" xr:uid="{89F4598A-6017-4AF9-9B8E-621686CE320B}"/>
    <cellStyle name="Normal 47 5" xfId="6952" xr:uid="{51CE6BDC-7213-46A1-9D84-E12EA8E369EF}"/>
    <cellStyle name="Normal 47 5 2" xfId="11180" xr:uid="{96E92008-9445-4FB2-A38B-8CBCB81A3F02}"/>
    <cellStyle name="Normal 47 5 3" xfId="24617" xr:uid="{2CD3162E-37F7-45C1-ABDC-C97B71E31E3B}"/>
    <cellStyle name="Normal 47 6" xfId="7084" xr:uid="{DBA71FA4-1106-4E3C-A4B1-E0496FACAD3C}"/>
    <cellStyle name="Normal 47 6 2" xfId="11181" xr:uid="{D10564AE-309F-4186-B9E7-B0B0C8E12F28}"/>
    <cellStyle name="Normal 47 6 3" xfId="24718" xr:uid="{1893E4E0-7762-4CFC-9771-E817DF1ACD3D}"/>
    <cellStyle name="Normal 47 7" xfId="11176" xr:uid="{79E29162-4194-41C9-975D-1BB5B6B35A52}"/>
    <cellStyle name="Normal 48" xfId="1264" xr:uid="{7EFB6B2D-DEA9-4B58-A831-2679CC0E42F6}"/>
    <cellStyle name="Normal 48 2" xfId="5563" xr:uid="{B61AB418-6F89-41DC-B856-E3959FEFBD46}"/>
    <cellStyle name="Normal 48 2 2" xfId="11183" xr:uid="{0B682F69-A9EC-452C-8096-D7674604AAA9}"/>
    <cellStyle name="Normal 48 3" xfId="6749" xr:uid="{4800648E-1EBD-49AC-A3C0-B1D7797A67BD}"/>
    <cellStyle name="Normal 48 3 2" xfId="11184" xr:uid="{57D12079-AEF3-4D0D-BE8E-820F691B62CA}"/>
    <cellStyle name="Normal 48 4" xfId="3674" xr:uid="{A2A3F9A5-124B-420B-941A-654D80E657A9}"/>
    <cellStyle name="Normal 48 4 2" xfId="11185" xr:uid="{41D4F2B6-8137-475D-8934-26A759FE4E42}"/>
    <cellStyle name="Normal 48 4 3" xfId="24219" xr:uid="{29A58E65-CE69-4908-8079-9B7A47C4BF9D}"/>
    <cellStyle name="Normal 48 5" xfId="2382" xr:uid="{B12AA869-CD81-42D6-B0AE-A84FBE0F7FB8}"/>
    <cellStyle name="Normal 48 5 2" xfId="11186" xr:uid="{C64FC975-0987-4CF5-9867-DF7E07D5EAE6}"/>
    <cellStyle name="Normal 48 5 3" xfId="24042" xr:uid="{FDD36AC2-162C-4501-97EC-02D74731BEB1}"/>
    <cellStyle name="Normal 48 6" xfId="7443" xr:uid="{10CD38E9-D446-42A2-80C8-8275FD8EC7B9}"/>
    <cellStyle name="Normal 48 6 2" xfId="11187" xr:uid="{8046569D-2D5C-436D-860A-7587BFFAD806}"/>
    <cellStyle name="Normal 48 6 3" xfId="25002" xr:uid="{1DC289A6-0C86-4289-955A-137DC5F680C0}"/>
    <cellStyle name="Normal 48 7" xfId="11182" xr:uid="{E43397A9-BDB6-4086-B68D-C4FDE131387F}"/>
    <cellStyle name="Normal 49" xfId="1266" xr:uid="{9B540E2B-147C-4034-9A58-E03403E59C87}"/>
    <cellStyle name="Normal 49 2" xfId="5564" xr:uid="{4A632C2E-3475-4523-8350-6B8EAEB19869}"/>
    <cellStyle name="Normal 49 2 2" xfId="11189" xr:uid="{01E24D09-99DA-4E33-875F-AFF2BDD95FFD}"/>
    <cellStyle name="Normal 49 3" xfId="6750" xr:uid="{6556A273-8B35-4A04-B131-6C6C9F5171CD}"/>
    <cellStyle name="Normal 49 3 2" xfId="11190" xr:uid="{F053817F-278E-4120-9497-00B148BCBB12}"/>
    <cellStyle name="Normal 49 4" xfId="3675" xr:uid="{D47FDAE6-F8F8-476E-9AC8-67F661F6F10E}"/>
    <cellStyle name="Normal 49 4 2" xfId="11191" xr:uid="{6BAE9438-CCC6-4DCC-8923-89FC0F2D849D}"/>
    <cellStyle name="Normal 49 4 3" xfId="24220" xr:uid="{17E6C854-62F2-4575-8BA5-0A6B132D2813}"/>
    <cellStyle name="Normal 49 5" xfId="6915" xr:uid="{54B15A33-7043-4039-BC8F-9BE31B229B53}"/>
    <cellStyle name="Normal 49 5 2" xfId="11192" xr:uid="{EC9BF826-F39C-4810-BD44-A0B536E443B1}"/>
    <cellStyle name="Normal 49 5 3" xfId="24584" xr:uid="{5500F598-FE2E-4D49-8593-C1414A7A290B}"/>
    <cellStyle name="Normal 49 6" xfId="7046" xr:uid="{01114B04-7FAC-4EB3-92EE-C2704E746409}"/>
    <cellStyle name="Normal 49 6 2" xfId="11193" xr:uid="{AD13E4FE-B3BF-45C0-8461-D6C77A72E3A2}"/>
    <cellStyle name="Normal 49 6 3" xfId="24688" xr:uid="{D9D7E150-3AA0-4849-AEF0-AE92A35D002E}"/>
    <cellStyle name="Normal 49 7" xfId="11188" xr:uid="{F6226732-29DB-43B4-9FE7-679C69FDCAA7}"/>
    <cellStyle name="Normal 5" xfId="11" xr:uid="{0D8C8DFA-4BEB-4D18-83DE-B85DFC39C3A1}"/>
    <cellStyle name="Normal 5 10" xfId="7085" xr:uid="{2405E43F-B779-447D-948D-92B98DB3ACF5}"/>
    <cellStyle name="Normal 5 10 2" xfId="11195" xr:uid="{1AF4AED2-607F-4F47-8915-E462D2B1C265}"/>
    <cellStyle name="Normal 5 10 3" xfId="24719" xr:uid="{76C394F3-3155-4DF8-9F15-1C311F767AB5}"/>
    <cellStyle name="Normal 5 11" xfId="11194" xr:uid="{C66BC1DB-F982-4A2F-9CE9-5BC645C66054}"/>
    <cellStyle name="Normal 5 12" xfId="395" xr:uid="{31BA5D20-A25E-4421-A44F-0A63EAD48B5F}"/>
    <cellStyle name="Normal 5 2" xfId="46" xr:uid="{C81C9AE3-28F5-4416-B925-9AC3E0EBE009}"/>
    <cellStyle name="Normal 5 2 2" xfId="72" xr:uid="{34391BF3-720B-4DF0-9125-9BA440F1F9C5}"/>
    <cellStyle name="Normal 5 2 2 2" xfId="11197" xr:uid="{90275F7D-407F-4693-A114-A0C0B7F7D5BD}"/>
    <cellStyle name="Normal 5 2 2 3" xfId="6752" xr:uid="{546270CE-F1F5-46B7-A187-0986FA9473F9}"/>
    <cellStyle name="Normal 5 2 3" xfId="3677" xr:uid="{16204FA9-93D6-4DA4-A3BD-EC16B23A51AB}"/>
    <cellStyle name="Normal 5 2 3 2" xfId="11198" xr:uid="{17BC662A-C137-4A36-977B-7FC874E05E90}"/>
    <cellStyle name="Normal 5 2 3 3" xfId="24222" xr:uid="{6F04F3CC-044E-429E-9AB7-DE28FC0C7EDE}"/>
    <cellStyle name="Normal 5 2 4" xfId="7784" xr:uid="{248D9BCC-EF2F-43D9-92AC-C09CD2DAACF9}"/>
    <cellStyle name="Normal 5 2 4 2" xfId="11199" xr:uid="{577CB454-4D01-4ECB-BDD4-E6715DD9FDB3}"/>
    <cellStyle name="Normal 5 2 4 3" xfId="25289" xr:uid="{C59EFB32-B883-48A6-80FF-4A1FE57040B3}"/>
    <cellStyle name="Normal 5 2 5" xfId="7146" xr:uid="{6A26AB5F-8F51-4773-976F-5BAB06996495}"/>
    <cellStyle name="Normal 5 2 5 2" xfId="11200" xr:uid="{93FA727A-5459-41BF-A08F-9563F4E7E82D}"/>
    <cellStyle name="Normal 5 2 5 3" xfId="24768" xr:uid="{7C79E52C-9633-4197-80CB-ABAC3C59DA0C}"/>
    <cellStyle name="Normal 5 2 6" xfId="11196" xr:uid="{3368CDA5-AE1D-481E-87E1-FEA7ECF08B87}"/>
    <cellStyle name="Normal 5 2 7" xfId="23759" xr:uid="{B687069C-F0D7-4D27-BA9B-8ED02D15BCE6}"/>
    <cellStyle name="Normal 5 2 8" xfId="970" xr:uid="{AD9BDA44-532B-4FD4-B9EA-2C1AAE6A0D7D}"/>
    <cellStyle name="Normal 5 3" xfId="60" xr:uid="{10210719-903F-400A-8001-06369E2A75F6}"/>
    <cellStyle name="Normal 5 3 2" xfId="226" xr:uid="{81379A13-04B5-4DD1-8E2B-7128D7C48A48}"/>
    <cellStyle name="Normal 5 3 2 2" xfId="11202" xr:uid="{9B91349C-019A-46B1-946A-0E567769D4EE}"/>
    <cellStyle name="Normal 5 3 2 3" xfId="6753" xr:uid="{6F0C54AD-3844-4B1E-BDFA-1AF4B7518493}"/>
    <cellStyle name="Normal 5 3 3" xfId="243" xr:uid="{9E3753A4-428F-4DE7-8406-A165F987F3C9}"/>
    <cellStyle name="Normal 5 3 3 2" xfId="11203" xr:uid="{DB7625C6-5717-477F-BBB4-055EB201125C}"/>
    <cellStyle name="Normal 5 3 3 3" xfId="24223" xr:uid="{DFC360A2-5272-4AE3-B163-F3A25C8934D4}"/>
    <cellStyle name="Normal 5 3 3 4" xfId="3678" xr:uid="{677547E6-E60F-4406-9DD0-7E40D7FC73A1}"/>
    <cellStyle name="Normal 5 3 4" xfId="11201" xr:uid="{8DE0B6CA-A9A9-4C8C-8FDC-DF974A63925E}"/>
    <cellStyle name="Normal 5 3 5" xfId="23795" xr:uid="{448C553E-40C2-4231-923A-B10C17E0CC30}"/>
    <cellStyle name="Normal 5 3 6" xfId="1035" xr:uid="{30EB9149-682F-4EDD-AF09-72C12AE85BA8}"/>
    <cellStyle name="Normal 5 4" xfId="24" xr:uid="{44EA9E4B-81F9-4DAB-B51F-5D1AD4D5F043}"/>
    <cellStyle name="Normal 5 4 2" xfId="218" xr:uid="{78D0262A-2160-4047-9FA2-5546657E71D3}"/>
    <cellStyle name="Normal 5 4 2 2" xfId="11205" xr:uid="{10258AE4-A792-4C5C-B626-78C1F2BFE3AF}"/>
    <cellStyle name="Normal 5 4 3" xfId="259" xr:uid="{160D5A89-D4D7-48AF-836D-39F4D028098C}"/>
    <cellStyle name="Normal 5 4 3 2" xfId="11204" xr:uid="{2E8080C9-8DA7-45EC-BB20-266F71883A9F}"/>
    <cellStyle name="Normal 5 5" xfId="211" xr:uid="{7E8004FF-74A2-460A-99B2-46F69D746BEE}"/>
    <cellStyle name="Normal 5 5 2" xfId="11206" xr:uid="{3BC92453-D480-40CF-B42F-EB1EA9C3837C}"/>
    <cellStyle name="Normal 5 5 3" xfId="3679" xr:uid="{2369D05F-4FD1-45AA-9253-245A7FB2A79F}"/>
    <cellStyle name="Normal 5 6" xfId="237" xr:uid="{B71B29F7-A94B-4C54-8962-B83A663BB3C6}"/>
    <cellStyle name="Normal 5 6 2" xfId="11207" xr:uid="{4D42C6BB-58F9-4693-A584-26E7E3BD8FF5}"/>
    <cellStyle name="Normal 5 6 3" xfId="3680" xr:uid="{968CA192-4E6C-4079-ADC0-449B2888425B}"/>
    <cellStyle name="Normal 5 7" xfId="5565" xr:uid="{7CD100E1-CB0D-4501-86E0-E96AEECEB88F}"/>
    <cellStyle name="Normal 5 7 2" xfId="11208" xr:uid="{58258013-379E-4E1A-9E9D-0AF80C2CFAC4}"/>
    <cellStyle name="Normal 5 8" xfId="6751" xr:uid="{5C1B5C92-E4F3-4B7C-940B-0CF92E92FAAB}"/>
    <cellStyle name="Normal 5 8 2" xfId="11209" xr:uid="{4F8668F7-0643-42D8-95A1-FCA0B71EDECE}"/>
    <cellStyle name="Normal 5 9" xfId="3676" xr:uid="{9ACB239A-2D04-42C2-B9CC-B4A94B95BB03}"/>
    <cellStyle name="Normal 5 9 2" xfId="11210" xr:uid="{CB90D739-9AA7-45E6-AA49-7F050E8D6654}"/>
    <cellStyle name="Normal 5 9 3" xfId="24221" xr:uid="{7AC65523-60A0-41BD-B44F-153420BC05DB}"/>
    <cellStyle name="Normal 50" xfId="1268" xr:uid="{8FB8BF98-AC9F-4796-AD54-5DEF939567D4}"/>
    <cellStyle name="Normal 50 2" xfId="5566" xr:uid="{9ACF5836-CE0C-45F6-BA5C-DA49FBEE8440}"/>
    <cellStyle name="Normal 50 2 2" xfId="11212" xr:uid="{B143A38A-0472-4062-9C6D-EAF245C39367}"/>
    <cellStyle name="Normal 50 3" xfId="6754" xr:uid="{1781016E-62E5-4C94-BB37-6FBD30510C7E}"/>
    <cellStyle name="Normal 50 3 2" xfId="11213" xr:uid="{BC1EA56D-D5FB-4A16-9E9D-31BE86B2E57E}"/>
    <cellStyle name="Normal 50 4" xfId="3681" xr:uid="{F31B46D9-1FA3-4717-840E-05A138080083}"/>
    <cellStyle name="Normal 50 4 2" xfId="11214" xr:uid="{36EF4794-3D43-4D56-B715-9A14683A04AB}"/>
    <cellStyle name="Normal 50 4 3" xfId="24224" xr:uid="{E519F752-BBE6-404D-8242-FDBE7EC34D8E}"/>
    <cellStyle name="Normal 50 5" xfId="7166" xr:uid="{B308D26A-7162-42B4-AE24-47BFF41CA586}"/>
    <cellStyle name="Normal 50 5 2" xfId="11215" xr:uid="{B07C6805-E286-4DBD-9565-694AB453CC9A}"/>
    <cellStyle name="Normal 50 5 3" xfId="24783" xr:uid="{1BAE3BA1-DEFE-4131-A55F-E17FF1A9A141}"/>
    <cellStyle name="Normal 50 6" xfId="1923" xr:uid="{7E766C2C-D689-4ADC-BF79-9E046F6069C5}"/>
    <cellStyle name="Normal 50 6 2" xfId="11216" xr:uid="{1B0BDAB0-F4B2-4451-8F70-659AB86102BE}"/>
    <cellStyle name="Normal 50 6 3" xfId="24033" xr:uid="{DB8F8336-5341-463D-959E-7878E2D16190}"/>
    <cellStyle name="Normal 50 7" xfId="11211" xr:uid="{00950846-3D42-4FF2-8BEE-C15DF9861087}"/>
    <cellStyle name="Normal 51" xfId="1270" xr:uid="{6D9CEA18-5259-423A-B5C4-C02F129FE397}"/>
    <cellStyle name="Normal 51 2" xfId="5567" xr:uid="{1212615F-CB8F-4378-B33E-890290C72F4F}"/>
    <cellStyle name="Normal 51 2 2" xfId="11218" xr:uid="{E092E435-F98B-42F9-949C-855F66AE50B3}"/>
    <cellStyle name="Normal 51 3" xfId="6755" xr:uid="{34E51F65-346D-4820-989C-ED062A19C50B}"/>
    <cellStyle name="Normal 51 3 2" xfId="11219" xr:uid="{7405683D-808C-4859-A1D1-6DB1B358FCFF}"/>
    <cellStyle name="Normal 51 4" xfId="3682" xr:uid="{51C619A3-2EAE-47C3-8EC0-968B52015EE3}"/>
    <cellStyle name="Normal 51 4 2" xfId="11220" xr:uid="{5AED8213-6617-46EC-B111-BDA7CFD131D0}"/>
    <cellStyle name="Normal 51 4 3" xfId="24225" xr:uid="{8C037724-7360-4C7C-B29E-51E981416E89}"/>
    <cellStyle name="Normal 51 5" xfId="6949" xr:uid="{B87DD39D-E1C7-40AA-84BA-905ED5BC76FB}"/>
    <cellStyle name="Normal 51 5 2" xfId="11221" xr:uid="{E07B8847-9E5C-4560-91F0-D95CFC59EB74}"/>
    <cellStyle name="Normal 51 5 3" xfId="24614" xr:uid="{45DAB860-4E66-4BE0-8022-B795DEF0F091}"/>
    <cellStyle name="Normal 51 6" xfId="7574" xr:uid="{36C1E9F6-F189-4662-A77E-9CE06445EE8D}"/>
    <cellStyle name="Normal 51 6 2" xfId="11222" xr:uid="{170BA228-7F19-4F7C-B53B-A00D230188D2}"/>
    <cellStyle name="Normal 51 6 3" xfId="25110" xr:uid="{ACEAB17E-6957-408E-B310-602B74E70C6E}"/>
    <cellStyle name="Normal 51 7" xfId="11217" xr:uid="{E65B1C7C-8602-4258-B6C2-A3D884726D6F}"/>
    <cellStyle name="Normal 52" xfId="1272" xr:uid="{39DD6776-9412-4EC0-9379-409DB17DE0ED}"/>
    <cellStyle name="Normal 52 2" xfId="5568" xr:uid="{0F482F2E-8C04-4B2D-AA24-71402E5C4C63}"/>
    <cellStyle name="Normal 52 2 2" xfId="11224" xr:uid="{288B0D52-21F3-484C-9527-4F3AC0A5899F}"/>
    <cellStyle name="Normal 52 3" xfId="6756" xr:uid="{336C6E2F-8805-4031-BC1C-338051B32924}"/>
    <cellStyle name="Normal 52 3 2" xfId="11225" xr:uid="{B84854F1-A7D1-4981-ABD6-4EAEB23335F8}"/>
    <cellStyle name="Normal 52 4" xfId="3683" xr:uid="{9FEE59D9-36BF-450B-98D3-118E4FD55261}"/>
    <cellStyle name="Normal 52 4 2" xfId="11226" xr:uid="{DF32B499-A616-416F-8B8E-228C393D5C52}"/>
    <cellStyle name="Normal 52 4 3" xfId="24226" xr:uid="{32F646CD-624D-44D2-823C-3623BB03DCA4}"/>
    <cellStyle name="Normal 52 5" xfId="7458" xr:uid="{D759858D-3DF3-4F67-ABC4-D6C017D2EF46}"/>
    <cellStyle name="Normal 52 5 2" xfId="11227" xr:uid="{316DEB69-6B08-48DC-B288-7CCFE12A2C6B}"/>
    <cellStyle name="Normal 52 5 3" xfId="25016" xr:uid="{4B03A1AE-5CBC-47C5-8469-C2616B7871C7}"/>
    <cellStyle name="Normal 52 6" xfId="7697" xr:uid="{3E024078-731E-4126-ADD0-CD88285B5394}"/>
    <cellStyle name="Normal 52 6 2" xfId="11228" xr:uid="{FED670DE-F45F-4F23-8762-A24E6EFA83BA}"/>
    <cellStyle name="Normal 52 6 3" xfId="25210" xr:uid="{3355B93D-8336-452E-9E21-7B560B1397F5}"/>
    <cellStyle name="Normal 52 7" xfId="11223" xr:uid="{E8B095ED-D554-40DF-9A14-6D725EE5A2A0}"/>
    <cellStyle name="Normal 53" xfId="1274" xr:uid="{EB092595-FF92-47F7-9BC3-79E493348884}"/>
    <cellStyle name="Normal 53 2" xfId="5569" xr:uid="{81677534-A676-4E26-B6B5-9B8D107790CF}"/>
    <cellStyle name="Normal 53 2 2" xfId="11230" xr:uid="{7B3BF112-BFAA-4269-943E-2BD20FE0B108}"/>
    <cellStyle name="Normal 53 3" xfId="6757" xr:uid="{D1CC892F-BDE8-4EF1-94A2-09206B63ADAC}"/>
    <cellStyle name="Normal 53 3 2" xfId="11231" xr:uid="{A322073A-EB90-42C4-A7ED-C8621316EF17}"/>
    <cellStyle name="Normal 53 4" xfId="3684" xr:uid="{E42AB67A-5221-422A-8DAB-E42F9929689A}"/>
    <cellStyle name="Normal 53 4 2" xfId="11232" xr:uid="{23D2F3FD-F3E4-4053-A8D6-FB6A3EBAE116}"/>
    <cellStyle name="Normal 53 4 3" xfId="24227" xr:uid="{0B0C26A4-A7F6-4937-9DAD-70987F3691E9}"/>
    <cellStyle name="Normal 53 5" xfId="1667" xr:uid="{AC7A39D7-9EA6-458F-8769-ADCCA227E19B}"/>
    <cellStyle name="Normal 53 5 2" xfId="11233" xr:uid="{7DFFF7C8-EDBA-40B5-BA3E-EBE642E3A6CA}"/>
    <cellStyle name="Normal 53 5 3" xfId="24019" xr:uid="{2475486E-B05B-4375-8F4D-4CF27D4D1A78}"/>
    <cellStyle name="Normal 53 6" xfId="7147" xr:uid="{C8136933-E1E6-42FA-8144-B66C47AD3F46}"/>
    <cellStyle name="Normal 53 6 2" xfId="11234" xr:uid="{065DB5C5-9C07-4932-A503-DF80BC911349}"/>
    <cellStyle name="Normal 53 6 3" xfId="24769" xr:uid="{0587D9C9-777E-47FD-9BA1-E5C88C92E865}"/>
    <cellStyle name="Normal 53 7" xfId="11229" xr:uid="{DB499420-C500-46F3-A0FD-6927558E225D}"/>
    <cellStyle name="Normal 54" xfId="1276" xr:uid="{D3937826-9DEC-43CC-BF35-93886442EFC4}"/>
    <cellStyle name="Normal 54 2" xfId="5570" xr:uid="{4B689581-E8F6-4BB6-9CE5-D99E4EC9A34F}"/>
    <cellStyle name="Normal 54 2 2" xfId="11236" xr:uid="{90F053BC-70D5-4902-BD49-0B160300BBCE}"/>
    <cellStyle name="Normal 54 3" xfId="6758" xr:uid="{7839646C-F8A8-40FA-A855-C7CEF73154C0}"/>
    <cellStyle name="Normal 54 3 2" xfId="11237" xr:uid="{F733CFEC-BD55-4A9B-B06F-FC1C64FBA537}"/>
    <cellStyle name="Normal 54 4" xfId="3685" xr:uid="{7F585DC6-86B4-460F-A716-C1422B14AC44}"/>
    <cellStyle name="Normal 54 4 2" xfId="11238" xr:uid="{F373E4C2-6398-47C5-A927-C2B3A9D2E192}"/>
    <cellStyle name="Normal 54 4 3" xfId="24228" xr:uid="{CFC35A74-4254-4F05-A3A4-6F9587DA88AF}"/>
    <cellStyle name="Normal 54 5" xfId="7226" xr:uid="{A0D4BEC4-17EE-4A60-9FB7-547665963D17}"/>
    <cellStyle name="Normal 54 5 2" xfId="11239" xr:uid="{BB94ACA5-DC79-40F5-A1C1-C72798F2CE55}"/>
    <cellStyle name="Normal 54 5 3" xfId="24829" xr:uid="{465727F7-9A5B-4D46-9D83-07B2AB9C1A14}"/>
    <cellStyle name="Normal 54 6" xfId="7509" xr:uid="{C2D5398A-3A5E-47AE-B306-368FF06C93E2}"/>
    <cellStyle name="Normal 54 6 2" xfId="11240" xr:uid="{0DD17A4B-4341-4148-9F66-4AD2092382EB}"/>
    <cellStyle name="Normal 54 6 3" xfId="25058" xr:uid="{F1423670-B623-4FD8-928B-426B6DE3462D}"/>
    <cellStyle name="Normal 54 7" xfId="11235" xr:uid="{EBDB9F9B-A9ED-4DA7-8E76-1E3B997BEC01}"/>
    <cellStyle name="Normal 55" xfId="1278" xr:uid="{EF434BAC-8752-474A-B403-CA49716F0465}"/>
    <cellStyle name="Normal 55 2" xfId="5571" xr:uid="{E5900B0C-EC03-4184-A188-92719487A2B7}"/>
    <cellStyle name="Normal 55 2 2" xfId="11242" xr:uid="{DB59598B-8341-4292-BC8C-C590177D3CC8}"/>
    <cellStyle name="Normal 55 3" xfId="6759" xr:uid="{5B83B005-0F77-4C91-AE3F-34ED51B3A5C3}"/>
    <cellStyle name="Normal 55 3 2" xfId="11243" xr:uid="{8C86650E-5BCB-4D79-93FE-52540B399FE7}"/>
    <cellStyle name="Normal 55 4" xfId="3686" xr:uid="{AE35C596-FB92-4CBB-A559-CA208064F81E}"/>
    <cellStyle name="Normal 55 4 2" xfId="11244" xr:uid="{48749A95-5D73-41E7-B3BD-9D35A90FB417}"/>
    <cellStyle name="Normal 55 4 3" xfId="24229" xr:uid="{6044C055-1071-401B-9FC9-BDE367D96318}"/>
    <cellStyle name="Normal 55 5" xfId="3883" xr:uid="{D29371BA-9DFC-46EF-978D-9EB8E81E9307}"/>
    <cellStyle name="Normal 55 5 2" xfId="11245" xr:uid="{CE55F033-C93C-40BB-8373-0BFC11FD694D}"/>
    <cellStyle name="Normal 55 5 3" xfId="24309" xr:uid="{B72A7FF8-F09B-4602-84BF-F1D015FBE0E4}"/>
    <cellStyle name="Normal 55 6" xfId="7630" xr:uid="{8999C19C-D579-4D14-89A3-B1856A979DFA}"/>
    <cellStyle name="Normal 55 6 2" xfId="11246" xr:uid="{2447D35B-1344-44BF-85E7-85B2F91EAAE0}"/>
    <cellStyle name="Normal 55 6 3" xfId="25156" xr:uid="{BAB24223-3706-40A2-8DA3-4DAD2AA3B1CE}"/>
    <cellStyle name="Normal 55 7" xfId="11241" xr:uid="{6E324249-6EFA-4AFB-A3E4-749919438372}"/>
    <cellStyle name="Normal 56" xfId="1280" xr:uid="{B465D77C-9DB5-4CBA-A565-E200D3882A03}"/>
    <cellStyle name="Normal 56 2" xfId="5572" xr:uid="{4621755B-985B-4465-B6A6-25A5DC6E2ED6}"/>
    <cellStyle name="Normal 56 2 2" xfId="11248" xr:uid="{6CB0FF81-503B-4300-B512-746AE4130755}"/>
    <cellStyle name="Normal 56 3" xfId="6760" xr:uid="{8CF4A0F5-E3D9-4641-854E-750F328985D8}"/>
    <cellStyle name="Normal 56 3 2" xfId="11249" xr:uid="{203986E8-DF15-48A1-96CA-11230041AB0D}"/>
    <cellStyle name="Normal 56 4" xfId="3687" xr:uid="{C8D46BD3-7018-4FC5-988A-D32354199066}"/>
    <cellStyle name="Normal 56 4 2" xfId="11250" xr:uid="{2ADB9CBA-2489-4CC3-8B7E-E5A1135A58D5}"/>
    <cellStyle name="Normal 56 4 3" xfId="24230" xr:uid="{F37BA5F1-9A79-4506-8778-D736A49FC7C0}"/>
    <cellStyle name="Normal 56 5" xfId="7800" xr:uid="{E6EA3F42-2965-418F-BC56-2B49F9B6CB67}"/>
    <cellStyle name="Normal 56 5 2" xfId="11251" xr:uid="{6466DE37-B8BA-4619-9C87-5FAF515B1853}"/>
    <cellStyle name="Normal 56 5 3" xfId="25300" xr:uid="{6ECC4A9B-28D2-4C3E-9748-5E7FF36223A6}"/>
    <cellStyle name="Normal 56 6" xfId="2562" xr:uid="{CE4BF95C-234B-421C-89D4-E72C8A937916}"/>
    <cellStyle name="Normal 56 6 2" xfId="11252" xr:uid="{22113BB0-2094-460E-9049-837D9A0132BF}"/>
    <cellStyle name="Normal 56 6 3" xfId="24072" xr:uid="{A23AEB03-6227-4A22-A2D5-A274A6FB0BE3}"/>
    <cellStyle name="Normal 56 7" xfId="11247" xr:uid="{138E4A82-472B-4F9C-AA8C-1D0A31683376}"/>
    <cellStyle name="Normal 57" xfId="1282" xr:uid="{C3716FB3-A87A-4E8E-8DE6-CCE76229B2A6}"/>
    <cellStyle name="Normal 57 2" xfId="5573" xr:uid="{62D22E9F-3C00-4EF0-A6F3-B76685CA7282}"/>
    <cellStyle name="Normal 57 2 2" xfId="11254" xr:uid="{00F9BE6F-9845-476D-93B7-079BFDB3D4E3}"/>
    <cellStyle name="Normal 57 3" xfId="6761" xr:uid="{B575025D-6109-4A23-9492-6FE5FFA2DC47}"/>
    <cellStyle name="Normal 57 3 2" xfId="11255" xr:uid="{1F9A63A5-E0D1-49F4-9C2A-97693BD98502}"/>
    <cellStyle name="Normal 57 4" xfId="1658" xr:uid="{B8435005-6821-465B-A322-F106FF3027EF}"/>
    <cellStyle name="Normal 57 4 2" xfId="11256" xr:uid="{75438B2C-8C90-4C28-BF4A-0E6ABDE0DF51}"/>
    <cellStyle name="Normal 57 4 3" xfId="24010" xr:uid="{6FEB8D84-385B-4400-9309-0B394444C3F8}"/>
    <cellStyle name="Normal 57 5" xfId="6926" xr:uid="{95D3F4FA-059A-4C95-A06D-17D09BB7C4BD}"/>
    <cellStyle name="Normal 57 5 2" xfId="11257" xr:uid="{9F8D99C3-30CC-4777-A826-6F56B2661F20}"/>
    <cellStyle name="Normal 57 5 3" xfId="24595" xr:uid="{B7FF7015-5976-4661-B0FD-26E74A54F485}"/>
    <cellStyle name="Normal 57 6" xfId="6920" xr:uid="{A584AF14-DD73-4985-A5C4-040673C8BA8C}"/>
    <cellStyle name="Normal 57 6 2" xfId="11258" xr:uid="{2191FD06-56A9-4BEA-BF54-F0AF6CDD3848}"/>
    <cellStyle name="Normal 57 6 3" xfId="24589" xr:uid="{F143F8AE-C597-449E-AB96-1D082588C1C3}"/>
    <cellStyle name="Normal 57 7" xfId="11253" xr:uid="{36F49715-2FE7-4D8D-9F7E-3B30789C9AE4}"/>
    <cellStyle name="Normal 58" xfId="1284" xr:uid="{CECDF0FD-36F9-4713-AFA2-ABF2081D1181}"/>
    <cellStyle name="Normal 58 2" xfId="5574" xr:uid="{FDA55A88-E9AA-4602-80E1-2079A2FF00EE}"/>
    <cellStyle name="Normal 58 2 2" xfId="11260" xr:uid="{DB79C2D2-2C77-413E-BAC0-B316764C6A76}"/>
    <cellStyle name="Normal 58 3" xfId="6762" xr:uid="{16808884-41F4-446D-9B31-153A69E6F7BC}"/>
    <cellStyle name="Normal 58 3 2" xfId="11261" xr:uid="{F820CA4D-B522-4328-BE3C-994747A0C7FE}"/>
    <cellStyle name="Normal 58 4" xfId="3688" xr:uid="{3EA8A54E-C9C0-46EA-8E8F-658D9D519EEC}"/>
    <cellStyle name="Normal 58 4 2" xfId="11262" xr:uid="{1A5888C6-F6CA-45A3-AD65-1804356453E4}"/>
    <cellStyle name="Normal 58 4 3" xfId="24231" xr:uid="{02D5E46C-CEF3-422E-ABBB-008BA35F49E2}"/>
    <cellStyle name="Normal 58 5" xfId="7471" xr:uid="{7B17AC28-AFDE-4718-80D0-C6BB31EF0048}"/>
    <cellStyle name="Normal 58 5 2" xfId="11263" xr:uid="{58412413-F56E-445B-B0D4-45EFEA61F340}"/>
    <cellStyle name="Normal 58 5 3" xfId="25028" xr:uid="{98A15AE4-CC33-4898-B600-8513D4D4F718}"/>
    <cellStyle name="Normal 58 6" xfId="7329" xr:uid="{42F9EE02-ECB5-4D17-9026-00EC38D63621}"/>
    <cellStyle name="Normal 58 6 2" xfId="11264" xr:uid="{CFECADF7-AC6A-4732-B5A4-EDCAD929F83E}"/>
    <cellStyle name="Normal 58 6 3" xfId="24913" xr:uid="{8F3B3978-D2B2-4E4C-98A0-1B3A8B97E223}"/>
    <cellStyle name="Normal 58 7" xfId="11259" xr:uid="{518AD19C-EFC8-47DE-9938-D24BD4AAD128}"/>
    <cellStyle name="Normal 59" xfId="1286" xr:uid="{823D56FC-0830-41E5-9142-1E2EE79A11A3}"/>
    <cellStyle name="Normal 59 2" xfId="5575" xr:uid="{B3AAFA71-61FC-4B97-974E-2B96433F40B0}"/>
    <cellStyle name="Normal 59 2 2" xfId="11266" xr:uid="{D4ACA9AB-EFBB-4E5F-8FA9-43C9BC41F58C}"/>
    <cellStyle name="Normal 59 3" xfId="6763" xr:uid="{8FABD239-9498-4CF8-A37F-CF552779F36E}"/>
    <cellStyle name="Normal 59 3 2" xfId="11267" xr:uid="{EA5C9273-885C-47EB-A4A6-6B3C10482512}"/>
    <cellStyle name="Normal 59 4" xfId="3689" xr:uid="{DB2623D3-065E-4BDB-9007-A5A659E8E99D}"/>
    <cellStyle name="Normal 59 4 2" xfId="11268" xr:uid="{A1C35A03-436A-4601-9515-2CF90E33C7B2}"/>
    <cellStyle name="Normal 59 4 3" xfId="24232" xr:uid="{3F65391D-8830-457E-A2E5-829A45B669DB}"/>
    <cellStyle name="Normal 59 5" xfId="11265" xr:uid="{3D937D8A-DFFD-4BB4-B899-207B9FC86800}"/>
    <cellStyle name="Normal 6" xfId="12" xr:uid="{F45CADB4-BB0E-46D1-8CD5-70ECC8C54E2A}"/>
    <cellStyle name="Normal 6 10" xfId="432" xr:uid="{E029149A-3542-4BBB-AE2B-FFDCFAAA304C}"/>
    <cellStyle name="Normal 6 2" xfId="61" xr:uid="{135214D7-D560-4B63-83CF-BE33A9672858}"/>
    <cellStyle name="Normal 6 2 2" xfId="112" xr:uid="{92181610-F9FB-4969-875E-9154E50E3844}"/>
    <cellStyle name="Normal 6 2 2 2" xfId="187" xr:uid="{3FDA635B-4F1E-4D40-9D85-894D99AF81AF}"/>
    <cellStyle name="Normal 6 2 2 2 2" xfId="11271" xr:uid="{2601ADBA-8BCF-4243-84C4-FE6DFBEA4339}"/>
    <cellStyle name="Normal 6 2 2 3" xfId="24234" xr:uid="{73393DD4-BA81-47F8-BDAF-805DFE052415}"/>
    <cellStyle name="Normal 6 2 2 4" xfId="3691" xr:uid="{5819BA1C-8914-424F-8D33-5123C26F4B80}"/>
    <cellStyle name="Normal 6 2 3" xfId="153" xr:uid="{07896C80-8BB3-4A28-96B6-FCBF79E5F4C2}"/>
    <cellStyle name="Normal 6 2 3 2" xfId="11270" xr:uid="{EF839384-D1F5-4584-BB6D-959E59149460}"/>
    <cellStyle name="Normal 6 2 4" xfId="23760" xr:uid="{5373972F-0518-4793-AB9C-083734403186}"/>
    <cellStyle name="Normal 6 2 5" xfId="971" xr:uid="{8D8E0A39-F1A1-46E2-A3DE-9F23BCE634E5}"/>
    <cellStyle name="Normal 6 3" xfId="97" xr:uid="{D047EEBA-27E2-43CA-9FE3-164607C19869}"/>
    <cellStyle name="Normal 6 3 2" xfId="171" xr:uid="{AEB76BBB-2A57-4DF1-A54C-7EB06AAC45B0}"/>
    <cellStyle name="Normal 6 3 2 2" xfId="11273" xr:uid="{CF059FFA-337E-42F6-94AD-49E21C67D3F5}"/>
    <cellStyle name="Normal 6 3 2 3" xfId="24235" xr:uid="{56330BC6-85A1-49E5-88CB-FCAA6FCEDDF8}"/>
    <cellStyle name="Normal 6 3 2 4" xfId="3692" xr:uid="{0E50ECA7-400A-4AEA-B26B-7F1520E7B778}"/>
    <cellStyle name="Normal 6 3 3" xfId="11272" xr:uid="{5EE485A0-7F19-4B70-8319-CD8C900CFC0A}"/>
    <cellStyle name="Normal 6 3 4" xfId="23796" xr:uid="{E1FD03E8-E7C2-41DA-8CBB-86F0E61B739D}"/>
    <cellStyle name="Normal 6 3 5" xfId="1036" xr:uid="{58740FBC-7C44-4C65-8460-BBC075B38F20}"/>
    <cellStyle name="Normal 6 4" xfId="137" xr:uid="{670DAD46-84BA-4544-A13A-C2004E2E65C3}"/>
    <cellStyle name="Normal 6 4 2" xfId="11274" xr:uid="{3B081F1F-456A-4422-929B-1A46F95AC6B7}"/>
    <cellStyle name="Normal 6 4 3" xfId="5576" xr:uid="{9B7AD78F-6DCF-4B00-AD03-74F2BC251A41}"/>
    <cellStyle name="Normal 6 5" xfId="25" xr:uid="{0051FC75-F2D1-46B5-865D-91929EFC55F6}"/>
    <cellStyle name="Normal 6 5 2" xfId="11275" xr:uid="{05D88A9E-71B8-45EA-BCDC-C5DEEA497CCE}"/>
    <cellStyle name="Normal 6 5 3" xfId="6764" xr:uid="{0AA7A4BE-5DCF-4CB3-8CD5-254F26E6A0D4}"/>
    <cellStyle name="Normal 6 6" xfId="3690" xr:uid="{6B8DCE52-3262-4F72-8AA7-7930D63AEB95}"/>
    <cellStyle name="Normal 6 6 2" xfId="11276" xr:uid="{4E6C9DCC-A347-4B55-8943-B31ACE63D928}"/>
    <cellStyle name="Normal 6 6 3" xfId="20094" xr:uid="{C074C226-12E0-43C9-B32A-F42F0C5035E6}"/>
    <cellStyle name="Normal 6 6 4" xfId="24233" xr:uid="{D6CBA327-6D9F-45B7-97AB-FC4B69B3D783}"/>
    <cellStyle name="Normal 6 7" xfId="7753" xr:uid="{6D771127-2FA0-4F91-A93C-8D8AB5E96308}"/>
    <cellStyle name="Normal 6 7 2" xfId="11277" xr:uid="{E607AE17-5B1C-4156-AFA6-AA773081DCF3}"/>
    <cellStyle name="Normal 6 7 3" xfId="25262" xr:uid="{E8A9562A-A956-4BE7-B710-A12E051FDF8C}"/>
    <cellStyle name="Normal 6 8" xfId="7752" xr:uid="{8594DDFA-704D-4A37-92D5-58D10ACA3BFA}"/>
    <cellStyle name="Normal 6 8 2" xfId="11278" xr:uid="{7C6CC4DF-34A7-4A39-B087-E0DFDAEE5CC7}"/>
    <cellStyle name="Normal 6 8 3" xfId="25261" xr:uid="{7F70C32F-F846-41A5-B9FD-7D6A22CE90BA}"/>
    <cellStyle name="Normal 6 9" xfId="11269" xr:uid="{421D21E1-2081-48DA-BA1D-D26CD6674729}"/>
    <cellStyle name="Normal 60" xfId="1288" xr:uid="{EF8C2A93-555D-42AB-8282-FEA7BEB92F9D}"/>
    <cellStyle name="Normal 60 2" xfId="5577" xr:uid="{4EB4B5AB-6857-4172-A06F-243D5C874D62}"/>
    <cellStyle name="Normal 60 2 2" xfId="11280" xr:uid="{7A2F40BF-CD45-4B00-906B-F4A8C665C719}"/>
    <cellStyle name="Normal 60 3" xfId="6765" xr:uid="{1D6250E4-76E6-43FC-B165-362EE5FDBB20}"/>
    <cellStyle name="Normal 60 3 2" xfId="11281" xr:uid="{D2A5B053-9C87-456A-85A9-6E6AB87557E3}"/>
    <cellStyle name="Normal 60 4" xfId="3693" xr:uid="{136166E8-D87B-456C-92C6-C21EFC3C1C17}"/>
    <cellStyle name="Normal 60 4 2" xfId="11282" xr:uid="{7097D375-13A1-4461-A037-3BA306EF2714}"/>
    <cellStyle name="Normal 60 4 3" xfId="24236" xr:uid="{74419787-8762-4E24-A601-CA288BF95F00}"/>
    <cellStyle name="Normal 60 5" xfId="11279" xr:uid="{DBCE11BA-1BA6-491D-9295-35B948A857E1}"/>
    <cellStyle name="Normal 61" xfId="1290" xr:uid="{DA41B7EF-50E4-4920-82AD-396CE779B226}"/>
    <cellStyle name="Normal 61 2" xfId="5578" xr:uid="{87E05AD2-6E7A-41EF-B4A2-A4A8C300D572}"/>
    <cellStyle name="Normal 61 2 2" xfId="11284" xr:uid="{45DF646F-C131-48D2-BB30-D47A15F0BE8F}"/>
    <cellStyle name="Normal 61 3" xfId="6766" xr:uid="{E5970236-9F32-4FDF-AA78-DFDAA28D43A0}"/>
    <cellStyle name="Normal 61 3 2" xfId="11285" xr:uid="{C7E35733-D798-4046-860E-81115D84DE08}"/>
    <cellStyle name="Normal 61 4" xfId="3694" xr:uid="{8E856E56-C9A8-4E03-9D03-3FB2355E4269}"/>
    <cellStyle name="Normal 61 4 2" xfId="11286" xr:uid="{380DDA43-D89A-4777-B598-23A15DA8602A}"/>
    <cellStyle name="Normal 61 4 3" xfId="24237" xr:uid="{108D2C6E-82B3-4DDE-B0FC-CFD1F7030D87}"/>
    <cellStyle name="Normal 61 5" xfId="11283" xr:uid="{B1D45BFE-4CFF-4848-BE22-97A3A43976EF}"/>
    <cellStyle name="Normal 62" xfId="1292" xr:uid="{4B4C788E-5F6A-4801-AD97-F361E14E7D49}"/>
    <cellStyle name="Normal 62 2" xfId="5579" xr:uid="{7C35A990-EDC6-4368-86F2-F2CAA4B222A0}"/>
    <cellStyle name="Normal 62 2 2" xfId="11288" xr:uid="{E4B74AF9-5334-4AC3-8D60-50A84DA7636E}"/>
    <cellStyle name="Normal 62 3" xfId="6767" xr:uid="{BAF1C0F1-2997-4357-9C93-46D4C024ECA8}"/>
    <cellStyle name="Normal 62 3 2" xfId="11289" xr:uid="{D692B79A-057D-4C4C-9C32-2C29C0F2B2F6}"/>
    <cellStyle name="Normal 62 4" xfId="3695" xr:uid="{7BD80F5C-E1C2-4FE6-BA80-509CACC2788B}"/>
    <cellStyle name="Normal 62 4 2" xfId="11290" xr:uid="{21D6E965-7FB9-4CA9-B4E9-7239D2373D41}"/>
    <cellStyle name="Normal 62 4 3" xfId="24238" xr:uid="{37B7FCBB-9F0C-44A1-9984-DC86D033624D}"/>
    <cellStyle name="Normal 62 5" xfId="11287" xr:uid="{86DF79E3-BDDE-40C1-B10E-04091A89867F}"/>
    <cellStyle name="Normal 63" xfId="1294" xr:uid="{42967E29-C416-4EFB-9818-6313754B87D0}"/>
    <cellStyle name="Normal 63 2" xfId="5580" xr:uid="{858E3FA5-3145-4F7C-B1DB-9BF5E52933C6}"/>
    <cellStyle name="Normal 63 2 2" xfId="11292" xr:uid="{5D852404-16F1-482E-99FD-9264816C5409}"/>
    <cellStyle name="Normal 63 3" xfId="6768" xr:uid="{640DD831-19D8-4CF8-9215-0FF41AF1A30E}"/>
    <cellStyle name="Normal 63 3 2" xfId="11293" xr:uid="{6CD8693B-4DDE-4211-95F3-DF28C4A216FE}"/>
    <cellStyle name="Normal 63 4" xfId="3696" xr:uid="{5D148A24-C67D-49F2-B57C-4C9BDC38093F}"/>
    <cellStyle name="Normal 63 4 2" xfId="11294" xr:uid="{89FBE916-41E8-4AB0-80DC-6EF1E0FC536B}"/>
    <cellStyle name="Normal 63 4 3" xfId="24239" xr:uid="{AECA095D-79B9-4B02-9CF7-2D3762C326AA}"/>
    <cellStyle name="Normal 63 5" xfId="11291" xr:uid="{80913291-1B2D-45DD-8F39-C03C95393848}"/>
    <cellStyle name="Normal 64" xfId="1296" xr:uid="{64178C95-1F46-4D64-90C8-3670866FE6FD}"/>
    <cellStyle name="Normal 64 2" xfId="5581" xr:uid="{99218FE1-0026-498C-934E-BA3FB184F0A1}"/>
    <cellStyle name="Normal 64 2 2" xfId="11296" xr:uid="{6BB9A940-11AF-4BA0-A770-031786F14CF5}"/>
    <cellStyle name="Normal 64 3" xfId="6769" xr:uid="{CB065ECF-52B0-4B81-AADC-5A802124B9F0}"/>
    <cellStyle name="Normal 64 3 2" xfId="11297" xr:uid="{1B372D3E-9CDA-46C2-8EFA-E3886B565697}"/>
    <cellStyle name="Normal 64 4" xfId="3697" xr:uid="{E19C1D7C-D7E1-41F4-8CBA-065371DF3B8C}"/>
    <cellStyle name="Normal 64 4 2" xfId="11298" xr:uid="{6CC4BDF4-3A13-4D2C-AA54-7B1B8555669C}"/>
    <cellStyle name="Normal 64 4 3" xfId="24240" xr:uid="{20196401-6E30-4163-86E4-FBE65D7BFC13}"/>
    <cellStyle name="Normal 64 5" xfId="11295" xr:uid="{780D3411-4AF2-4A95-B937-CDAA78A1A06A}"/>
    <cellStyle name="Normal 65" xfId="1298" xr:uid="{A3D775BF-F6C9-45CD-94BF-4CE28A1D04D9}"/>
    <cellStyle name="Normal 65 2" xfId="5582" xr:uid="{048B615C-0B73-43CC-95CA-CCF411F48714}"/>
    <cellStyle name="Normal 65 2 2" xfId="11300" xr:uid="{1DC97790-E122-4574-A550-BE92BD6838A3}"/>
    <cellStyle name="Normal 65 3" xfId="6770" xr:uid="{4B1C5E36-5870-4B13-84DE-414BA3F8F717}"/>
    <cellStyle name="Normal 65 3 2" xfId="11301" xr:uid="{ABABDEDF-F612-42CC-9947-C15B9757704B}"/>
    <cellStyle name="Normal 65 4" xfId="3698" xr:uid="{0F4861EF-2476-436F-8649-E597E80F0378}"/>
    <cellStyle name="Normal 65 4 2" xfId="11302" xr:uid="{EA33FCBB-7FD0-410C-958E-85D97C2F98F4}"/>
    <cellStyle name="Normal 65 4 3" xfId="24241" xr:uid="{A28E1134-1BA0-4094-A5C7-8E503A65D713}"/>
    <cellStyle name="Normal 65 5" xfId="11299" xr:uid="{8535ACDB-5879-4B52-9ADD-ACC11E72E2F3}"/>
    <cellStyle name="Normal 66" xfId="1300" xr:uid="{0D7818E0-A37E-420E-A649-55A0BAFEF55A}"/>
    <cellStyle name="Normal 66 2" xfId="5583" xr:uid="{4D2D6010-8A5F-4941-AEB4-52CE7BD3FEDF}"/>
    <cellStyle name="Normal 66 2 2" xfId="11304" xr:uid="{3BAA799F-E606-45D0-A01A-1E07E1BDC660}"/>
    <cellStyle name="Normal 66 3" xfId="6771" xr:uid="{BA04FAA3-143D-4B9C-9C0E-039BDA591EED}"/>
    <cellStyle name="Normal 66 3 2" xfId="11305" xr:uid="{23ACC2FD-673D-44B9-8F8D-3C1897257C31}"/>
    <cellStyle name="Normal 66 4" xfId="3699" xr:uid="{301E6023-5AEB-453B-B0AC-A294D93C6A04}"/>
    <cellStyle name="Normal 66 4 2" xfId="11306" xr:uid="{4DF28C4D-E35C-4810-81AC-00944089302B}"/>
    <cellStyle name="Normal 66 4 3" xfId="24242" xr:uid="{ECC1B117-5E30-43B4-8995-DCD97E0F9D92}"/>
    <cellStyle name="Normal 66 5" xfId="11303" xr:uid="{AF20A941-DA04-400C-A40A-DB9A4CF8A1D2}"/>
    <cellStyle name="Normal 67" xfId="1302" xr:uid="{07862E39-80FD-4D3F-BAEB-9805D3FD6458}"/>
    <cellStyle name="Normal 67 2" xfId="5584" xr:uid="{378D3C80-9169-4AD9-9109-B06620DCEA06}"/>
    <cellStyle name="Normal 67 2 2" xfId="11308" xr:uid="{0A485076-A21F-4AB5-A70F-6237B47CAC60}"/>
    <cellStyle name="Normal 67 3" xfId="6772" xr:uid="{314430D8-7B29-43B0-9894-8F0040F17C59}"/>
    <cellStyle name="Normal 67 3 2" xfId="11309" xr:uid="{61DB13FE-3BE4-4178-9A55-AB2D5BFD905F}"/>
    <cellStyle name="Normal 67 4" xfId="3700" xr:uid="{3A98420F-A1C4-4F56-9B48-055CBEEA0B24}"/>
    <cellStyle name="Normal 67 4 2" xfId="11310" xr:uid="{8E55DC69-B529-4B60-8A38-FF83C2036BB8}"/>
    <cellStyle name="Normal 67 4 3" xfId="24243" xr:uid="{CB523B07-5D72-4DA0-A205-BC24CE520608}"/>
    <cellStyle name="Normal 67 5" xfId="11307" xr:uid="{4B9A04DB-0B0C-4D3C-A9B3-C3CFC151B4FB}"/>
    <cellStyle name="Normal 68" xfId="1304" xr:uid="{5F12B756-66A5-4846-BD81-218FEF03CAA1}"/>
    <cellStyle name="Normal 68 2" xfId="5585" xr:uid="{2DC603FB-1299-414D-AACC-0F429528AB04}"/>
    <cellStyle name="Normal 68 2 2" xfId="11312" xr:uid="{51566297-2183-4816-BAFB-33A96D1E9C66}"/>
    <cellStyle name="Normal 68 3" xfId="6773" xr:uid="{30C07549-B8EB-4078-BD4B-C61E439D0FED}"/>
    <cellStyle name="Normal 68 3 2" xfId="11313" xr:uid="{F0B41B7D-55CA-43AD-BE14-54C9E9DFBF35}"/>
    <cellStyle name="Normal 68 4" xfId="3701" xr:uid="{5E53B821-BCA3-477A-9ADC-3B81E4B5E27B}"/>
    <cellStyle name="Normal 68 4 2" xfId="11314" xr:uid="{14DACEA0-851C-46BD-9F04-5741C68FE973}"/>
    <cellStyle name="Normal 68 4 3" xfId="24244" xr:uid="{DF096AE9-4106-45C2-BC01-8B041FE71C9D}"/>
    <cellStyle name="Normal 68 5" xfId="11311" xr:uid="{9737CFD1-4DA7-45A4-B8CC-A7DC790E5221}"/>
    <cellStyle name="Normal 69" xfId="1306" xr:uid="{9E49EFF9-0804-4B8D-AFBA-BD23DAC9398E}"/>
    <cellStyle name="Normal 69 2" xfId="5586" xr:uid="{542127D3-A6BB-44CD-8692-5DA3629F0073}"/>
    <cellStyle name="Normal 69 2 2" xfId="11316" xr:uid="{23AC50D0-B86E-45ED-9DA9-BABDF58FAAC7}"/>
    <cellStyle name="Normal 69 3" xfId="6774" xr:uid="{8019DDB0-E705-480D-B69E-D4CE898CD426}"/>
    <cellStyle name="Normal 69 3 2" xfId="11317" xr:uid="{CBEAB75A-EB99-4B81-BBFB-CDF2AC90E2D1}"/>
    <cellStyle name="Normal 69 4" xfId="3702" xr:uid="{E6E7378E-003E-4D4A-B42A-47C80F3A7043}"/>
    <cellStyle name="Normal 69 4 2" xfId="11318" xr:uid="{5FC21A15-55F2-4792-B4A1-2E8C91601F83}"/>
    <cellStyle name="Normal 69 4 3" xfId="24245" xr:uid="{5277D071-29D0-4081-995E-616938918658}"/>
    <cellStyle name="Normal 69 5" xfId="11315" xr:uid="{ECDB7C30-6B03-4C99-8B28-55410DDDB091}"/>
    <cellStyle name="Normal 7" xfId="13" xr:uid="{30B9A813-71F6-406F-8680-8C56A3F59812}"/>
    <cellStyle name="Normal 7 2" xfId="35" xr:uid="{A3DE5B38-42F8-4FC2-A84C-C9E447F4262A}"/>
    <cellStyle name="Normal 7 2 2" xfId="64" xr:uid="{DC087E9D-134C-400D-AAA2-79C0272751E7}"/>
    <cellStyle name="Normal 7 2 2 2" xfId="114" xr:uid="{6BF17D38-21FF-4AB6-991D-141160CCF102}"/>
    <cellStyle name="Normal 7 2 2 2 2" xfId="189" xr:uid="{A541DD59-962B-4723-92DE-93137434CE04}"/>
    <cellStyle name="Normal 7 2 2 2 3" xfId="11321" xr:uid="{72037040-C75E-40ED-A4F7-39A9F22EC1A2}"/>
    <cellStyle name="Normal 7 2 2 3" xfId="155" xr:uid="{E390AA96-9353-462E-8D9B-42D3635AC393}"/>
    <cellStyle name="Normal 7 2 2 3 2" xfId="24246" xr:uid="{E7E473B0-08DC-42C1-9CAF-122608AD337A}"/>
    <cellStyle name="Normal 7 2 2 4" xfId="3704" xr:uid="{8F96D0A1-386D-4C5E-8D39-8B00CFB220DA}"/>
    <cellStyle name="Normal 7 2 3" xfId="99" xr:uid="{BF54D75E-A236-4F24-A6DA-8BB5C00261B7}"/>
    <cellStyle name="Normal 7 2 3 2" xfId="173" xr:uid="{A24A4427-07A5-4586-A5AD-27F55BF65BEC}"/>
    <cellStyle name="Normal 7 2 3 3" xfId="11320" xr:uid="{E5E9BA40-C168-4C02-B887-A8D7C735A27D}"/>
    <cellStyle name="Normal 7 2 4" xfId="139" xr:uid="{4B7FB9F8-7B85-4773-81A3-642AA5F1765B}"/>
    <cellStyle name="Normal 7 2 4 2" xfId="23761" xr:uid="{8D8FC907-F0ED-4025-84FF-AB9D007C13FF}"/>
    <cellStyle name="Normal 7 2 5" xfId="972" xr:uid="{DD597E9B-2521-4CFB-9425-981E1BD085DC}"/>
    <cellStyle name="Normal 7 3" xfId="77" xr:uid="{04185182-B07D-4E0F-9A72-831064E3D7F0}"/>
    <cellStyle name="Normal 7 3 2" xfId="120" xr:uid="{2CE600D5-F4B1-4FD1-AE4A-A9920FFDF17D}"/>
    <cellStyle name="Normal 7 3 2 2" xfId="194" xr:uid="{B64CB62D-0A9F-4D17-B198-EC3891D1E47A}"/>
    <cellStyle name="Normal 7 3 2 2 2" xfId="11323" xr:uid="{CCDD236E-99F9-41D8-BD58-74E9D2B3F540}"/>
    <cellStyle name="Normal 7 3 2 3" xfId="6776" xr:uid="{7F4863E6-3C48-4970-9A10-8949E6F64C21}"/>
    <cellStyle name="Normal 7 3 3" xfId="160" xr:uid="{DB37F644-D3DC-4E30-B373-56A299F82EDA}"/>
    <cellStyle name="Normal 7 3 3 2" xfId="11322" xr:uid="{0D06DB22-174C-42B1-BC0E-2E0954D2EE0F}"/>
    <cellStyle name="Normal 7 3 4" xfId="3705" xr:uid="{EBDE8072-4C24-4D1D-9DA8-9316A76CA4F3}"/>
    <cellStyle name="Normal 7 4" xfId="51" xr:uid="{1FB1B128-9E60-4648-9F73-086B20ECF7E8}"/>
    <cellStyle name="Normal 7 4 2" xfId="180" xr:uid="{95AE4EFA-2898-4E3D-9013-F7AA3E2A6AC9}"/>
    <cellStyle name="Normal 7 4 2 2" xfId="11324" xr:uid="{EBF19161-B55E-46C5-B429-2C23C342C190}"/>
    <cellStyle name="Normal 7 4 3" xfId="6775" xr:uid="{E013A173-5594-48A6-A6AF-850ADFDA8962}"/>
    <cellStyle name="Normal 7 5" xfId="146" xr:uid="{12D829D6-D99C-4C26-AAC1-F43FB50BE2E3}"/>
    <cellStyle name="Normal 7 5 2" xfId="11325" xr:uid="{F0ADB7DE-0EA8-424C-9E53-F3F247005764}"/>
    <cellStyle name="Normal 7 5 3" xfId="25128" xr:uid="{63730B2C-1DF5-47E7-8516-C88099D3AE3C}"/>
    <cellStyle name="Normal 7 5 4" xfId="7593" xr:uid="{A8FB1A22-40B9-4588-960F-8B34AD0DD71B}"/>
    <cellStyle name="Normal 7 6" xfId="18" xr:uid="{149BFC12-47DD-43AC-B527-A4725A51D911}"/>
    <cellStyle name="Normal 7 6 2" xfId="11326" xr:uid="{58C5AAB6-3C28-4C07-89BE-0F95D6735649}"/>
    <cellStyle name="Normal 7 6 3" xfId="24634" xr:uid="{CB74E984-3A91-4EA5-B904-D9A47C14DC7B}"/>
    <cellStyle name="Normal 7 6 4" xfId="6977" xr:uid="{518C8A97-918F-48F8-986E-D6D20BC4D953}"/>
    <cellStyle name="Normal 7 7" xfId="212" xr:uid="{7A25D81D-56BC-4327-911A-2FBBC60DCDEE}"/>
    <cellStyle name="Normal 7 7 2" xfId="253" xr:uid="{385CB327-F543-4D6C-989C-BE892CCD8C37}"/>
    <cellStyle name="Normal 7 7 2 2" xfId="11319" xr:uid="{0347AA06-C05E-4AC4-8090-4C290B74A149}"/>
    <cellStyle name="Normal 7 8" xfId="657" xr:uid="{B9223D09-5B21-41E4-BDC8-78276C553A04}"/>
    <cellStyle name="Normal 70" xfId="1308" xr:uid="{80DD6B5D-4F53-4FD8-BDA7-79A9C242F906}"/>
    <cellStyle name="Normal 70 2" xfId="5587" xr:uid="{D7CB9599-B275-4339-A5FB-4F009CA2D53D}"/>
    <cellStyle name="Normal 70 2 2" xfId="11328" xr:uid="{8BE8E707-0875-43E0-8D60-67966856598D}"/>
    <cellStyle name="Normal 70 3" xfId="6777" xr:uid="{4D01C326-36B4-4B00-B2EB-7FCE80689ACD}"/>
    <cellStyle name="Normal 70 3 2" xfId="11329" xr:uid="{A43771C2-1477-404C-A355-652E04A0432A}"/>
    <cellStyle name="Normal 70 4" xfId="3706" xr:uid="{7D7BE6DA-6F89-4FD2-BD5A-5CE806141265}"/>
    <cellStyle name="Normal 70 4 2" xfId="11330" xr:uid="{E0BE502E-FFA5-4142-9D24-1B4FABFA0D2C}"/>
    <cellStyle name="Normal 70 4 3" xfId="24247" xr:uid="{17DE2103-040A-4E3C-BEA5-E3B81BAAF5E9}"/>
    <cellStyle name="Normal 70 5" xfId="11327" xr:uid="{8B0A01E2-49FE-4873-9073-8DB3612E2FE9}"/>
    <cellStyle name="Normal 71" xfId="1310" xr:uid="{0D600537-12F5-45F5-8EEF-26FC29C19BCD}"/>
    <cellStyle name="Normal 71 2" xfId="5588" xr:uid="{6180B8D7-508B-4DC6-BD82-49DCDB0314E2}"/>
    <cellStyle name="Normal 71 2 2" xfId="11332" xr:uid="{D6A1E7B0-2D15-4C65-A2EC-D9042396B2F1}"/>
    <cellStyle name="Normal 71 3" xfId="6778" xr:uid="{36DCDE2D-60BB-4780-9D8D-06B8264A5389}"/>
    <cellStyle name="Normal 71 3 2" xfId="11333" xr:uid="{396235B3-7879-4C43-B880-2693EE472BE7}"/>
    <cellStyle name="Normal 71 4" xfId="3707" xr:uid="{13110159-050A-4309-8DD2-D17E422972A9}"/>
    <cellStyle name="Normal 71 4 2" xfId="11334" xr:uid="{619D3950-B32C-4A61-B419-0BBCA5FEF74E}"/>
    <cellStyle name="Normal 71 4 3" xfId="24248" xr:uid="{92D437AD-1026-4058-8B37-70E176D43D78}"/>
    <cellStyle name="Normal 71 5" xfId="11331" xr:uid="{942619A4-F450-4C5A-98E4-50C26925961F}"/>
    <cellStyle name="Normal 72" xfId="1312" xr:uid="{AC0D159B-8523-4E02-B1C9-BCC49F83A9C3}"/>
    <cellStyle name="Normal 72 2" xfId="5589" xr:uid="{D9EDDF4B-E478-4444-AC0F-16A54BC12063}"/>
    <cellStyle name="Normal 72 2 2" xfId="11336" xr:uid="{629815E8-2E16-43BE-9A7C-8CFA4102991F}"/>
    <cellStyle name="Normal 72 3" xfId="3708" xr:uid="{7AC22B75-3C18-4A05-8383-947B483CFDA9}"/>
    <cellStyle name="Normal 72 3 2" xfId="11337" xr:uid="{10F15A00-ACF4-445A-B1B2-43580B2B3EDB}"/>
    <cellStyle name="Normal 72 3 3" xfId="24249" xr:uid="{EFCE236C-C490-4C36-B1C5-C69CACC8E5F1}"/>
    <cellStyle name="Normal 72 4" xfId="11335" xr:uid="{E185A5DE-CD98-4318-9AF1-F268FC3F5010}"/>
    <cellStyle name="Normal 73" xfId="1314" xr:uid="{83CBA222-E703-4A72-905F-6094A0474021}"/>
    <cellStyle name="Normal 73 2" xfId="5590" xr:uid="{06E11067-2EEB-4144-ABBA-2AF09F0757E9}"/>
    <cellStyle name="Normal 73 2 2" xfId="11339" xr:uid="{501A3661-5D1B-4A50-88BE-EAFD320DE6FA}"/>
    <cellStyle name="Normal 73 3" xfId="6779" xr:uid="{7A00AF89-455D-491E-888B-F3FD428CCB01}"/>
    <cellStyle name="Normal 73 3 2" xfId="11340" xr:uid="{4B5B6707-6576-45FB-B404-D07F425F8417}"/>
    <cellStyle name="Normal 73 4" xfId="3709" xr:uid="{9B300F85-F003-49BE-8135-AB05AD94E7CE}"/>
    <cellStyle name="Normal 73 4 2" xfId="11341" xr:uid="{CB7AF9E3-4028-46B9-930E-F36DE721E792}"/>
    <cellStyle name="Normal 73 4 3" xfId="24250" xr:uid="{122499A4-F5E4-4D21-A52C-CDEB1B4FB290}"/>
    <cellStyle name="Normal 73 5" xfId="11338" xr:uid="{A9662B48-315C-4C1C-B6AC-704014E1813A}"/>
    <cellStyle name="Normal 74" xfId="1316" xr:uid="{8D9CD6E2-1C69-4F13-8113-B7F03F65B0A9}"/>
    <cellStyle name="Normal 74 2" xfId="5591" xr:uid="{A1CC7390-C5E0-4FED-B92D-3E69E7969DD9}"/>
    <cellStyle name="Normal 74 2 2" xfId="11343" xr:uid="{85B2CA0F-33C8-4B8B-B3A8-D7BBFAF993EE}"/>
    <cellStyle name="Normal 74 3" xfId="6780" xr:uid="{04DF5257-4BD4-4C6A-B3D1-CF1758E5F43F}"/>
    <cellStyle name="Normal 74 3 2" xfId="11344" xr:uid="{21AB5184-CEFB-4039-B6BF-60E160EB6BC7}"/>
    <cellStyle name="Normal 74 4" xfId="3710" xr:uid="{88BCFB27-9886-4025-A897-60B6D595C834}"/>
    <cellStyle name="Normal 74 4 2" xfId="11345" xr:uid="{E56B92E7-7EEE-4EB3-AA26-A91C8F73CB94}"/>
    <cellStyle name="Normal 74 4 3" xfId="24251" xr:uid="{085DD373-1CCF-47E8-B671-CFE384A93ABF}"/>
    <cellStyle name="Normal 74 5" xfId="11342" xr:uid="{D1BCBC30-B2CA-43E1-9B60-5E9E20209E29}"/>
    <cellStyle name="Normal 75" xfId="1318" xr:uid="{C85A7DBC-B2C8-4951-8B4D-7341AD246B26}"/>
    <cellStyle name="Normal 75 2" xfId="5592" xr:uid="{DB2D946A-C4AD-4E73-87C2-D9B21428A913}"/>
    <cellStyle name="Normal 75 2 2" xfId="11347" xr:uid="{B5C577E8-A1FD-46E4-AD70-3F5624162E06}"/>
    <cellStyle name="Normal 75 3" xfId="6781" xr:uid="{A9AAE9AE-22E7-4FC5-BB1D-351A9F392679}"/>
    <cellStyle name="Normal 75 3 2" xfId="11348" xr:uid="{89409ABC-9308-4312-B5FD-1780542A6821}"/>
    <cellStyle name="Normal 75 4" xfId="3711" xr:uid="{3F65CCC7-D9B6-498C-9473-0DB97CCA13A0}"/>
    <cellStyle name="Normal 75 4 2" xfId="11349" xr:uid="{A033F5C7-D75D-4953-85F2-1211A0308315}"/>
    <cellStyle name="Normal 75 4 3" xfId="24252" xr:uid="{BC48C7E7-BF61-40DC-8470-31AD9242828D}"/>
    <cellStyle name="Normal 75 5" xfId="11346" xr:uid="{DB33E79C-6C45-4F77-B096-0D08F10F59DA}"/>
    <cellStyle name="Normal 76" xfId="1320" xr:uid="{4F3AA903-0F3D-4529-9E06-52C79C0228BA}"/>
    <cellStyle name="Normal 76 2" xfId="5593" xr:uid="{FE4DB212-83C4-42DA-B231-4EBB1B159750}"/>
    <cellStyle name="Normal 76 2 2" xfId="11351" xr:uid="{FBC6EE3D-027C-426B-8114-35DC37BCB1CC}"/>
    <cellStyle name="Normal 76 3" xfId="6782" xr:uid="{A344865A-D016-434A-974D-914D63ACE174}"/>
    <cellStyle name="Normal 76 3 2" xfId="11352" xr:uid="{B397EB7A-EEC8-4700-A42F-99BF3E584255}"/>
    <cellStyle name="Normal 76 4" xfId="3712" xr:uid="{7881974A-B8F3-451D-B1EF-198E1852F670}"/>
    <cellStyle name="Normal 76 4 2" xfId="11353" xr:uid="{E290126A-7DDE-48DC-9C95-11F7C34C9E5C}"/>
    <cellStyle name="Normal 76 4 3" xfId="24253" xr:uid="{DE82BE27-EA77-4D98-B4C1-61C7DE331A43}"/>
    <cellStyle name="Normal 76 5" xfId="11350" xr:uid="{BF4CDB47-C8EC-4ED0-92CE-8F008642DA1F}"/>
    <cellStyle name="Normal 77" xfId="1322" xr:uid="{B7F9438B-DF53-4522-A915-5B2A09813BF5}"/>
    <cellStyle name="Normal 77 2" xfId="5594" xr:uid="{B7AC029F-33B1-4CDF-9D2C-E68E3CC4959D}"/>
    <cellStyle name="Normal 77 2 2" xfId="11355" xr:uid="{B91DB72D-ACEF-4D7A-A838-599179413FCF}"/>
    <cellStyle name="Normal 77 3" xfId="6783" xr:uid="{82C44052-0877-40E0-A107-EAA60AD1583F}"/>
    <cellStyle name="Normal 77 3 2" xfId="11356" xr:uid="{42B81CC5-128D-4453-8676-A7074CEE403D}"/>
    <cellStyle name="Normal 77 4" xfId="3713" xr:uid="{24603AE3-53E9-4480-BECD-12D172E8A6B9}"/>
    <cellStyle name="Normal 77 4 2" xfId="11357" xr:uid="{DD3FFB7C-F2E6-4515-B571-FD5BE7501F2C}"/>
    <cellStyle name="Normal 77 4 3" xfId="24254" xr:uid="{FB9073D5-B8C0-4839-9E19-D397002E21E1}"/>
    <cellStyle name="Normal 77 5" xfId="11354" xr:uid="{C6FB73F8-81A8-4D49-969F-E6C6EF0D9BBA}"/>
    <cellStyle name="Normal 78" xfId="1324" xr:uid="{53AA49F4-0E31-4C46-B523-C5C351A669F4}"/>
    <cellStyle name="Normal 78 2" xfId="5595" xr:uid="{A6C0C6E1-8745-4C6A-BF00-8962ACED74D6}"/>
    <cellStyle name="Normal 78 2 2" xfId="11359" xr:uid="{5282D209-98FA-4E0B-BA6F-6F6AC4D8CCDB}"/>
    <cellStyle name="Normal 78 3" xfId="6784" xr:uid="{4AEAE024-492B-4BD8-AE81-3C945D43F902}"/>
    <cellStyle name="Normal 78 3 2" xfId="11360" xr:uid="{B839604E-8DD0-4292-99A2-51CEDB613501}"/>
    <cellStyle name="Normal 78 4" xfId="3714" xr:uid="{DFDECA67-BC4E-452E-A0FC-5F26027290A2}"/>
    <cellStyle name="Normal 78 4 2" xfId="11361" xr:uid="{9E2A00AF-142F-438F-9C36-173D3BF93491}"/>
    <cellStyle name="Normal 78 4 3" xfId="24255" xr:uid="{739A087B-12B7-4344-8539-B8ED8D31943E}"/>
    <cellStyle name="Normal 78 5" xfId="11358" xr:uid="{B521D026-D433-4D02-B307-2C9ACC7C1C8C}"/>
    <cellStyle name="Normal 79" xfId="1326" xr:uid="{C7D0FB02-F5F0-4334-B67B-67489F325E43}"/>
    <cellStyle name="Normal 79 2" xfId="5596" xr:uid="{B9BBFA48-73CA-4364-B09B-DBC20EC08CAD}"/>
    <cellStyle name="Normal 79 2 2" xfId="11363" xr:uid="{5CB7DBBD-D2A8-4912-90C5-E54D28C7EADC}"/>
    <cellStyle name="Normal 79 3" xfId="6785" xr:uid="{D4467066-145E-476D-B43E-19BA1968931B}"/>
    <cellStyle name="Normal 79 3 2" xfId="11364" xr:uid="{038B1EAF-AC38-44AB-BDAA-07C3B26B1E5B}"/>
    <cellStyle name="Normal 79 4" xfId="3715" xr:uid="{C4FB4485-46BB-449E-880E-3C8561086518}"/>
    <cellStyle name="Normal 79 4 2" xfId="11365" xr:uid="{5F2CE74D-5962-4A65-BF4F-B363FB00639A}"/>
    <cellStyle name="Normal 79 4 3" xfId="24256" xr:uid="{0079D1AD-5FE6-4310-99D2-B5CE77D5B960}"/>
    <cellStyle name="Normal 79 5" xfId="11362" xr:uid="{6F99CF97-0945-466A-86AD-0FACB5C1FA70}"/>
    <cellStyle name="Normal 8" xfId="41" xr:uid="{57CFAC1B-4053-4FA3-AF15-B8E97E5E3A16}"/>
    <cellStyle name="Normal 8 10" xfId="658" xr:uid="{7CCEB25A-37A3-4A63-ACE7-302F3975071F}"/>
    <cellStyle name="Normal 8 2" xfId="68" xr:uid="{5207EA8E-E8A4-4BA7-8499-9E937980DB58}"/>
    <cellStyle name="Normal 8 2 2" xfId="3718" xr:uid="{312E2105-16B2-4BA7-87FF-50FB908CAD7D}"/>
    <cellStyle name="Normal 8 2 2 2" xfId="3719" xr:uid="{AD102B7A-28EB-431A-9DF7-BCA227FB38E3}"/>
    <cellStyle name="Normal 8 2 2 2 2" xfId="6789" xr:uid="{9D079D18-9098-4E14-965F-E93E26315050}"/>
    <cellStyle name="Normal 8 2 2 2 2 2" xfId="11370" xr:uid="{591549C2-92D5-4E3D-AC9C-495FB63803EA}"/>
    <cellStyle name="Normal 8 2 2 2 3" xfId="11369" xr:uid="{95062006-1C0E-4B5F-809E-790BD79DC6F1}"/>
    <cellStyle name="Normal 8 2 2 3" xfId="6788" xr:uid="{00FC2750-CF7E-4131-9375-4CEF48A61500}"/>
    <cellStyle name="Normal 8 2 2 3 2" xfId="11371" xr:uid="{1FF1913B-DF82-4950-9B57-6C3B35DE7C5C}"/>
    <cellStyle name="Normal 8 2 2 4" xfId="11368" xr:uid="{2F866CAB-22D7-49C4-8013-8066ED7D29F0}"/>
    <cellStyle name="Normal 8 2 3" xfId="6787" xr:uid="{0B4997F8-46FE-4931-AA3D-A5E00953AE76}"/>
    <cellStyle name="Normal 8 2 3 2" xfId="11372" xr:uid="{000CE3C3-EB67-4015-B13A-C35BB1B6E79C}"/>
    <cellStyle name="Normal 8 2 4" xfId="3717" xr:uid="{429EA4B7-ACA8-4A75-910A-D6BFB6D374E5}"/>
    <cellStyle name="Normal 8 2 4 2" xfId="11373" xr:uid="{84E3D6C0-F927-487E-A5E1-7DDBDC48E85C}"/>
    <cellStyle name="Normal 8 2 4 3" xfId="24258" xr:uid="{9E1F6F43-1A7E-4A12-92E5-26545609A485}"/>
    <cellStyle name="Normal 8 2 5" xfId="11367" xr:uid="{2F0B706C-E222-4176-B614-CC873F6A6B53}"/>
    <cellStyle name="Normal 8 2 6" xfId="23762" xr:uid="{B8F9CD4C-368C-498E-B0C1-44C3F01E1745}"/>
    <cellStyle name="Normal 8 2 7" xfId="973" xr:uid="{637B3D0C-8B10-41EF-B347-25437A6322D8}"/>
    <cellStyle name="Normal 8 3" xfId="1164" xr:uid="{E58F5341-CCF2-4A8E-8222-7C490AD89F02}"/>
    <cellStyle name="Normal 8 3 2" xfId="3720" xr:uid="{6F8E64E9-FDA4-44DB-B1A8-ECEDC0963842}"/>
    <cellStyle name="Normal 8 3 2 2" xfId="6791" xr:uid="{F990C6DA-2FAC-4D99-91B0-EA9FB1B22472}"/>
    <cellStyle name="Normal 8 3 2 2 2" xfId="11376" xr:uid="{CBEFE4B9-CF4D-4941-9DED-DF32C5FF88C2}"/>
    <cellStyle name="Normal 8 3 2 3" xfId="11375" xr:uid="{645FCD22-CA77-4421-B646-5CCBED4C7D60}"/>
    <cellStyle name="Normal 8 3 3" xfId="6790" xr:uid="{981A9DD3-206C-4FA2-B905-9DB3F038A14B}"/>
    <cellStyle name="Normal 8 3 3 2" xfId="11377" xr:uid="{560A9358-3C2C-4DAE-8FBC-36C644557C71}"/>
    <cellStyle name="Normal 8 3 4" xfId="11374" xr:uid="{9F8EF51D-B7B3-417F-B260-969C98A1618F}"/>
    <cellStyle name="Normal 8 4" xfId="3721" xr:uid="{113C479D-E194-4DFA-B1CF-EC6F65CD8CF0}"/>
    <cellStyle name="Normal 8 4 2" xfId="6792" xr:uid="{2B1E7563-64C4-4C9E-86BD-B6FE305505F9}"/>
    <cellStyle name="Normal 8 4 2 2" xfId="11379" xr:uid="{0D97BA20-C973-43B5-A9FB-68B99BB460F4}"/>
    <cellStyle name="Normal 8 4 3" xfId="11378" xr:uid="{CC21CBB1-970E-459D-8452-A5D2ED935FAD}"/>
    <cellStyle name="Normal 8 5" xfId="5597" xr:uid="{958B6914-7214-4D0A-8096-BA60FF49C9E7}"/>
    <cellStyle name="Normal 8 5 2" xfId="11380" xr:uid="{A634C389-66D3-4B68-99A1-98EC7CB78E88}"/>
    <cellStyle name="Normal 8 6" xfId="6786" xr:uid="{317C7698-6161-46EC-A2B3-05CCB1827740}"/>
    <cellStyle name="Normal 8 6 2" xfId="11381" xr:uid="{D34F5E04-76EF-4CB2-9835-35BB70A9D2A2}"/>
    <cellStyle name="Normal 8 7" xfId="7204" xr:uid="{3A573213-4841-499F-B582-8DB70006AF4A}"/>
    <cellStyle name="Normal 8 7 2" xfId="11382" xr:uid="{D86224F0-DD3F-47A1-89C9-B9620F10270F}"/>
    <cellStyle name="Normal 8 7 3" xfId="24812" xr:uid="{E9F83BD9-F192-4537-BCC9-12AAAD41C08A}"/>
    <cellStyle name="Normal 8 8" xfId="7325" xr:uid="{9640565B-CCAA-4921-A709-2B291226A0EE}"/>
    <cellStyle name="Normal 8 8 2" xfId="11383" xr:uid="{A06FE15A-3132-4805-8D0B-E2586BFCD7B8}"/>
    <cellStyle name="Normal 8 8 3" xfId="24909" xr:uid="{70A49205-BA18-4A23-8116-ADF9B9D36904}"/>
    <cellStyle name="Normal 8 9" xfId="11366" xr:uid="{57CA2FF7-4079-4FC1-92DC-F4B3E2C71645}"/>
    <cellStyle name="Normal 80" xfId="1328" xr:uid="{5A13AB8C-93F3-4985-A88B-7BEE6A1870FD}"/>
    <cellStyle name="Normal 80 2" xfId="5598" xr:uid="{72736C03-DC29-4897-8FBA-062DC4FFEE5C}"/>
    <cellStyle name="Normal 80 2 2" xfId="11385" xr:uid="{AAE6FF3B-0585-42FE-8D15-F3A051051FB3}"/>
    <cellStyle name="Normal 80 3" xfId="6793" xr:uid="{8C77AC37-0C85-4D5C-BA63-FF935ACF96C6}"/>
    <cellStyle name="Normal 80 3 2" xfId="11386" xr:uid="{4F0049F6-8645-47C1-9246-51AED807AF47}"/>
    <cellStyle name="Normal 80 4" xfId="3722" xr:uid="{5D1AF573-7E6D-4594-B792-B9CB98AB8A1E}"/>
    <cellStyle name="Normal 80 4 2" xfId="11387" xr:uid="{A0D34DF8-A151-4BD0-B7C9-08C55ACCD12D}"/>
    <cellStyle name="Normal 80 4 3" xfId="24259" xr:uid="{CFC960AF-0F9D-45C3-B9E2-C4D55B8D6CA5}"/>
    <cellStyle name="Normal 80 5" xfId="11384" xr:uid="{A8264939-2792-4133-AD01-11EEBCBA8225}"/>
    <cellStyle name="Normal 81" xfId="1330" xr:uid="{4A8E8EF7-F860-4520-9D43-A86FD744B677}"/>
    <cellStyle name="Normal 81 2" xfId="5599" xr:uid="{ACEBB1DD-9F86-4B3D-AA2A-E11E81622DF8}"/>
    <cellStyle name="Normal 81 2 2" xfId="11389" xr:uid="{F59753E8-27DE-4F9C-9DA9-CE19F30081CB}"/>
    <cellStyle name="Normal 81 3" xfId="6794" xr:uid="{AADF55CD-9E8A-4931-BC17-29AE0B0B1144}"/>
    <cellStyle name="Normal 81 3 2" xfId="11390" xr:uid="{82C25510-0167-44F9-8288-B59899A3E9A9}"/>
    <cellStyle name="Normal 81 4" xfId="3723" xr:uid="{7FE1B4CE-A312-4E88-83B0-38FD0F69EAFF}"/>
    <cellStyle name="Normal 81 4 2" xfId="11391" xr:uid="{AEEBA853-0793-45B8-AD08-648800BE3CB4}"/>
    <cellStyle name="Normal 81 4 3" xfId="24260" xr:uid="{7A2C2999-1ADC-4E34-A7EF-C80F9E0430A1}"/>
    <cellStyle name="Normal 81 5" xfId="11388" xr:uid="{F10A9E4E-846C-4D86-A0BE-E8757E0548C6}"/>
    <cellStyle name="Normal 82" xfId="1332" xr:uid="{029F8BBD-6BB7-491F-9A4B-48217A0E2A9B}"/>
    <cellStyle name="Normal 82 2" xfId="5600" xr:uid="{534B5CEE-B59E-4D51-8227-5D8C85A36DC2}"/>
    <cellStyle name="Normal 82 2 2" xfId="11393" xr:uid="{1758F358-0504-4514-A078-836DDF7C5FA0}"/>
    <cellStyle name="Normal 82 3" xfId="6795" xr:uid="{9BFF76B2-875E-4044-A9B6-F2C640C636AE}"/>
    <cellStyle name="Normal 82 3 2" xfId="11394" xr:uid="{6E506374-C573-4EA0-AB8A-89F1C2AE3344}"/>
    <cellStyle name="Normal 82 4" xfId="3724" xr:uid="{36E81D84-F7EE-4E8A-A152-F9149C6EB8D4}"/>
    <cellStyle name="Normal 82 4 2" xfId="11395" xr:uid="{80E19058-D14D-481B-8626-26F7C73FA6CF}"/>
    <cellStyle name="Normal 82 4 3" xfId="24261" xr:uid="{0B8AAA75-3438-4B8E-A0B9-F709F177FFD2}"/>
    <cellStyle name="Normal 82 5" xfId="11392" xr:uid="{FF14D7E4-FDE4-403F-99E6-D4F8EC39A3C9}"/>
    <cellStyle name="Normal 83" xfId="1334" xr:uid="{E5322413-36BC-4444-89EE-CA38E68468BF}"/>
    <cellStyle name="Normal 83 2" xfId="5601" xr:uid="{67D69E6D-F25C-4CD9-8D03-B11F3CC38868}"/>
    <cellStyle name="Normal 83 2 2" xfId="11397" xr:uid="{D08F565F-7DF6-4D6A-A527-478D738B9525}"/>
    <cellStyle name="Normal 83 3" xfId="6796" xr:uid="{20623046-73CD-424F-B0AE-FFE39D9A5E1F}"/>
    <cellStyle name="Normal 83 3 2" xfId="11398" xr:uid="{BF3CEB99-9256-44FE-B202-B1BD53DDA1D3}"/>
    <cellStyle name="Normal 83 4" xfId="3725" xr:uid="{334BDE7E-1EB6-4694-A26F-89BA8ACC731E}"/>
    <cellStyle name="Normal 83 4 2" xfId="11399" xr:uid="{4125B20F-CFD7-4F04-9058-3284506C1521}"/>
    <cellStyle name="Normal 83 4 3" xfId="24262" xr:uid="{7D967BE7-3C81-48C5-9846-75072F9276F0}"/>
    <cellStyle name="Normal 83 5" xfId="11396" xr:uid="{9684E385-1681-4F5D-A040-A02C44669151}"/>
    <cellStyle name="Normal 84" xfId="1336" xr:uid="{841F3848-260C-4D1D-931E-108EE1825E5F}"/>
    <cellStyle name="Normal 84 2" xfId="5602" xr:uid="{234413EA-E066-4835-AD3E-43EB741B8F73}"/>
    <cellStyle name="Normal 84 2 2" xfId="11401" xr:uid="{2EE4466B-3DCC-4640-BC4C-A6DEC650471E}"/>
    <cellStyle name="Normal 84 3" xfId="6797" xr:uid="{1D0FE1D1-63F9-49C2-AF4F-EB8F53206070}"/>
    <cellStyle name="Normal 84 3 2" xfId="11402" xr:uid="{B38C9AF9-3737-47FF-A53C-09735D83BD15}"/>
    <cellStyle name="Normal 84 4" xfId="3726" xr:uid="{D26D3699-843B-427E-84B7-AB9E53F6F9A9}"/>
    <cellStyle name="Normal 84 4 2" xfId="11403" xr:uid="{533EAA5E-ECC6-4CD0-AF25-50BC984C3781}"/>
    <cellStyle name="Normal 84 4 3" xfId="24263" xr:uid="{09CA7AEF-0A5A-469D-AD5B-E6B5AA07AAA4}"/>
    <cellStyle name="Normal 84 5" xfId="11400" xr:uid="{D8A1697F-3FCF-4FD1-917D-6BA9BD4FB73A}"/>
    <cellStyle name="Normal 85" xfId="1338" xr:uid="{3428F644-E9E8-44FB-AE3B-C9A90F673515}"/>
    <cellStyle name="Normal 85 2" xfId="5603" xr:uid="{FB07358A-F2BF-4FD1-B852-F82FC2E35329}"/>
    <cellStyle name="Normal 85 2 2" xfId="11405" xr:uid="{86B6FF50-0203-40FD-B71F-6292E2B3ABA1}"/>
    <cellStyle name="Normal 85 3" xfId="6798" xr:uid="{D950B9F0-4D23-4E10-AB97-A4F5116F356F}"/>
    <cellStyle name="Normal 85 3 2" xfId="11406" xr:uid="{69D3E596-1048-488E-B80C-FC9D8B933511}"/>
    <cellStyle name="Normal 85 4" xfId="3727" xr:uid="{9E0E3CDC-1C9D-4A26-8E04-D3980119A481}"/>
    <cellStyle name="Normal 85 4 2" xfId="11407" xr:uid="{0BE21170-CECC-4442-A71B-7B50D67068FA}"/>
    <cellStyle name="Normal 85 4 3" xfId="24264" xr:uid="{CE104475-8208-407E-9059-BC9C46F12B3E}"/>
    <cellStyle name="Normal 85 5" xfId="11404" xr:uid="{D2DAABDC-C90D-4275-8872-323E787604AD}"/>
    <cellStyle name="Normal 86" xfId="1340" xr:uid="{9D092686-1395-40D4-B6B6-83447C838502}"/>
    <cellStyle name="Normal 86 2" xfId="5604" xr:uid="{4995FB0F-264F-42A2-A605-CDC512FFF724}"/>
    <cellStyle name="Normal 86 2 2" xfId="11409" xr:uid="{2EF6BCFA-879E-42F4-8AF9-FCDAF89435D5}"/>
    <cellStyle name="Normal 86 3" xfId="6799" xr:uid="{CF0406EF-A8DA-485E-AB9A-8DF71B9B338E}"/>
    <cellStyle name="Normal 86 3 2" xfId="11410" xr:uid="{520F03EE-64DA-4A26-BED1-CDC27B1DB2AA}"/>
    <cellStyle name="Normal 86 4" xfId="3728" xr:uid="{35F9C69D-49E5-436E-BEE6-B32262AD11F2}"/>
    <cellStyle name="Normal 86 4 2" xfId="11411" xr:uid="{E16F5B7A-F598-4E81-BF71-13508697534E}"/>
    <cellStyle name="Normal 86 4 3" xfId="24265" xr:uid="{BB35DE7A-615F-40F5-8657-855323A6E7F2}"/>
    <cellStyle name="Normal 86 5" xfId="11408" xr:uid="{31D4AF6B-032D-410A-A868-EFE83E73EB63}"/>
    <cellStyle name="Normal 87" xfId="1342" xr:uid="{ADD76CF2-B5CA-4797-8370-B06F0B36E7A5}"/>
    <cellStyle name="Normal 87 2" xfId="5605" xr:uid="{39DF8C81-9CB2-403F-8ABB-53062C68929B}"/>
    <cellStyle name="Normal 87 2 2" xfId="11413" xr:uid="{369A2762-8221-460E-87CD-6E13A786738C}"/>
    <cellStyle name="Normal 87 3" xfId="6800" xr:uid="{8990E8AD-FC77-4FC9-8518-2EFE6797FAD0}"/>
    <cellStyle name="Normal 87 3 2" xfId="11414" xr:uid="{9BE323B1-E967-4E22-AB2D-5F7D4FCCB1C9}"/>
    <cellStyle name="Normal 87 4" xfId="3729" xr:uid="{C74F5F83-9FA7-4367-BCCD-B6DCE770CFA6}"/>
    <cellStyle name="Normal 87 4 2" xfId="11415" xr:uid="{9889F4FB-720D-4A92-97B2-0782793EFFA8}"/>
    <cellStyle name="Normal 87 4 3" xfId="24266" xr:uid="{B9076A15-F48B-49AB-B35F-C7355DA2263E}"/>
    <cellStyle name="Normal 87 5" xfId="11412" xr:uid="{441DB6EB-0307-4B4E-B36F-779985E5F00D}"/>
    <cellStyle name="Normal 88" xfId="1344" xr:uid="{5A5A1161-2B37-4349-B4EF-B9F2FF02295E}"/>
    <cellStyle name="Normal 88 2" xfId="5606" xr:uid="{70024956-13C6-4E79-826A-1E2BA0EC9FB4}"/>
    <cellStyle name="Normal 88 2 2" xfId="11417" xr:uid="{0F22549A-4C3B-4A9F-A8D8-60FB42BA41DD}"/>
    <cellStyle name="Normal 88 3" xfId="6801" xr:uid="{3A7FF38A-34C9-49D3-9028-FF7F0CCF4706}"/>
    <cellStyle name="Normal 88 3 2" xfId="11418" xr:uid="{D47D78B0-01EF-4480-95D6-D1A2DCEFB15E}"/>
    <cellStyle name="Normal 88 4" xfId="3730" xr:uid="{98708073-6EFD-4DE1-83B4-660A6CDE4E7E}"/>
    <cellStyle name="Normal 88 4 2" xfId="11419" xr:uid="{49B354AD-3541-4488-A77C-73B5CDC94951}"/>
    <cellStyle name="Normal 88 4 3" xfId="24267" xr:uid="{847EA41F-F968-4963-B5A2-D5078E7DF8E3}"/>
    <cellStyle name="Normal 88 5" xfId="11416" xr:uid="{FB76A17E-A65C-4793-B9BB-6FBE673386B7}"/>
    <cellStyle name="Normal 89" xfId="1346" xr:uid="{194D7E85-0028-44F0-80EC-D3CA4E14F379}"/>
    <cellStyle name="Normal 89 2" xfId="5607" xr:uid="{C5733743-EA3E-4E05-BE11-D767ACE1F424}"/>
    <cellStyle name="Normal 89 2 2" xfId="11421" xr:uid="{A74F3B15-BC82-4D8A-8401-28079DFD388E}"/>
    <cellStyle name="Normal 89 3" xfId="6802" xr:uid="{D1EB25C1-6596-472B-AA2E-EFB68886E577}"/>
    <cellStyle name="Normal 89 3 2" xfId="11422" xr:uid="{60D9F894-1C11-41DD-A943-648366B6D57D}"/>
    <cellStyle name="Normal 89 4" xfId="3731" xr:uid="{E0F178A9-7460-43C1-9C46-3C34E522AA1E}"/>
    <cellStyle name="Normal 89 4 2" xfId="11423" xr:uid="{CF892152-FF71-40ED-B84B-0937F2DE22D1}"/>
    <cellStyle name="Normal 89 4 3" xfId="24268" xr:uid="{79E3E550-3F10-4DAC-934B-F7F044E4FDF7}"/>
    <cellStyle name="Normal 89 5" xfId="11420" xr:uid="{2386F36E-82FF-494E-8DB9-D87940BA1B31}"/>
    <cellStyle name="Normal 9" xfId="38" xr:uid="{8D53079C-6F8B-446E-8CF4-4360AD9C0B75}"/>
    <cellStyle name="Normal 9 2" xfId="67" xr:uid="{8394A449-4E27-44BF-94B6-8001B0165823}"/>
    <cellStyle name="Normal 9 2 2" xfId="86" xr:uid="{DE00B249-B9BA-48B0-895C-408E69DCBBBE}"/>
    <cellStyle name="Normal 9 2 2 2" xfId="198" xr:uid="{9392F368-0496-4572-9FB8-CFA39C6946CD}"/>
    <cellStyle name="Normal 9 2 2 2 2" xfId="11426" xr:uid="{AD8177A5-072E-4D83-9EB3-7AE83B7C895F}"/>
    <cellStyle name="Normal 9 2 2 3" xfId="6804" xr:uid="{316E3CED-2AF3-406E-AE1E-EC6B11D70B4D}"/>
    <cellStyle name="Normal 9 2 3" xfId="116" xr:uid="{03D8A332-82BF-4BEE-AC08-B67F5A0FB05E}"/>
    <cellStyle name="Normal 9 2 3 2" xfId="125" xr:uid="{0B870692-911C-46C9-BDA9-3527779FF804}"/>
    <cellStyle name="Normal 9 2 3 2 2" xfId="201" xr:uid="{AF0DD860-A74F-42AC-B151-94C136EFE6FC}"/>
    <cellStyle name="Normal 9 2 3 3" xfId="11425" xr:uid="{D0AE7E93-F1B5-4EB9-A31A-C4F0D8B9070E}"/>
    <cellStyle name="Normal 9 2 4" xfId="83" xr:uid="{BE5B67B3-657E-4054-A540-8DFF56069855}"/>
    <cellStyle name="Normal 9 2 5" xfId="663" xr:uid="{3B19B8E8-3115-4EBB-A257-022CD1772B8B}"/>
    <cellStyle name="Normal 9 3" xfId="80" xr:uid="{C4C9B89D-8C00-40A0-B88E-EC7E32340F90}"/>
    <cellStyle name="Normal 9 3 2" xfId="121" xr:uid="{ED374D1A-5BC3-4E79-8076-76EE47F9524F}"/>
    <cellStyle name="Normal 9 3 2 2" xfId="195" xr:uid="{C8D5BD73-05F8-4B80-9572-5C0DACA29284}"/>
    <cellStyle name="Normal 9 3 2 2 2" xfId="11428" xr:uid="{27C5BDB5-56C2-4B30-B9BE-6EB8CE27E133}"/>
    <cellStyle name="Normal 9 3 2 3" xfId="24492" xr:uid="{1A3E6869-286F-4FA5-A190-CFCD2158C263}"/>
    <cellStyle name="Normal 9 3 2 4" xfId="5608" xr:uid="{F95EECD3-8774-4647-B7E5-628C0D30A17C}"/>
    <cellStyle name="Normal 9 3 3" xfId="161" xr:uid="{9DEA848E-5B16-4966-9BAE-469F0BD170B8}"/>
    <cellStyle name="Normal 9 3 3 2" xfId="11427" xr:uid="{C45F04E1-482E-47BC-B9D1-01C4FF22F154}"/>
    <cellStyle name="Normal 9 3 4" xfId="23763" xr:uid="{94AB869A-44CC-4737-92D6-73A44B873079}"/>
    <cellStyle name="Normal 9 3 5" xfId="974" xr:uid="{70647FA4-3C78-49E4-962C-80997B1A5E51}"/>
    <cellStyle name="Normal 9 4" xfId="85" xr:uid="{3C64074F-8F30-481E-BA3A-2C1F11925940}"/>
    <cellStyle name="Normal 9 4 2" xfId="197" xr:uid="{F587884F-EA6B-4473-9916-3C10BF0A8283}"/>
    <cellStyle name="Normal 9 4 2 2" xfId="11429" xr:uid="{2041D3DF-AC2C-4EFC-A234-978EF2A2C481}"/>
    <cellStyle name="Normal 9 4 3" xfId="6803" xr:uid="{6A0DC43E-2892-469D-8A6D-F62862160ADA}"/>
    <cellStyle name="Normal 9 5" xfId="87" xr:uid="{08F023B9-9947-42BD-B138-689ED80E0859}"/>
    <cellStyle name="Normal 9 5 2" xfId="124" xr:uid="{80D27543-0FFC-4922-920D-E5C6634A83CA}"/>
    <cellStyle name="Normal 9 5 2 2" xfId="200" xr:uid="{19DAF03B-0BFD-4999-8144-F1BAF6E9E6D1}"/>
    <cellStyle name="Normal 9 5 2 3" xfId="11430" xr:uid="{F7BA9D00-A951-46CB-A348-6B874E9E3B8E}"/>
    <cellStyle name="Normal 9 5 3" xfId="20095" xr:uid="{8C30CD8E-247D-4BF2-94B2-9BA91123D5B0}"/>
    <cellStyle name="Normal 9 5 4" xfId="25208" xr:uid="{916ABCA8-42C5-490C-9893-C5C9285AFD28}"/>
    <cellStyle name="Normal 9 5 5" xfId="7695" xr:uid="{536CFD37-C4A1-4847-8B08-4249DCD43F4B}"/>
    <cellStyle name="Normal 9 6" xfId="82" xr:uid="{C3BBD484-30CC-4AAE-834E-530E1C2A503C}"/>
    <cellStyle name="Normal 9 6 2" xfId="11431" xr:uid="{EA0B68E3-A96A-4402-B0EC-B6434186F196}"/>
    <cellStyle name="Normal 9 6 3" xfId="24799" xr:uid="{A0FF0DDE-64CB-4C04-A1D4-DDC71689ABF9}"/>
    <cellStyle name="Normal 9 6 4" xfId="7189" xr:uid="{3AC44C83-5126-48D3-944D-8E5073944DAB}"/>
    <cellStyle name="Normal 9 7" xfId="11424" xr:uid="{680FA605-0859-4704-BABB-761C072E81C9}"/>
    <cellStyle name="Normal 9 8" xfId="312" xr:uid="{A8033C4A-241E-46F9-ACF0-1A991F7391DC}"/>
    <cellStyle name="Normal 90" xfId="1348" xr:uid="{4DFF5B8D-49C5-4D04-A899-B3502C22C71D}"/>
    <cellStyle name="Normal 90 2" xfId="5609" xr:uid="{6569C208-F18B-4C36-8F40-AE5D92515A99}"/>
    <cellStyle name="Normal 90 2 2" xfId="11433" xr:uid="{779197E8-CACB-4DBC-8AE1-B24D9250CE7E}"/>
    <cellStyle name="Normal 90 3" xfId="6805" xr:uid="{B9D7BF8E-F14D-4667-97A7-73C4D31A0D72}"/>
    <cellStyle name="Normal 90 3 2" xfId="11434" xr:uid="{92078AF5-73B6-4DEB-BC67-4E2E60BB1B22}"/>
    <cellStyle name="Normal 90 4" xfId="3732" xr:uid="{ACCD0E6D-E27D-4D95-82A7-36495B930A03}"/>
    <cellStyle name="Normal 90 4 2" xfId="11435" xr:uid="{A422180D-182C-4E7F-B6DA-044EAB1BEB43}"/>
    <cellStyle name="Normal 90 4 3" xfId="24269" xr:uid="{E1DF0770-C5E8-470F-91EC-AFB4708416B5}"/>
    <cellStyle name="Normal 90 5" xfId="11432" xr:uid="{620745AE-9471-421E-80B9-9DA60B8AC807}"/>
    <cellStyle name="Normal 91" xfId="1350" xr:uid="{A3392364-8EA3-4FD0-B1E0-153CFEF823A1}"/>
    <cellStyle name="Normal 91 2" xfId="5610" xr:uid="{F3D3D29B-074C-4B21-ABFE-CDF8BB3621DB}"/>
    <cellStyle name="Normal 91 2 2" xfId="11437" xr:uid="{A42CACA3-B472-4DD8-8F7A-D8980395F0A6}"/>
    <cellStyle name="Normal 91 3" xfId="6806" xr:uid="{20944D1F-A16F-4B89-A056-0EA8BA08423D}"/>
    <cellStyle name="Normal 91 3 2" xfId="11438" xr:uid="{2FCFF4E0-59EA-4AC8-A84B-3C91EAA10135}"/>
    <cellStyle name="Normal 91 4" xfId="3733" xr:uid="{A3080729-5FF9-4AAB-B1BA-336F1B194F52}"/>
    <cellStyle name="Normal 91 4 2" xfId="11439" xr:uid="{94408D81-BABD-4871-9074-A21D0ECA5CDE}"/>
    <cellStyle name="Normal 91 4 3" xfId="24270" xr:uid="{E41CC72D-BDA1-4624-823A-168A64A3F3FE}"/>
    <cellStyle name="Normal 91 5" xfId="11436" xr:uid="{A50BD124-3A28-42D6-BDF5-4945D9D202B2}"/>
    <cellStyle name="Normal 92" xfId="1352" xr:uid="{8BEB9266-953F-4CAF-B99A-0DA9AB131A0E}"/>
    <cellStyle name="Normal 92 2" xfId="5611" xr:uid="{E9F12271-96AC-4672-8FCE-C51302CB5953}"/>
    <cellStyle name="Normal 92 2 2" xfId="11441" xr:uid="{8BCB46AB-3E35-41D1-80AE-FE96663D7491}"/>
    <cellStyle name="Normal 92 3" xfId="6807" xr:uid="{1EE4FAD9-84EB-4B2F-BB6F-F2CC6D4821F0}"/>
    <cellStyle name="Normal 92 3 2" xfId="11442" xr:uid="{93023394-3356-42A9-B321-B25FCFE9AC44}"/>
    <cellStyle name="Normal 92 4" xfId="3734" xr:uid="{F5084759-D309-415E-8A7B-C847AB9C1B03}"/>
    <cellStyle name="Normal 92 4 2" xfId="11443" xr:uid="{498031EF-F393-4FC1-AF0E-AEB8201BAB15}"/>
    <cellStyle name="Normal 92 4 3" xfId="24271" xr:uid="{8216A988-157A-47AE-8E14-B864A28A96EB}"/>
    <cellStyle name="Normal 92 5" xfId="11440" xr:uid="{66B36660-DB37-4F51-9B54-5BDC212AD209}"/>
    <cellStyle name="Normal 93" xfId="1354" xr:uid="{EAC04DBD-6790-4FF5-8F85-5593FACC5909}"/>
    <cellStyle name="Normal 93 2" xfId="5612" xr:uid="{A8842E73-D438-4465-95E5-EFFDD8B18C3C}"/>
    <cellStyle name="Normal 93 2 2" xfId="11445" xr:uid="{237FEFA7-32E1-4DD2-85F5-B2A735C855C3}"/>
    <cellStyle name="Normal 93 3" xfId="6808" xr:uid="{15947C27-15E2-4A91-ACCE-17B5D855BB81}"/>
    <cellStyle name="Normal 93 3 2" xfId="11446" xr:uid="{07B97006-CFDA-4A2B-9FEE-1675EF82A664}"/>
    <cellStyle name="Normal 93 4" xfId="3735" xr:uid="{2089BF7F-40CD-4B94-9940-417A1E1882F5}"/>
    <cellStyle name="Normal 93 4 2" xfId="11447" xr:uid="{231D650F-C143-48C9-9573-C4FE65849496}"/>
    <cellStyle name="Normal 93 4 3" xfId="24272" xr:uid="{81DFE803-FA51-4E51-882C-BE4448CEDB52}"/>
    <cellStyle name="Normal 93 5" xfId="11444" xr:uid="{1DC0B1D1-A073-439D-84A8-D1043EB3445C}"/>
    <cellStyle name="Normal 94" xfId="1356" xr:uid="{C35032A0-7FF1-4993-8CC4-4F92D0B8EFFD}"/>
    <cellStyle name="Normal 94 2" xfId="5613" xr:uid="{053FD4DD-4FE8-492C-A6B8-78DDF2E3FC2C}"/>
    <cellStyle name="Normal 94 2 2" xfId="11449" xr:uid="{59F737AF-F5FF-4C18-916C-3AD56FE46AA3}"/>
    <cellStyle name="Normal 94 3" xfId="6809" xr:uid="{5E80D80C-4198-41E2-81EE-42B4895EBFC2}"/>
    <cellStyle name="Normal 94 3 2" xfId="11450" xr:uid="{66313860-7968-4D83-9C0B-046EF78E7803}"/>
    <cellStyle name="Normal 94 4" xfId="3736" xr:uid="{88A4802F-821F-487C-93F3-3968321AB7A5}"/>
    <cellStyle name="Normal 94 4 2" xfId="11451" xr:uid="{BD148F3D-723D-4258-A882-4394B6AAD77B}"/>
    <cellStyle name="Normal 94 4 3" xfId="24273" xr:uid="{1B2B69D4-CC22-423C-8B8E-0D6BFF786B66}"/>
    <cellStyle name="Normal 94 5" xfId="11448" xr:uid="{01992083-25E4-4B19-9738-F0A0AD4E522B}"/>
    <cellStyle name="Normal 95" xfId="1358" xr:uid="{1B4B49F5-6410-49A6-AEB9-D5CF0EAF26DC}"/>
    <cellStyle name="Normal 95 2" xfId="5615" xr:uid="{69942151-E84F-43D5-9D9F-C9D728D5CF8D}"/>
    <cellStyle name="Normal 95 2 2" xfId="11453" xr:uid="{323F7850-790B-482F-B8B0-0DF3B8285905}"/>
    <cellStyle name="Normal 95 3" xfId="6810" xr:uid="{7CD75C8F-2C77-459D-ABE4-9DC2598065CD}"/>
    <cellStyle name="Normal 95 3 2" xfId="11454" xr:uid="{3AD630F4-1745-483F-8758-41BEAC46E4D3}"/>
    <cellStyle name="Normal 95 4" xfId="5614" xr:uid="{382042DE-6498-4174-A950-CBDA96415C20}"/>
    <cellStyle name="Normal 95 4 2" xfId="11455" xr:uid="{5BD26D60-D50C-407D-BDE0-EACF3DAB2354}"/>
    <cellStyle name="Normal 95 4 3" xfId="24493" xr:uid="{55A65D4F-DD34-4176-8B3B-5B5273DF1A48}"/>
    <cellStyle name="Normal 95 5" xfId="11452" xr:uid="{4069FC2C-454E-4D6B-9B30-B14751C1A842}"/>
    <cellStyle name="Normal 96" xfId="1360" xr:uid="{A3FAE03F-24B0-4DFD-A02E-25D26CB6D72D}"/>
    <cellStyle name="Normal 96 2" xfId="5617" xr:uid="{CEC90FAE-1CD6-47A9-8FAF-1B90CFF776BE}"/>
    <cellStyle name="Normal 96 2 2" xfId="11457" xr:uid="{CCEBE6DE-6BBC-4168-83DA-8BD52218551D}"/>
    <cellStyle name="Normal 96 3" xfId="6811" xr:uid="{2CA45051-77D6-436A-9C67-E339E48C2F5E}"/>
    <cellStyle name="Normal 96 3 2" xfId="11458" xr:uid="{A190FF21-3A1F-4B96-AB50-24D00549236A}"/>
    <cellStyle name="Normal 96 4" xfId="5616" xr:uid="{4D44AB4C-6F0C-48D5-B30B-695752D7B63E}"/>
    <cellStyle name="Normal 96 4 2" xfId="11459" xr:uid="{3C08A9CD-EF7E-4FBE-B53D-22D6FC2872DA}"/>
    <cellStyle name="Normal 96 4 3" xfId="24494" xr:uid="{06D57789-8DAD-4F06-B7AD-695D75887DCE}"/>
    <cellStyle name="Normal 96 5" xfId="11456" xr:uid="{B0129E61-7CCF-4653-BCA1-725BAAD42CC1}"/>
    <cellStyle name="Normal 97" xfId="1362" xr:uid="{E199B8A7-6CFC-41AF-804A-63B8D8A4B348}"/>
    <cellStyle name="Normal 97 2" xfId="5619" xr:uid="{D6E14099-6E24-4CA3-90BD-BFCC8484538B}"/>
    <cellStyle name="Normal 97 2 2" xfId="11461" xr:uid="{A42625D8-82CA-438E-8E48-642C2DB343FE}"/>
    <cellStyle name="Normal 97 3" xfId="6812" xr:uid="{83CADC1E-8FCF-418E-926B-D1CCD336FF1F}"/>
    <cellStyle name="Normal 97 3 2" xfId="11462" xr:uid="{87993C95-64CC-4430-9529-2B369BABCCEC}"/>
    <cellStyle name="Normal 97 4" xfId="5618" xr:uid="{371D2193-F738-4BC8-A159-6754B21637E4}"/>
    <cellStyle name="Normal 97 4 2" xfId="11463" xr:uid="{974060DF-BE39-40EC-95B7-D3E425A49FA2}"/>
    <cellStyle name="Normal 97 4 3" xfId="24495" xr:uid="{D12D202D-E7F4-444F-BF00-AE5A7AC1234F}"/>
    <cellStyle name="Normal 97 5" xfId="11460" xr:uid="{11001D9F-A541-4BA7-BF5B-3222B6517E5C}"/>
    <cellStyle name="Normal 98" xfId="1364" xr:uid="{307D4CFC-A6CC-4471-9D68-5169A4ACC509}"/>
    <cellStyle name="Normal 98 2" xfId="5621" xr:uid="{1964D9D9-1F01-44EF-9AE4-1760933A25B5}"/>
    <cellStyle name="Normal 98 2 2" xfId="11465" xr:uid="{5E47CABC-EB21-476A-8673-BE0095C1D155}"/>
    <cellStyle name="Normal 98 3" xfId="6813" xr:uid="{54D2D90D-4AC2-4130-92CA-B74A83028FBE}"/>
    <cellStyle name="Normal 98 3 2" xfId="11466" xr:uid="{9FC0EE50-BC20-4A88-B382-D6759FD26FFA}"/>
    <cellStyle name="Normal 98 4" xfId="5620" xr:uid="{474E9EA3-3333-45DC-92FF-1DA16CE420E0}"/>
    <cellStyle name="Normal 98 4 2" xfId="11467" xr:uid="{26A08564-B79F-40D2-B0D9-EBDA3700DA0E}"/>
    <cellStyle name="Normal 98 4 3" xfId="24496" xr:uid="{84FA1C27-E4CB-4DAF-9706-E058EDC63318}"/>
    <cellStyle name="Normal 98 5" xfId="11464" xr:uid="{71228AB4-5CB7-4087-B93D-58B3EFD8FB5E}"/>
    <cellStyle name="Normal 99" xfId="1366" xr:uid="{DA51C200-4C03-4E43-9F1D-2A13F648BF34}"/>
    <cellStyle name="Normal 99 2" xfId="5623" xr:uid="{D53391E5-3528-4F39-8138-17607680A9D3}"/>
    <cellStyle name="Normal 99 2 2" xfId="11469" xr:uid="{E32AAF68-7EB5-42FF-947D-F19E94D7CA6F}"/>
    <cellStyle name="Normal 99 3" xfId="6814" xr:uid="{C694DF96-5A70-403A-8040-DAB16C20680D}"/>
    <cellStyle name="Normal 99 3 2" xfId="11470" xr:uid="{27797E21-6B31-4350-81B2-7EF35B5BD005}"/>
    <cellStyle name="Normal 99 4" xfId="5622" xr:uid="{39A783B8-4F77-446B-BF3D-6C7D1667FA86}"/>
    <cellStyle name="Normal 99 4 2" xfId="11471" xr:uid="{C5909FB2-EA97-43CE-BB90-F3406525377F}"/>
    <cellStyle name="Normal 99 4 3" xfId="24497" xr:uid="{8D28DA83-3F21-45A6-8A69-88AF84E2DFB1}"/>
    <cellStyle name="Normal 99 5" xfId="11468" xr:uid="{3AE5F37D-D845-4CE8-BEA5-D366854D6BAC}"/>
    <cellStyle name="normal ignacio" xfId="306" xr:uid="{EA75BEEB-2ABD-4E46-9B9F-D2665360EFBD}"/>
    <cellStyle name="normal ignacio 2" xfId="11472" xr:uid="{4EA4A8FF-DF25-4765-8C6C-BC892E2C6FC7}"/>
    <cellStyle name="Normale_Ratios" xfId="7436" xr:uid="{82D9947B-D340-4ED7-B026-62DB6F6815A1}"/>
    <cellStyle name="NormalGB" xfId="801" xr:uid="{92C2D6FF-7B2F-48E2-A528-B42A79D35456}"/>
    <cellStyle name="NormalGB 2" xfId="11473" xr:uid="{6F50DB63-F81C-4B54-8141-429A0ADBB3F6}"/>
    <cellStyle name="Nota" xfId="599" xr:uid="{2240D417-67A6-446C-A6F6-1124F6604849}"/>
    <cellStyle name="Nota 10" xfId="11474" xr:uid="{62F89E58-6707-4DB2-A6B5-C436A91AC0BE}"/>
    <cellStyle name="Nota 2" xfId="975" xr:uid="{3BFE0C58-E8C2-431C-86CD-CE22AC8DFD7D}"/>
    <cellStyle name="Nota 2 2" xfId="3738" xr:uid="{0C5ACA8A-56CC-4935-9BDE-DB595BF8A750}"/>
    <cellStyle name="Nota 2 2 2" xfId="8513" xr:uid="{E2E8D268-3050-42B2-A504-F8C6741BA3E0}"/>
    <cellStyle name="Nota 2 2 2 2" xfId="30154" xr:uid="{DD2A6E72-A1E1-4CDB-AAC9-99D551743C90}"/>
    <cellStyle name="Nota 2 2 3" xfId="11476" xr:uid="{1C523E5F-EB95-496B-8597-FA316B7208F4}"/>
    <cellStyle name="Nota 2 2 4" xfId="24275" xr:uid="{F97ED819-B59F-494C-9725-DA44383B90A6}"/>
    <cellStyle name="Nota 2 2 4 2" xfId="36551" xr:uid="{13BC54E8-6573-4B55-BFEA-96A4778D4D33}"/>
    <cellStyle name="Nota 2 3" xfId="9041" xr:uid="{BE148628-78A9-4BC3-8888-E56285E2F41B}"/>
    <cellStyle name="Nota 2 3 2" xfId="21399" xr:uid="{8459D4E9-DBBA-43A9-BDBF-7723EE1A605A}"/>
    <cellStyle name="Nota 2 3 3" xfId="26014" xr:uid="{2116A3C2-53D0-4AE4-B67E-42A7B3288F57}"/>
    <cellStyle name="Nota 2 3 3 2" xfId="37189" xr:uid="{8A7792EC-C2B1-401E-A43F-72FABC0E968A}"/>
    <cellStyle name="Nota 2 3 4" xfId="30609" xr:uid="{DB7BEA29-863F-4182-87D1-1397CB36A9DF}"/>
    <cellStyle name="Nota 2 4" xfId="11475" xr:uid="{3B2AD7FD-EFF1-4097-B607-EB3331ACA91D}"/>
    <cellStyle name="Nota 2 5" xfId="23764" xr:uid="{00D9842D-12AC-43D2-9A0C-E1B64C737F61}"/>
    <cellStyle name="Nota 2 5 2" xfId="36520" xr:uid="{A384B902-5E04-41B6-AA80-31361826AEB7}"/>
    <cellStyle name="Nota 3" xfId="1092" xr:uid="{1B14D523-2FC5-4754-9658-7EBF6ED48D2D}"/>
    <cellStyle name="Nota 3 2" xfId="8408" xr:uid="{6B9AA8A0-5F95-4B27-A569-22B7B20D0491}"/>
    <cellStyle name="Nota 3 2 2" xfId="21401" xr:uid="{89061548-7EDB-4C03-9800-7900098CC8A3}"/>
    <cellStyle name="Nota 3 2 3" xfId="25687" xr:uid="{3EA82816-AE96-4140-855B-F10F3BD70F1A}"/>
    <cellStyle name="Nota 3 2 3 2" xfId="36922" xr:uid="{2566FCC1-0269-465E-90C4-6B0A5BFC3A12}"/>
    <cellStyle name="Nota 3 2 4" xfId="30089" xr:uid="{A710C527-DD27-4286-B85F-CCD2FAF4F675}"/>
    <cellStyle name="Nota 3 3" xfId="11477" xr:uid="{D1FA829D-214D-4B21-B75D-2327F3704A59}"/>
    <cellStyle name="Nota 4" xfId="7960" xr:uid="{1C5E2014-7C98-4CBE-81AB-4B7C517B8DD1}"/>
    <cellStyle name="Nota 4 2" xfId="8581" xr:uid="{FC025AD8-255F-4E52-A2D4-FB8CFE8E9096}"/>
    <cellStyle name="Nota 4 2 2" xfId="30169" xr:uid="{62579F13-315A-4E90-99F6-B95FF540064E}"/>
    <cellStyle name="Nota 4 3" xfId="11478" xr:uid="{04F0A2EB-F6E7-43E3-9187-C41636D3D8C4}"/>
    <cellStyle name="Nota 4 4" xfId="25404" xr:uid="{8FC52FF9-2DAC-419D-9796-8D779D24D567}"/>
    <cellStyle name="Nota 4 4 2" xfId="36740" xr:uid="{D37C615E-5B27-4D3C-B78C-55C1192E4B45}"/>
    <cellStyle name="Nota 5" xfId="8144" xr:uid="{D4980814-2C2F-4F25-A655-569762E2ADBE}"/>
    <cellStyle name="Nota 5 2" xfId="8437" xr:uid="{93A93E74-544D-4841-9385-360F7CB03374}"/>
    <cellStyle name="Nota 5 2 2" xfId="30102" xr:uid="{7104F75B-9D62-4AE3-98CA-B17B0075F053}"/>
    <cellStyle name="Nota 5 3" xfId="11479" xr:uid="{C9817F85-7BB3-4B31-A335-8CC9074A4FF1}"/>
    <cellStyle name="Nota 5 4" xfId="25534" xr:uid="{C24D2487-ECAF-4292-9075-637AC0B784B6}"/>
    <cellStyle name="Nota 5 4 2" xfId="36814" xr:uid="{BC94B1CC-BEB5-45C8-BD94-91D67AC74725}"/>
    <cellStyle name="Nota 6" xfId="8041" xr:uid="{EDB21788-F5D7-4DB2-96F3-F3ECC8C08CAC}"/>
    <cellStyle name="Nota 6 2" xfId="8562" xr:uid="{DFD456BE-E70E-4113-9C45-5F729D8BE896}"/>
    <cellStyle name="Nota 6 2 2" xfId="30159" xr:uid="{7B0B8162-676F-4AF1-BC2F-89332E3C0B5B}"/>
    <cellStyle name="Nota 6 3" xfId="11480" xr:uid="{8E4BD32E-59E0-4941-ACB8-BFFDC69290F5}"/>
    <cellStyle name="Nota 6 4" xfId="25477" xr:uid="{BFAF637E-7B4B-4DE3-B178-C546D8C4EA73}"/>
    <cellStyle name="Nota 6 4 2" xfId="36783" xr:uid="{F7BF54BA-6031-49B4-9C01-4AA9A15A868B}"/>
    <cellStyle name="Nota 7" xfId="8146" xr:uid="{024CDA0A-E9ED-4374-BC27-1BDEF84AA496}"/>
    <cellStyle name="Nota 7 2" xfId="8556" xr:uid="{A28D5E57-A98F-4D1B-818C-6B94955E1324}"/>
    <cellStyle name="Nota 7 2 2" xfId="30158" xr:uid="{86259B77-2A76-4E6A-A3DA-BA0785072D72}"/>
    <cellStyle name="Nota 7 3" xfId="11481" xr:uid="{26049F7F-CFCF-403C-842E-5269CB6007AC}"/>
    <cellStyle name="Nota 7 4" xfId="25536" xr:uid="{88BCC262-672F-45C3-BC54-7B86C1ABFCF4}"/>
    <cellStyle name="Nota 7 4 2" xfId="36815" xr:uid="{163DBEB2-5487-44AD-BBA0-37BF5AA12CD8}"/>
    <cellStyle name="Nota 8" xfId="7964" xr:uid="{DCFD80DC-2359-4BBA-9D4E-4E4B2C020EB0}"/>
    <cellStyle name="Nota 8 2" xfId="8580" xr:uid="{CFC93DD4-311E-453F-9C7C-E94E2E40FBCC}"/>
    <cellStyle name="Nota 8 2 2" xfId="30168" xr:uid="{534AB8DE-F2B8-476A-94ED-AB8E6B7AB021}"/>
    <cellStyle name="Nota 8 3" xfId="11482" xr:uid="{01F82BE5-84EC-4551-85E1-08A8D884B27A}"/>
    <cellStyle name="Nota 8 4" xfId="25407" xr:uid="{5446CB4B-045D-41A1-B02F-6DF71F307652}"/>
    <cellStyle name="Nota 8 4 2" xfId="36741" xr:uid="{BF92CF80-31A0-494D-B081-14417A586303}"/>
    <cellStyle name="Nota 9" xfId="9044" xr:uid="{FC606DA4-CEB4-441C-9A24-46BAF096F0DA}"/>
    <cellStyle name="Nota 9 2" xfId="21398" xr:uid="{FB8ACFF3-67E0-43CE-AB04-602DA75C7EB7}"/>
    <cellStyle name="Nota 9 3" xfId="26016" xr:uid="{DBC77D48-6A3E-4002-B43C-6627C072D6EA}"/>
    <cellStyle name="Nota 9 3 2" xfId="37191" xr:uid="{31B9F578-ED7B-4D8E-8A3C-370A9A23785C}"/>
    <cellStyle name="Nota 9 4" xfId="30612" xr:uid="{452C1311-4987-4D04-9053-A0FDCCFDD521}"/>
    <cellStyle name="NOTAS - Style3" xfId="802" xr:uid="{BBA0CB78-B935-4FD2-8BB3-E97BF132DF30}"/>
    <cellStyle name="NOTAS - Style3 2" xfId="976" xr:uid="{C0689180-418D-47B5-8F4D-1EF8A5CF7279}"/>
    <cellStyle name="NOTAS - Style3 2 2" xfId="3739" xr:uid="{052E436B-FB06-4F07-8D13-33FF11698CC9}"/>
    <cellStyle name="NOTAS - Style3 2 2 2" xfId="11485" xr:uid="{0536784B-B9BD-4CAD-AB31-2F62CB3D4785}"/>
    <cellStyle name="NOTAS - Style3 2 2 3" xfId="24276" xr:uid="{D51BD3A2-2F2F-4AB3-9918-D02BF2323179}"/>
    <cellStyle name="NOTAS - Style3 2 3" xfId="11484" xr:uid="{63372DDA-7C3E-4AA1-BE8A-80567A713D9D}"/>
    <cellStyle name="NOTAS - Style3 2 4" xfId="23765" xr:uid="{5E6FA85E-59D2-4B54-8E54-7AA7D3D6A6F1}"/>
    <cellStyle name="NOTAS - Style3 3" xfId="7965" xr:uid="{1973BA15-8080-4717-B8E1-D01CDDA9EAD6}"/>
    <cellStyle name="NOTAS - Style3 3 2" xfId="11486" xr:uid="{A4E12165-E367-405C-B7AC-24868CF116F2}"/>
    <cellStyle name="NOTAS - Style3 3 3" xfId="25408" xr:uid="{B4AFDDA9-409B-462B-9199-85C3613967A7}"/>
    <cellStyle name="NOTAS - Style3 4" xfId="11483" xr:uid="{82102C31-F088-4D77-813B-91860C39FE5D}"/>
    <cellStyle name="Notas 10" xfId="1208" xr:uid="{105BFC28-A106-4624-819F-63D51459397E}"/>
    <cellStyle name="Notas 10 2" xfId="5624" xr:uid="{D5C59E74-74A8-4738-9E7F-7402D8056182}"/>
    <cellStyle name="Notas 10 2 2" xfId="8939" xr:uid="{4050A15B-AAA5-4844-AC04-DD6335EF1EFA}"/>
    <cellStyle name="Notas 10 2 2 2" xfId="30509" xr:uid="{089967F1-57A0-4B8A-9593-5C6D8A8862E7}"/>
    <cellStyle name="Notas 10 2 3" xfId="11488" xr:uid="{40962CC4-94BA-4445-8727-DA3B1E876040}"/>
    <cellStyle name="Notas 10 2 4" xfId="24498" xr:uid="{9C14BF67-25B2-4870-A6B2-58BFAD797BFE}"/>
    <cellStyle name="Notas 10 2 4 2" xfId="36582" xr:uid="{B9521CA6-D6BC-4F09-A229-9CC229812438}"/>
    <cellStyle name="Notas 10 3" xfId="8754" xr:uid="{602AB54B-4AE1-4C70-B9E9-86EC49C32E84}"/>
    <cellStyle name="Notas 10 3 2" xfId="21410" xr:uid="{ACFBD3C0-02E8-4497-8078-166B07748D11}"/>
    <cellStyle name="Notas 10 3 3" xfId="25809" xr:uid="{461F427F-6579-442E-B430-6CB50FD355B1}"/>
    <cellStyle name="Notas 10 3 3 2" xfId="36991" xr:uid="{8F9CCC8A-0116-475F-8310-42A3D8621047}"/>
    <cellStyle name="Notas 10 3 4" xfId="30330" xr:uid="{4AA6828A-0400-45B1-99DA-F7D12A81B8A2}"/>
    <cellStyle name="Notas 10 4" xfId="11487" xr:uid="{D1D556D5-9613-444C-A6DC-E4A28A06B1D1}"/>
    <cellStyle name="Notas 10 5" xfId="23854" xr:uid="{C67DE38F-5792-47AE-A36A-37F7967F31A8}"/>
    <cellStyle name="Notas 10 5 2" xfId="36530" xr:uid="{381CBCF7-7CBE-4B18-BB5E-9FB262F842EC}"/>
    <cellStyle name="Notas 100" xfId="5625" xr:uid="{9098A3A7-FE48-4F0C-AAFF-B4EE7492093E}"/>
    <cellStyle name="Notas 100 2" xfId="8938" xr:uid="{DE5C6828-2B0F-4E1C-BB6D-2EADA852C53F}"/>
    <cellStyle name="Notas 100 2 2" xfId="21412" xr:uid="{6DE30D06-817D-4C22-9ED5-F2EDD4AAB758}"/>
    <cellStyle name="Notas 100 2 3" xfId="25968" xr:uid="{6CD42098-EED9-43A0-9AD5-C6D2A01878CD}"/>
    <cellStyle name="Notas 100 2 3 2" xfId="37149" xr:uid="{7A3482D0-EC6A-4FEB-82DF-4C48D3233958}"/>
    <cellStyle name="Notas 100 2 4" xfId="30508" xr:uid="{B8352EBE-AF71-472D-ADA9-9A79EC4AC887}"/>
    <cellStyle name="Notas 100 3" xfId="11489" xr:uid="{02E88E3B-1723-42C4-B032-8C47F117E6F1}"/>
    <cellStyle name="Notas 101" xfId="5626" xr:uid="{036F9F4E-DFD2-4B56-BBCB-F2B217684B9A}"/>
    <cellStyle name="Notas 101 2" xfId="8937" xr:uid="{CD2B146F-C987-482A-8D17-7F48323F232D}"/>
    <cellStyle name="Notas 101 2 2" xfId="21413" xr:uid="{5B947065-08D9-416E-A36C-8DA05B6CF581}"/>
    <cellStyle name="Notas 101 2 3" xfId="25967" xr:uid="{B177E814-7C00-41DF-BFF8-B7963343296F}"/>
    <cellStyle name="Notas 101 2 3 2" xfId="37148" xr:uid="{6F2EA41C-C2E7-4897-B171-9CE7FC6AD007}"/>
    <cellStyle name="Notas 101 2 4" xfId="30507" xr:uid="{8D470474-4C5C-4799-B06A-AA92B2853895}"/>
    <cellStyle name="Notas 101 3" xfId="11490" xr:uid="{307F9994-437F-4608-BDD6-F404195390C3}"/>
    <cellStyle name="Notas 102" xfId="5627" xr:uid="{8045435E-0294-45CD-BAD9-8723A69CECC3}"/>
    <cellStyle name="Notas 102 2" xfId="8936" xr:uid="{01EEAA22-EEFF-41FB-AE39-D57889EDDD8D}"/>
    <cellStyle name="Notas 102 2 2" xfId="21414" xr:uid="{34809205-52A1-4A48-AFE8-2A75AFDF2027}"/>
    <cellStyle name="Notas 102 2 3" xfId="25966" xr:uid="{78F6CDAA-78C5-46B4-8614-E1846A9EF8FA}"/>
    <cellStyle name="Notas 102 2 3 2" xfId="37147" xr:uid="{8A6BE625-9BAC-48D5-BEA5-7D7233D40E2C}"/>
    <cellStyle name="Notas 102 2 4" xfId="30506" xr:uid="{87E167C8-23C7-4062-8B55-1316BF4D8CDF}"/>
    <cellStyle name="Notas 102 3" xfId="11491" xr:uid="{AC56CD7D-C167-472D-A24B-3D0C1E167A6E}"/>
    <cellStyle name="Notas 103" xfId="5628" xr:uid="{1A3F2329-0378-4D4D-BCE7-AB3F8B9976EE}"/>
    <cellStyle name="Notas 103 2" xfId="8935" xr:uid="{F385D5C9-CF2F-4987-B571-4546346B4E80}"/>
    <cellStyle name="Notas 103 2 2" xfId="21415" xr:uid="{E928EE63-D96F-43B3-98DC-F019889C7803}"/>
    <cellStyle name="Notas 103 2 3" xfId="25965" xr:uid="{A4700D34-39FC-47A3-91E5-D434AE51C453}"/>
    <cellStyle name="Notas 103 2 3 2" xfId="37146" xr:uid="{763928DB-7565-4F37-8F3E-87ABE974B917}"/>
    <cellStyle name="Notas 103 2 4" xfId="30505" xr:uid="{A205E3C9-56AC-4325-8BB5-85E742FC6ACE}"/>
    <cellStyle name="Notas 103 3" xfId="11492" xr:uid="{9721C837-976F-407F-9707-16B2761438FD}"/>
    <cellStyle name="Notas 104" xfId="5629" xr:uid="{4B954309-2DA3-46D1-A54F-F3E0C2F26B3B}"/>
    <cellStyle name="Notas 104 2" xfId="8934" xr:uid="{33958540-487F-4314-BE39-FE5F0E47D66D}"/>
    <cellStyle name="Notas 104 2 2" xfId="21416" xr:uid="{42B67161-EA32-4B43-A00E-62D02ED8985E}"/>
    <cellStyle name="Notas 104 2 3" xfId="25964" xr:uid="{7371F6A9-5A90-4083-A10E-E3071043589D}"/>
    <cellStyle name="Notas 104 2 3 2" xfId="37145" xr:uid="{06773D60-2C65-4989-8BF9-BE9F64070984}"/>
    <cellStyle name="Notas 104 2 4" xfId="30504" xr:uid="{93D60AC6-361E-4E19-B1F9-278075E82ED7}"/>
    <cellStyle name="Notas 104 3" xfId="11493" xr:uid="{6F1760B5-4314-4B18-B134-6FA7CE102EE8}"/>
    <cellStyle name="Notas 105" xfId="5630" xr:uid="{97005C29-905C-4DDE-9182-3C32A997EA7E}"/>
    <cellStyle name="Notas 105 2" xfId="8933" xr:uid="{FED9D942-6803-44B5-88BC-3922E52E261F}"/>
    <cellStyle name="Notas 105 2 2" xfId="21417" xr:uid="{773109D7-764B-4546-860C-9EEE1B11EC20}"/>
    <cellStyle name="Notas 105 2 3" xfId="25963" xr:uid="{AD03FA85-B546-488F-917A-D0FD70939FD0}"/>
    <cellStyle name="Notas 105 2 3 2" xfId="37144" xr:uid="{962D0ADC-1A5A-4847-921B-C1E7B9AE2C0B}"/>
    <cellStyle name="Notas 105 2 4" xfId="30503" xr:uid="{1EF7C338-AA46-4431-B630-B1087500F989}"/>
    <cellStyle name="Notas 105 3" xfId="11494" xr:uid="{19773A9C-CAE7-4D9E-9673-C0E385A88340}"/>
    <cellStyle name="Notas 106" xfId="5631" xr:uid="{5850EBD1-86FA-4BF4-9682-F3CB02CBC1DB}"/>
    <cellStyle name="Notas 106 2" xfId="8932" xr:uid="{8A931BE0-E071-4C4B-8D91-0E71A9D0AE7D}"/>
    <cellStyle name="Notas 106 2 2" xfId="21418" xr:uid="{05763DD1-F5F1-499F-98ED-3E426047BA8D}"/>
    <cellStyle name="Notas 106 2 3" xfId="25962" xr:uid="{0C4B05C3-90A8-4CC5-A44B-0393F50AA900}"/>
    <cellStyle name="Notas 106 2 3 2" xfId="37143" xr:uid="{D1BB9ACD-4A90-4727-BCAC-17927EF7D67F}"/>
    <cellStyle name="Notas 106 2 4" xfId="30502" xr:uid="{E2655C6F-686F-4DBF-BFF7-78BA5327AF8F}"/>
    <cellStyle name="Notas 106 3" xfId="11495" xr:uid="{DCA54873-09F9-4BB5-92BF-0050568B84B9}"/>
    <cellStyle name="Notas 107" xfId="5632" xr:uid="{73B135F2-4C76-4C85-99E0-2FD28840BB81}"/>
    <cellStyle name="Notas 107 2" xfId="8931" xr:uid="{8B40EF6D-8FD5-44BC-A93A-3023B8BFDBD3}"/>
    <cellStyle name="Notas 107 2 2" xfId="21419" xr:uid="{7DE1EB91-7EF4-4C72-A008-55A68323969E}"/>
    <cellStyle name="Notas 107 2 3" xfId="25961" xr:uid="{D357C569-5447-46A8-811A-7AD6AD862C4A}"/>
    <cellStyle name="Notas 107 2 3 2" xfId="37142" xr:uid="{32612DD7-07D4-428C-A829-C1FAA1466667}"/>
    <cellStyle name="Notas 107 2 4" xfId="30501" xr:uid="{8293B9DF-F5F8-4D7A-8B92-C6AF74721DCF}"/>
    <cellStyle name="Notas 107 3" xfId="11496" xr:uid="{11767F36-10AA-4F71-9DB9-B91DFF8A4080}"/>
    <cellStyle name="Notas 108" xfId="5633" xr:uid="{F446E7EF-EE0E-4236-8248-1C640C488604}"/>
    <cellStyle name="Notas 108 2" xfId="8930" xr:uid="{6F6F6574-1205-4FDE-A5EE-7F4A420A9632}"/>
    <cellStyle name="Notas 108 2 2" xfId="21420" xr:uid="{FE1ADC40-6AC9-4623-8CF8-A6982088EFC0}"/>
    <cellStyle name="Notas 108 2 3" xfId="25960" xr:uid="{7FAEED2B-735E-4DBF-9B59-6A2E360F3E94}"/>
    <cellStyle name="Notas 108 2 3 2" xfId="37141" xr:uid="{2995CE61-69D9-4ED7-A450-876D57CC20C5}"/>
    <cellStyle name="Notas 108 2 4" xfId="30500" xr:uid="{788B8A02-1D8D-44EF-9691-A0A145439767}"/>
    <cellStyle name="Notas 108 3" xfId="11497" xr:uid="{2D066851-58BF-4717-81EE-2F8C42418DBA}"/>
    <cellStyle name="Notas 109" xfId="5634" xr:uid="{AB85154D-A94E-45A7-8940-CEE8CCC75032}"/>
    <cellStyle name="Notas 109 2" xfId="8929" xr:uid="{0AF2EF94-245C-4443-AACA-2E125A954FCC}"/>
    <cellStyle name="Notas 109 2 2" xfId="21421" xr:uid="{1FDC0327-AA51-4D0E-ADB0-42F82535E0FD}"/>
    <cellStyle name="Notas 109 2 3" xfId="25959" xr:uid="{44A888A0-898B-482F-ACC9-0E572B1DFE46}"/>
    <cellStyle name="Notas 109 2 3 2" xfId="37140" xr:uid="{6812A290-43A9-48F6-9E59-9A6FD5B51DD3}"/>
    <cellStyle name="Notas 109 2 4" xfId="30499" xr:uid="{C80AD042-CE57-4A13-87B4-1C4359D9E90E}"/>
    <cellStyle name="Notas 109 3" xfId="11498" xr:uid="{54EE7699-D396-4279-8376-2DA08941E979}"/>
    <cellStyle name="Notas 11" xfId="1186" xr:uid="{13D6DEDE-0DBB-4358-AD8B-154349320454}"/>
    <cellStyle name="Notas 11 2" xfId="5635" xr:uid="{2E008D95-F14E-4A17-ACBA-DC9E61C097F1}"/>
    <cellStyle name="Notas 11 2 2" xfId="8928" xr:uid="{6EDE3F09-6AF7-47A0-AEF7-35DEB1B74E9B}"/>
    <cellStyle name="Notas 11 2 2 2" xfId="30498" xr:uid="{876834EB-312C-42A0-A993-9C928D43A557}"/>
    <cellStyle name="Notas 11 2 3" xfId="11500" xr:uid="{DD28937B-63AE-4DA2-A5D6-ABB80DD91152}"/>
    <cellStyle name="Notas 11 2 4" xfId="24499" xr:uid="{1743B428-B567-41F0-AB6A-B5C7829BBBA0}"/>
    <cellStyle name="Notas 11 2 4 2" xfId="36583" xr:uid="{2B9FBD96-3546-4D22-AECA-77EFF49A19A3}"/>
    <cellStyle name="Notas 11 3" xfId="8756" xr:uid="{722E3B9B-95CD-49E0-8F00-37FB55D3E12E}"/>
    <cellStyle name="Notas 11 3 2" xfId="21422" xr:uid="{F52598EB-6846-4895-804B-11251034AC68}"/>
    <cellStyle name="Notas 11 3 3" xfId="25811" xr:uid="{330D434E-8332-4713-A640-7111290836DA}"/>
    <cellStyle name="Notas 11 3 3 2" xfId="36993" xr:uid="{08A341A9-1D42-4B7C-8C7B-F8A88BA2D0D7}"/>
    <cellStyle name="Notas 11 3 4" xfId="30332" xr:uid="{4DCFAEE8-AC96-4CF4-8B6D-8B3E5B2BF8CD}"/>
    <cellStyle name="Notas 11 4" xfId="11499" xr:uid="{1DD5CD73-2771-46D5-9B52-02F9668FBDEE}"/>
    <cellStyle name="Notas 11 5" xfId="23840" xr:uid="{36993C48-AD9A-42B0-BF1F-476067286A25}"/>
    <cellStyle name="Notas 11 5 2" xfId="36527" xr:uid="{529AE814-03C1-4C8E-94AB-81141B86C698}"/>
    <cellStyle name="Notas 110" xfId="5636" xr:uid="{1C392EEE-CC9C-475D-94FF-C44BE75178BF}"/>
    <cellStyle name="Notas 110 2" xfId="8927" xr:uid="{4396114F-4329-4E2F-95AF-28C27A5690F5}"/>
    <cellStyle name="Notas 110 2 2" xfId="21424" xr:uid="{BEEFDE1E-EE85-437E-AC5E-00A41B3E1AE1}"/>
    <cellStyle name="Notas 110 2 3" xfId="25958" xr:uid="{90CFE312-2F15-4F32-B1D8-836DF770F273}"/>
    <cellStyle name="Notas 110 2 3 2" xfId="37139" xr:uid="{D311274C-7143-4C01-B210-CB7776167515}"/>
    <cellStyle name="Notas 110 2 4" xfId="30497" xr:uid="{27F8C844-1AEC-4EAD-82FB-FD15991CFA49}"/>
    <cellStyle name="Notas 110 3" xfId="11501" xr:uid="{F35612E6-7B00-4097-B1E8-0C3DE5732890}"/>
    <cellStyle name="Notas 111" xfId="5637" xr:uid="{7199A820-F50B-48A8-BA49-333C3A282AC3}"/>
    <cellStyle name="Notas 111 2" xfId="8926" xr:uid="{66C7A37C-16F7-42C0-99E8-9BDF6449D044}"/>
    <cellStyle name="Notas 111 2 2" xfId="21425" xr:uid="{2B815275-26C2-471E-9036-81932AD0A2B5}"/>
    <cellStyle name="Notas 111 2 3" xfId="25957" xr:uid="{BA3FE465-37C8-42F6-9D49-997550EC1C42}"/>
    <cellStyle name="Notas 111 2 3 2" xfId="37138" xr:uid="{F404CB97-CE5A-49F1-B1FC-611861ECDFC0}"/>
    <cellStyle name="Notas 111 2 4" xfId="30496" xr:uid="{362BEA67-7A5A-4DA6-952F-BA51475E9685}"/>
    <cellStyle name="Notas 111 3" xfId="11502" xr:uid="{2E7B4D0B-EFD4-49BA-87C1-1B4855EA4758}"/>
    <cellStyle name="Notas 112" xfId="5638" xr:uid="{A928A2E6-21FF-4684-8135-5E3DDC613926}"/>
    <cellStyle name="Notas 112 2" xfId="8925" xr:uid="{87CD2578-6F88-4731-A716-A008C43DD01A}"/>
    <cellStyle name="Notas 112 2 2" xfId="21426" xr:uid="{A3FBB296-DBD0-4404-9B20-5CD7F75C80BA}"/>
    <cellStyle name="Notas 112 2 3" xfId="25956" xr:uid="{A312F65F-F9BA-4EB2-B719-A7FAA31BF2DB}"/>
    <cellStyle name="Notas 112 2 3 2" xfId="37137" xr:uid="{0BC4FD3E-0200-42B5-9F1A-850E7CB59417}"/>
    <cellStyle name="Notas 112 2 4" xfId="30495" xr:uid="{4A42178F-28E0-4E2C-992E-02FD09A7DA4C}"/>
    <cellStyle name="Notas 112 3" xfId="11503" xr:uid="{BE3C862F-45BC-4BEF-9EEC-A40D8B59F625}"/>
    <cellStyle name="Notas 113" xfId="5639" xr:uid="{5DD4FC39-C436-4622-903F-8F3052B4FD9F}"/>
    <cellStyle name="Notas 113 2" xfId="8924" xr:uid="{DD1B804C-8394-4162-B0ED-CD09B3B4B227}"/>
    <cellStyle name="Notas 113 2 2" xfId="21427" xr:uid="{668AE080-5E7E-453B-AF61-A98B35E49AF7}"/>
    <cellStyle name="Notas 113 2 3" xfId="25955" xr:uid="{DF424269-4269-4D10-BA58-8CA1BB464B94}"/>
    <cellStyle name="Notas 113 2 3 2" xfId="37136" xr:uid="{CE22BE4A-FF58-4AB1-AFE2-FD3923FDBB12}"/>
    <cellStyle name="Notas 113 2 4" xfId="30494" xr:uid="{BC3E8EC5-6DDA-4834-A021-5A9FF73B1A1C}"/>
    <cellStyle name="Notas 113 3" xfId="11504" xr:uid="{A88C66A4-00CA-4926-B57A-A32316A6BC3C}"/>
    <cellStyle name="Notas 114" xfId="5640" xr:uid="{8964B307-74EB-442F-832B-D9B3D464C8A5}"/>
    <cellStyle name="Notas 114 2" xfId="8923" xr:uid="{5996066D-D69E-452D-8EB6-42E68AB4F1EB}"/>
    <cellStyle name="Notas 114 2 2" xfId="21428" xr:uid="{F0AC2116-6D9B-41CA-ADB2-94D2E9D826C3}"/>
    <cellStyle name="Notas 114 2 3" xfId="25954" xr:uid="{256D0E5A-B9EE-4499-8EF1-5315AA8FDE0E}"/>
    <cellStyle name="Notas 114 2 3 2" xfId="37135" xr:uid="{6990F4EF-D53A-4974-8E43-F0A67D1BE023}"/>
    <cellStyle name="Notas 114 2 4" xfId="30493" xr:uid="{95D71C1B-F79F-4AF4-8FFF-AD58BE80160A}"/>
    <cellStyle name="Notas 114 3" xfId="11505" xr:uid="{6CAB512B-4734-465A-A352-E7AFD119A392}"/>
    <cellStyle name="Notas 115" xfId="5641" xr:uid="{B7F602A5-08AD-4349-8A0C-D7CA28B75BF4}"/>
    <cellStyle name="Notas 115 2" xfId="8922" xr:uid="{D3137278-2BC9-42E2-AA26-288E0DF8B573}"/>
    <cellStyle name="Notas 115 2 2" xfId="21429" xr:uid="{DBCF817B-958C-4ECF-91D5-CC41C88B9FF6}"/>
    <cellStyle name="Notas 115 2 3" xfId="25953" xr:uid="{06D06D21-C2D9-4547-A37A-854B3A1E109E}"/>
    <cellStyle name="Notas 115 2 3 2" xfId="37134" xr:uid="{E1F234E4-6837-46CD-9D9C-33C9286EFC43}"/>
    <cellStyle name="Notas 115 2 4" xfId="30492" xr:uid="{E9901D39-9E3E-4D1E-9586-09942E452EDD}"/>
    <cellStyle name="Notas 115 3" xfId="11506" xr:uid="{58ABD15D-5F9E-44A6-9D2E-5E28733D480A}"/>
    <cellStyle name="Notas 116" xfId="5642" xr:uid="{8DA09A16-9E4F-4C7C-9542-D3B1EEEE6D0B}"/>
    <cellStyle name="Notas 116 2" xfId="8921" xr:uid="{0CC45A3B-218A-4E71-A5A7-303E2EBEEF32}"/>
    <cellStyle name="Notas 116 2 2" xfId="21430" xr:uid="{15079C38-553E-46A3-A5F9-32F11594E479}"/>
    <cellStyle name="Notas 116 2 3" xfId="25952" xr:uid="{CA837481-D15C-4506-8A7E-59EF1CAEECDB}"/>
    <cellStyle name="Notas 116 2 3 2" xfId="37133" xr:uid="{FFB0E388-8CD9-4D58-9948-748F36409A17}"/>
    <cellStyle name="Notas 116 2 4" xfId="30491" xr:uid="{456DD6A6-758C-4414-83AC-C06EC87F7741}"/>
    <cellStyle name="Notas 116 3" xfId="11507" xr:uid="{33C30415-FFEC-454E-92C4-699B77985981}"/>
    <cellStyle name="Notas 117" xfId="5643" xr:uid="{2941EA2C-5D1E-4B5B-98B7-C11A557C906F}"/>
    <cellStyle name="Notas 117 2" xfId="8920" xr:uid="{31851C1F-DDBF-43C5-97A9-31C5EECBBB3D}"/>
    <cellStyle name="Notas 117 2 2" xfId="21431" xr:uid="{7A5F0A5A-D345-43E9-88CD-249D56BBC4A3}"/>
    <cellStyle name="Notas 117 2 3" xfId="25951" xr:uid="{39279708-798A-4E99-9F46-C07BA6633D65}"/>
    <cellStyle name="Notas 117 2 3 2" xfId="37132" xr:uid="{461BF7FF-54AE-453C-9ED0-42A9D999BEAD}"/>
    <cellStyle name="Notas 117 2 4" xfId="30490" xr:uid="{E3995DAE-532B-448C-915E-1E8193D331BB}"/>
    <cellStyle name="Notas 117 3" xfId="11508" xr:uid="{508815FA-2919-4D49-BE2B-1946060C17F3}"/>
    <cellStyle name="Notas 118" xfId="5644" xr:uid="{23ADAFF5-CE5D-4AA0-8225-A5F4769319FC}"/>
    <cellStyle name="Notas 118 2" xfId="8919" xr:uid="{D3DA4CB3-5B4A-4988-97E0-9AC327049486}"/>
    <cellStyle name="Notas 118 2 2" xfId="21432" xr:uid="{136EC69B-2FBA-458B-A466-8EC3D40C55C0}"/>
    <cellStyle name="Notas 118 2 3" xfId="25950" xr:uid="{119BCAA9-02C1-4D18-811F-9A7AE7EA6939}"/>
    <cellStyle name="Notas 118 2 3 2" xfId="37131" xr:uid="{7A667042-5DF6-4D30-9310-4000A66256D4}"/>
    <cellStyle name="Notas 118 2 4" xfId="30489" xr:uid="{EA74BF8F-8565-41EA-8148-C63FC93F93FC}"/>
    <cellStyle name="Notas 118 3" xfId="11509" xr:uid="{6C58AD61-D710-49BC-9984-85CBB5972506}"/>
    <cellStyle name="Notas 119" xfId="5645" xr:uid="{AABFCDDD-22CB-4904-9D5D-E05602BF96CB}"/>
    <cellStyle name="Notas 119 2" xfId="8918" xr:uid="{75F47B30-6AD5-47E7-9501-1547346F9062}"/>
    <cellStyle name="Notas 119 2 2" xfId="21433" xr:uid="{2ED64191-C1A2-4BE1-AF40-3ACB718FD3A9}"/>
    <cellStyle name="Notas 119 2 3" xfId="25949" xr:uid="{462FBE35-9097-4FA8-8A26-BFEB943A079D}"/>
    <cellStyle name="Notas 119 2 3 2" xfId="37130" xr:uid="{C6263297-74E4-478C-801C-C65649F66BF0}"/>
    <cellStyle name="Notas 119 2 4" xfId="30488" xr:uid="{8D98B2A4-86BE-4717-B4A0-18AF5B2BE31B}"/>
    <cellStyle name="Notas 119 3" xfId="11510" xr:uid="{64464896-EEF3-47DB-BA98-F3378251395D}"/>
    <cellStyle name="Notas 12" xfId="1204" xr:uid="{BF610BEF-A2A2-486E-90A5-3E78944DB8ED}"/>
    <cellStyle name="Notas 12 2" xfId="5646" xr:uid="{121D43B4-4C7A-4DDA-B2F4-C81EC7B3829E}"/>
    <cellStyle name="Notas 12 2 2" xfId="8917" xr:uid="{E1197951-99F9-476D-BC85-FD5A70BE4389}"/>
    <cellStyle name="Notas 12 2 2 2" xfId="30487" xr:uid="{FC36DAA9-2CDC-4AA2-A45F-E79A7E0A871B}"/>
    <cellStyle name="Notas 12 2 3" xfId="11512" xr:uid="{B957F160-91BA-48ED-8102-9826689C6581}"/>
    <cellStyle name="Notas 12 2 4" xfId="24500" xr:uid="{25AC5E0E-ECD6-4CD7-9CB7-D420264DC1F1}"/>
    <cellStyle name="Notas 12 2 4 2" xfId="36584" xr:uid="{18F46737-67B8-4348-BE6A-70FC8B991255}"/>
    <cellStyle name="Notas 12 3" xfId="8755" xr:uid="{5725BE50-B261-485C-9DE0-7FD8B7A20D66}"/>
    <cellStyle name="Notas 12 3 2" xfId="21434" xr:uid="{965A0247-FB8D-4EAF-9F88-A3503F577B1F}"/>
    <cellStyle name="Notas 12 3 3" xfId="25810" xr:uid="{ACD04B0E-5AF5-4618-8620-92FA894A8882}"/>
    <cellStyle name="Notas 12 3 3 2" xfId="36992" xr:uid="{C74122F1-6C20-409F-916B-A106046A4B5F}"/>
    <cellStyle name="Notas 12 3 4" xfId="30331" xr:uid="{AA05E525-C1EC-4525-ACA4-F5B3D7DC89FD}"/>
    <cellStyle name="Notas 12 4" xfId="11511" xr:uid="{A1D8A8D8-7F1F-47DB-BAD8-4A5F863B4C89}"/>
    <cellStyle name="Notas 12 5" xfId="23850" xr:uid="{942A7C50-7FB6-434A-98D6-984431E7CCBA}"/>
    <cellStyle name="Notas 12 5 2" xfId="36529" xr:uid="{A7A4774F-F7E6-4735-B722-F0ECB5CBE975}"/>
    <cellStyle name="Notas 120" xfId="5647" xr:uid="{75F08D68-4F7D-4777-AE24-243C37E1A954}"/>
    <cellStyle name="Notas 120 2" xfId="8916" xr:uid="{169C64A6-CA41-4EB7-BAAE-0E3909AD0E24}"/>
    <cellStyle name="Notas 120 2 2" xfId="21435" xr:uid="{E79F13BA-C0BC-4905-A8F9-8EC07DFAC9C8}"/>
    <cellStyle name="Notas 120 2 3" xfId="25948" xr:uid="{F4FC0316-EEC8-420F-9C33-874343EC5B0B}"/>
    <cellStyle name="Notas 120 2 3 2" xfId="37129" xr:uid="{7EA5AFA1-42F8-4A95-875A-582529096552}"/>
    <cellStyle name="Notas 120 2 4" xfId="30486" xr:uid="{D8F28897-60EC-484B-8401-E2A5047CC0A4}"/>
    <cellStyle name="Notas 120 3" xfId="11513" xr:uid="{DDC25A1B-5FD6-4533-9EE5-E0181335AC4E}"/>
    <cellStyle name="Notas 121" xfId="5648" xr:uid="{DAC67D33-9B53-4FD3-87F9-31CC54B5B49C}"/>
    <cellStyle name="Notas 121 2" xfId="8915" xr:uid="{8180597E-15CC-481F-813A-3057F92EA881}"/>
    <cellStyle name="Notas 121 2 2" xfId="21436" xr:uid="{13E9BF46-6E1F-477D-96CE-3BB29A8E2186}"/>
    <cellStyle name="Notas 121 2 3" xfId="25947" xr:uid="{1C1045EB-B4C7-4DE6-9919-5C9E796AB2C3}"/>
    <cellStyle name="Notas 121 2 3 2" xfId="37128" xr:uid="{E32790FB-4CD0-4B82-9FF4-F37DDD4E263F}"/>
    <cellStyle name="Notas 121 2 4" xfId="30485" xr:uid="{E779A104-3127-493E-A7B9-9FC6EA5877B3}"/>
    <cellStyle name="Notas 121 3" xfId="11514" xr:uid="{83B419B7-7F7D-4B6B-8D5D-257F297F3CC1}"/>
    <cellStyle name="Notas 122" xfId="5649" xr:uid="{83FB48FA-94F1-40B5-B61E-3BB238B8FEE4}"/>
    <cellStyle name="Notas 122 2" xfId="8914" xr:uid="{0CCE8876-2226-48DE-AF58-CEC5512314C3}"/>
    <cellStyle name="Notas 122 2 2" xfId="21437" xr:uid="{BB2A28EA-BB67-4825-8EB5-09AA463B77B7}"/>
    <cellStyle name="Notas 122 2 3" xfId="25946" xr:uid="{8CC6AA61-7DEE-4355-BBD2-57F5D6C58671}"/>
    <cellStyle name="Notas 122 2 3 2" xfId="37127" xr:uid="{FE936C2A-6157-420E-B78A-9E80A3FBFF21}"/>
    <cellStyle name="Notas 122 2 4" xfId="30484" xr:uid="{6D0DEC6A-A02F-4BCD-B1AF-667C447039C9}"/>
    <cellStyle name="Notas 122 3" xfId="11515" xr:uid="{3F041F5A-6660-4BDC-8420-67771F6BA4A9}"/>
    <cellStyle name="Notas 123" xfId="5650" xr:uid="{A324860E-EC48-47FC-9BCF-C5740E3217E7}"/>
    <cellStyle name="Notas 123 2" xfId="8913" xr:uid="{12A8AACE-A462-45B2-8EB9-00E5422992AC}"/>
    <cellStyle name="Notas 123 2 2" xfId="21438" xr:uid="{A2D305FC-9A95-40C1-9016-2EC2EBF9F7DF}"/>
    <cellStyle name="Notas 123 2 3" xfId="25945" xr:uid="{F41F93DE-2CB0-455E-9198-EAEF476CB8F4}"/>
    <cellStyle name="Notas 123 2 3 2" xfId="37126" xr:uid="{B4077505-6D7E-4E82-87B1-EF1D5F04C674}"/>
    <cellStyle name="Notas 123 2 4" xfId="30483" xr:uid="{5A8081BA-FFA9-4610-9598-B415E17048D7}"/>
    <cellStyle name="Notas 123 3" xfId="11516" xr:uid="{44904C1C-0156-4D20-8998-CEFD88480CD8}"/>
    <cellStyle name="Notas 124" xfId="5651" xr:uid="{F1057304-4707-4C7D-AC27-737A44883895}"/>
    <cellStyle name="Notas 124 2" xfId="8912" xr:uid="{620946D8-2557-458E-A40D-BE25E52E95D7}"/>
    <cellStyle name="Notas 124 2 2" xfId="21439" xr:uid="{FA9A183C-8F21-4A51-ADE6-00A5D52D96EC}"/>
    <cellStyle name="Notas 124 2 3" xfId="25944" xr:uid="{F8CCCCC4-08D3-4ECF-9531-070EEDE94626}"/>
    <cellStyle name="Notas 124 2 3 2" xfId="37125" xr:uid="{73E3D2E0-488F-4A2F-9DAF-DAFB242F62C5}"/>
    <cellStyle name="Notas 124 2 4" xfId="30482" xr:uid="{BC4E63AE-F000-4AB7-ABD9-E07E4E17A4E2}"/>
    <cellStyle name="Notas 124 3" xfId="11517" xr:uid="{642F47FA-EB3F-4854-AA46-6062C3473445}"/>
    <cellStyle name="Notas 125" xfId="5652" xr:uid="{15F21CA4-2167-42EB-B2DC-2106198903FB}"/>
    <cellStyle name="Notas 125 2" xfId="8911" xr:uid="{7B98F1E3-B388-4C87-84EE-528159F21FEC}"/>
    <cellStyle name="Notas 125 2 2" xfId="21440" xr:uid="{56907E9F-2DAD-4EDC-A458-CC6217A67950}"/>
    <cellStyle name="Notas 125 2 3" xfId="25943" xr:uid="{156185D7-073F-4390-8B9B-DD24DA498317}"/>
    <cellStyle name="Notas 125 2 3 2" xfId="37124" xr:uid="{94F97926-39F2-44F0-8168-7D8C9F92A80F}"/>
    <cellStyle name="Notas 125 2 4" xfId="30481" xr:uid="{AF4F6793-643F-4582-95BF-466BDE040E0D}"/>
    <cellStyle name="Notas 125 3" xfId="11518" xr:uid="{27B48081-9C90-4B55-9635-7F4CFAB22377}"/>
    <cellStyle name="Notas 126" xfId="5653" xr:uid="{B5E9169D-BD3E-4F90-A773-ED0F6B0DBEA0}"/>
    <cellStyle name="Notas 126 2" xfId="8910" xr:uid="{C04D3AEF-BA0C-44C7-91A1-BC4F3570E9D5}"/>
    <cellStyle name="Notas 126 2 2" xfId="21441" xr:uid="{96FD4D61-E8DA-49A3-9302-BC1C576CB349}"/>
    <cellStyle name="Notas 126 2 3" xfId="25942" xr:uid="{E2A24F16-F985-49DE-A8C4-8F23EE5084FE}"/>
    <cellStyle name="Notas 126 2 3 2" xfId="37123" xr:uid="{338266C8-7BE4-494A-8B83-079F640CBC85}"/>
    <cellStyle name="Notas 126 2 4" xfId="30480" xr:uid="{9559D392-9044-481D-81F1-B9B8B61E0CDC}"/>
    <cellStyle name="Notas 126 3" xfId="11519" xr:uid="{6BB0FD6B-32D7-4AF7-B873-16DDEF2ADB2F}"/>
    <cellStyle name="Notas 127" xfId="5654" xr:uid="{51839D52-7E61-4F49-8B89-F48B1ED2B0EA}"/>
    <cellStyle name="Notas 127 2" xfId="8909" xr:uid="{8A7D84C8-706C-4A08-B172-68AF4CD790B7}"/>
    <cellStyle name="Notas 127 2 2" xfId="21442" xr:uid="{7E4B9026-4CD9-4BED-9FE9-C286997B602F}"/>
    <cellStyle name="Notas 127 2 3" xfId="25941" xr:uid="{CAA5FF5D-7AF6-4C96-85FF-D237F1417190}"/>
    <cellStyle name="Notas 127 2 3 2" xfId="37122" xr:uid="{B976F8C5-7619-42FF-A739-850DA509B758}"/>
    <cellStyle name="Notas 127 2 4" xfId="30479" xr:uid="{E447D79B-C0F8-40BB-B2B9-0BCBC851A5A1}"/>
    <cellStyle name="Notas 127 3" xfId="11520" xr:uid="{D5C668FE-50D3-4FE5-8BDE-6608D8FE1472}"/>
    <cellStyle name="Notas 128" xfId="5655" xr:uid="{5483CFB3-2ADD-4700-B41F-471B21C89C80}"/>
    <cellStyle name="Notas 128 2" xfId="8908" xr:uid="{ED54975D-64F8-47BE-AC86-2DE38BA7CD13}"/>
    <cellStyle name="Notas 128 2 2" xfId="21443" xr:uid="{DAD52CBE-8CF9-4246-9A6B-8A8F0E3BE798}"/>
    <cellStyle name="Notas 128 2 3" xfId="25940" xr:uid="{BB51049E-6FD5-4545-B9EF-FDD31112812E}"/>
    <cellStyle name="Notas 128 2 3 2" xfId="37121" xr:uid="{0860AFE6-D735-4CCE-826A-BCB4FECE9973}"/>
    <cellStyle name="Notas 128 2 4" xfId="30478" xr:uid="{8E59628B-B71D-4E09-91A8-3273E66A194F}"/>
    <cellStyle name="Notas 128 3" xfId="11521" xr:uid="{2BE685CB-D9A2-48FA-AFCB-0003D951A45F}"/>
    <cellStyle name="Notas 129" xfId="5656" xr:uid="{CA9ECD78-C86F-4B93-ADEC-44C011A0A336}"/>
    <cellStyle name="Notas 129 2" xfId="8907" xr:uid="{24BE9DFD-5587-4F30-A030-9FA786E23CE2}"/>
    <cellStyle name="Notas 129 2 2" xfId="21444" xr:uid="{56DCC9D6-7BB4-4174-937F-58717B3DF8F6}"/>
    <cellStyle name="Notas 129 2 3" xfId="25939" xr:uid="{F5918E29-6692-4683-A795-E1E8CA3F476A}"/>
    <cellStyle name="Notas 129 2 3 2" xfId="37120" xr:uid="{FF8D9C3C-F767-4291-B311-998EA01A33A3}"/>
    <cellStyle name="Notas 129 2 4" xfId="30477" xr:uid="{70208C7C-CDC2-4733-8BD0-E7B819068C60}"/>
    <cellStyle name="Notas 129 3" xfId="11522" xr:uid="{92E9B460-09FD-4A49-982D-BFBC7637D17A}"/>
    <cellStyle name="Notas 13" xfId="1195" xr:uid="{31400A98-544F-431F-810B-80E9EA4FA002}"/>
    <cellStyle name="Notas 13 2" xfId="5657" xr:uid="{1D16A118-26B8-433C-8892-CC88C2370558}"/>
    <cellStyle name="Notas 13 2 2" xfId="8906" xr:uid="{5BCD927E-94A7-4CD9-9A79-F69EFA51BA54}"/>
    <cellStyle name="Notas 13 2 2 2" xfId="30476" xr:uid="{95CABD7B-B043-417E-9AA8-662C5AB6546D}"/>
    <cellStyle name="Notas 13 2 3" xfId="11524" xr:uid="{68C2311C-4FB0-421A-90F4-EAC83CB63692}"/>
    <cellStyle name="Notas 13 2 4" xfId="24501" xr:uid="{1189BFAB-35B8-4AC7-92F8-BBB013E18545}"/>
    <cellStyle name="Notas 13 2 4 2" xfId="36585" xr:uid="{235271B7-80F9-4B98-A9DA-C2A8E2481D76}"/>
    <cellStyle name="Notas 13 3" xfId="8433" xr:uid="{60B79253-A150-43A1-802D-AA4D0419B328}"/>
    <cellStyle name="Notas 13 3 2" xfId="21445" xr:uid="{7407C0DD-947A-4B5F-BE3E-4A5AB51A3AF0}"/>
    <cellStyle name="Notas 13 3 3" xfId="25696" xr:uid="{06E06D8F-28C3-41A5-8319-B1DD5EA0F2DE}"/>
    <cellStyle name="Notas 13 3 3 2" xfId="36927" xr:uid="{0733E202-E633-4373-BCA1-716747D828FD}"/>
    <cellStyle name="Notas 13 3 4" xfId="30099" xr:uid="{1AF3DD48-D476-4426-95B7-A06F1E3991CB}"/>
    <cellStyle name="Notas 13 4" xfId="11523" xr:uid="{CB63D526-F1FE-4FEA-9898-20731F68FCF2}"/>
    <cellStyle name="Notas 13 5" xfId="23844" xr:uid="{6070BE75-B01B-462C-962F-D791A35F3367}"/>
    <cellStyle name="Notas 13 5 2" xfId="36528" xr:uid="{F5DA3C5C-76EF-4E15-ABEC-4CC6F2E80A2F}"/>
    <cellStyle name="Notas 130" xfId="5658" xr:uid="{C99F57F2-4B0E-4378-8D40-28BD54E919E7}"/>
    <cellStyle name="Notas 130 2" xfId="8905" xr:uid="{3DE66FF5-279C-4C98-9FE8-66A8ACD4F29D}"/>
    <cellStyle name="Notas 130 2 2" xfId="21446" xr:uid="{20A77EAD-2FC1-4CA5-945A-250501E5B18B}"/>
    <cellStyle name="Notas 130 2 3" xfId="25938" xr:uid="{81CD5236-F4ED-4634-B4BA-E83E3193E5F4}"/>
    <cellStyle name="Notas 130 2 3 2" xfId="37119" xr:uid="{F8429D98-1F7B-41E6-AA11-83B126632D0F}"/>
    <cellStyle name="Notas 130 2 4" xfId="30475" xr:uid="{2B1E1AC3-1E80-4B74-A649-CE862E3A4C1E}"/>
    <cellStyle name="Notas 130 3" xfId="11525" xr:uid="{91ACE205-3BF6-4462-A6C9-1CA7333B251B}"/>
    <cellStyle name="Notas 131" xfId="5659" xr:uid="{450738E7-1F3A-461A-BC81-C781B1D4A6D0}"/>
    <cellStyle name="Notas 131 2" xfId="8904" xr:uid="{5975EED5-0E3C-4981-B153-973EF1E30716}"/>
    <cellStyle name="Notas 131 2 2" xfId="21447" xr:uid="{4B99C836-C190-4367-AAF3-E1F05EA69F98}"/>
    <cellStyle name="Notas 131 2 3" xfId="25937" xr:uid="{A6FB48EE-81DA-4112-A412-6E4E7B0FDBA3}"/>
    <cellStyle name="Notas 131 2 3 2" xfId="37118" xr:uid="{32EB3E81-6AB5-40AE-95DC-48E111EA5070}"/>
    <cellStyle name="Notas 131 2 4" xfId="30474" xr:uid="{F4C727D3-3200-49C3-981C-92F235150B57}"/>
    <cellStyle name="Notas 131 3" xfId="11526" xr:uid="{1D9C6999-F3DD-492D-B777-29CE9038A21E}"/>
    <cellStyle name="Notas 132" xfId="5660" xr:uid="{6AAFCBD8-CC23-4581-A6D9-0B2EBBE00735}"/>
    <cellStyle name="Notas 132 2" xfId="8903" xr:uid="{410F0A7D-357D-44FC-B06F-94806B063B52}"/>
    <cellStyle name="Notas 132 2 2" xfId="21448" xr:uid="{F6320DCA-ED24-4594-9F55-655D70533B5E}"/>
    <cellStyle name="Notas 132 2 3" xfId="25936" xr:uid="{4A255A15-B4B8-4482-B6E0-A825CBAE5AD8}"/>
    <cellStyle name="Notas 132 2 3 2" xfId="37117" xr:uid="{DA0D5250-D2CB-42FE-8F59-2F16288B2830}"/>
    <cellStyle name="Notas 132 2 4" xfId="30473" xr:uid="{82AD9FBC-0595-486E-9956-5C3E7FEFD65D}"/>
    <cellStyle name="Notas 132 3" xfId="11527" xr:uid="{20F7610D-D01D-463D-812C-54186B8F365A}"/>
    <cellStyle name="Notas 133" xfId="5661" xr:uid="{85A2BD61-3803-41E2-93D6-C1AFB6F77B9F}"/>
    <cellStyle name="Notas 133 2" xfId="8902" xr:uid="{875A1356-F2F5-4A7F-A359-F3210547963B}"/>
    <cellStyle name="Notas 133 2 2" xfId="21449" xr:uid="{FBCF6F34-2F3C-46E4-9FD3-9AC6E52EBD4E}"/>
    <cellStyle name="Notas 133 2 3" xfId="25935" xr:uid="{7E6DD381-BEEA-4F45-8EB9-B11CBB6569B4}"/>
    <cellStyle name="Notas 133 2 3 2" xfId="37116" xr:uid="{EB70E7AE-2F07-41E2-9276-33C9830CD401}"/>
    <cellStyle name="Notas 133 2 4" xfId="30472" xr:uid="{A28A32DA-010B-474D-9047-7EB57C1CB5BC}"/>
    <cellStyle name="Notas 133 3" xfId="11528" xr:uid="{67B602C5-A687-4BD2-B14F-E25F786F0871}"/>
    <cellStyle name="Notas 134" xfId="5662" xr:uid="{1FDEA6E0-340C-4358-A075-C45D9FF2FAB4}"/>
    <cellStyle name="Notas 134 2" xfId="8901" xr:uid="{E4C12424-5C88-44C3-91FA-AF140EB578FA}"/>
    <cellStyle name="Notas 134 2 2" xfId="21450" xr:uid="{25B87A65-82FB-47D7-82C4-CC0F87A588F2}"/>
    <cellStyle name="Notas 134 2 3" xfId="25934" xr:uid="{16FE71C9-C9AD-4912-A40A-EC476AF3D88B}"/>
    <cellStyle name="Notas 134 2 3 2" xfId="37115" xr:uid="{E480B1C0-C495-4DB9-B4FA-3948098312A2}"/>
    <cellStyle name="Notas 134 2 4" xfId="30471" xr:uid="{5624CEEC-1E11-481F-8F9A-15FD7DC12068}"/>
    <cellStyle name="Notas 134 3" xfId="11529" xr:uid="{71E45322-AA0D-45BA-A9A5-822DAF465002}"/>
    <cellStyle name="Notas 135" xfId="5663" xr:uid="{C249BFD7-76B3-4372-995D-57B1F901B243}"/>
    <cellStyle name="Notas 135 2" xfId="8900" xr:uid="{6947FED6-B57C-4464-A530-AA1393F1DCC2}"/>
    <cellStyle name="Notas 135 2 2" xfId="21451" xr:uid="{90EB9FFD-3A70-4E50-A2A6-993D0E60B52B}"/>
    <cellStyle name="Notas 135 2 3" xfId="25933" xr:uid="{DF4DD274-1E2F-4391-8CEC-8C567C0826A8}"/>
    <cellStyle name="Notas 135 2 3 2" xfId="37114" xr:uid="{80122C00-AB8D-446C-B9E1-1383B63AEDC5}"/>
    <cellStyle name="Notas 135 2 4" xfId="30470" xr:uid="{78667DD1-81BD-4F6E-A144-23AA88899BB9}"/>
    <cellStyle name="Notas 135 3" xfId="11530" xr:uid="{403B7415-5735-4CEC-A301-F38BB0D655D6}"/>
    <cellStyle name="Notas 136" xfId="5664" xr:uid="{78F9912E-20B0-4E1F-832F-105DC0ECD50C}"/>
    <cellStyle name="Notas 136 2" xfId="8899" xr:uid="{B30C03F7-BD52-4912-B2C4-251EB0EC3BF4}"/>
    <cellStyle name="Notas 136 2 2" xfId="21452" xr:uid="{B5AE7EE8-9B47-4E47-8BCB-8DDD30E1F465}"/>
    <cellStyle name="Notas 136 2 3" xfId="25932" xr:uid="{A232EAF1-3FB5-4374-A2D4-89BE7FFC1948}"/>
    <cellStyle name="Notas 136 2 3 2" xfId="37113" xr:uid="{7C4029D2-36A9-4623-82F6-1142C663B7D3}"/>
    <cellStyle name="Notas 136 2 4" xfId="30469" xr:uid="{1FBFAE75-7983-4B89-8172-BDC2929826D1}"/>
    <cellStyle name="Notas 136 3" xfId="11531" xr:uid="{4738F7A4-6EA0-460A-86DE-DEC7B9A71E51}"/>
    <cellStyle name="Notas 137" xfId="5665" xr:uid="{726C2DBE-5914-4FCB-8A0A-8865A9E9AC44}"/>
    <cellStyle name="Notas 137 2" xfId="8898" xr:uid="{4EB42AEE-07D5-4DA7-A3C4-1FB468CABC22}"/>
    <cellStyle name="Notas 137 2 2" xfId="21453" xr:uid="{4CC4254C-2AE0-4182-AEF3-36AE96767C15}"/>
    <cellStyle name="Notas 137 2 3" xfId="25931" xr:uid="{2D19105D-968D-40EF-8ABA-2B8BA3E0C36E}"/>
    <cellStyle name="Notas 137 2 3 2" xfId="37112" xr:uid="{481BFB7F-0C6B-4A87-A9BF-976DC99858C8}"/>
    <cellStyle name="Notas 137 2 4" xfId="30468" xr:uid="{A8DCAA3F-400A-4666-BD59-418C3F2EF637}"/>
    <cellStyle name="Notas 137 3" xfId="11532" xr:uid="{EB443340-B651-4DF9-AFE5-1BF63B5498B3}"/>
    <cellStyle name="Notas 138" xfId="5666" xr:uid="{E4410F77-73B6-429E-8D32-1F9ED7E82C8E}"/>
    <cellStyle name="Notas 138 2" xfId="8897" xr:uid="{5B842877-3DA0-4B41-B0A8-53BBE0B8E8C6}"/>
    <cellStyle name="Notas 138 2 2" xfId="21454" xr:uid="{CC421EA7-DC68-4509-A79E-6801B41359A4}"/>
    <cellStyle name="Notas 138 2 3" xfId="25930" xr:uid="{246F8908-1290-4904-9BE8-9EF2D95A3433}"/>
    <cellStyle name="Notas 138 2 3 2" xfId="37111" xr:uid="{9A315F36-7741-449C-B821-6FF8057DEFE9}"/>
    <cellStyle name="Notas 138 2 4" xfId="30467" xr:uid="{586C5F6C-76ED-40DD-85F6-16A5CD819CB2}"/>
    <cellStyle name="Notas 138 3" xfId="11533" xr:uid="{5FA86D48-96A4-482B-A4C8-B50D14743D1A}"/>
    <cellStyle name="Notas 139" xfId="5667" xr:uid="{416ABBE9-15F2-410F-B25F-FB97C28A52E5}"/>
    <cellStyle name="Notas 139 2" xfId="8896" xr:uid="{DF84FE5D-C834-44AE-961B-BADC63EB4E0A}"/>
    <cellStyle name="Notas 139 2 2" xfId="21455" xr:uid="{5ED56712-12F1-4D18-B966-0AB12E88B0AB}"/>
    <cellStyle name="Notas 139 2 3" xfId="25929" xr:uid="{CFCB0A46-A26B-4EEC-990B-9D6E2E3EEAF7}"/>
    <cellStyle name="Notas 139 2 3 2" xfId="37110" xr:uid="{AD403930-38C4-4B34-ADD5-890B8151F1D6}"/>
    <cellStyle name="Notas 139 2 4" xfId="30466" xr:uid="{4601A6BA-6FE6-49E4-85BA-06CC68F4ACA3}"/>
    <cellStyle name="Notas 139 3" xfId="11534" xr:uid="{32073008-906F-4D8E-8C14-E162765DFBC9}"/>
    <cellStyle name="Notas 14" xfId="1184" xr:uid="{290C363C-E54C-4FC8-B904-958FCB5EBA98}"/>
    <cellStyle name="Notas 14 2" xfId="5668" xr:uid="{3C531E1F-1B99-44FE-AD62-469FDAE4A469}"/>
    <cellStyle name="Notas 14 2 2" xfId="8895" xr:uid="{F6D1D5F8-1B94-4BAC-8225-62DC25B801B0}"/>
    <cellStyle name="Notas 14 2 2 2" xfId="30465" xr:uid="{5FCBF767-3FEC-4198-BE5D-0B8702EA0336}"/>
    <cellStyle name="Notas 14 2 3" xfId="11536" xr:uid="{146BA710-5F02-43A5-95F3-066EAF651C29}"/>
    <cellStyle name="Notas 14 2 4" xfId="24502" xr:uid="{B0807AB9-E139-4863-9CD5-BFE36E64CB70}"/>
    <cellStyle name="Notas 14 2 4 2" xfId="36586" xr:uid="{BADE9FA2-277D-4AF7-9154-4A60CE01863C}"/>
    <cellStyle name="Notas 14 3" xfId="9035" xr:uid="{DB2213E0-F7F0-4E1F-8FB9-B0549CDF2994}"/>
    <cellStyle name="Notas 14 3 2" xfId="21456" xr:uid="{C147A8C1-CB89-4019-ADCF-1FCFBDC313C8}"/>
    <cellStyle name="Notas 14 3 3" xfId="26011" xr:uid="{8B8954A6-8115-4E88-986E-90CABC35B648}"/>
    <cellStyle name="Notas 14 3 3 2" xfId="37187" xr:uid="{91BFDD91-11FA-4E30-8866-C9435EBD6D52}"/>
    <cellStyle name="Notas 14 3 4" xfId="30604" xr:uid="{94C41DB4-2695-4F8D-8E11-901C486D8219}"/>
    <cellStyle name="Notas 14 4" xfId="11535" xr:uid="{A97090D6-6FA7-4322-AA7C-C6D08E7A92CB}"/>
    <cellStyle name="Notas 14 5" xfId="23838" xr:uid="{2A5C4DCF-8D68-43BA-839B-5D7579A3E382}"/>
    <cellStyle name="Notas 14 5 2" xfId="36526" xr:uid="{EF45F468-51F0-433D-9B59-7603B0ED529E}"/>
    <cellStyle name="Notas 140" xfId="5669" xr:uid="{04AE7503-23B4-41CC-BC94-4AD253D72260}"/>
    <cellStyle name="Notas 140 2" xfId="8894" xr:uid="{04770FD6-BB9B-488C-ADB0-34722EF4A855}"/>
    <cellStyle name="Notas 140 2 2" xfId="21458" xr:uid="{A353E1F1-97E7-4E29-962E-06C64BD72253}"/>
    <cellStyle name="Notas 140 2 3" xfId="25928" xr:uid="{02AB646C-5EAC-4D0D-967A-A92B9F1BB2DA}"/>
    <cellStyle name="Notas 140 2 3 2" xfId="37109" xr:uid="{414F1856-11BE-457C-84F3-48D4D6B0FDAB}"/>
    <cellStyle name="Notas 140 2 4" xfId="30464" xr:uid="{8E08BF52-E250-453C-B046-60625410A8C7}"/>
    <cellStyle name="Notas 140 3" xfId="11537" xr:uid="{ED168FD7-1161-41E5-94D3-D06DA07C694D}"/>
    <cellStyle name="Notas 141" xfId="5670" xr:uid="{DFA848A7-DD1E-44AD-8926-A2126DC0411D}"/>
    <cellStyle name="Notas 141 2" xfId="8893" xr:uid="{2DAD79B0-D85A-4462-9764-E0BCCAE1FBC0}"/>
    <cellStyle name="Notas 141 2 2" xfId="21459" xr:uid="{5BC34CFB-5C7A-45CB-8CB7-0FD92F6E7E5E}"/>
    <cellStyle name="Notas 141 2 3" xfId="25927" xr:uid="{8371DBDD-CBAE-4258-813B-12C9AC377250}"/>
    <cellStyle name="Notas 141 2 3 2" xfId="37108" xr:uid="{19C96950-C7A0-42BF-8905-05F572FD9805}"/>
    <cellStyle name="Notas 141 2 4" xfId="30463" xr:uid="{29C2C6E7-969B-4311-9C73-3D5BEF98D0B7}"/>
    <cellStyle name="Notas 141 3" xfId="11538" xr:uid="{0473442F-0804-4DF6-9470-BA8B08163E9C}"/>
    <cellStyle name="Notas 142" xfId="5671" xr:uid="{DBAD4082-06B5-43E1-862F-E8B7DE4104CD}"/>
    <cellStyle name="Notas 142 2" xfId="8892" xr:uid="{733DA4F9-EB29-498E-998E-F1E8DAD4F56E}"/>
    <cellStyle name="Notas 142 2 2" xfId="21460" xr:uid="{BDD3F860-A8DC-400C-B05F-30BFCD9ECE4A}"/>
    <cellStyle name="Notas 142 2 3" xfId="25926" xr:uid="{73D72E13-3EBC-4DDA-9B6E-CFBE8938E66A}"/>
    <cellStyle name="Notas 142 2 3 2" xfId="37107" xr:uid="{EF4B5DDA-0678-40F2-B3CB-83EF2B734ADD}"/>
    <cellStyle name="Notas 142 2 4" xfId="30462" xr:uid="{1F2E2494-F3CB-4571-992A-331EB44168B3}"/>
    <cellStyle name="Notas 142 3" xfId="11539" xr:uid="{FFE628F6-1348-47B8-80C9-AB7E2A60339D}"/>
    <cellStyle name="Notas 143" xfId="5672" xr:uid="{AD26BF7F-BE8A-4695-AD7F-B47856608480}"/>
    <cellStyle name="Notas 143 2" xfId="8891" xr:uid="{16E6FBBC-0AAE-4E1C-A510-DC2601578116}"/>
    <cellStyle name="Notas 143 2 2" xfId="21461" xr:uid="{AF20D62C-2149-4E87-89B7-B8E4BFF52D79}"/>
    <cellStyle name="Notas 143 2 3" xfId="25925" xr:uid="{2FBDFA6D-687F-4F96-9C5F-0C27886B8671}"/>
    <cellStyle name="Notas 143 2 3 2" xfId="37106" xr:uid="{394AC752-2D05-4834-ABDB-77A281160D2A}"/>
    <cellStyle name="Notas 143 2 4" xfId="30461" xr:uid="{DB269140-66FF-4E2E-A62C-A1E7D2D93430}"/>
    <cellStyle name="Notas 143 3" xfId="11540" xr:uid="{18AE603A-CC07-4349-A20D-3D4CFECFAB32}"/>
    <cellStyle name="Notas 144" xfId="5673" xr:uid="{C7F2ECD2-73AC-4011-935A-464495C678F7}"/>
    <cellStyle name="Notas 144 2" xfId="8890" xr:uid="{35638687-D909-45B6-8A85-D908D361F4E6}"/>
    <cellStyle name="Notas 144 2 2" xfId="21462" xr:uid="{9D192F2F-CA7F-43FB-BB25-E9DDEFD732C1}"/>
    <cellStyle name="Notas 144 2 3" xfId="25924" xr:uid="{1CCE0AC9-C290-4CDB-893F-3625218426E8}"/>
    <cellStyle name="Notas 144 2 3 2" xfId="37105" xr:uid="{D31814C1-00AB-4A2D-80D6-DE44876677EE}"/>
    <cellStyle name="Notas 144 2 4" xfId="30460" xr:uid="{AC1D9163-DE27-43B7-A853-9D69DD38E395}"/>
    <cellStyle name="Notas 144 3" xfId="11541" xr:uid="{E8509F53-2E5D-41AD-A727-57C63B2D4BA8}"/>
    <cellStyle name="Notas 145" xfId="5674" xr:uid="{CEAD4B39-4D44-4DAA-A615-FC23A80670CB}"/>
    <cellStyle name="Notas 145 2" xfId="8889" xr:uid="{81608FC8-A3E1-4E74-AE9A-7C5B66C8B307}"/>
    <cellStyle name="Notas 145 2 2" xfId="21463" xr:uid="{100453CA-C8E9-4A8B-99BF-5F6DCE0112A5}"/>
    <cellStyle name="Notas 145 2 3" xfId="25923" xr:uid="{D520E01F-0D0B-4B99-94C1-E9D049F973F0}"/>
    <cellStyle name="Notas 145 2 3 2" xfId="37104" xr:uid="{7E832489-221B-4FB3-ADD5-4BF35B324685}"/>
    <cellStyle name="Notas 145 2 4" xfId="30459" xr:uid="{ACEFBCAF-5000-4F45-B5C6-F80775F3F19D}"/>
    <cellStyle name="Notas 145 3" xfId="11542" xr:uid="{2E3B5F53-DB11-4BC1-B5F2-9FE475A0C3AF}"/>
    <cellStyle name="Notas 146" xfId="5675" xr:uid="{656055B9-FF58-49B4-AC32-2DB7D90B5EE7}"/>
    <cellStyle name="Notas 146 2" xfId="8888" xr:uid="{09909B66-55F8-4BBC-9AE9-B7BBEA27160B}"/>
    <cellStyle name="Notas 146 2 2" xfId="21464" xr:uid="{5BBB66DD-0118-481F-9661-0AA317ECBF90}"/>
    <cellStyle name="Notas 146 2 3" xfId="25922" xr:uid="{417A13D8-6A2B-45AB-A62D-A23AE056C7CE}"/>
    <cellStyle name="Notas 146 2 3 2" xfId="37103" xr:uid="{20C038B4-B40A-4C1D-9228-3941EAA1CC60}"/>
    <cellStyle name="Notas 146 2 4" xfId="30458" xr:uid="{4392FCE7-5C60-48AC-A9F4-A0C132DE0CA1}"/>
    <cellStyle name="Notas 146 3" xfId="11543" xr:uid="{1FCFE0D7-01B6-46F6-8DC8-1328E067892E}"/>
    <cellStyle name="Notas 147" xfId="5676" xr:uid="{A0A993D9-2C27-4C92-99A5-BCD7ADB08CDD}"/>
    <cellStyle name="Notas 147 2" xfId="8887" xr:uid="{22FC5D4B-2CD8-4BFD-876F-92F6E414A6F1}"/>
    <cellStyle name="Notas 147 2 2" xfId="21465" xr:uid="{DF047D84-D7E3-4830-80C3-D5C620EB10B7}"/>
    <cellStyle name="Notas 147 2 3" xfId="25921" xr:uid="{75D9B4CE-DA32-40CE-A935-D10C1A93A2A1}"/>
    <cellStyle name="Notas 147 2 3 2" xfId="37102" xr:uid="{5B0120C5-865A-45F9-A665-122C73FB5767}"/>
    <cellStyle name="Notas 147 2 4" xfId="30457" xr:uid="{D4184260-B15F-4F19-8F94-59D5297E0150}"/>
    <cellStyle name="Notas 147 3" xfId="11544" xr:uid="{C41F403D-C2C7-4D19-A878-DC4E5E7C5B1D}"/>
    <cellStyle name="Notas 148" xfId="5677" xr:uid="{726BDEAD-7A1A-4F3F-8DAD-F5467371AC9E}"/>
    <cellStyle name="Notas 148 2" xfId="8886" xr:uid="{4B0B2F58-4F20-42D2-B7F5-C5F156F5DD30}"/>
    <cellStyle name="Notas 148 2 2" xfId="21466" xr:uid="{B4A10A9B-801B-48A8-B8D2-74D9F64801E3}"/>
    <cellStyle name="Notas 148 2 3" xfId="25920" xr:uid="{48082933-B21B-4658-866B-8BEBEA825FA2}"/>
    <cellStyle name="Notas 148 2 3 2" xfId="37101" xr:uid="{B9B96C25-EA2D-45F5-8507-E19796648D2D}"/>
    <cellStyle name="Notas 148 2 4" xfId="30456" xr:uid="{CFB737FA-B0C1-4117-8D5A-73201FE26A88}"/>
    <cellStyle name="Notas 148 3" xfId="11545" xr:uid="{F5B9AAC8-88F9-4DDD-8153-D4B28CD9F78B}"/>
    <cellStyle name="Notas 149" xfId="5678" xr:uid="{8A2CAA94-A8EB-4393-9602-6E2DC05D077A}"/>
    <cellStyle name="Notas 149 2" xfId="8885" xr:uid="{81D3F558-7D83-4FD7-B401-B39C9309415C}"/>
    <cellStyle name="Notas 149 2 2" xfId="21467" xr:uid="{42AE91FF-ECD3-4B0E-9BA3-6E93B52C8E14}"/>
    <cellStyle name="Notas 149 2 3" xfId="25919" xr:uid="{FCA3EDF4-9F22-4E1A-8531-C657F5AD7E09}"/>
    <cellStyle name="Notas 149 2 3 2" xfId="37100" xr:uid="{2A2EDB5C-9ECD-4FDB-B375-4627D8DE6A77}"/>
    <cellStyle name="Notas 149 2 4" xfId="30455" xr:uid="{6B6EB12F-2FE3-46B4-A750-92656B5486F0}"/>
    <cellStyle name="Notas 149 3" xfId="11546" xr:uid="{4429CA08-47DC-42BB-9F19-CC2B7F8F21EC}"/>
    <cellStyle name="Notas 15" xfId="1219" xr:uid="{A2F8DF92-E952-4732-8713-4A781F344A6D}"/>
    <cellStyle name="Notas 15 2" xfId="5679" xr:uid="{BD411865-C554-47BB-89B6-16F8F592786F}"/>
    <cellStyle name="Notas 15 2 2" xfId="8884" xr:uid="{B818FFB6-0754-414D-BF52-E88649D992FF}"/>
    <cellStyle name="Notas 15 2 2 2" xfId="30454" xr:uid="{F8FAF293-DA73-4122-BA12-D740B76BE6FE}"/>
    <cellStyle name="Notas 15 2 3" xfId="11548" xr:uid="{E3B87FFF-7683-4F68-AE88-CABB80C8E2AB}"/>
    <cellStyle name="Notas 15 2 4" xfId="24503" xr:uid="{02021D1B-C269-4044-BEF2-C0842A22285C}"/>
    <cellStyle name="Notas 15 2 4 2" xfId="36587" xr:uid="{76BC0C15-5BA7-4770-8659-32969FDE810A}"/>
    <cellStyle name="Notas 15 3" xfId="9033" xr:uid="{B5A0D68A-FAA4-46EF-A2DA-011F74CE737F}"/>
    <cellStyle name="Notas 15 3 2" xfId="21468" xr:uid="{2CF86FCE-FA48-4E22-BA72-CCB504066D1B}"/>
    <cellStyle name="Notas 15 3 3" xfId="26009" xr:uid="{9526043A-D460-492F-B340-8F8C292C4104}"/>
    <cellStyle name="Notas 15 3 3 2" xfId="37185" xr:uid="{3A7DEFBD-9130-4A38-877D-D2F9971CE4D1}"/>
    <cellStyle name="Notas 15 3 4" xfId="30602" xr:uid="{55507957-ADD4-44AD-A5FE-5CA5F4F4AD6F}"/>
    <cellStyle name="Notas 15 4" xfId="11547" xr:uid="{81880BB1-5585-4A54-9BF4-E11AC7BBF258}"/>
    <cellStyle name="Notas 15 5" xfId="23863" xr:uid="{A6DD53BE-6C08-43AE-9133-499C373BB546}"/>
    <cellStyle name="Notas 15 5 2" xfId="36534" xr:uid="{3881D76F-36AC-4808-AC41-1738BAC5109B}"/>
    <cellStyle name="Notas 150" xfId="5680" xr:uid="{22FA951A-9514-4F11-A4F5-0C62382897CD}"/>
    <cellStyle name="Notas 150 2" xfId="8883" xr:uid="{E281880A-1E43-415A-B4E5-0CAE5984F921}"/>
    <cellStyle name="Notas 150 2 2" xfId="21469" xr:uid="{5DCB9A17-ABC8-4F29-84EF-4C2D5A56FAA8}"/>
    <cellStyle name="Notas 150 2 3" xfId="25918" xr:uid="{FDC9D038-A20C-4952-A983-AFBD4E66A082}"/>
    <cellStyle name="Notas 150 2 3 2" xfId="37099" xr:uid="{FCDA02FB-7791-4E38-8131-636E5233BC83}"/>
    <cellStyle name="Notas 150 2 4" xfId="30453" xr:uid="{FEAC6B33-8B0C-4991-8A29-259E709DFB28}"/>
    <cellStyle name="Notas 150 3" xfId="11549" xr:uid="{407CB36C-142C-4400-8471-5015E23420D0}"/>
    <cellStyle name="Notas 151" xfId="5681" xr:uid="{6BDF6BC8-3CDA-4216-B4D3-186881BFD105}"/>
    <cellStyle name="Notas 151 2" xfId="8882" xr:uid="{0A138C87-4B8D-4160-A2C2-A4B5DA132DB3}"/>
    <cellStyle name="Notas 151 2 2" xfId="21470" xr:uid="{C5699788-B2DC-4D0A-B3B8-383ED228E79E}"/>
    <cellStyle name="Notas 151 2 3" xfId="25917" xr:uid="{5E8B33BB-595F-425A-BDDA-C42655B926A9}"/>
    <cellStyle name="Notas 151 2 3 2" xfId="37098" xr:uid="{368C6DED-2CD4-4F04-93AB-B6F1A9BA2629}"/>
    <cellStyle name="Notas 151 2 4" xfId="30452" xr:uid="{A713DDC6-C6E0-41EA-866D-F5E3DA4C9A3D}"/>
    <cellStyle name="Notas 151 3" xfId="11550" xr:uid="{D0559BA6-D1C5-4D4F-8910-89E800B96FE0}"/>
    <cellStyle name="Notas 152" xfId="5682" xr:uid="{DD5C99AF-1A48-4EE8-92C9-3CBB9BE9F4B4}"/>
    <cellStyle name="Notas 152 2" xfId="8881" xr:uid="{3F1340E1-A531-4A95-8A7B-83D793AB9108}"/>
    <cellStyle name="Notas 152 2 2" xfId="21471" xr:uid="{F03AC075-7EAC-49B2-976D-3EB0F0B5F7C0}"/>
    <cellStyle name="Notas 152 2 3" xfId="25916" xr:uid="{3781A330-A583-4500-979A-B46967D9A198}"/>
    <cellStyle name="Notas 152 2 3 2" xfId="37097" xr:uid="{C22EC9C7-EDD3-49E2-88FA-77FBE1250644}"/>
    <cellStyle name="Notas 152 2 4" xfId="30451" xr:uid="{E997F59E-3C1F-42C1-A38B-34452F8EE1EA}"/>
    <cellStyle name="Notas 152 3" xfId="11551" xr:uid="{7E5CF225-C149-43B3-A243-A6426F0BD05F}"/>
    <cellStyle name="Notas 153" xfId="5683" xr:uid="{0B986271-30E9-4890-BFAA-80C36E93A5DE}"/>
    <cellStyle name="Notas 153 2" xfId="8472" xr:uid="{E498074F-BBFE-495A-B551-9208AC7023AE}"/>
    <cellStyle name="Notas 153 2 2" xfId="21472" xr:uid="{AEC761F7-70BC-4696-9D6D-4D6BFE4C9278}"/>
    <cellStyle name="Notas 153 2 3" xfId="25713" xr:uid="{C46C51DE-0F1A-48CE-921F-C952489F2708}"/>
    <cellStyle name="Notas 153 2 3 2" xfId="36938" xr:uid="{C35361C7-37A2-42E0-8E7E-48929D6BEA22}"/>
    <cellStyle name="Notas 153 2 4" xfId="30120" xr:uid="{78462D71-61D4-4FE6-924F-47986DF63209}"/>
    <cellStyle name="Notas 153 3" xfId="11552" xr:uid="{A43CF302-4A03-4D28-B0B2-5B21AEA96F5F}"/>
    <cellStyle name="Notas 154" xfId="5684" xr:uid="{4DB0121A-DCE8-430E-B228-4BEC0F85C7FB}"/>
    <cellStyle name="Notas 154 2" xfId="8880" xr:uid="{7544BFF5-27FE-4CB3-9315-D891B1DA3EC8}"/>
    <cellStyle name="Notas 154 2 2" xfId="21473" xr:uid="{16714768-2EE2-42ED-83AD-328648D5E78B}"/>
    <cellStyle name="Notas 154 2 3" xfId="25915" xr:uid="{CBF7CA97-FDB7-477C-A0B2-70D492C65DE5}"/>
    <cellStyle name="Notas 154 2 3 2" xfId="37096" xr:uid="{D78B4597-BF3A-48CA-8C95-9E5D20C32477}"/>
    <cellStyle name="Notas 154 2 4" xfId="30450" xr:uid="{D2367A24-6A4F-4039-BF16-9B97481B9A9C}"/>
    <cellStyle name="Notas 154 3" xfId="11553" xr:uid="{8DF30F15-6F01-4EF0-9097-6E5993E1D5F6}"/>
    <cellStyle name="Notas 155" xfId="5685" xr:uid="{D18D4F1A-01CC-4108-8DEC-4311A3CB8DCB}"/>
    <cellStyle name="Notas 155 2" xfId="8879" xr:uid="{785B524E-3B57-4C51-B8E3-BC2830A9BCAE}"/>
    <cellStyle name="Notas 155 2 2" xfId="21474" xr:uid="{1CEA6B36-BFF0-48EB-B869-ECC42485BC4B}"/>
    <cellStyle name="Notas 155 2 3" xfId="25914" xr:uid="{05716695-5A19-44AF-8F49-8C4956867E77}"/>
    <cellStyle name="Notas 155 2 3 2" xfId="37095" xr:uid="{E90771DA-06E5-4D41-A3C2-81DD5E0E44B3}"/>
    <cellStyle name="Notas 155 2 4" xfId="30449" xr:uid="{E2A8466D-88E4-40E7-9057-1156CF80F07F}"/>
    <cellStyle name="Notas 155 3" xfId="11554" xr:uid="{CEBFDB02-DCF8-4908-8F42-818E45540CD9}"/>
    <cellStyle name="Notas 156" xfId="5686" xr:uid="{4A756BF6-4BC5-49FB-A619-BDE77A8B6C43}"/>
    <cellStyle name="Notas 156 2" xfId="8878" xr:uid="{4600D06C-5833-4055-BB33-C623251CF61E}"/>
    <cellStyle name="Notas 156 2 2" xfId="21475" xr:uid="{98385A5B-DB8D-47C5-BD4A-A11368E47DBF}"/>
    <cellStyle name="Notas 156 2 3" xfId="25913" xr:uid="{763A23F9-B946-46C5-A3FD-3CB6D538FC19}"/>
    <cellStyle name="Notas 156 2 3 2" xfId="37094" xr:uid="{3271421D-40EE-4881-9DF2-BAA05B433597}"/>
    <cellStyle name="Notas 156 2 4" xfId="30448" xr:uid="{926E1141-CA2C-4E4D-B2CC-20FE0DD4A7A7}"/>
    <cellStyle name="Notas 156 3" xfId="11555" xr:uid="{0614627F-492F-48B7-A2AE-4F7D961C628F}"/>
    <cellStyle name="Notas 157" xfId="5687" xr:uid="{D4A85E33-201B-4FF2-82C6-F41926C2B730}"/>
    <cellStyle name="Notas 157 2" xfId="8877" xr:uid="{D55053C3-E669-429A-897E-5ABE70E29285}"/>
    <cellStyle name="Notas 157 2 2" xfId="21476" xr:uid="{3C99552F-1D5A-45C0-8CE7-BFF0D4040942}"/>
    <cellStyle name="Notas 157 2 3" xfId="25912" xr:uid="{3007834B-826C-449E-B74A-EB83EE2CBFAB}"/>
    <cellStyle name="Notas 157 2 3 2" xfId="37093" xr:uid="{830F81F8-0457-4060-89EF-E23ECF02B713}"/>
    <cellStyle name="Notas 157 2 4" xfId="30447" xr:uid="{6B718D03-61DB-4D68-880A-ADE9AA347797}"/>
    <cellStyle name="Notas 157 3" xfId="11556" xr:uid="{BB40A22B-2C00-4772-9483-8998BBD0B901}"/>
    <cellStyle name="Notas 158" xfId="5688" xr:uid="{AA5EC1C1-A0E4-462F-967E-C6623468D736}"/>
    <cellStyle name="Notas 158 2" xfId="8876" xr:uid="{BDA4E838-836E-4883-8B7A-DE82CCA5F82B}"/>
    <cellStyle name="Notas 158 2 2" xfId="21477" xr:uid="{9CFBF611-68F7-4184-B668-B692C54CBF4E}"/>
    <cellStyle name="Notas 158 2 3" xfId="25911" xr:uid="{D8711DF9-A699-4970-87E1-90C7D06F45B1}"/>
    <cellStyle name="Notas 158 2 3 2" xfId="37092" xr:uid="{57B2C4E8-DF3E-4BE0-A9CF-CE2793520718}"/>
    <cellStyle name="Notas 158 2 4" xfId="30446" xr:uid="{3B8C3942-6949-4E1A-876D-926EC900B44D}"/>
    <cellStyle name="Notas 158 3" xfId="11557" xr:uid="{6602D18F-56C2-4817-9B7F-A850D36056A0}"/>
    <cellStyle name="Notas 159" xfId="5689" xr:uid="{BD1874BA-0F4E-49FA-8438-9EF9CF005340}"/>
    <cellStyle name="Notas 159 2" xfId="8875" xr:uid="{0EA4A4FC-EB13-4251-B631-4606645C7897}"/>
    <cellStyle name="Notas 159 2 2" xfId="21478" xr:uid="{800E6048-680E-4989-AE48-224E7AE20AB9}"/>
    <cellStyle name="Notas 159 2 3" xfId="25910" xr:uid="{A9C5FDB3-9D00-42CD-B57D-141F571C3164}"/>
    <cellStyle name="Notas 159 2 3 2" xfId="37091" xr:uid="{CB94FD4C-C7E7-4ECF-804E-4A85691CF2F7}"/>
    <cellStyle name="Notas 159 2 4" xfId="30445" xr:uid="{6BE652CA-71E1-4381-941D-9CB554268381}"/>
    <cellStyle name="Notas 159 3" xfId="11558" xr:uid="{09C8DE4C-2DCA-4C74-B873-2518D451820D}"/>
    <cellStyle name="Notas 16" xfId="1222" xr:uid="{8DA44915-09DC-4C75-9D4B-0C0ABC9A32F8}"/>
    <cellStyle name="Notas 16 2" xfId="5690" xr:uid="{EB0FC29B-8B27-4D16-BAAF-5CB9C9C21961}"/>
    <cellStyle name="Notas 16 2 2" xfId="8874" xr:uid="{B5C09163-41E6-4CF8-8F7C-BF905DB52C95}"/>
    <cellStyle name="Notas 16 2 2 2" xfId="30444" xr:uid="{72F66782-B42C-400F-9EDF-FE3C114954DD}"/>
    <cellStyle name="Notas 16 2 3" xfId="11560" xr:uid="{30F32986-3262-4955-AD1A-26A64589ABFA}"/>
    <cellStyle name="Notas 16 2 4" xfId="24504" xr:uid="{7EAB2DDF-7EB1-4C00-BC5C-2F51F83298A1}"/>
    <cellStyle name="Notas 16 2 4 2" xfId="36588" xr:uid="{D6531F33-253C-491E-AF84-76108CAA999D}"/>
    <cellStyle name="Notas 16 3" xfId="8751" xr:uid="{6CBC3D99-7148-48BE-B376-5E0C4B361F48}"/>
    <cellStyle name="Notas 16 3 2" xfId="21479" xr:uid="{CC99EB03-DFBD-4B37-969E-EC50EE8161F4}"/>
    <cellStyle name="Notas 16 3 3" xfId="25806" xr:uid="{42ECC46A-7C8A-4EEF-A3C7-070A0DBC1FE5}"/>
    <cellStyle name="Notas 16 3 3 2" xfId="36988" xr:uid="{E690263E-CEB4-4A9D-B244-94C2F5586470}"/>
    <cellStyle name="Notas 16 3 4" xfId="30327" xr:uid="{31EF3D3A-8866-4951-A977-53125C940FFE}"/>
    <cellStyle name="Notas 16 4" xfId="11559" xr:uid="{95B6EA3D-BC56-46E5-89F4-D4501DBF27F2}"/>
    <cellStyle name="Notas 16 5" xfId="23866" xr:uid="{799E24F5-0CB3-4050-9EBC-60E3C1559C33}"/>
    <cellStyle name="Notas 16 5 2" xfId="36535" xr:uid="{8ED9BB00-E2CB-4828-9D42-1C456BE03EB2}"/>
    <cellStyle name="Notas 160" xfId="5691" xr:uid="{BBCB1829-C4C9-424D-B5E9-2BE08CC9E881}"/>
    <cellStyle name="Notas 160 2" xfId="8873" xr:uid="{ADFF43F8-31F1-4927-AA1F-6400E4DDBF65}"/>
    <cellStyle name="Notas 160 2 2" xfId="21481" xr:uid="{941A7FBC-1966-4619-8210-F8034232FEEC}"/>
    <cellStyle name="Notas 160 2 3" xfId="25909" xr:uid="{F9E2137B-92B9-43F3-8166-F2015E09838D}"/>
    <cellStyle name="Notas 160 2 3 2" xfId="37090" xr:uid="{35BE79E6-2998-47F3-A93B-4A13B6DA2B30}"/>
    <cellStyle name="Notas 160 2 4" xfId="30443" xr:uid="{963DF2BA-D6FE-476E-8242-D992AC7139F1}"/>
    <cellStyle name="Notas 160 3" xfId="11561" xr:uid="{B719B1C6-0B34-481F-B54A-DD738BC2F50C}"/>
    <cellStyle name="Notas 161" xfId="5692" xr:uid="{54C934CB-93CB-48A1-B1EC-FD550EF9EA23}"/>
    <cellStyle name="Notas 161 2" xfId="8872" xr:uid="{6E104B7D-8D3D-4C2C-B185-5216740790E7}"/>
    <cellStyle name="Notas 161 2 2" xfId="21482" xr:uid="{71E07A55-9EE8-4A6C-BC51-203B6806B0D0}"/>
    <cellStyle name="Notas 161 2 3" xfId="25908" xr:uid="{2B3134BF-C746-487D-B87B-EB2AAF5D5A31}"/>
    <cellStyle name="Notas 161 2 3 2" xfId="37089" xr:uid="{D41886D6-F826-4DF4-A3C0-F1DEF2606709}"/>
    <cellStyle name="Notas 161 2 4" xfId="30442" xr:uid="{382E8D10-4BD7-4493-9C9D-91BF52CE243F}"/>
    <cellStyle name="Notas 161 3" xfId="11562" xr:uid="{50190087-FDA1-43E1-84D5-2CD9CE04A4E6}"/>
    <cellStyle name="Notas 162" xfId="5693" xr:uid="{86766E3D-1816-47F4-841A-34E08B589957}"/>
    <cellStyle name="Notas 162 2" xfId="8871" xr:uid="{45F64537-70DD-4E90-9F37-01E3EB3631C6}"/>
    <cellStyle name="Notas 162 2 2" xfId="21483" xr:uid="{AEDBEC9F-1DED-48A5-A2F9-E8019B6CF578}"/>
    <cellStyle name="Notas 162 2 3" xfId="25907" xr:uid="{F5C3B714-7061-4180-AEA6-0FE0296D58E5}"/>
    <cellStyle name="Notas 162 2 3 2" xfId="37088" xr:uid="{E424D6A6-640C-413F-B235-BB34F4743C8D}"/>
    <cellStyle name="Notas 162 2 4" xfId="30441" xr:uid="{D950016E-AFC5-48DA-B1E9-5FC41CBA615F}"/>
    <cellStyle name="Notas 162 3" xfId="11563" xr:uid="{3C5E7AEF-8EEB-400B-A954-F0070F511689}"/>
    <cellStyle name="Notas 163" xfId="5694" xr:uid="{E387A48A-2E3F-44A7-A36D-AF27AC72B015}"/>
    <cellStyle name="Notas 163 2" xfId="8702" xr:uid="{ADA652BE-B6A3-44A6-AF70-239505A6BC72}"/>
    <cellStyle name="Notas 163 2 2" xfId="21484" xr:uid="{EB495950-E591-44C8-AE3C-E77B706B2692}"/>
    <cellStyle name="Notas 163 2 3" xfId="25789" xr:uid="{E08B61F3-39D6-40DA-A387-78C78F34B003}"/>
    <cellStyle name="Notas 163 2 3 2" xfId="36974" xr:uid="{869E8F7B-B6BB-494A-A295-363C13C8F395}"/>
    <cellStyle name="Notas 163 2 4" xfId="30280" xr:uid="{82D607AA-0C7A-4BD7-A1BF-FAE6ABA1D6D9}"/>
    <cellStyle name="Notas 163 3" xfId="11564" xr:uid="{2A092BEC-CEF6-484E-8AF2-92EE5FC8FDC9}"/>
    <cellStyle name="Notas 164" xfId="5695" xr:uid="{CE10DCA3-386B-4A65-850E-1935F6925BD1}"/>
    <cellStyle name="Notas 164 2" xfId="8870" xr:uid="{3132DF90-E2D9-4977-BE56-CD67190AC45C}"/>
    <cellStyle name="Notas 164 2 2" xfId="21485" xr:uid="{A51B4543-C589-460C-90CC-DCD26FC63CFB}"/>
    <cellStyle name="Notas 164 2 3" xfId="25906" xr:uid="{44D4AADE-E439-489F-A17C-4E5845A6D0D0}"/>
    <cellStyle name="Notas 164 2 3 2" xfId="37087" xr:uid="{30F0A3D1-2F49-4206-B348-8B315F532473}"/>
    <cellStyle name="Notas 164 2 4" xfId="30440" xr:uid="{79046FD3-6725-43CA-99AC-55383CEF6A41}"/>
    <cellStyle name="Notas 164 3" xfId="11565" xr:uid="{CE3A1AD5-736D-4C18-945E-B47C8736AF5A}"/>
    <cellStyle name="Notas 165" xfId="5696" xr:uid="{69D84BAB-12EB-4C21-B934-78A17FBCC0F0}"/>
    <cellStyle name="Notas 165 2" xfId="8465" xr:uid="{0A6464A8-4F14-49E2-8CE3-89E34A8F7E7F}"/>
    <cellStyle name="Notas 165 2 2" xfId="21486" xr:uid="{BA28808F-E1F8-47C9-8FA9-C0449D0EB8F3}"/>
    <cellStyle name="Notas 165 2 3" xfId="25707" xr:uid="{0F4783D2-F949-4331-AA93-063D3D8DFE82}"/>
    <cellStyle name="Notas 165 2 3 2" xfId="36934" xr:uid="{D1D2FC40-161E-40E4-A3D2-17DF7F6A62B4}"/>
    <cellStyle name="Notas 165 2 4" xfId="30115" xr:uid="{6F267C7B-446E-4F73-A982-03AF14BF4D23}"/>
    <cellStyle name="Notas 165 3" xfId="11566" xr:uid="{BF02463B-67CF-44D0-9B97-31430597B358}"/>
    <cellStyle name="Notas 166" xfId="5697" xr:uid="{68948DDA-72FD-4CD3-B6F4-4018B6CAF57F}"/>
    <cellStyle name="Notas 166 2" xfId="8869" xr:uid="{1F654352-B93E-48FF-9376-2687AC9C21E7}"/>
    <cellStyle name="Notas 166 2 2" xfId="21487" xr:uid="{33604368-D2F4-4008-B0C9-E50078D3535D}"/>
    <cellStyle name="Notas 166 2 3" xfId="25905" xr:uid="{2CCC5BAF-5A2D-418A-AC64-99FBDAD10FC6}"/>
    <cellStyle name="Notas 166 2 3 2" xfId="37086" xr:uid="{DEDC525B-6B8C-488B-9891-F9600FFE1C9E}"/>
    <cellStyle name="Notas 166 2 4" xfId="30439" xr:uid="{579C5AE4-7BCE-4AD2-A3F6-C3D3CCF95D77}"/>
    <cellStyle name="Notas 166 3" xfId="11567" xr:uid="{DF3EB1C6-A8D0-4477-8B5C-DE8E29913451}"/>
    <cellStyle name="Notas 167" xfId="5698" xr:uid="{A42FF7DD-1BAC-42FF-BB47-016CBFF56A22}"/>
    <cellStyle name="Notas 167 2" xfId="8868" xr:uid="{43B068BC-64FF-4828-B328-15B2F5F8A947}"/>
    <cellStyle name="Notas 167 2 2" xfId="21488" xr:uid="{A396501B-009F-4426-890E-D13FBA1919E2}"/>
    <cellStyle name="Notas 167 2 3" xfId="25904" xr:uid="{294A18D0-183B-4D7B-984C-56A230D9F15D}"/>
    <cellStyle name="Notas 167 2 3 2" xfId="37085" xr:uid="{A814670D-6767-418D-8B2D-ADBFCD9C0B6F}"/>
    <cellStyle name="Notas 167 2 4" xfId="30438" xr:uid="{2AADE1AF-2B84-4B88-8161-A1117841DA87}"/>
    <cellStyle name="Notas 167 3" xfId="11568" xr:uid="{A739AF1B-FD41-49F6-9C79-0B40E1897CE6}"/>
    <cellStyle name="Notas 168" xfId="5699" xr:uid="{118AA7E7-1FDA-4390-A185-CA28752A4CBF}"/>
    <cellStyle name="Notas 168 2" xfId="8867" xr:uid="{F13D25DF-4FC9-465B-AFEB-DBDE75913BAD}"/>
    <cellStyle name="Notas 168 2 2" xfId="21489" xr:uid="{DF911D7D-ED07-4823-840D-95DFF4ACC773}"/>
    <cellStyle name="Notas 168 2 3" xfId="25903" xr:uid="{7F84FA4E-C19A-4681-A42E-005884F70BCA}"/>
    <cellStyle name="Notas 168 2 3 2" xfId="37084" xr:uid="{2EA972B2-FFDA-4FA1-BACA-D10B636A8314}"/>
    <cellStyle name="Notas 168 2 4" xfId="30437" xr:uid="{30E7F336-8EF2-4864-9613-92DA44E364BF}"/>
    <cellStyle name="Notas 168 3" xfId="11569" xr:uid="{5217609D-F1DA-406A-8178-F167A6FA7230}"/>
    <cellStyle name="Notas 169" xfId="5700" xr:uid="{ED7CDC63-24C1-4E99-9188-40DF1FEDF66E}"/>
    <cellStyle name="Notas 169 2" xfId="8866" xr:uid="{2CD00A51-CFBA-4C56-B404-1AC2785FB2E0}"/>
    <cellStyle name="Notas 169 2 2" xfId="21490" xr:uid="{CAA17A17-FBC6-4745-AE2A-E11B0B69C371}"/>
    <cellStyle name="Notas 169 2 3" xfId="25902" xr:uid="{35ACF126-1722-488D-A5DB-936D99EEFA7F}"/>
    <cellStyle name="Notas 169 2 3 2" xfId="37083" xr:uid="{D8D5FFDB-24A7-4255-99F9-111852F1DDDD}"/>
    <cellStyle name="Notas 169 2 4" xfId="30436" xr:uid="{93D7602C-7FF2-4FC3-A520-5AD884640547}"/>
    <cellStyle name="Notas 169 3" xfId="11570" xr:uid="{F1122371-9755-410D-AB6E-6F4293436329}"/>
    <cellStyle name="Notas 17" xfId="1223" xr:uid="{5936BC46-30EE-4A4B-913C-D2FF06E9BA84}"/>
    <cellStyle name="Notas 17 2" xfId="5701" xr:uid="{BE29AFFD-E0E3-4855-81A6-5947B83C3E4D}"/>
    <cellStyle name="Notas 17 2 2" xfId="8865" xr:uid="{539331F0-F59E-4F7B-B4FD-5DB5CEE00CA0}"/>
    <cellStyle name="Notas 17 2 2 2" xfId="30435" xr:uid="{FAED21E4-3DEB-4578-BC80-85BCC843548F}"/>
    <cellStyle name="Notas 17 2 3" xfId="11572" xr:uid="{127F0502-90EC-4547-9601-F8C99A4ED3A3}"/>
    <cellStyle name="Notas 17 2 4" xfId="24505" xr:uid="{CA33A376-E67B-420B-B2F4-A8B9C1234C25}"/>
    <cellStyle name="Notas 17 2 4 2" xfId="36589" xr:uid="{2554BC09-7C22-42E4-8537-D1C3B98FF3C9}"/>
    <cellStyle name="Notas 17 3" xfId="9032" xr:uid="{F22C20A4-B0BC-4F62-9568-B1BA9D04F077}"/>
    <cellStyle name="Notas 17 3 2" xfId="21491" xr:uid="{85B8C187-4B75-40B4-8723-A72517FDD957}"/>
    <cellStyle name="Notas 17 3 3" xfId="26008" xr:uid="{EDB286C5-3AC6-46D0-A156-23A5D5F1E59B}"/>
    <cellStyle name="Notas 17 3 3 2" xfId="37184" xr:uid="{72868C6B-A1F6-449E-B40C-10CF7A94CE7B}"/>
    <cellStyle name="Notas 17 3 4" xfId="30601" xr:uid="{70D048CD-B2D2-4685-805A-7CE50CCBEB99}"/>
    <cellStyle name="Notas 17 4" xfId="11571" xr:uid="{E456E530-CAA7-4DC0-A6C7-DEA79D84F464}"/>
    <cellStyle name="Notas 17 5" xfId="23867" xr:uid="{06292D56-A337-47E8-B8F1-FCF049DA45B0}"/>
    <cellStyle name="Notas 17 5 2" xfId="36536" xr:uid="{F0C30ECC-7F70-4A2D-9AEF-F6E4B5BD27FD}"/>
    <cellStyle name="Notas 170" xfId="5702" xr:uid="{61BB8218-ACD6-4C3B-9C6C-B868297DF384}"/>
    <cellStyle name="Notas 170 2" xfId="8864" xr:uid="{1B6CA53C-459B-4BC5-8617-C08C1AB7E58F}"/>
    <cellStyle name="Notas 170 2 2" xfId="21492" xr:uid="{74B493C8-8714-404B-9CDD-5F3DC83B1698}"/>
    <cellStyle name="Notas 170 2 3" xfId="25901" xr:uid="{A09BBA41-9493-49BE-85BE-3201C4CD4DAC}"/>
    <cellStyle name="Notas 170 2 3 2" xfId="37082" xr:uid="{04E17AA1-E168-4FDD-A597-09BBF0D59215}"/>
    <cellStyle name="Notas 170 2 4" xfId="30434" xr:uid="{D2813811-3278-4FFF-AE7E-B021DC2CCB7D}"/>
    <cellStyle name="Notas 170 3" xfId="11573" xr:uid="{AF14D36C-3F2D-4F0C-9222-90A4DF958756}"/>
    <cellStyle name="Notas 171" xfId="5703" xr:uid="{1B8F3B22-5A09-4AF9-A4E3-53EA93C8C8F5}"/>
    <cellStyle name="Notas 171 2" xfId="8863" xr:uid="{E33E2F6F-58DA-45BE-9F2B-34BD863ADC8E}"/>
    <cellStyle name="Notas 171 2 2" xfId="21493" xr:uid="{ABC8D29F-3195-4F08-A9A6-AB88120314D3}"/>
    <cellStyle name="Notas 171 2 3" xfId="25900" xr:uid="{C21206DB-9D84-4A6F-82C0-821B6B093D95}"/>
    <cellStyle name="Notas 171 2 3 2" xfId="37081" xr:uid="{7F986109-7665-42EA-A69D-BFEE531CFEAD}"/>
    <cellStyle name="Notas 171 2 4" xfId="30433" xr:uid="{D2D70E03-4437-48BF-808B-84E8EC55693F}"/>
    <cellStyle name="Notas 171 3" xfId="11574" xr:uid="{8868F33F-C4CD-4281-A8C9-7EBAB17F7A49}"/>
    <cellStyle name="Notas 172" xfId="5704" xr:uid="{A22DE621-7B88-462E-9FBA-5B46DB77D5FA}"/>
    <cellStyle name="Notas 172 2" xfId="8862" xr:uid="{01BDDE04-99F2-43FE-AC4B-FBA50E287DE5}"/>
    <cellStyle name="Notas 172 2 2" xfId="21494" xr:uid="{D15BAAF5-CD95-4DA2-A44A-719BF4EBE97A}"/>
    <cellStyle name="Notas 172 2 3" xfId="25899" xr:uid="{12FB80DD-371C-477A-BE4A-81200A6984F6}"/>
    <cellStyle name="Notas 172 2 3 2" xfId="37080" xr:uid="{B43EF23D-7C57-499C-B9C6-DB0EB4028476}"/>
    <cellStyle name="Notas 172 2 4" xfId="30432" xr:uid="{B28981B1-A950-47EF-ADA9-75F502CE6011}"/>
    <cellStyle name="Notas 172 3" xfId="11575" xr:uid="{0B0FE441-47D3-4862-955E-DB5C6361C664}"/>
    <cellStyle name="Notas 173" xfId="5705" xr:uid="{37346A2E-4A67-4CD7-8817-859E456407E3}"/>
    <cellStyle name="Notas 173 2" xfId="9322" xr:uid="{95C23830-6C8E-4DA0-AD20-1DFDD93A21AE}"/>
    <cellStyle name="Notas 173 2 2" xfId="21495" xr:uid="{611C7F91-9609-495C-B3F7-D25970B9208D}"/>
    <cellStyle name="Notas 173 2 3" xfId="26123" xr:uid="{05C8C3BA-9AAE-4430-967A-C004EE13EF68}"/>
    <cellStyle name="Notas 173 2 3 2" xfId="37273" xr:uid="{95E48FB4-82AE-4E6F-858C-4475373F86D1}"/>
    <cellStyle name="Notas 173 2 4" xfId="30865" xr:uid="{41C9A681-9C65-49EB-B6A9-13EEFA218C20}"/>
    <cellStyle name="Notas 173 3" xfId="11576" xr:uid="{243F8270-B198-4665-9153-4598677373D1}"/>
    <cellStyle name="Notas 174" xfId="5706" xr:uid="{4C10C29C-B73F-46E6-93D2-95F5C7387E56}"/>
    <cellStyle name="Notas 174 2" xfId="9288" xr:uid="{A799D702-3852-4F58-B994-171880C6855F}"/>
    <cellStyle name="Notas 174 2 2" xfId="21496" xr:uid="{406258F8-D592-4B79-83FD-5C53889448C6}"/>
    <cellStyle name="Notas 174 2 3" xfId="26099" xr:uid="{9D92B4D4-FF3C-4DD8-A2CE-5F862239EC4C}"/>
    <cellStyle name="Notas 174 2 3 2" xfId="37253" xr:uid="{F86F51A5-0C71-455C-B05B-7F96EB5A31BF}"/>
    <cellStyle name="Notas 174 2 4" xfId="30831" xr:uid="{303E8C11-00E6-4F14-AE46-5E112BF533E6}"/>
    <cellStyle name="Notas 174 3" xfId="11577" xr:uid="{E5E9BA85-75CD-45FD-9159-35A3E1F41B5E}"/>
    <cellStyle name="Notas 175" xfId="5707" xr:uid="{EF963464-494C-4538-828E-26A59B975296}"/>
    <cellStyle name="Notas 175 2" xfId="9286" xr:uid="{6507B969-7C9F-4A7B-BD40-C463BD0CF9D0}"/>
    <cellStyle name="Notas 175 2 2" xfId="21497" xr:uid="{A8FC0D7E-ABA9-436C-8AB8-6FDD83B0BAAE}"/>
    <cellStyle name="Notas 175 2 3" xfId="26098" xr:uid="{D79CFA87-FE77-48DB-816E-F5DF6AF5199F}"/>
    <cellStyle name="Notas 175 2 3 2" xfId="37252" xr:uid="{F0CBA2A7-6014-4F6C-83D8-F2EC09561976}"/>
    <cellStyle name="Notas 175 2 4" xfId="30829" xr:uid="{2E2A8B33-FDF8-4909-ABA0-79F26949A93B}"/>
    <cellStyle name="Notas 175 3" xfId="11578" xr:uid="{B835A843-6940-49F8-B0FB-487A5F1FDE1B}"/>
    <cellStyle name="Notas 176" xfId="5708" xr:uid="{C2FA32F5-30C8-4E16-8583-10AEBA5608C4}"/>
    <cellStyle name="Notas 176 2" xfId="9304" xr:uid="{0477489B-8608-48DF-A914-4A1EE51F522D}"/>
    <cellStyle name="Notas 176 2 2" xfId="21498" xr:uid="{CB3B61AB-F5E0-4305-8261-C16EB710A7AC}"/>
    <cellStyle name="Notas 176 2 3" xfId="26112" xr:uid="{3CFCF998-E778-45FF-9FF5-490CB064DF56}"/>
    <cellStyle name="Notas 176 2 3 2" xfId="37265" xr:uid="{2993B63A-94BA-4B51-BFFF-6B5AB3E49943}"/>
    <cellStyle name="Notas 176 2 4" xfId="30847" xr:uid="{FDE2A68A-BE79-4645-831B-15772F207B83}"/>
    <cellStyle name="Notas 176 3" xfId="11579" xr:uid="{A5577C78-EBC3-4B6E-AEDD-338C42643358}"/>
    <cellStyle name="Notas 177" xfId="5709" xr:uid="{ED5827DF-92CE-48F1-86EC-D555F44C61D7}"/>
    <cellStyle name="Notas 177 2" xfId="9282" xr:uid="{A03EA9C1-961C-4954-94BB-7C36C6B30E56}"/>
    <cellStyle name="Notas 177 2 2" xfId="21499" xr:uid="{908229F3-E7D7-40D4-BB6B-C2BBD207251F}"/>
    <cellStyle name="Notas 177 2 3" xfId="26097" xr:uid="{367BA2E7-8A5D-47CF-863E-38481435A493}"/>
    <cellStyle name="Notas 177 2 3 2" xfId="37251" xr:uid="{569B894F-481B-491B-8C76-206D30DC8DC2}"/>
    <cellStyle name="Notas 177 2 4" xfId="30825" xr:uid="{F4EC907C-CEEF-448A-866D-9CFD2DBC4707}"/>
    <cellStyle name="Notas 177 3" xfId="11580" xr:uid="{1ED4A755-BC20-4AAD-BD08-252168CAF768}"/>
    <cellStyle name="Notas 178" xfId="5710" xr:uid="{21CD7598-5754-460D-A53D-4E97D7D93866}"/>
    <cellStyle name="Notas 178 2" xfId="8861" xr:uid="{476F99BA-7552-4D2A-8EB2-0DC95834D1E7}"/>
    <cellStyle name="Notas 178 2 2" xfId="21500" xr:uid="{C793B053-5306-4E7E-BA8F-F4C1135AF612}"/>
    <cellStyle name="Notas 178 2 3" xfId="25898" xr:uid="{8EA60AD3-E0A1-4A45-8D20-DA98CF9693F1}"/>
    <cellStyle name="Notas 178 2 3 2" xfId="37079" xr:uid="{E95F7F41-B785-4E9B-AFC1-19FA83CD5E44}"/>
    <cellStyle name="Notas 178 2 4" xfId="30431" xr:uid="{E4B00EA4-0715-4073-80D3-F9D17902F5EE}"/>
    <cellStyle name="Notas 178 3" xfId="11581" xr:uid="{FDF95934-1475-428C-A85D-9F21612D1E54}"/>
    <cellStyle name="Notas 179" xfId="5711" xr:uid="{2F946781-48B4-4875-88BD-A3B178908F85}"/>
    <cellStyle name="Notas 179 2" xfId="9293" xr:uid="{D72E0DB0-190B-418D-B309-58E1519B57A1}"/>
    <cellStyle name="Notas 179 2 2" xfId="21501" xr:uid="{2B8704AB-0C5F-44DB-86D1-A338F8717459}"/>
    <cellStyle name="Notas 179 2 3" xfId="26104" xr:uid="{CDACEE5F-BC26-4505-AF7B-6256EE1F1C06}"/>
    <cellStyle name="Notas 179 2 3 2" xfId="37258" xr:uid="{9534132E-86C0-4082-838B-E2FA550896DB}"/>
    <cellStyle name="Notas 179 2 4" xfId="30836" xr:uid="{9E77B972-9ED5-4574-9B9D-67042B9B5B0E}"/>
    <cellStyle name="Notas 179 3" xfId="11582" xr:uid="{62841638-EC3B-40A1-83B2-8E390339816A}"/>
    <cellStyle name="Notas 18" xfId="1228" xr:uid="{CC467D9C-9CDC-4BC8-A367-1B79011425EF}"/>
    <cellStyle name="Notas 18 2" xfId="5712" xr:uid="{3AFE8610-F829-4449-9751-9B74E69DF181}"/>
    <cellStyle name="Notas 18 2 2" xfId="9287" xr:uid="{AD2DC511-3DC5-4923-AB4A-BE9C2CED77E3}"/>
    <cellStyle name="Notas 18 2 2 2" xfId="30830" xr:uid="{C15AE2D7-AD15-4533-9F7B-AA998E733B95}"/>
    <cellStyle name="Notas 18 2 3" xfId="11584" xr:uid="{628F55BE-6277-4095-BDEC-D0B19701E8FA}"/>
    <cellStyle name="Notas 18 2 4" xfId="24506" xr:uid="{EF8382E4-8A9D-4C15-928E-543E71D368FB}"/>
    <cellStyle name="Notas 18 2 4 2" xfId="36590" xr:uid="{6F6338DC-AEDB-4787-B940-8C7C819EF835}"/>
    <cellStyle name="Notas 18 3" xfId="8750" xr:uid="{90BD056E-CB1D-4F8F-9B3A-E4FBC08E2492}"/>
    <cellStyle name="Notas 18 3 2" xfId="21502" xr:uid="{DD8878A0-C1F7-4C6D-A11B-6E76500F75FF}"/>
    <cellStyle name="Notas 18 3 3" xfId="25805" xr:uid="{E0528747-85A0-46D8-AA84-BEF51D6E046F}"/>
    <cellStyle name="Notas 18 3 3 2" xfId="36987" xr:uid="{8B4FCC03-DE4A-42C5-B640-04EEBF2C440E}"/>
    <cellStyle name="Notas 18 3 4" xfId="30326" xr:uid="{16CDFC27-3779-4FAA-A71C-51AD95EE23C3}"/>
    <cellStyle name="Notas 18 4" xfId="11583" xr:uid="{281410E3-EDBB-4987-8649-DC4D64B0BDC6}"/>
    <cellStyle name="Notas 18 5" xfId="23872" xr:uid="{806A02AC-5A49-4686-B9B5-B27279B3F36F}"/>
    <cellStyle name="Notas 18 5 2" xfId="36537" xr:uid="{4222270F-2CAC-4754-832A-A65D39A50771}"/>
    <cellStyle name="Notas 180" xfId="5713" xr:uid="{70FBECC7-6232-4E21-ABE0-9AAE24ECCA5E}"/>
    <cellStyle name="Notas 180 2" xfId="9254" xr:uid="{B032BF61-133B-42D1-A331-D1E65A4B5140}"/>
    <cellStyle name="Notas 180 2 2" xfId="21503" xr:uid="{DF61F463-A914-40E2-87B3-1FC3553B7EDD}"/>
    <cellStyle name="Notas 180 2 3" xfId="26081" xr:uid="{9A6B9DDB-5DBB-4317-B014-46EDD3B9782E}"/>
    <cellStyle name="Notas 180 2 3 2" xfId="37241" xr:uid="{C0A014B8-BCA5-4F4C-8D13-9E07EF091557}"/>
    <cellStyle name="Notas 180 2 4" xfId="30799" xr:uid="{3B50812F-C83D-4ED7-AE99-2BFB0CF3AA2E}"/>
    <cellStyle name="Notas 180 3" xfId="11585" xr:uid="{2327C769-E678-4719-AC93-D73943CEAC94}"/>
    <cellStyle name="Notas 181" xfId="5714" xr:uid="{21D961AE-2BCC-4AD0-BB6A-F32848EA1FCC}"/>
    <cellStyle name="Notas 181 2" xfId="9257" xr:uid="{E85F61BE-1BA2-438D-853B-0769A1D805B5}"/>
    <cellStyle name="Notas 181 2 2" xfId="21504" xr:uid="{FEB0EFB9-C3B3-4564-BB73-04931F462145}"/>
    <cellStyle name="Notas 181 2 3" xfId="26084" xr:uid="{4601C633-D0F2-4849-876A-DB00B7F70939}"/>
    <cellStyle name="Notas 181 2 3 2" xfId="37244" xr:uid="{478239CF-0FD5-4142-8B1F-4B0334C14DF1}"/>
    <cellStyle name="Notas 181 2 4" xfId="30802" xr:uid="{91B44CD6-97B4-4874-A178-87E3A9FA443E}"/>
    <cellStyle name="Notas 181 3" xfId="11586" xr:uid="{389C2825-F92F-4850-A88B-D562FD6E5C3C}"/>
    <cellStyle name="Notas 182" xfId="5715" xr:uid="{4E7BA4C7-4D13-4C63-A7E2-5AD692B7CF79}"/>
    <cellStyle name="Notas 182 2" xfId="9258" xr:uid="{051C49B4-137F-4F4C-8457-C553FA9EF36A}"/>
    <cellStyle name="Notas 182 2 2" xfId="21505" xr:uid="{11DA757E-A599-41FB-9F8A-064739545B94}"/>
    <cellStyle name="Notas 182 2 3" xfId="26085" xr:uid="{852B45BC-48C0-41DE-B73C-9079E29825A6}"/>
    <cellStyle name="Notas 182 2 3 2" xfId="37245" xr:uid="{0861D67C-4CD5-4FAA-BAA2-97FBFA12B6AC}"/>
    <cellStyle name="Notas 182 2 4" xfId="30803" xr:uid="{15CC1240-02E9-4D8D-84F6-819466981339}"/>
    <cellStyle name="Notas 182 3" xfId="11587" xr:uid="{A59F2F26-B2C7-4D22-B1CD-5D18CB85BA1F}"/>
    <cellStyle name="Notas 183" xfId="5716" xr:uid="{AE6D8294-A695-47DA-98C3-608BF28876E9}"/>
    <cellStyle name="Notas 183 2" xfId="9259" xr:uid="{46DA70FA-F76A-4E35-A89F-C7D8CBABEF88}"/>
    <cellStyle name="Notas 183 2 2" xfId="21506" xr:uid="{A73BE479-B16F-44AE-97C6-D937A8BE6B1B}"/>
    <cellStyle name="Notas 183 2 3" xfId="26086" xr:uid="{E1FA6D7C-5905-488A-BD1B-9D5AF3E4B122}"/>
    <cellStyle name="Notas 183 2 3 2" xfId="37246" xr:uid="{9E73CFAA-8661-42B4-8895-40482E68A389}"/>
    <cellStyle name="Notas 183 2 4" xfId="30804" xr:uid="{AFCD1002-37D6-4391-A1F0-7DF929801434}"/>
    <cellStyle name="Notas 183 3" xfId="11588" xr:uid="{24EFF67E-80E4-40D2-A797-B60228CE7B26}"/>
    <cellStyle name="Notas 184" xfId="5717" xr:uid="{63E14621-859F-4C8A-B0CB-6990CC951947}"/>
    <cellStyle name="Notas 184 2" xfId="9256" xr:uid="{6360F013-D15E-43C8-AE19-EB9E0392BAEE}"/>
    <cellStyle name="Notas 184 2 2" xfId="21507" xr:uid="{B60043B4-4EC8-4EE1-90DF-C1A5FBD0D8CF}"/>
    <cellStyle name="Notas 184 2 3" xfId="26083" xr:uid="{F568B727-42BF-448A-95B6-111F38088DB2}"/>
    <cellStyle name="Notas 184 2 3 2" xfId="37243" xr:uid="{622DD2D3-F7F2-46D4-A637-0884FE1703B2}"/>
    <cellStyle name="Notas 184 2 4" xfId="30801" xr:uid="{AE255AF9-0C54-47D5-B4BD-77C7568D34EE}"/>
    <cellStyle name="Notas 184 3" xfId="11589" xr:uid="{1BCF6757-D544-4F4A-87CF-BCBF3F356841}"/>
    <cellStyle name="Notas 185" xfId="5718" xr:uid="{46C5461C-2742-4D68-B796-54566CC82426}"/>
    <cellStyle name="Notas 185 2" xfId="9262" xr:uid="{C0B81C86-66F8-4DCF-8522-6E0B7F8D40A1}"/>
    <cellStyle name="Notas 185 2 2" xfId="21508" xr:uid="{D1CBA13C-9117-4FF1-B0E8-6B4EA2C02530}"/>
    <cellStyle name="Notas 185 2 3" xfId="26088" xr:uid="{69C85B79-9592-40BC-AD74-1B05E6DD2ADF}"/>
    <cellStyle name="Notas 185 2 3 2" xfId="37248" xr:uid="{AE46952D-0DC3-469A-A7C6-B771AB9287C3}"/>
    <cellStyle name="Notas 185 2 4" xfId="30807" xr:uid="{B4675F91-3EA4-4BDE-8D8E-6A255490868C}"/>
    <cellStyle name="Notas 185 3" xfId="11590" xr:uid="{D497A228-114C-40B1-BDBB-301BE45B6BD8}"/>
    <cellStyle name="Notas 186" xfId="5719" xr:uid="{C91203C5-82E9-4E81-B653-80BB924FD2C4}"/>
    <cellStyle name="Notas 186 2" xfId="9255" xr:uid="{63E27FFB-8A00-46F1-B198-67047B47C72B}"/>
    <cellStyle name="Notas 186 2 2" xfId="21509" xr:uid="{9174766B-C17D-4DC3-9A00-F9D55708A8D1}"/>
    <cellStyle name="Notas 186 2 3" xfId="26082" xr:uid="{0E7E37B6-0AF8-4C11-ABAD-A7FB01344E75}"/>
    <cellStyle name="Notas 186 2 3 2" xfId="37242" xr:uid="{E1F84224-96CC-40AB-B841-119A2D07E831}"/>
    <cellStyle name="Notas 186 2 4" xfId="30800" xr:uid="{3BA8B384-BC2C-4455-81E2-945BC331555B}"/>
    <cellStyle name="Notas 186 3" xfId="11591" xr:uid="{2AAB23D6-9ABC-4755-90B3-893FCD588478}"/>
    <cellStyle name="Notas 187" xfId="5720" xr:uid="{D4954D1F-FD24-4997-BAB2-868F48716752}"/>
    <cellStyle name="Notas 187 2" xfId="8696" xr:uid="{68BD8275-0777-4221-96DA-B2E89DBB063D}"/>
    <cellStyle name="Notas 187 2 2" xfId="21510" xr:uid="{C3590595-D910-4CDF-8C18-11062A17BF19}"/>
    <cellStyle name="Notas 187 2 3" xfId="25785" xr:uid="{0ACDDD0A-F16A-4FEB-8F11-8E724E102124}"/>
    <cellStyle name="Notas 187 2 3 2" xfId="36970" xr:uid="{9C95B0EA-F05C-44AA-968A-06F8BBBE124F}"/>
    <cellStyle name="Notas 187 2 4" xfId="30274" xr:uid="{1E2F1705-0901-4C55-ACE8-B44B70016A18}"/>
    <cellStyle name="Notas 187 3" xfId="11592" xr:uid="{9E9E4877-4BC5-41D5-ABD6-E10C652CDBE3}"/>
    <cellStyle name="Notas 19" xfId="5721" xr:uid="{B347942C-CE59-414B-BA1F-6385B50A4015}"/>
    <cellStyle name="Notas 19 2" xfId="8860" xr:uid="{2D7C32B0-1B2B-4389-992A-5A01B9CB830E}"/>
    <cellStyle name="Notas 19 2 2" xfId="21511" xr:uid="{803D45EA-C745-4EC9-B2AD-A05C713EB9E6}"/>
    <cellStyle name="Notas 19 2 3" xfId="25897" xr:uid="{9C3FBA7C-ECD9-4A3D-A504-18E2D6D790CD}"/>
    <cellStyle name="Notas 19 2 3 2" xfId="37078" xr:uid="{D113DC69-11DA-4436-AF5F-078D0C9884C1}"/>
    <cellStyle name="Notas 19 2 4" xfId="30430" xr:uid="{6BBFC020-CF9E-4D4D-927E-127E00EA392E}"/>
    <cellStyle name="Notas 19 3" xfId="11593" xr:uid="{413F8041-8BC3-413B-B16B-A6C1A33E1D87}"/>
    <cellStyle name="Notas 2" xfId="396" xr:uid="{BB73A3AD-2E6E-4B57-878A-F08C9C69268C}"/>
    <cellStyle name="Notas 2 10" xfId="3741" xr:uid="{C54F8CD4-0C89-4A5B-92C5-099C9EBA140C}"/>
    <cellStyle name="Notas 2 10 2" xfId="9001" xr:uid="{5D4809EA-EBC9-4C46-B002-A9C064D84AFB}"/>
    <cellStyle name="Notas 2 10 2 2" xfId="21513" xr:uid="{E06952F0-302C-4FE5-B08B-31AA83FA1260}"/>
    <cellStyle name="Notas 2 10 2 3" xfId="26006" xr:uid="{21583342-37CB-41B1-9800-26D3DEC1C9D3}"/>
    <cellStyle name="Notas 2 10 2 3 2" xfId="37182" xr:uid="{57933DA6-FD8A-4A60-BB2F-153991342A60}"/>
    <cellStyle name="Notas 2 10 2 4" xfId="30570" xr:uid="{D88D798C-EB0C-413D-977F-A345B22CDC59}"/>
    <cellStyle name="Notas 2 10 3" xfId="11595" xr:uid="{8FDB9BDB-9666-4B4F-9E8E-671DE46BA481}"/>
    <cellStyle name="Notas 2 11" xfId="3742" xr:uid="{E31298C7-9FE3-442A-A63E-9CA4424A7DAC}"/>
    <cellStyle name="Notas 2 11 2" xfId="9002" xr:uid="{9A19DE7C-9CAF-4914-AEB4-C1E01A832CD9}"/>
    <cellStyle name="Notas 2 11 2 2" xfId="21514" xr:uid="{D5FEE00B-8E0F-4483-8BB2-85D0BF47F058}"/>
    <cellStyle name="Notas 2 11 2 3" xfId="26007" xr:uid="{B1BB55D9-6DEA-450A-B314-76A7D72EAE67}"/>
    <cellStyle name="Notas 2 11 2 3 2" xfId="37183" xr:uid="{3D338A9B-7230-48D2-B30B-6A43F1D8F98B}"/>
    <cellStyle name="Notas 2 11 2 4" xfId="30571" xr:uid="{37B0B5BE-DE83-46BF-811E-4E0AC7A7C087}"/>
    <cellStyle name="Notas 2 11 3" xfId="11596" xr:uid="{F3B4891A-CB19-4261-8DC5-77E222C37C7C}"/>
    <cellStyle name="Notas 2 12" xfId="3743" xr:uid="{859AAC39-1B1C-4D36-AA0C-54B3762DDFC9}"/>
    <cellStyle name="Notas 2 12 2" xfId="8512" xr:uid="{12B65F6A-3BFE-460E-85C8-AB7628FD66F9}"/>
    <cellStyle name="Notas 2 12 2 2" xfId="21515" xr:uid="{2F3FBDC0-A28D-4A5A-A038-ADB5C302AD25}"/>
    <cellStyle name="Notas 2 12 2 3" xfId="25730" xr:uid="{10A6D9E6-AE65-425F-A3C9-0B726F515CD9}"/>
    <cellStyle name="Notas 2 12 2 3 2" xfId="36952" xr:uid="{80D57CC5-88B7-423C-9694-C8664B453B22}"/>
    <cellStyle name="Notas 2 12 2 4" xfId="30153" xr:uid="{5C077497-968D-4CA2-8CC0-8F4A4DF143DB}"/>
    <cellStyle name="Notas 2 12 3" xfId="11597" xr:uid="{29487795-0A7D-4CFD-93F8-28E06758088D}"/>
    <cellStyle name="Notas 2 13" xfId="3740" xr:uid="{F4E5054A-AA73-4BA9-9E47-765AA0547D57}"/>
    <cellStyle name="Notas 2 13 2" xfId="9178" xr:uid="{29692723-C02B-4052-BDA6-4442E7CC0F61}"/>
    <cellStyle name="Notas 2 13 2 2" xfId="30735" xr:uid="{8A2ACAB8-D3CA-4B65-BB6A-A46291B4B81B}"/>
    <cellStyle name="Notas 2 13 3" xfId="11598" xr:uid="{57A9AEE0-5DDC-4B18-9262-8B0291C0A1C6}"/>
    <cellStyle name="Notas 2 13 4" xfId="24277" xr:uid="{C7C32AF5-D034-4183-AC02-CCF07CF0ABD6}"/>
    <cellStyle name="Notas 2 13 4 2" xfId="36552" xr:uid="{15E10AEF-0C49-4348-902C-C1579411FBFA}"/>
    <cellStyle name="Notas 2 14" xfId="7018" xr:uid="{15889ED7-01B4-4C1D-94BC-869D5F54B443}"/>
    <cellStyle name="Notas 2 14 2" xfId="11599" xr:uid="{4D632073-8538-4E02-88C6-8E3BEBDB7D3A}"/>
    <cellStyle name="Notas 2 14 3" xfId="24665" xr:uid="{A85F43A8-91DC-4D76-B4E5-0258A16D00D0}"/>
    <cellStyle name="Notas 2 15" xfId="2411" xr:uid="{C2B9B1CB-8CF9-42F5-A286-1EF12F02ECD4}"/>
    <cellStyle name="Notas 2 15 2" xfId="9030" xr:uid="{28F746CC-B893-4637-9C5A-0361BE9E8374}"/>
    <cellStyle name="Notas 2 15 2 2" xfId="30599" xr:uid="{7C0AB009-AFB6-4582-BA45-6CBC33E96D30}"/>
    <cellStyle name="Notas 2 15 3" xfId="11600" xr:uid="{E0D7A671-BC6C-4E33-9227-79C75E626ADB}"/>
    <cellStyle name="Notas 2 15 4" xfId="24051" xr:uid="{D77B946D-074C-4B5F-9ABF-7E2B193EBE94}"/>
    <cellStyle name="Notas 2 15 4 2" xfId="36542" xr:uid="{3D987F19-BABA-4EA3-B0F9-AEC169C8EA87}"/>
    <cellStyle name="Notas 2 16" xfId="8767" xr:uid="{4BD32BC1-6132-4DC8-A599-BD8FDE4C6E9D}"/>
    <cellStyle name="Notas 2 16 2" xfId="21512" xr:uid="{BBB3FD5A-32D5-4617-90DC-7FD70C6B8F2D}"/>
    <cellStyle name="Notas 2 16 3" xfId="25819" xr:uid="{F4E926E2-2A87-4EDA-8328-2083E578308B}"/>
    <cellStyle name="Notas 2 16 3 2" xfId="37001" xr:uid="{09AB6229-9B68-4CF1-B76B-F34213AE92AD}"/>
    <cellStyle name="Notas 2 16 4" xfId="30343" xr:uid="{BF04F31F-80AB-49AA-87F3-A443D5157C80}"/>
    <cellStyle name="Notas 2 17" xfId="11594" xr:uid="{9AA600FB-B972-4115-A1C6-18B8FFDD8550}"/>
    <cellStyle name="Notas 2 2" xfId="3744" xr:uid="{17DF5D45-E837-485F-AFCB-C765DEF172D8}"/>
    <cellStyle name="Notas 2 2 2" xfId="9225" xr:uid="{060E838A-05BF-4FF8-97A9-A54279A0B469}"/>
    <cellStyle name="Notas 2 2 2 2" xfId="21516" xr:uid="{94DC95E0-57F7-43B9-8B16-99DE9FF3261C}"/>
    <cellStyle name="Notas 2 2 2 3" xfId="26073" xr:uid="{DC958D25-C989-40A4-8922-990DC6182295}"/>
    <cellStyle name="Notas 2 2 2 3 2" xfId="37234" xr:uid="{26EA970C-AAA8-4E22-89AE-F284A2279E50}"/>
    <cellStyle name="Notas 2 2 2 4" xfId="30774" xr:uid="{8BDE54F1-E55F-49E6-B448-C50BE4BB0A2B}"/>
    <cellStyle name="Notas 2 2 3" xfId="11601" xr:uid="{7A0B5102-9688-418B-A508-37EFA17EFBF3}"/>
    <cellStyle name="Notas 2 3" xfId="3745" xr:uid="{4F8F0D5B-13EA-4D8F-AD3F-AA89A2A79BB8}"/>
    <cellStyle name="Notas 2 3 2" xfId="9152" xr:uid="{DA96C5D0-8CEE-4779-B844-5B307E654202}"/>
    <cellStyle name="Notas 2 3 2 2" xfId="21517" xr:uid="{A2275633-488D-4854-BAD3-CA3C6719BC09}"/>
    <cellStyle name="Notas 2 3 2 3" xfId="26057" xr:uid="{24FDD500-E969-437F-AB61-83DB2AD444A8}"/>
    <cellStyle name="Notas 2 3 2 3 2" xfId="37220" xr:uid="{4E025A4B-6C3B-4D45-994A-720544C810D9}"/>
    <cellStyle name="Notas 2 3 2 4" xfId="30710" xr:uid="{FE66D953-B554-4F1B-BEC1-BD0580131686}"/>
    <cellStyle name="Notas 2 3 3" xfId="11602" xr:uid="{ABAB542D-06DC-4764-B523-BE5B6B353493}"/>
    <cellStyle name="Notas 2 4" xfId="3746" xr:uid="{905E15E8-96DE-479C-B4D7-1C4C2A441809}"/>
    <cellStyle name="Notas 2 4 2" xfId="8999" xr:uid="{D55D67E0-1038-44B0-84F2-8851E7E44C60}"/>
    <cellStyle name="Notas 2 4 2 2" xfId="21518" xr:uid="{35B89509-5E2C-4FC6-84F5-7F08051335D6}"/>
    <cellStyle name="Notas 2 4 2 3" xfId="26004" xr:uid="{AC14611D-D0F8-4159-BA9E-ABDFE7648A99}"/>
    <cellStyle name="Notas 2 4 2 3 2" xfId="37180" xr:uid="{E6ECF415-89AC-4074-9C81-7E0B8F947988}"/>
    <cellStyle name="Notas 2 4 2 4" xfId="30568" xr:uid="{DC89100B-1F31-4510-B944-0C0716E3A173}"/>
    <cellStyle name="Notas 2 4 3" xfId="11603" xr:uid="{6866608C-AC24-4577-9685-6E233BD2D997}"/>
    <cellStyle name="Notas 2 5" xfId="3747" xr:uid="{4088C84C-08AF-4A27-BF4D-D3E1C7E42F65}"/>
    <cellStyle name="Notas 2 5 2" xfId="9000" xr:uid="{4D431AA4-F7CC-48AA-98D9-24A9AAA7322D}"/>
    <cellStyle name="Notas 2 5 2 2" xfId="21519" xr:uid="{370F6993-C196-47B2-B7A2-DFA3221A046A}"/>
    <cellStyle name="Notas 2 5 2 3" xfId="26005" xr:uid="{FE71865E-032F-457E-AB6D-35C6FE18E243}"/>
    <cellStyle name="Notas 2 5 2 3 2" xfId="37181" xr:uid="{3E9B24C4-28DE-4294-AF7F-8962E80BF548}"/>
    <cellStyle name="Notas 2 5 2 4" xfId="30569" xr:uid="{4161C95C-A8F9-4953-8E0F-770E62E5BA90}"/>
    <cellStyle name="Notas 2 5 3" xfId="11604" xr:uid="{0788ADC1-916D-49A9-9A4E-9B8604FCBD13}"/>
    <cellStyle name="Notas 2 6" xfId="3748" xr:uid="{38F15CA8-6218-40EF-84D2-98236914F1E4}"/>
    <cellStyle name="Notas 2 6 2" xfId="8511" xr:uid="{1484393C-E4B6-404A-9E28-9D159CF7F5F1}"/>
    <cellStyle name="Notas 2 6 2 2" xfId="21520" xr:uid="{8655916B-B80C-4A8E-BFE4-75060C4FBD61}"/>
    <cellStyle name="Notas 2 6 2 3" xfId="25729" xr:uid="{355253B6-81F4-4836-A206-1F7ABF716A5A}"/>
    <cellStyle name="Notas 2 6 2 3 2" xfId="36951" xr:uid="{398D8936-43C2-4F52-B84E-B92A2A8CA35C}"/>
    <cellStyle name="Notas 2 6 2 4" xfId="30152" xr:uid="{81C959EA-190E-4F69-A10C-6F03EF61D16E}"/>
    <cellStyle name="Notas 2 6 3" xfId="11605" xr:uid="{228D7484-F2D4-4C51-8473-B47596B721C8}"/>
    <cellStyle name="Notas 2 7" xfId="3749" xr:uid="{4D4F8E84-E877-4908-9E35-2CDBFA7383E8}"/>
    <cellStyle name="Notas 2 7 2" xfId="9226" xr:uid="{9F3A1E74-29C0-4F11-B5A8-2959C623D031}"/>
    <cellStyle name="Notas 2 7 2 2" xfId="21521" xr:uid="{16FD812D-D82B-495C-ACCE-4732AD8D1E7A}"/>
    <cellStyle name="Notas 2 7 2 3" xfId="26074" xr:uid="{B379EFF4-A5A5-4F14-88FB-6C66CB40FEF7}"/>
    <cellStyle name="Notas 2 7 2 3 2" xfId="37235" xr:uid="{8622B384-274C-4454-8CA5-838ACC0C3B72}"/>
    <cellStyle name="Notas 2 7 2 4" xfId="30775" xr:uid="{1B7258D5-6E6E-433F-8AEB-B18A297C9E6F}"/>
    <cellStyle name="Notas 2 7 3" xfId="11606" xr:uid="{29701F04-2EA1-49A3-9F01-1B5E9782B9AA}"/>
    <cellStyle name="Notas 2 8" xfId="3750" xr:uid="{CCBB75E7-0B16-4D3E-9C63-3AA8724C2D95}"/>
    <cellStyle name="Notas 2 8 2" xfId="9164" xr:uid="{8F93B60B-BCB3-4130-A7E8-52D053F8CBD4}"/>
    <cellStyle name="Notas 2 8 2 2" xfId="21522" xr:uid="{32DB3472-ADB4-44B8-82E6-23290C0B6BF7}"/>
    <cellStyle name="Notas 2 8 2 3" xfId="26061" xr:uid="{3522C6FD-BD24-4E0D-9E67-7495AB7A1B01}"/>
    <cellStyle name="Notas 2 8 2 3 2" xfId="37224" xr:uid="{91AE8FCA-BD2D-4DBD-9953-BC67F86A99DF}"/>
    <cellStyle name="Notas 2 8 2 4" xfId="30722" xr:uid="{8B71F85F-BEAE-4577-B738-6F00E69283EC}"/>
    <cellStyle name="Notas 2 8 3" xfId="11607" xr:uid="{5EFF28A9-4F6D-4668-A793-52ACBEAA0F02}"/>
    <cellStyle name="Notas 2 9" xfId="3751" xr:uid="{25DA9A3B-0B85-483E-8C3A-512FA778B46B}"/>
    <cellStyle name="Notas 2 9 2" xfId="8997" xr:uid="{7B34F0D2-A39B-4390-A58A-E614C10CCBE3}"/>
    <cellStyle name="Notas 2 9 2 2" xfId="21523" xr:uid="{4C0C87B9-F001-4C7E-BBE6-FDF2A254B585}"/>
    <cellStyle name="Notas 2 9 2 3" xfId="26003" xr:uid="{ADCC743B-E9F8-48EC-BE72-8977F283D54F}"/>
    <cellStyle name="Notas 2 9 2 3 2" xfId="37179" xr:uid="{68259382-FE6B-4294-A117-55C5E0B3B668}"/>
    <cellStyle name="Notas 2 9 2 4" xfId="30566" xr:uid="{D40F7BA5-FB1A-4C00-B8A8-6A8C2749015D}"/>
    <cellStyle name="Notas 2 9 3" xfId="11608" xr:uid="{D1DBE83B-80AC-4B71-A32A-DB26E984AEA9}"/>
    <cellStyle name="Notas 20" xfId="5722" xr:uid="{3D0F3878-7123-4D65-AC97-7880EC9CB6D1}"/>
    <cellStyle name="Notas 20 2" xfId="8700" xr:uid="{1A3C8323-B4C6-4FF9-951C-AF5F359BD5A3}"/>
    <cellStyle name="Notas 20 2 2" xfId="21524" xr:uid="{727EEDC5-E398-466F-9CEC-2D09FB22EE3D}"/>
    <cellStyle name="Notas 20 2 3" xfId="25787" xr:uid="{92EFD7E0-4DFF-4DB6-95B7-73C912F1B89A}"/>
    <cellStyle name="Notas 20 2 3 2" xfId="36972" xr:uid="{617E607F-9E87-49CC-B346-84C777712CCE}"/>
    <cellStyle name="Notas 20 2 4" xfId="30278" xr:uid="{B42FD53D-E99A-471A-8CCD-46C650D85C4D}"/>
    <cellStyle name="Notas 20 3" xfId="11609" xr:uid="{5BC0A0B6-39B1-444B-B4EF-6D213A3B8E93}"/>
    <cellStyle name="Notas 21" xfId="5723" xr:uid="{64DEB497-D084-4936-A3CE-B6E67B5465DC}"/>
    <cellStyle name="Notas 21 2" xfId="8859" xr:uid="{2AD1B011-B087-451F-A1D2-872A9B5F494B}"/>
    <cellStyle name="Notas 21 2 2" xfId="21525" xr:uid="{810E1EC1-0A9B-4316-84B6-22921DF2C975}"/>
    <cellStyle name="Notas 21 2 3" xfId="25896" xr:uid="{5826E8AB-075A-4EE7-96E8-7E30AF8BB33A}"/>
    <cellStyle name="Notas 21 2 3 2" xfId="37077" xr:uid="{987B561D-E3C2-4583-9A5E-B320359129A3}"/>
    <cellStyle name="Notas 21 2 4" xfId="30429" xr:uid="{823DC250-1C49-4391-B6FC-561302CB31CE}"/>
    <cellStyle name="Notas 21 3" xfId="11610" xr:uid="{6A1F7AAC-6921-4D19-BD17-6268D7389B7E}"/>
    <cellStyle name="Notas 22" xfId="5724" xr:uid="{D78C22E3-11A7-425B-853D-179D31201272}"/>
    <cellStyle name="Notas 22 2" xfId="8701" xr:uid="{13403DDA-D06F-4028-9C9D-5612F7F006CA}"/>
    <cellStyle name="Notas 22 2 2" xfId="21526" xr:uid="{C92B0CCD-6483-49D1-83EE-0CFABC577932}"/>
    <cellStyle name="Notas 22 2 3" xfId="25788" xr:uid="{9B868935-8C33-4F46-B8D6-8EF76925845C}"/>
    <cellStyle name="Notas 22 2 3 2" xfId="36973" xr:uid="{63BABA22-31DB-4F42-AAB3-40526A5E5B6A}"/>
    <cellStyle name="Notas 22 2 4" xfId="30279" xr:uid="{C8FFDC39-4250-4D41-AAFF-9C70F724F54B}"/>
    <cellStyle name="Notas 22 3" xfId="11611" xr:uid="{2762BCD0-635C-467A-B6D1-4F4D6C95BFC1}"/>
    <cellStyle name="Notas 23" xfId="5725" xr:uid="{80210733-E289-4959-8B70-B7084B158BD7}"/>
    <cellStyle name="Notas 23 2" xfId="8455" xr:uid="{3F2562BE-ED1E-40E9-850D-21E3030DCFF7}"/>
    <cellStyle name="Notas 23 2 2" xfId="21527" xr:uid="{E5A9C69F-E355-44DC-9C08-EF7B766107CF}"/>
    <cellStyle name="Notas 23 2 3" xfId="25700" xr:uid="{318CD081-EDF8-435C-B238-7146FE0015CA}"/>
    <cellStyle name="Notas 23 2 3 2" xfId="36929" xr:uid="{46082D73-E224-4404-BF56-24B782CB184D}"/>
    <cellStyle name="Notas 23 2 4" xfId="30106" xr:uid="{B4D3295A-BF0E-4DC1-A5C0-D29A12DD42BF}"/>
    <cellStyle name="Notas 23 3" xfId="11612" xr:uid="{E874B19D-6559-4CC8-9AAA-EA17434294E5}"/>
    <cellStyle name="Notas 24" xfId="5726" xr:uid="{31C4C809-A7AD-4E6C-95BF-53EBD2E71671}"/>
    <cellStyle name="Notas 24 2" xfId="9238" xr:uid="{E79706AB-55F6-4781-9A1E-1016C2BDE64E}"/>
    <cellStyle name="Notas 24 2 2" xfId="21528" xr:uid="{34D9BD3E-269A-4F58-9141-687CC6E12A5E}"/>
    <cellStyle name="Notas 24 2 3" xfId="26076" xr:uid="{BC5255B8-CD8B-4E88-8D4A-D3531FF8160C}"/>
    <cellStyle name="Notas 24 2 3 2" xfId="37237" xr:uid="{1C5E931D-0760-45C9-9066-94851EF33085}"/>
    <cellStyle name="Notas 24 2 4" xfId="30785" xr:uid="{7B4D79E1-67F4-4F29-B1FE-CF514C9E7CE6}"/>
    <cellStyle name="Notas 24 3" xfId="11613" xr:uid="{76162BBB-FC1E-4224-8F2B-4FB91D172B68}"/>
    <cellStyle name="Notas 25" xfId="5727" xr:uid="{5CEEA216-6680-4087-B0E2-06358F7A8AC2}"/>
    <cellStyle name="Notas 25 2" xfId="9154" xr:uid="{D9A20022-A223-4824-9E38-70A25C9E3176}"/>
    <cellStyle name="Notas 25 2 2" xfId="21529" xr:uid="{A59D4AFD-D1AD-4CDC-B42E-9AE9C026EA21}"/>
    <cellStyle name="Notas 25 2 3" xfId="26058" xr:uid="{BF4E3308-81E9-43A0-8FA2-7144C2FC49C1}"/>
    <cellStyle name="Notas 25 2 3 2" xfId="37221" xr:uid="{E24249BB-65FF-40DE-B9C2-CF7821B22BDE}"/>
    <cellStyle name="Notas 25 2 4" xfId="30712" xr:uid="{6702EF04-2C6B-4FBA-A8F1-521083C9F04F}"/>
    <cellStyle name="Notas 25 3" xfId="11614" xr:uid="{623D27FA-6568-4B97-A000-BECA44973DEB}"/>
    <cellStyle name="Notas 26" xfId="5728" xr:uid="{02E21920-D945-4FC0-85BA-32AF393C9AA7}"/>
    <cellStyle name="Notas 26 2" xfId="9070" xr:uid="{BC1D17F7-D4B2-42C5-AD32-3ABA1E1096E7}"/>
    <cellStyle name="Notas 26 2 2" xfId="21530" xr:uid="{A29E22CE-C72E-4B0B-B3CC-473B9B01B598}"/>
    <cellStyle name="Notas 26 2 3" xfId="26024" xr:uid="{6FFD3DCA-8D64-4CFA-9328-2AC8A04F0388}"/>
    <cellStyle name="Notas 26 2 3 2" xfId="37196" xr:uid="{C37BA29E-658A-42D2-AC20-B9B7328E05B3}"/>
    <cellStyle name="Notas 26 2 4" xfId="30638" xr:uid="{D06F4229-416B-4745-8977-FE68BCC5F2E1}"/>
    <cellStyle name="Notas 26 3" xfId="11615" xr:uid="{8E8C5764-6875-4DF8-929D-CC954595C572}"/>
    <cellStyle name="Notas 27" xfId="5729" xr:uid="{BD11A891-AB83-4EFF-95B5-2F9A5F9C63D3}"/>
    <cellStyle name="Notas 27 2" xfId="9091" xr:uid="{0C33247F-8126-442C-8BD8-2E486F900FE7}"/>
    <cellStyle name="Notas 27 2 2" xfId="21531" xr:uid="{23099AE5-4ECB-4C89-9130-850B1C9F983C}"/>
    <cellStyle name="Notas 27 2 3" xfId="26034" xr:uid="{BC42D917-3B4E-4EA9-ACD1-F761EC10952B}"/>
    <cellStyle name="Notas 27 2 3 2" xfId="37205" xr:uid="{D7D764C0-2345-40EC-96FF-0541D2FA1B1A}"/>
    <cellStyle name="Notas 27 2 4" xfId="30657" xr:uid="{D256A144-BBBC-4397-A4EE-91EBBAC8E3AD}"/>
    <cellStyle name="Notas 27 3" xfId="11616" xr:uid="{45C84BCA-9B81-45BF-8441-C4D77F6FEF6C}"/>
    <cellStyle name="Notas 28" xfId="5730" xr:uid="{097F6F53-3E1C-49EA-B5E8-9F6ADA4E66AB}"/>
    <cellStyle name="Notas 28 2" xfId="9240" xr:uid="{D6EC1D27-272B-4118-94E7-BA4D164D0B25}"/>
    <cellStyle name="Notas 28 2 2" xfId="21532" xr:uid="{DD1A7A35-704C-4565-B085-2756720F667A}"/>
    <cellStyle name="Notas 28 2 3" xfId="26078" xr:uid="{F4DB54D3-6F02-4FC2-B6C9-EADE27DFDC3B}"/>
    <cellStyle name="Notas 28 2 3 2" xfId="37238" xr:uid="{553C96AF-EEA4-4975-A223-660B2D4A79EC}"/>
    <cellStyle name="Notas 28 2 4" xfId="30787" xr:uid="{1306BC3A-2109-430F-B873-146B37D3EA2C}"/>
    <cellStyle name="Notas 28 3" xfId="11617" xr:uid="{51900887-DF63-4646-9512-D7893CE15FE6}"/>
    <cellStyle name="Notas 29" xfId="5731" xr:uid="{48E04A31-C058-4A52-BAAA-CCDF6353CC08}"/>
    <cellStyle name="Notas 29 2" xfId="9107" xr:uid="{70EF71DF-6D5C-4A20-AA73-64ECA350221D}"/>
    <cellStyle name="Notas 29 2 2" xfId="21533" xr:uid="{815EEF30-1916-4D56-A821-CDF595EE2BE0}"/>
    <cellStyle name="Notas 29 2 3" xfId="26039" xr:uid="{D39B1CE2-FE94-4651-97A1-6D7988D7F774}"/>
    <cellStyle name="Notas 29 2 3 2" xfId="37209" xr:uid="{C211A7E3-9766-4981-A2B5-E1D423D3295B}"/>
    <cellStyle name="Notas 29 2 4" xfId="30671" xr:uid="{D4B3FA08-15D0-40DA-8FFF-35DEE435BF86}"/>
    <cellStyle name="Notas 29 3" xfId="11618" xr:uid="{C0A56B37-86EE-4BC8-AA94-BE5DABED7137}"/>
    <cellStyle name="Notas 3" xfId="865" xr:uid="{4F702213-1725-4D88-8775-A5E5A98DE4B3}"/>
    <cellStyle name="Notas 3 10" xfId="3753" xr:uid="{2D2E3096-21C5-443B-BA4E-84D2BD461940}"/>
    <cellStyle name="Notas 3 10 2" xfId="8510" xr:uid="{9795B638-19CE-49E2-9188-DA04C836D49E}"/>
    <cellStyle name="Notas 3 10 2 2" xfId="21535" xr:uid="{15946069-BCED-4BB4-B5C7-BD8B72A87111}"/>
    <cellStyle name="Notas 3 10 2 3" xfId="25728" xr:uid="{5C89EC4C-F642-4B35-85A3-688E040C7FF4}"/>
    <cellStyle name="Notas 3 10 2 3 2" xfId="36950" xr:uid="{D9E1C325-20B9-4DAC-8A03-57100EBF86DF}"/>
    <cellStyle name="Notas 3 10 2 4" xfId="30151" xr:uid="{AED75E16-338F-4A68-A40E-8BAC5D8323CB}"/>
    <cellStyle name="Notas 3 10 3" xfId="11620" xr:uid="{47DAFA76-CA54-4684-931C-FBF3D3164DF6}"/>
    <cellStyle name="Notas 3 11" xfId="3752" xr:uid="{3DB70B52-469D-4CFA-9809-7FC93889E552}"/>
    <cellStyle name="Notas 3 11 2" xfId="8998" xr:uid="{FC47F71F-ECE6-4FA7-B721-53B6F4796B8B}"/>
    <cellStyle name="Notas 3 11 2 2" xfId="30567" xr:uid="{5AA952D8-FA04-4CB6-8917-D06CE156CF30}"/>
    <cellStyle name="Notas 3 11 3" xfId="11621" xr:uid="{540DB314-F3C7-4F19-92AF-74EDB44F5DFC}"/>
    <cellStyle name="Notas 3 11 4" xfId="24278" xr:uid="{627C2A4C-9B61-48B4-B7CE-05576CA580F8}"/>
    <cellStyle name="Notas 3 11 4 2" xfId="36553" xr:uid="{144D261C-4CD4-477B-8ED7-33AB78903704}"/>
    <cellStyle name="Notas 3 12" xfId="9278" xr:uid="{7C007322-827B-4ABC-9691-E3118294E50A}"/>
    <cellStyle name="Notas 3 12 2" xfId="21534" xr:uid="{7FBCE58D-DDF4-446D-A6C6-11BF216F5361}"/>
    <cellStyle name="Notas 3 12 3" xfId="26094" xr:uid="{0E9BB0A3-A427-4D22-B0AC-B9C9DE58D3EC}"/>
    <cellStyle name="Notas 3 12 3 2" xfId="37249" xr:uid="{F27FD5BA-D594-4710-BC50-2ABF8CDDB7AC}"/>
    <cellStyle name="Notas 3 12 4" xfId="30821" xr:uid="{C224A75D-65D2-4DC4-9DE3-E4D7E92C1E0F}"/>
    <cellStyle name="Notas 3 13" xfId="11619" xr:uid="{23C10888-6A8D-47F4-B664-4EE91C67202D}"/>
    <cellStyle name="Notas 3 2" xfId="3754" xr:uid="{D751CCEC-3F56-4718-9D42-351CAF3F3A36}"/>
    <cellStyle name="Notas 3 2 2" xfId="9184" xr:uid="{C83801ED-CBD9-44BD-B79B-69CE6793FD48}"/>
    <cellStyle name="Notas 3 2 2 2" xfId="21536" xr:uid="{1B615421-2929-4AD0-BF34-A9235053068D}"/>
    <cellStyle name="Notas 3 2 2 3" xfId="26063" xr:uid="{155C35E9-E9EB-46F3-A132-3501D6104B17}"/>
    <cellStyle name="Notas 3 2 2 3 2" xfId="37225" xr:uid="{835C0F63-E9A0-4ADB-B852-066A8527CE98}"/>
    <cellStyle name="Notas 3 2 2 4" xfId="30741" xr:uid="{30B9B5F0-A925-466B-8700-3148EB07299F}"/>
    <cellStyle name="Notas 3 2 3" xfId="11622" xr:uid="{CF86F464-F4FA-47CD-A703-97C384779891}"/>
    <cellStyle name="Notas 3 3" xfId="3755" xr:uid="{356A7E7E-E1F7-412E-9219-740ACDB1D910}"/>
    <cellStyle name="Notas 3 3 2" xfId="9137" xr:uid="{8E5314F4-732C-44CD-8906-65A88C064A0D}"/>
    <cellStyle name="Notas 3 3 2 2" xfId="21537" xr:uid="{B7174449-DFB8-4B85-9122-9C5BA78FAB91}"/>
    <cellStyle name="Notas 3 3 2 3" xfId="26050" xr:uid="{370532A2-FDF0-4E72-8A06-6A0FA811F036}"/>
    <cellStyle name="Notas 3 3 2 3 2" xfId="37215" xr:uid="{50CC7EB2-997E-4D5C-9918-5D318F54192C}"/>
    <cellStyle name="Notas 3 3 2 4" xfId="30695" xr:uid="{699AFF39-C90E-440E-B21C-E0E6A9A568DB}"/>
    <cellStyle name="Notas 3 3 3" xfId="11623" xr:uid="{1F314919-02FB-4E66-8F0F-D8596D63CCCB}"/>
    <cellStyle name="Notas 3 4" xfId="3756" xr:uid="{A7ED0BCE-7142-407B-AB81-4DD9C9B70A24}"/>
    <cellStyle name="Notas 3 4 2" xfId="8995" xr:uid="{4BA049DB-2E7F-4525-92E0-5D9623070B7B}"/>
    <cellStyle name="Notas 3 4 2 2" xfId="21538" xr:uid="{52C4F4BE-8854-453A-9669-71D03C2AEDF6}"/>
    <cellStyle name="Notas 3 4 2 3" xfId="26001" xr:uid="{0682AE69-3B1D-45F0-92FB-2DD44832FFC9}"/>
    <cellStyle name="Notas 3 4 2 3 2" xfId="37177" xr:uid="{89739361-9A07-47F1-BA97-48EB85928EF0}"/>
    <cellStyle name="Notas 3 4 2 4" xfId="30564" xr:uid="{4820ED22-27B6-48A1-9F49-3B29E55DF5DE}"/>
    <cellStyle name="Notas 3 4 3" xfId="11624" xr:uid="{FA04238F-D0D4-443F-9F2A-969ED0F610D1}"/>
    <cellStyle name="Notas 3 5" xfId="3757" xr:uid="{F9E80FF4-13FC-4B65-BD3E-55C459E17A0E}"/>
    <cellStyle name="Notas 3 5 2" xfId="8996" xr:uid="{49FD0D7E-D9CF-409F-AD86-8962372AD9BF}"/>
    <cellStyle name="Notas 3 5 2 2" xfId="21539" xr:uid="{96407160-08DE-41F5-86D7-C26FE60732BB}"/>
    <cellStyle name="Notas 3 5 2 3" xfId="26002" xr:uid="{452DA26B-094D-40DE-A4E9-04010F32F742}"/>
    <cellStyle name="Notas 3 5 2 3 2" xfId="37178" xr:uid="{C27F072E-8184-4664-ACC3-ACE09550B355}"/>
    <cellStyle name="Notas 3 5 2 4" xfId="30565" xr:uid="{BEC5BC2D-40EA-4616-9716-915E7738E169}"/>
    <cellStyle name="Notas 3 5 3" xfId="11625" xr:uid="{5194CB44-585F-4D89-A1F8-49D0AE07E7AF}"/>
    <cellStyle name="Notas 3 6" xfId="3758" xr:uid="{B2F32E1F-6862-4061-B9A3-CCD4127B8A7F}"/>
    <cellStyle name="Notas 3 6 2" xfId="8509" xr:uid="{C257508A-C759-425F-B682-4ADAEF02FC97}"/>
    <cellStyle name="Notas 3 6 2 2" xfId="21540" xr:uid="{5B8DE2E7-E46C-4DE9-90ED-2B36CE2D27AC}"/>
    <cellStyle name="Notas 3 6 2 3" xfId="25727" xr:uid="{77C75C0A-F0A5-4C05-9030-7AEBDAB22D1C}"/>
    <cellStyle name="Notas 3 6 2 3 2" xfId="36949" xr:uid="{C2F37CDB-B080-4175-8C8F-46B1DCBBEFDC}"/>
    <cellStyle name="Notas 3 6 2 4" xfId="30150" xr:uid="{F7AB0029-C7AC-4A6E-97B8-3F736E9BF5C7}"/>
    <cellStyle name="Notas 3 6 3" xfId="11626" xr:uid="{A22171D2-360E-4814-AFCB-F72EB9FA9962}"/>
    <cellStyle name="Notas 3 7" xfId="3759" xr:uid="{448ADDB7-4128-4267-83E6-A67426610753}"/>
    <cellStyle name="Notas 3 7 2" xfId="9066" xr:uid="{5466BECF-C944-485B-A8D9-0768BBB52DDE}"/>
    <cellStyle name="Notas 3 7 2 2" xfId="21541" xr:uid="{AFFD0E73-3EA4-4C09-829A-D839D16D9603}"/>
    <cellStyle name="Notas 3 7 2 3" xfId="26023" xr:uid="{B8B4231B-B1E1-4790-BE71-E63023856B6F}"/>
    <cellStyle name="Notas 3 7 2 3 2" xfId="37195" xr:uid="{600B8E5F-407D-4CE2-BE43-B9D5A794495F}"/>
    <cellStyle name="Notas 3 7 2 4" xfId="30634" xr:uid="{94D466DF-757C-4EEF-9BF8-BEB85088903A}"/>
    <cellStyle name="Notas 3 7 3" xfId="11627" xr:uid="{5C177032-6F74-4FD3-AFE5-BBE5E63A3875}"/>
    <cellStyle name="Notas 3 8" xfId="3760" xr:uid="{D1D574AC-A8CF-4E1F-8C36-827568B3E541}"/>
    <cellStyle name="Notas 3 8 2" xfId="9221" xr:uid="{EA58D6B0-C4C8-4483-A6E1-3E15A9B67140}"/>
    <cellStyle name="Notas 3 8 2 2" xfId="21542" xr:uid="{323D1426-B5E6-4295-834B-27EEFFF299B1}"/>
    <cellStyle name="Notas 3 8 2 3" xfId="26072" xr:uid="{E723ADE9-31DF-415A-8CF7-0CB01011FD9F}"/>
    <cellStyle name="Notas 3 8 2 3 2" xfId="37233" xr:uid="{35A56F16-BDC9-4B38-B614-0338821C999A}"/>
    <cellStyle name="Notas 3 8 2 4" xfId="30770" xr:uid="{C2739CF3-39CE-40E2-9D96-BB113F5DCEF8}"/>
    <cellStyle name="Notas 3 8 3" xfId="11628" xr:uid="{1E0D77D5-C879-41E9-B910-987CEBDA67AF}"/>
    <cellStyle name="Notas 3 9" xfId="3761" xr:uid="{BF00DB53-7F64-4374-B6BC-E30A15BD576B}"/>
    <cellStyle name="Notas 3 9 2" xfId="8993" xr:uid="{F912D182-DB1C-4426-9AA0-B06E5D46094B}"/>
    <cellStyle name="Notas 3 9 2 2" xfId="21543" xr:uid="{0A162BA9-1B1A-45FF-9F41-B130B92B196A}"/>
    <cellStyle name="Notas 3 9 2 3" xfId="26000" xr:uid="{BDFD3CEA-1171-4306-AB6F-778E91208FB4}"/>
    <cellStyle name="Notas 3 9 2 3 2" xfId="37176" xr:uid="{CA2BD8F9-0C21-4CFB-A8F6-1A9940F965F5}"/>
    <cellStyle name="Notas 3 9 2 4" xfId="30562" xr:uid="{51FA0ED8-A016-4396-BB16-0C7D6B3EE31F}"/>
    <cellStyle name="Notas 3 9 3" xfId="11629" xr:uid="{4D9028E6-C5A3-4D28-9196-5722F4F64C91}"/>
    <cellStyle name="Notas 30" xfId="5732" xr:uid="{F41909E7-807C-4378-928D-26C0B9624FE8}"/>
    <cellStyle name="Notas 30 2" xfId="9162" xr:uid="{15FD82DE-32EB-4663-81E1-34AC4AA5A1C4}"/>
    <cellStyle name="Notas 30 2 2" xfId="21544" xr:uid="{AEDB5A63-3B2A-46C4-91EF-2F51ABC357D0}"/>
    <cellStyle name="Notas 30 2 3" xfId="26060" xr:uid="{E5ED914C-BF6E-41E3-82AE-25F71A1F21E6}"/>
    <cellStyle name="Notas 30 2 3 2" xfId="37223" xr:uid="{FF236926-178B-4750-8807-0DE72B1F6C57}"/>
    <cellStyle name="Notas 30 2 4" xfId="30720" xr:uid="{2E308083-9799-4144-9818-B0D6587B237C}"/>
    <cellStyle name="Notas 30 3" xfId="11630" xr:uid="{7AAA0C99-EB36-479F-AA21-43B22A1B3E35}"/>
    <cellStyle name="Notas 31" xfId="5733" xr:uid="{2826A823-55FB-4398-95BF-E762B762ED84}"/>
    <cellStyle name="Notas 31 2" xfId="9105" xr:uid="{582742B7-A801-4AC0-931E-AE59F2400FEF}"/>
    <cellStyle name="Notas 31 2 2" xfId="21545" xr:uid="{4880A85E-D321-4136-965B-A936AB3B907C}"/>
    <cellStyle name="Notas 31 2 3" xfId="26038" xr:uid="{9E5F5034-F732-44DA-9EEB-413FCBBAEFCE}"/>
    <cellStyle name="Notas 31 2 3 2" xfId="37208" xr:uid="{9078460E-2938-4392-9838-F4D4861786CA}"/>
    <cellStyle name="Notas 31 2 4" xfId="30670" xr:uid="{8F058741-7685-40C2-A58A-8E3923206301}"/>
    <cellStyle name="Notas 31 3" xfId="11631" xr:uid="{53050F15-AEB2-45B9-A5B9-D8B68F164BBD}"/>
    <cellStyle name="Notas 32" xfId="5734" xr:uid="{0043E1CC-6068-4BE7-A83A-7E28675DB672}"/>
    <cellStyle name="Notas 32 2" xfId="9148" xr:uid="{6F503571-620F-40CD-AC68-68A92DCD8CD4}"/>
    <cellStyle name="Notas 32 2 2" xfId="21546" xr:uid="{E0C613F4-CBCB-477D-9B33-0AA16673EDAF}"/>
    <cellStyle name="Notas 32 2 3" xfId="26056" xr:uid="{7DC76349-8466-4516-81E7-40DDA90C4481}"/>
    <cellStyle name="Notas 32 2 3 2" xfId="37219" xr:uid="{84828F9E-03DF-498E-9CF9-28277CD8F061}"/>
    <cellStyle name="Notas 32 2 4" xfId="30706" xr:uid="{A13171A2-D015-420B-9451-8CC3A0B727DC}"/>
    <cellStyle name="Notas 32 3" xfId="11632" xr:uid="{B99BBD83-B426-4006-8B5A-571E6BEE870C}"/>
    <cellStyle name="Notas 33" xfId="5735" xr:uid="{C5A2A79E-4FF1-45A2-A63C-6E52771DA36C}"/>
    <cellStyle name="Notas 33 2" xfId="9209" xr:uid="{86E8E699-9C58-467E-B487-88E8D00DB428}"/>
    <cellStyle name="Notas 33 2 2" xfId="21547" xr:uid="{2001327E-170B-47B9-BEA3-3B9A9FC1095F}"/>
    <cellStyle name="Notas 33 2 3" xfId="26068" xr:uid="{EA49FF6D-1A4C-4C34-B403-A7513B33C2EE}"/>
    <cellStyle name="Notas 33 2 3 2" xfId="37230" xr:uid="{DDB534BC-2253-4BC1-9C68-17B521A50CBB}"/>
    <cellStyle name="Notas 33 2 4" xfId="30760" xr:uid="{BD58C8D7-0EF8-4B31-98D4-32EC8B037D86}"/>
    <cellStyle name="Notas 33 3" xfId="11633" xr:uid="{056A9CC5-0C71-4BE6-A095-CC2A903606D0}"/>
    <cellStyle name="Notas 34" xfId="5736" xr:uid="{A782422A-904A-4E60-8E12-6A228F4C1539}"/>
    <cellStyle name="Notas 34 2" xfId="8858" xr:uid="{D715960C-951B-409E-8DD3-CB5B560179C1}"/>
    <cellStyle name="Notas 34 2 2" xfId="21548" xr:uid="{6D89F5BB-F8E9-440D-831C-0BA30C9B3C94}"/>
    <cellStyle name="Notas 34 2 3" xfId="25895" xr:uid="{78B99FE9-F852-41D5-986C-15AD2C900061}"/>
    <cellStyle name="Notas 34 2 3 2" xfId="37076" xr:uid="{0B6097DF-46B6-437F-93E8-0B39C9B9F11B}"/>
    <cellStyle name="Notas 34 2 4" xfId="30428" xr:uid="{B5E26AB5-2F88-4069-8A45-7AD4D58859EA}"/>
    <cellStyle name="Notas 34 3" xfId="11634" xr:uid="{EF173AC0-4876-4B47-9B67-6A0533C3D46C}"/>
    <cellStyle name="Notas 35" xfId="5737" xr:uid="{9B02665C-1C9F-46FA-A291-D689DE2ADC4F}"/>
    <cellStyle name="Notas 35 2" xfId="9084" xr:uid="{4DF3766A-5167-43D0-A2D7-974A3C700CA3}"/>
    <cellStyle name="Notas 35 2 2" xfId="21549" xr:uid="{E00B8B08-ABB9-405E-B709-915558FCCDE3}"/>
    <cellStyle name="Notas 35 2 3" xfId="26031" xr:uid="{F2D4979F-7C84-4B0B-B016-EF036566A6AF}"/>
    <cellStyle name="Notas 35 2 3 2" xfId="37202" xr:uid="{BC4D645B-80E8-41D6-A03F-7402640EEF30}"/>
    <cellStyle name="Notas 35 2 4" xfId="30651" xr:uid="{BCB47222-906B-4537-92A7-3EB5A435ADB8}"/>
    <cellStyle name="Notas 35 3" xfId="11635" xr:uid="{1536A59B-B442-4977-885D-198FCCA2C9F8}"/>
    <cellStyle name="Notas 36" xfId="5738" xr:uid="{5C1A055B-E1D5-4AD2-9990-BAFA4B2F3B00}"/>
    <cellStyle name="Notas 36 2" xfId="8699" xr:uid="{F0E5B55D-3610-4F4D-8FB8-E2D0AD32948B}"/>
    <cellStyle name="Notas 36 2 2" xfId="21550" xr:uid="{E0A920CD-8FE8-4861-B31B-3BE91CB56C7C}"/>
    <cellStyle name="Notas 36 2 3" xfId="25786" xr:uid="{6CE82792-FF53-47CF-A1F5-E55C39D6EDEB}"/>
    <cellStyle name="Notas 36 2 3 2" xfId="36971" xr:uid="{C1F3C8C4-AA2E-4FD2-B129-5976C23F6CC6}"/>
    <cellStyle name="Notas 36 2 4" xfId="30277" xr:uid="{B8C8E1AC-A9C0-40E8-A924-9F46E1606707}"/>
    <cellStyle name="Notas 36 3" xfId="11636" xr:uid="{A5F9CB54-4A02-44F5-A7C3-E5EB3A961DEA}"/>
    <cellStyle name="Notas 37" xfId="5739" xr:uid="{A6BCA6E0-9D9D-4FD0-9A18-A4CE4FB3C46E}"/>
    <cellStyle name="Notas 37 2" xfId="8857" xr:uid="{659FD41B-24E7-4DCF-9B47-0854CEEC07D2}"/>
    <cellStyle name="Notas 37 2 2" xfId="21551" xr:uid="{DB07F42F-56BA-426A-ADC8-EE0616FB86FA}"/>
    <cellStyle name="Notas 37 2 3" xfId="25894" xr:uid="{33FF7344-715E-4936-AF22-0668FBAD9F05}"/>
    <cellStyle name="Notas 37 2 3 2" xfId="37075" xr:uid="{1BD2B800-AAD5-4199-B3AB-74F84F85A0E2}"/>
    <cellStyle name="Notas 37 2 4" xfId="30427" xr:uid="{0375722A-9109-45E7-87A6-92AB2A3ABF86}"/>
    <cellStyle name="Notas 37 3" xfId="11637" xr:uid="{EA5F7FAF-8D0F-49F4-B2B2-578F2C3BE0C8}"/>
    <cellStyle name="Notas 38" xfId="5740" xr:uid="{EFEA63C5-EED2-405B-A5CF-A0E97B1050D3}"/>
    <cellStyle name="Notas 38 2" xfId="8856" xr:uid="{B6748B33-CF79-482B-84FB-486E41D1E3EF}"/>
    <cellStyle name="Notas 38 2 2" xfId="21552" xr:uid="{15620591-EA0B-4272-88C7-0E0A51EC4282}"/>
    <cellStyle name="Notas 38 2 3" xfId="25893" xr:uid="{3C934340-C507-4922-8E00-2B673C69CE1F}"/>
    <cellStyle name="Notas 38 2 3 2" xfId="37074" xr:uid="{FE40F1AF-3741-4E91-B0C1-7653834F5B95}"/>
    <cellStyle name="Notas 38 2 4" xfId="30426" xr:uid="{DDBA730D-A0B7-407C-9216-996D55672F7F}"/>
    <cellStyle name="Notas 38 3" xfId="11638" xr:uid="{2A2BEB3B-1CEC-4044-91C1-A18A1590EC8C}"/>
    <cellStyle name="Notas 39" xfId="5741" xr:uid="{444F7E35-584B-4CBF-8052-218EC0B48C5A}"/>
    <cellStyle name="Notas 39 2" xfId="8855" xr:uid="{517A189D-EEBF-4D38-8EE1-071C0F1AE698}"/>
    <cellStyle name="Notas 39 2 2" xfId="21553" xr:uid="{36E8A238-5ADA-4431-AC4F-FC101C3B319F}"/>
    <cellStyle name="Notas 39 2 3" xfId="25892" xr:uid="{25256F50-33C5-416B-B6A2-B01B6530E0E9}"/>
    <cellStyle name="Notas 39 2 3 2" xfId="37073" xr:uid="{8BB142AF-2F57-4C73-BA0B-CC282E449797}"/>
    <cellStyle name="Notas 39 2 4" xfId="30425" xr:uid="{00916A9D-F8C7-4AF0-9BEE-48DD44DEC32D}"/>
    <cellStyle name="Notas 39 3" xfId="11639" xr:uid="{946B2869-4603-4D58-879A-156BA9455D94}"/>
    <cellStyle name="Notas 4" xfId="1037" xr:uid="{4E5AF2AE-D757-4DE0-8C50-305233C72F16}"/>
    <cellStyle name="Notas 4 10" xfId="3763" xr:uid="{C32A9B52-579C-4B59-BF02-0BC113EEEC64}"/>
    <cellStyle name="Notas 4 10 2" xfId="8508" xr:uid="{71243FFC-E7A1-431C-96D5-02520D4B3D29}"/>
    <cellStyle name="Notas 4 10 2 2" xfId="21555" xr:uid="{E40F94DC-F3A9-43B8-93C1-A96D36EFFB87}"/>
    <cellStyle name="Notas 4 10 2 3" xfId="25726" xr:uid="{6557A35E-FEA0-4F4A-904F-CDDDE59EAD15}"/>
    <cellStyle name="Notas 4 10 2 3 2" xfId="36948" xr:uid="{07740C30-C8E8-4F90-872D-BB1188051472}"/>
    <cellStyle name="Notas 4 10 2 4" xfId="30149" xr:uid="{E5AAE5FA-FA60-44D7-B721-946057FD1029}"/>
    <cellStyle name="Notas 4 10 3" xfId="11641" xr:uid="{A7F953C5-ABA9-4959-B9B1-E7FDE27ED625}"/>
    <cellStyle name="Notas 4 11" xfId="3762" xr:uid="{41019A2D-B963-43FE-B216-8AC6B2BB8BBC}"/>
    <cellStyle name="Notas 4 11 2" xfId="8994" xr:uid="{B07B6D84-74D1-4537-8ECF-26D891D44A98}"/>
    <cellStyle name="Notas 4 11 2 2" xfId="30563" xr:uid="{87939EBB-B2F0-4EBE-A0E7-BD5F98DB3210}"/>
    <cellStyle name="Notas 4 11 3" xfId="11642" xr:uid="{77881B01-3423-4A6F-96D3-D83EF2BBF2CF}"/>
    <cellStyle name="Notas 4 11 4" xfId="24279" xr:uid="{C62F6E7D-379B-4878-9AFA-BB4B5DC0A2BA}"/>
    <cellStyle name="Notas 4 11 4 2" xfId="36554" xr:uid="{3FEC4305-0EB2-40B6-B57A-6C1213512139}"/>
    <cellStyle name="Notas 4 12" xfId="8761" xr:uid="{3C56A060-02A2-4ECE-A4EF-72D70FF01430}"/>
    <cellStyle name="Notas 4 12 2" xfId="21554" xr:uid="{8C1FCC7E-0979-4A8B-95C8-513D57EEF7A4}"/>
    <cellStyle name="Notas 4 12 3" xfId="25815" xr:uid="{02EB2B4C-767B-41E7-B48E-C72476E37AA5}"/>
    <cellStyle name="Notas 4 12 3 2" xfId="36997" xr:uid="{7DF4E820-61BA-4A1A-BB1A-7BD037C86589}"/>
    <cellStyle name="Notas 4 12 4" xfId="30337" xr:uid="{6C17BD87-0005-4016-B483-EF1AEF07CCC9}"/>
    <cellStyle name="Notas 4 13" xfId="11640" xr:uid="{1F486513-7B50-4451-A798-699212E9A56B}"/>
    <cellStyle name="Notas 4 14" xfId="23797" xr:uid="{CEFCC3A0-3E1D-444C-B882-87327BC7D45D}"/>
    <cellStyle name="Notas 4 14 2" xfId="36523" xr:uid="{90E6F589-B916-4026-A39B-BD8A25D73154}"/>
    <cellStyle name="Notas 4 2" xfId="3764" xr:uid="{C9E9C4FF-052A-4AC3-9A9E-D977A8DB7BEB}"/>
    <cellStyle name="Notas 4 2 2" xfId="9076" xr:uid="{28CDDFF9-CA78-4EF2-8A58-D7D538594140}"/>
    <cellStyle name="Notas 4 2 2 2" xfId="21556" xr:uid="{0AA98807-2E58-48B0-BD45-45E67014C2C8}"/>
    <cellStyle name="Notas 4 2 2 3" xfId="26029" xr:uid="{7217F990-5BEF-43AD-B330-5982A0B21AEF}"/>
    <cellStyle name="Notas 4 2 2 3 2" xfId="37200" xr:uid="{81158316-1D8B-4806-8E7D-FCCCCD894383}"/>
    <cellStyle name="Notas 4 2 2 4" xfId="30643" xr:uid="{47669A29-8CEB-4F86-9BDD-14434321136A}"/>
    <cellStyle name="Notas 4 2 3" xfId="11643" xr:uid="{32013491-1C18-4ECB-ABE6-227024480FF9}"/>
    <cellStyle name="Notas 4 3" xfId="3765" xr:uid="{5DCAEFEA-F8CC-4A21-9919-51E0F086B653}"/>
    <cellStyle name="Notas 4 3 2" xfId="9199" xr:uid="{C945222E-92D1-4B5B-B10F-F66C81C13976}"/>
    <cellStyle name="Notas 4 3 2 2" xfId="21557" xr:uid="{5FB64CE4-FE0F-438E-ABF3-21821FAD0885}"/>
    <cellStyle name="Notas 4 3 2 3" xfId="26066" xr:uid="{99CF2D2C-4662-4AF0-8B4A-03C62A1AEF2D}"/>
    <cellStyle name="Notas 4 3 2 3 2" xfId="37228" xr:uid="{CF49A192-D59F-4DB4-9E51-C0C408522A06}"/>
    <cellStyle name="Notas 4 3 2 4" xfId="30752" xr:uid="{B5AFF9EC-FB49-4973-AA75-EDAFB56D105C}"/>
    <cellStyle name="Notas 4 3 3" xfId="11644" xr:uid="{8375F2F0-B89D-436F-BBF0-4060EFC03924}"/>
    <cellStyle name="Notas 4 4" xfId="3766" xr:uid="{CCD53358-FF68-411B-9044-34693E5AD68A}"/>
    <cellStyle name="Notas 4 4 2" xfId="8991" xr:uid="{580DE34E-4695-45DF-8362-3119A16880A7}"/>
    <cellStyle name="Notas 4 4 2 2" xfId="21558" xr:uid="{B07392EC-C347-49F8-A641-D4DF5716E7CD}"/>
    <cellStyle name="Notas 4 4 2 3" xfId="25998" xr:uid="{ED90A7F2-AF3E-409B-A3E0-BE4AB35DA406}"/>
    <cellStyle name="Notas 4 4 2 3 2" xfId="37174" xr:uid="{A7BF03B7-254C-40F4-8F4F-12C626403336}"/>
    <cellStyle name="Notas 4 4 2 4" xfId="30560" xr:uid="{FAF758A6-546C-4D81-B0B6-4B079B33934E}"/>
    <cellStyle name="Notas 4 4 3" xfId="11645" xr:uid="{D36F6593-B4E2-494A-A085-4A0E74530185}"/>
    <cellStyle name="Notas 4 5" xfId="3767" xr:uid="{D84BB37E-F554-4D4E-A05F-9B2F319448FB}"/>
    <cellStyle name="Notas 4 5 2" xfId="8992" xr:uid="{931CACE5-FC5D-4448-B5E5-83CDB3D14306}"/>
    <cellStyle name="Notas 4 5 2 2" xfId="21559" xr:uid="{96090B68-D949-46B0-9F96-4ABDA3A72BCD}"/>
    <cellStyle name="Notas 4 5 2 3" xfId="25999" xr:uid="{F6D2CAF7-675B-48E9-AD2D-7BA2B34B2C17}"/>
    <cellStyle name="Notas 4 5 2 3 2" xfId="37175" xr:uid="{34ADE63A-02EC-459E-89D3-6CB4FA86A03D}"/>
    <cellStyle name="Notas 4 5 2 4" xfId="30561" xr:uid="{DE386CE1-F110-44B9-B961-0D4BAA30C242}"/>
    <cellStyle name="Notas 4 5 3" xfId="11646" xr:uid="{CBCBD3EA-FEC8-4039-B3F4-D7220C7A3B9F}"/>
    <cellStyle name="Notas 4 6" xfId="3768" xr:uid="{3987DDF0-511D-4DD5-9057-2353205145D1}"/>
    <cellStyle name="Notas 4 6 2" xfId="8507" xr:uid="{E1093A5C-59FB-4D18-B428-CE219BE164CD}"/>
    <cellStyle name="Notas 4 6 2 2" xfId="21560" xr:uid="{A6360A13-3E4B-45F5-AF24-FB5D9236172D}"/>
    <cellStyle name="Notas 4 6 2 3" xfId="25725" xr:uid="{EEAD3DA1-0344-44FB-BD2A-05CDC8C86094}"/>
    <cellStyle name="Notas 4 6 2 3 2" xfId="36947" xr:uid="{54392D71-54BD-45EA-8095-0334789876EB}"/>
    <cellStyle name="Notas 4 6 2 4" xfId="30148" xr:uid="{4EC5FC32-9770-4936-BDC3-9DDC3030650B}"/>
    <cellStyle name="Notas 4 6 3" xfId="11647" xr:uid="{B20480DC-FAE3-43ED-B84A-E33A018B019A}"/>
    <cellStyle name="Notas 4 7" xfId="3769" xr:uid="{188CF9FD-6B21-4508-BFB5-765D11825405}"/>
    <cellStyle name="Notas 4 7 2" xfId="9075" xr:uid="{C62B9D97-AC8A-4A1C-9AB8-067E717E6D25}"/>
    <cellStyle name="Notas 4 7 2 2" xfId="21561" xr:uid="{6F0F1604-31F5-4B0C-A120-8A84A0B62DB3}"/>
    <cellStyle name="Notas 4 7 2 3" xfId="26028" xr:uid="{014C71D4-1F71-4261-9673-69E05C0297DF}"/>
    <cellStyle name="Notas 4 7 2 3 2" xfId="37199" xr:uid="{AB1AA44D-8054-4D48-A51D-612E54A29478}"/>
    <cellStyle name="Notas 4 7 2 4" xfId="30642" xr:uid="{7581E395-4213-4899-99A0-6013FFF42B53}"/>
    <cellStyle name="Notas 4 7 3" xfId="11648" xr:uid="{7F8A0CB6-C2A4-4206-9608-B8E869CA3735}"/>
    <cellStyle name="Notas 4 8" xfId="3770" xr:uid="{2AA3E909-7F7E-49A7-99AD-9116B929BE4C}"/>
    <cellStyle name="Notas 4 8 2" xfId="8942" xr:uid="{31BB5D84-F1FA-4B88-9C88-83AAF7E1B6A2}"/>
    <cellStyle name="Notas 4 8 2 2" xfId="21562" xr:uid="{F2358612-7BA3-44C5-980C-FD42E50DD69E}"/>
    <cellStyle name="Notas 4 8 2 3" xfId="25970" xr:uid="{9E4BD1A7-1D67-40B3-BB69-B3BCC96C7532}"/>
    <cellStyle name="Notas 4 8 2 3 2" xfId="37150" xr:uid="{C098CFA5-707E-4684-9E95-D7387F681E8F}"/>
    <cellStyle name="Notas 4 8 2 4" xfId="30512" xr:uid="{06663887-AA30-471C-B9C7-A15A191499D9}"/>
    <cellStyle name="Notas 4 8 3" xfId="11649" xr:uid="{360309DA-3981-4D3F-9751-50EA744CD5D0}"/>
    <cellStyle name="Notas 4 9" xfId="3771" xr:uid="{E72F852E-9A81-416C-9A41-83018CDD5745}"/>
    <cellStyle name="Notas 4 9 2" xfId="8989" xr:uid="{023E9C8E-F27F-4DB2-9CB1-CA2F6898662C}"/>
    <cellStyle name="Notas 4 9 2 2" xfId="21563" xr:uid="{48D83841-9EBA-492D-AE9B-0D8587025081}"/>
    <cellStyle name="Notas 4 9 2 3" xfId="25997" xr:uid="{71923E0D-87E6-43AE-B466-4B55DE465E88}"/>
    <cellStyle name="Notas 4 9 2 3 2" xfId="37173" xr:uid="{746925DD-6A8D-4ACC-BE78-5CC0EF0368A7}"/>
    <cellStyle name="Notas 4 9 2 4" xfId="30558" xr:uid="{4DB1AAEE-B40B-48CC-95C1-855C9108B729}"/>
    <cellStyle name="Notas 4 9 3" xfId="11650" xr:uid="{F9D937E7-841B-4C96-B250-774DB00F58B2}"/>
    <cellStyle name="Notas 40" xfId="5742" xr:uid="{EDB767B7-773F-4B70-9E4B-A5631529BF51}"/>
    <cellStyle name="Notas 40 2" xfId="8854" xr:uid="{510B91ED-0C1F-4C81-87E7-25322A88E3A2}"/>
    <cellStyle name="Notas 40 2 2" xfId="21564" xr:uid="{8A6E43B2-F34B-4ECB-997A-6FEB92282C74}"/>
    <cellStyle name="Notas 40 2 3" xfId="25891" xr:uid="{B3E4BF45-AE44-400D-A8BE-EFA2731B0346}"/>
    <cellStyle name="Notas 40 2 3 2" xfId="37072" xr:uid="{4533F6B5-E3E0-490A-9181-91C2CBB0FD42}"/>
    <cellStyle name="Notas 40 2 4" xfId="30424" xr:uid="{C98B2E33-B357-49C0-AB2F-80D006322BCF}"/>
    <cellStyle name="Notas 40 3" xfId="11651" xr:uid="{29D9FBE2-5BB8-414F-9282-E13F1F89F5D5}"/>
    <cellStyle name="Notas 41" xfId="5743" xr:uid="{DAFD7D34-94D1-4E28-A00C-39AD7F94B3C9}"/>
    <cellStyle name="Notas 41 2" xfId="8853" xr:uid="{ED292AA0-62F5-488F-952E-75B10DE19A3B}"/>
    <cellStyle name="Notas 41 2 2" xfId="21565" xr:uid="{544B5086-7B6B-4AA6-A8FA-D631192802EE}"/>
    <cellStyle name="Notas 41 2 3" xfId="25890" xr:uid="{4D66F6C6-162A-44A4-A02E-C69BFDAD0B18}"/>
    <cellStyle name="Notas 41 2 3 2" xfId="37071" xr:uid="{E28E10B9-C7A6-45DF-9415-C75562EC4FD1}"/>
    <cellStyle name="Notas 41 2 4" xfId="30423" xr:uid="{AE519B7C-F207-4AE6-AEFA-E29E630C516C}"/>
    <cellStyle name="Notas 41 3" xfId="11652" xr:uid="{3A535EB6-E245-4E84-A6F2-B7A5141AF062}"/>
    <cellStyle name="Notas 42" xfId="5744" xr:uid="{4E92E07A-8AA3-49CF-A989-78071BFA3D59}"/>
    <cellStyle name="Notas 42 2" xfId="8852" xr:uid="{7AB664F6-03AD-4573-9BF2-E7B76BADE519}"/>
    <cellStyle name="Notas 42 2 2" xfId="21566" xr:uid="{349C4C34-FC43-4A53-B2A7-1B468451218D}"/>
    <cellStyle name="Notas 42 2 3" xfId="25889" xr:uid="{CD7AC175-4D71-4448-9AC6-E1E39AF28C3F}"/>
    <cellStyle name="Notas 42 2 3 2" xfId="37070" xr:uid="{49C091BA-576E-4DFE-AFBF-AED4E9B6D3EC}"/>
    <cellStyle name="Notas 42 2 4" xfId="30422" xr:uid="{EB0E4883-8DC8-4450-93D7-84BB2C646D2F}"/>
    <cellStyle name="Notas 42 3" xfId="11653" xr:uid="{AC1A5DAB-D867-4C76-A155-04A68C685384}"/>
    <cellStyle name="Notas 43" xfId="5745" xr:uid="{6BD2C790-7147-4946-92F1-4E0CA82CAF93}"/>
    <cellStyle name="Notas 43 2" xfId="8851" xr:uid="{4012D772-BAD0-41B4-818F-2E99C794124A}"/>
    <cellStyle name="Notas 43 2 2" xfId="21567" xr:uid="{0A1DA3B2-A9B8-4AA3-AD15-4995F0069141}"/>
    <cellStyle name="Notas 43 2 3" xfId="25888" xr:uid="{A7166495-F879-4668-AECA-202A6D51A11A}"/>
    <cellStyle name="Notas 43 2 3 2" xfId="37069" xr:uid="{B581F48F-ABDD-4F28-B2D8-DB69480781EF}"/>
    <cellStyle name="Notas 43 2 4" xfId="30421" xr:uid="{D2AA84C6-36CF-4A67-9152-780994B28D60}"/>
    <cellStyle name="Notas 43 3" xfId="11654" xr:uid="{51C9E0C7-8D2B-4D0B-8ABA-F0805C674F7A}"/>
    <cellStyle name="Notas 44" xfId="5746" xr:uid="{681603A0-734C-4FB0-BAF6-7BA90276F5BE}"/>
    <cellStyle name="Notas 44 2" xfId="8850" xr:uid="{5A381D39-88DD-4F30-BFAF-A1664C87D1FE}"/>
    <cellStyle name="Notas 44 2 2" xfId="21568" xr:uid="{16F604D9-DFDD-4303-B5C8-D9D9EDF56D36}"/>
    <cellStyle name="Notas 44 2 3" xfId="25887" xr:uid="{61891F19-8D36-407B-A19E-8FC48E8892EA}"/>
    <cellStyle name="Notas 44 2 3 2" xfId="37068" xr:uid="{94D4D20D-2471-418B-9FBD-0BAF761A0C9F}"/>
    <cellStyle name="Notas 44 2 4" xfId="30420" xr:uid="{9710666F-AB9B-4AD8-8DA9-8A84A465BFB5}"/>
    <cellStyle name="Notas 44 3" xfId="11655" xr:uid="{2C2A470B-6185-4222-A6FE-791B2F617D15}"/>
    <cellStyle name="Notas 45" xfId="5747" xr:uid="{2746139C-64AF-42BD-9209-C6F5AA6F293A}"/>
    <cellStyle name="Notas 45 2" xfId="8849" xr:uid="{64DBDC56-CE7B-44A6-89F7-E5063FEBE8AD}"/>
    <cellStyle name="Notas 45 2 2" xfId="21569" xr:uid="{00106A9E-93BF-439D-93EA-1FFEFAAFE831}"/>
    <cellStyle name="Notas 45 2 3" xfId="25886" xr:uid="{63B78902-38D1-4193-9116-650BA0161E49}"/>
    <cellStyle name="Notas 45 2 3 2" xfId="37067" xr:uid="{C0F126F9-8812-46D7-9C35-8FE9F0903F6A}"/>
    <cellStyle name="Notas 45 2 4" xfId="30419" xr:uid="{01CDFD84-8020-4472-A14C-4C603943A694}"/>
    <cellStyle name="Notas 45 3" xfId="11656" xr:uid="{B2829910-641B-4DB9-B337-16D32DECCEF8}"/>
    <cellStyle name="Notas 46" xfId="5748" xr:uid="{51BF7A0B-2D5C-4DD0-9B03-D44DE417293F}"/>
    <cellStyle name="Notas 46 2" xfId="8848" xr:uid="{ABA2917C-6D5C-43E7-B530-13C5D9EF4F1A}"/>
    <cellStyle name="Notas 46 2 2" xfId="21570" xr:uid="{6DB48978-D6D0-4BFD-9770-8AD93078E6D6}"/>
    <cellStyle name="Notas 46 2 3" xfId="25885" xr:uid="{947851F9-72C2-4A90-A83A-E32A89C0BD43}"/>
    <cellStyle name="Notas 46 2 3 2" xfId="37066" xr:uid="{DB5FF99C-85D5-4682-9FEB-89AF900C482C}"/>
    <cellStyle name="Notas 46 2 4" xfId="30418" xr:uid="{C3E0C665-BF14-4E34-8DCC-B80DCAA69D11}"/>
    <cellStyle name="Notas 46 3" xfId="11657" xr:uid="{54472A6D-148E-4C9C-8523-F5788C6A5863}"/>
    <cellStyle name="Notas 47" xfId="5749" xr:uid="{5D89A9E4-3A75-40A3-B0D2-E82D12E26AFC}"/>
    <cellStyle name="Notas 47 2" xfId="8847" xr:uid="{85E7567C-2729-49C9-B893-459950271824}"/>
    <cellStyle name="Notas 47 2 2" xfId="21571" xr:uid="{09E9DED5-9249-444D-9654-EF22F99371C7}"/>
    <cellStyle name="Notas 47 2 3" xfId="25884" xr:uid="{44551BF8-2023-40FD-BC75-AEA450E5A385}"/>
    <cellStyle name="Notas 47 2 3 2" xfId="37065" xr:uid="{199C9DCF-D62E-4039-8591-A22DF879BF2D}"/>
    <cellStyle name="Notas 47 2 4" xfId="30417" xr:uid="{93AD841C-AE79-45A0-90D6-7348FCFEB6F6}"/>
    <cellStyle name="Notas 47 3" xfId="11658" xr:uid="{01C19A3B-A529-409D-BF1A-5D9E51719CFA}"/>
    <cellStyle name="Notas 48" xfId="5750" xr:uid="{E7826F7A-356F-4AEB-B75D-6C8DA8C2DDCD}"/>
    <cellStyle name="Notas 48 2" xfId="8846" xr:uid="{DFE7C9FD-AB54-4630-BD8D-C248C733EAE6}"/>
    <cellStyle name="Notas 48 2 2" xfId="21572" xr:uid="{A8300248-B5E9-4D9C-8C4A-815C04EA0897}"/>
    <cellStyle name="Notas 48 2 3" xfId="25883" xr:uid="{C4AE90EA-CECA-4DAD-A979-F192BBB78CEF}"/>
    <cellStyle name="Notas 48 2 3 2" xfId="37064" xr:uid="{552B0BF1-93DD-4694-B6BF-F6C7099B7B4E}"/>
    <cellStyle name="Notas 48 2 4" xfId="30416" xr:uid="{D495D782-2AD0-4366-A5FE-435598985DFC}"/>
    <cellStyle name="Notas 48 3" xfId="11659" xr:uid="{A4C9AFE4-BE2E-4F86-A416-B8F88471E83E}"/>
    <cellStyle name="Notas 49" xfId="5751" xr:uid="{CD546185-A48E-40C4-A0DA-8B08AEFF904D}"/>
    <cellStyle name="Notas 49 2" xfId="8845" xr:uid="{450DF1D0-2AAF-4002-B523-FE990196D15B}"/>
    <cellStyle name="Notas 49 2 2" xfId="21573" xr:uid="{290C3AC0-FA28-4B24-AB3A-6970170D0776}"/>
    <cellStyle name="Notas 49 2 3" xfId="25882" xr:uid="{8FC0B707-A404-4F8E-AD0A-ECA8034CAB91}"/>
    <cellStyle name="Notas 49 2 3 2" xfId="37063" xr:uid="{DE62B9FC-60E8-40E9-B066-91CD078F0FBF}"/>
    <cellStyle name="Notas 49 2 4" xfId="30415" xr:uid="{C17F705F-1774-4385-8FE7-0D68B78C28D4}"/>
    <cellStyle name="Notas 49 3" xfId="11660" xr:uid="{FAA6F7AD-7B43-4C3C-A569-5550A888C7A9}"/>
    <cellStyle name="Notas 5" xfId="1153" xr:uid="{55D3775E-EF55-4CB0-9ED9-AA07A030EF9A}"/>
    <cellStyle name="Notas 5 2" xfId="3773" xr:uid="{BC05F616-9937-46F5-A57A-604C320AC68F}"/>
    <cellStyle name="Notas 5 2 2" xfId="8506" xr:uid="{60E1C065-725D-4456-92F1-B3EE0EC524A2}"/>
    <cellStyle name="Notas 5 2 2 2" xfId="21575" xr:uid="{76152671-EEE6-48CD-830B-88C8FB5045D9}"/>
    <cellStyle name="Notas 5 2 2 3" xfId="25724" xr:uid="{D62FC3ED-A270-4844-8A85-D0BA514C4F07}"/>
    <cellStyle name="Notas 5 2 2 3 2" xfId="36946" xr:uid="{EEF9D274-7520-47E2-B98C-3F131661479A}"/>
    <cellStyle name="Notas 5 2 2 4" xfId="30147" xr:uid="{A1350654-E150-45A3-927C-9A7EDB2F4AD1}"/>
    <cellStyle name="Notas 5 2 3" xfId="11662" xr:uid="{05670D1B-571F-4D55-BEC2-565477D7B944}"/>
    <cellStyle name="Notas 5 3" xfId="5752" xr:uid="{18228BC1-E2B6-4969-8B15-355C5875C576}"/>
    <cellStyle name="Notas 5 3 2" xfId="8844" xr:uid="{DC94B5F4-8F96-4F00-AC1A-B8282A1B88AC}"/>
    <cellStyle name="Notas 5 3 2 2" xfId="21576" xr:uid="{F04515B6-8224-4743-B5A0-1B0FCFA112DF}"/>
    <cellStyle name="Notas 5 3 2 3" xfId="25881" xr:uid="{C7B0CC42-ED02-4A1C-833F-0E0FD1E4E1E2}"/>
    <cellStyle name="Notas 5 3 2 3 2" xfId="37062" xr:uid="{44F0ED4C-E770-48BC-ABD3-E3347F7AAEE1}"/>
    <cellStyle name="Notas 5 3 2 4" xfId="30414" xr:uid="{2FF2BB34-C58E-4A40-87E7-EA06A40D5DF3}"/>
    <cellStyle name="Notas 5 3 3" xfId="11663" xr:uid="{E856327D-3336-4564-9F41-3F062CFDBB64}"/>
    <cellStyle name="Notas 5 4" xfId="3772" xr:uid="{CE0CEF61-63D0-493F-94E7-802ED552F53E}"/>
    <cellStyle name="Notas 5 4 2" xfId="8990" xr:uid="{6572C066-2157-4825-8C68-DE0EF442735D}"/>
    <cellStyle name="Notas 5 4 2 2" xfId="30559" xr:uid="{1197C1D9-1820-4388-BDDE-AAD4D936850C}"/>
    <cellStyle name="Notas 5 4 3" xfId="11664" xr:uid="{5018CC3C-10E2-4D8D-B038-80CC7F327C08}"/>
    <cellStyle name="Notas 5 4 4" xfId="24280" xr:uid="{E4E8FB94-259F-41D6-B8B8-A02714ABAB3C}"/>
    <cellStyle name="Notas 5 4 4 2" xfId="36555" xr:uid="{054CF045-80F3-4FA5-B6A6-4E18EA8A1B84}"/>
    <cellStyle name="Notas 5 5" xfId="9037" xr:uid="{DE1368D2-EA70-4E58-92D1-4124821B2901}"/>
    <cellStyle name="Notas 5 5 2" xfId="21574" xr:uid="{C9F0FA31-4D99-492B-AE0F-CC769FA8374F}"/>
    <cellStyle name="Notas 5 5 3" xfId="26012" xr:uid="{756768BB-7D81-46EF-87FF-4EBC2B90AFD0}"/>
    <cellStyle name="Notas 5 5 3 2" xfId="37188" xr:uid="{FE9091B3-63CF-4EE4-838D-4CA63BBC1672}"/>
    <cellStyle name="Notas 5 5 4" xfId="30606" xr:uid="{FF06DAB2-A918-4229-B72C-C93026517D80}"/>
    <cellStyle name="Notas 5 6" xfId="11661" xr:uid="{89FB9A64-16CC-44F5-94CC-BE49514CD449}"/>
    <cellStyle name="Notas 5 7" xfId="23820" xr:uid="{F73AE542-27D2-4759-A379-9D187DE5E01E}"/>
    <cellStyle name="Notas 5 7 2" xfId="36524" xr:uid="{A4E9CCEC-97B9-40D2-AAD8-FF8DD555913D}"/>
    <cellStyle name="Notas 50" xfId="5753" xr:uid="{7E1214AC-5175-406E-804C-5B3E289322C4}"/>
    <cellStyle name="Notas 50 2" xfId="8843" xr:uid="{DF2569D2-8C3D-4A50-BCF0-2CE27305351B}"/>
    <cellStyle name="Notas 50 2 2" xfId="21577" xr:uid="{305C48AB-2D3E-46A3-BF2C-9D1F39939AD4}"/>
    <cellStyle name="Notas 50 2 3" xfId="25880" xr:uid="{68D76366-2315-4750-917D-21B0AE36D1FA}"/>
    <cellStyle name="Notas 50 2 3 2" xfId="37061" xr:uid="{DB3206AD-E4C1-4AFF-B533-9667B37C2D47}"/>
    <cellStyle name="Notas 50 2 4" xfId="30413" xr:uid="{BDCDCDFF-F895-4F93-8E33-DECE44115453}"/>
    <cellStyle name="Notas 50 3" xfId="11665" xr:uid="{0C00C0B2-0820-4396-8C13-8294DBBCEA67}"/>
    <cellStyle name="Notas 51" xfId="5754" xr:uid="{221DAA53-E93E-4152-832C-E95D511B11A1}"/>
    <cellStyle name="Notas 51 2" xfId="8842" xr:uid="{73B43861-A060-4A56-A81E-1B6C78FB059C}"/>
    <cellStyle name="Notas 51 2 2" xfId="21578" xr:uid="{13E58389-9520-45FD-87BC-EFA5E0B414A3}"/>
    <cellStyle name="Notas 51 2 3" xfId="25879" xr:uid="{11C31A11-451A-4773-989C-1253171D15CD}"/>
    <cellStyle name="Notas 51 2 3 2" xfId="37060" xr:uid="{97C6B0D8-CF1A-4CDA-8BD2-B5E06A8D5BF9}"/>
    <cellStyle name="Notas 51 2 4" xfId="30412" xr:uid="{91C042D3-E3D8-4929-A4D8-BAEB2F933C27}"/>
    <cellStyle name="Notas 51 3" xfId="11666" xr:uid="{9CA5E42B-E6B4-4471-918C-5D33CE3E8A7C}"/>
    <cellStyle name="Notas 52" xfId="5755" xr:uid="{F7BEF622-7590-437F-8B8B-D848C94003A5}"/>
    <cellStyle name="Notas 52 2" xfId="8841" xr:uid="{9823B423-CB8C-4ED4-B954-6CC352EFFB8A}"/>
    <cellStyle name="Notas 52 2 2" xfId="21579" xr:uid="{A53625FD-DED9-48F6-BB10-1E92645AFCB9}"/>
    <cellStyle name="Notas 52 2 3" xfId="25878" xr:uid="{4F2846D1-568A-4549-88D0-EFEF07B666A2}"/>
    <cellStyle name="Notas 52 2 3 2" xfId="37059" xr:uid="{2DF27CBF-5CE2-4C16-BF33-D9F60BE8F5C0}"/>
    <cellStyle name="Notas 52 2 4" xfId="30411" xr:uid="{D326A0F2-0B13-4091-8654-4C4EFEAB6C34}"/>
    <cellStyle name="Notas 52 3" xfId="11667" xr:uid="{1F283441-E571-48FB-9E84-E74A9A4A871D}"/>
    <cellStyle name="Notas 53" xfId="5756" xr:uid="{14396A6D-F84A-4083-8197-F125626BF544}"/>
    <cellStyle name="Notas 53 2" xfId="8840" xr:uid="{9A2A170D-D1EE-4493-AC0F-6A7C65137062}"/>
    <cellStyle name="Notas 53 2 2" xfId="21580" xr:uid="{432EE532-7A7A-45EA-8252-9E558500D732}"/>
    <cellStyle name="Notas 53 2 3" xfId="25877" xr:uid="{5D59F0D8-012E-45A4-B957-C4CEF7E6391C}"/>
    <cellStyle name="Notas 53 2 3 2" xfId="37058" xr:uid="{B82A0057-16E3-496B-BF96-9EC4C1572CD5}"/>
    <cellStyle name="Notas 53 2 4" xfId="30410" xr:uid="{9D4EC991-164A-4D0F-B6B9-B9F0E92DD7A9}"/>
    <cellStyle name="Notas 53 3" xfId="11668" xr:uid="{326921EC-A7F4-4459-918A-F312D99AA82F}"/>
    <cellStyle name="Notas 54" xfId="5757" xr:uid="{F5690B2D-7D1C-4351-ADC4-4216695435AC}"/>
    <cellStyle name="Notas 54 2" xfId="8839" xr:uid="{0A8A2875-62F2-4B7E-8046-E72A0CC5FEA0}"/>
    <cellStyle name="Notas 54 2 2" xfId="21581" xr:uid="{A9987E4B-EFB8-4A5F-9F60-93697A501BA6}"/>
    <cellStyle name="Notas 54 2 3" xfId="25876" xr:uid="{4571579F-0307-4956-A4CD-02B23AA23CAB}"/>
    <cellStyle name="Notas 54 2 3 2" xfId="37057" xr:uid="{D51E4C8F-3B84-4C83-837A-B4D868FDF9CA}"/>
    <cellStyle name="Notas 54 2 4" xfId="30409" xr:uid="{0930AA8D-F1E1-4794-9A45-94E21C142728}"/>
    <cellStyle name="Notas 54 3" xfId="11669" xr:uid="{1249573C-B81C-4553-85EB-37CD58E1F010}"/>
    <cellStyle name="Notas 55" xfId="5758" xr:uid="{9E9E8A6D-798C-48AD-A3CC-50B6B84954E8}"/>
    <cellStyle name="Notas 55 2" xfId="8838" xr:uid="{A7FB6413-13ED-4DBC-BE1D-CEF03793A1C9}"/>
    <cellStyle name="Notas 55 2 2" xfId="21582" xr:uid="{B9117B72-50D6-47DD-927D-0FD86B394935}"/>
    <cellStyle name="Notas 55 2 3" xfId="25875" xr:uid="{5D160755-DB28-45A2-AA13-B2084374F64C}"/>
    <cellStyle name="Notas 55 2 3 2" xfId="37056" xr:uid="{692B19D1-EEE8-4982-90D3-0664A74104FF}"/>
    <cellStyle name="Notas 55 2 4" xfId="30408" xr:uid="{B2963EA1-A4DA-4599-8F53-6C9FD9153E09}"/>
    <cellStyle name="Notas 55 3" xfId="11670" xr:uid="{ADAD239D-73D8-4ED3-8FB7-C31A7F41073E}"/>
    <cellStyle name="Notas 56" xfId="5759" xr:uid="{07680AFF-0E07-4CB0-968A-F11C974C0251}"/>
    <cellStyle name="Notas 56 2" xfId="8837" xr:uid="{5FC3113C-6296-4812-AA48-F6B176A4556A}"/>
    <cellStyle name="Notas 56 2 2" xfId="21583" xr:uid="{743DE1E5-5172-4105-8A1C-9D625AF64F6D}"/>
    <cellStyle name="Notas 56 2 3" xfId="25874" xr:uid="{C3BD9BC0-18A6-474D-B435-2F100AFC871C}"/>
    <cellStyle name="Notas 56 2 3 2" xfId="37055" xr:uid="{6792E906-90AC-4930-82F7-73864F50BE98}"/>
    <cellStyle name="Notas 56 2 4" xfId="30407" xr:uid="{2B7E75A6-EF39-4F0A-A213-496BF1F8A545}"/>
    <cellStyle name="Notas 56 3" xfId="11671" xr:uid="{520EDED0-B331-4EFE-9429-A6BCF0CAE3BD}"/>
    <cellStyle name="Notas 57" xfId="5760" xr:uid="{AEA69A49-396F-4CD8-9E7C-2F916C60D2E3}"/>
    <cellStyle name="Notas 57 2" xfId="8836" xr:uid="{0FAB2CD2-5B40-40BA-BF42-A7868641FA3E}"/>
    <cellStyle name="Notas 57 2 2" xfId="21584" xr:uid="{6AA22940-3B7B-4ED3-8E97-213D36292305}"/>
    <cellStyle name="Notas 57 2 3" xfId="25873" xr:uid="{CBA62B05-6304-40ED-8C87-BB28BA4E4B0C}"/>
    <cellStyle name="Notas 57 2 3 2" xfId="37054" xr:uid="{BC41A2EF-AB6F-4BE4-98E3-AC40C2C9448E}"/>
    <cellStyle name="Notas 57 2 4" xfId="30406" xr:uid="{A6C7395B-5374-47A1-92B1-CC7E1534800C}"/>
    <cellStyle name="Notas 57 3" xfId="11672" xr:uid="{927D4209-617D-4B73-B1B7-0A943554D7B9}"/>
    <cellStyle name="Notas 58" xfId="5761" xr:uid="{EBF1DC03-736F-4BC2-A27A-CF572B8EF3A0}"/>
    <cellStyle name="Notas 58 2" xfId="8835" xr:uid="{3CAA89DA-7B66-4FC8-BFE0-307CBBE49D2C}"/>
    <cellStyle name="Notas 58 2 2" xfId="21585" xr:uid="{942A7833-5E6F-44AB-AE4A-71344D4B8110}"/>
    <cellStyle name="Notas 58 2 3" xfId="25872" xr:uid="{D8848A1F-3E02-4FCA-BF47-E77726394D67}"/>
    <cellStyle name="Notas 58 2 3 2" xfId="37053" xr:uid="{B270A280-F7E1-47E8-ABA7-1CBFCAD30199}"/>
    <cellStyle name="Notas 58 2 4" xfId="30405" xr:uid="{BFC69048-B13D-4DA7-8A7C-8EFC3098CA62}"/>
    <cellStyle name="Notas 58 3" xfId="11673" xr:uid="{68DEFA60-B913-4B36-8C03-F9DD0571299E}"/>
    <cellStyle name="Notas 59" xfId="5762" xr:uid="{8544699A-CC75-477E-A362-1361049756CD}"/>
    <cellStyle name="Notas 59 2" xfId="8834" xr:uid="{74EAF312-CBFC-4A65-9626-749C576D57BA}"/>
    <cellStyle name="Notas 59 2 2" xfId="21586" xr:uid="{93E20A49-1DD4-4301-B534-E2C92E6D5900}"/>
    <cellStyle name="Notas 59 2 3" xfId="25871" xr:uid="{93D12484-EE6E-4679-877C-CFABC6633CA1}"/>
    <cellStyle name="Notas 59 2 3 2" xfId="37052" xr:uid="{172B1CA0-9326-4283-90F0-F7917858AE6C}"/>
    <cellStyle name="Notas 59 2 4" xfId="30404" xr:uid="{702D543D-2BA5-46A8-BE26-F43651C2D87E}"/>
    <cellStyle name="Notas 59 3" xfId="11674" xr:uid="{BCE1D055-F4D8-4475-98BF-0DA326D689B7}"/>
    <cellStyle name="Notas 6" xfId="1177" xr:uid="{E9100A78-D1AC-4C9A-9E37-5A57E6124F19}"/>
    <cellStyle name="Notas 6 2" xfId="3775" xr:uid="{40FD300B-46C2-478C-A477-EB1C01AE8661}"/>
    <cellStyle name="Notas 6 2 2" xfId="8988" xr:uid="{B47BB836-B828-423E-910A-344E1A9A74EE}"/>
    <cellStyle name="Notas 6 2 2 2" xfId="21588" xr:uid="{7BCA9CEE-F451-4D6F-8330-3171507A1D19}"/>
    <cellStyle name="Notas 6 2 2 3" xfId="25996" xr:uid="{70515B19-7706-483B-A32E-8627143AFB64}"/>
    <cellStyle name="Notas 6 2 2 3 2" xfId="37172" xr:uid="{64E80F0D-CB34-4E1B-93A6-A8FFF9938666}"/>
    <cellStyle name="Notas 6 2 2 4" xfId="30557" xr:uid="{DC027598-65EC-4382-81D9-571F4A4E9152}"/>
    <cellStyle name="Notas 6 2 3" xfId="11676" xr:uid="{CD299CCC-BA7C-4794-9D1C-F04C1CB0FAC0}"/>
    <cellStyle name="Notas 6 3" xfId="5763" xr:uid="{580B2F22-87B6-47D0-B8E3-8C89AFEEDB89}"/>
    <cellStyle name="Notas 6 3 2" xfId="8833" xr:uid="{1FBA54A6-AE2A-4CC1-B0CF-9E1AC7EF3ADC}"/>
    <cellStyle name="Notas 6 3 2 2" xfId="21589" xr:uid="{62748863-36B4-4693-867F-87E2E0467CD3}"/>
    <cellStyle name="Notas 6 3 2 3" xfId="25870" xr:uid="{864E2C60-8269-4531-8A51-573C94200A7A}"/>
    <cellStyle name="Notas 6 3 2 3 2" xfId="37051" xr:uid="{E01D336C-42B0-4FF5-AB21-E3EC392AB149}"/>
    <cellStyle name="Notas 6 3 2 4" xfId="30403" xr:uid="{9ADF32ED-EADA-44DA-B061-AF340B437AFD}"/>
    <cellStyle name="Notas 6 3 3" xfId="11677" xr:uid="{378D763A-2E29-4353-B0CA-74F8D5386B16}"/>
    <cellStyle name="Notas 6 4" xfId="3774" xr:uid="{C44D565D-BCE6-443C-8895-274F09D50126}"/>
    <cellStyle name="Notas 6 4 2" xfId="9251" xr:uid="{17BEE7E9-CEE2-4349-A1F5-C1A5FD0298E4}"/>
    <cellStyle name="Notas 6 4 2 2" xfId="30796" xr:uid="{3C5984F2-A3F5-4EAC-9A84-8B206C3FD763}"/>
    <cellStyle name="Notas 6 4 3" xfId="11678" xr:uid="{E55E14C6-9CC8-4834-9ADC-7179F800D663}"/>
    <cellStyle name="Notas 6 4 4" xfId="24281" xr:uid="{48A0D3E2-B421-47DF-B038-014FD90F6C73}"/>
    <cellStyle name="Notas 6 4 4 2" xfId="36556" xr:uid="{189955B9-D6E8-456C-A925-20BC70B43581}"/>
    <cellStyle name="Notas 6 5" xfId="8757" xr:uid="{AC187657-F632-4B54-BFD6-FBC3F505C937}"/>
    <cellStyle name="Notas 6 5 2" xfId="21587" xr:uid="{1AEEF30F-BACB-47F2-BC5D-0ED114B05808}"/>
    <cellStyle name="Notas 6 5 3" xfId="25812" xr:uid="{A4D9102B-2BBE-4FF4-AE32-A9DF161F300A}"/>
    <cellStyle name="Notas 6 5 3 2" xfId="36994" xr:uid="{2625DDE5-FA00-40F8-85E4-2328EE6594A7}"/>
    <cellStyle name="Notas 6 5 4" xfId="30333" xr:uid="{C60DB3AA-609F-4657-88FE-E8821F551FFB}"/>
    <cellStyle name="Notas 6 6" xfId="11675" xr:uid="{F1CE7427-C274-4C79-889F-63DBDE0B6E11}"/>
    <cellStyle name="Notas 60" xfId="5764" xr:uid="{6FB10620-E278-4A67-9454-ADC656F1D2D2}"/>
    <cellStyle name="Notas 60 2" xfId="8832" xr:uid="{7A0769A7-FF3E-45E6-8C3E-4175E986BA57}"/>
    <cellStyle name="Notas 60 2 2" xfId="21590" xr:uid="{13F943D2-462C-41C1-9C9E-81255FF4399A}"/>
    <cellStyle name="Notas 60 2 3" xfId="25869" xr:uid="{457811FE-25D3-45B2-91A9-D090EDC696BB}"/>
    <cellStyle name="Notas 60 2 3 2" xfId="37050" xr:uid="{C698B837-C8AD-43E1-9EFB-71D35FC855A1}"/>
    <cellStyle name="Notas 60 2 4" xfId="30402" xr:uid="{8DC1C851-97F7-4806-91E9-05C5646221E7}"/>
    <cellStyle name="Notas 60 3" xfId="11679" xr:uid="{C6C4FDCC-0827-49C8-8868-9710B8462A3A}"/>
    <cellStyle name="Notas 61" xfId="5765" xr:uid="{36DCA83B-6910-4E46-A5BB-6D2F16E366C8}"/>
    <cellStyle name="Notas 61 2" xfId="8831" xr:uid="{1711FF9E-CA1B-4FD9-83A6-CC0112B27B38}"/>
    <cellStyle name="Notas 61 2 2" xfId="21591" xr:uid="{4EE6FD62-5E44-4A31-9446-F3758E815971}"/>
    <cellStyle name="Notas 61 2 3" xfId="25868" xr:uid="{EC513314-896D-4A5B-A7E7-B4FDFE5FEC78}"/>
    <cellStyle name="Notas 61 2 3 2" xfId="37049" xr:uid="{E739AE11-A90A-410D-9B83-98E9D1383B88}"/>
    <cellStyle name="Notas 61 2 4" xfId="30401" xr:uid="{8B0B5625-3B32-47BB-8471-B729594BA4DE}"/>
    <cellStyle name="Notas 61 3" xfId="11680" xr:uid="{3A644D6B-48F1-49EE-A15C-0FD20C26A944}"/>
    <cellStyle name="Notas 62" xfId="5766" xr:uid="{DCFB9EE4-216E-4BC2-8E78-8D6541B00EFA}"/>
    <cellStyle name="Notas 62 2" xfId="8830" xr:uid="{4F4079F2-25E2-4A0C-AA6B-BB3E06EBAFF4}"/>
    <cellStyle name="Notas 62 2 2" xfId="21592" xr:uid="{CE6B6833-775F-46CC-97C7-271A1FFB4172}"/>
    <cellStyle name="Notas 62 2 3" xfId="25867" xr:uid="{E0C210AC-530E-456E-8672-96C39341F9C3}"/>
    <cellStyle name="Notas 62 2 3 2" xfId="37048" xr:uid="{CF497DB7-5DA8-4BA1-AA59-C271957B7219}"/>
    <cellStyle name="Notas 62 2 4" xfId="30400" xr:uid="{9D402816-6F2E-4124-A6ED-55732FAE5A17}"/>
    <cellStyle name="Notas 62 3" xfId="11681" xr:uid="{DF1E92F7-0C1C-4629-8F69-2ACE32E1179F}"/>
    <cellStyle name="Notas 63" xfId="5767" xr:uid="{5EFC0D29-077E-4A77-8CEC-1D4F21111A6E}"/>
    <cellStyle name="Notas 63 2" xfId="8829" xr:uid="{642B71F9-C1F6-4F8C-9C77-50C0A7CCCC09}"/>
    <cellStyle name="Notas 63 2 2" xfId="21593" xr:uid="{D6C95848-2506-4B20-9B0D-65E996CB8820}"/>
    <cellStyle name="Notas 63 2 3" xfId="25866" xr:uid="{EE08AD1F-8A1C-4B74-8A96-43E507041E0F}"/>
    <cellStyle name="Notas 63 2 3 2" xfId="37047" xr:uid="{FDDF003B-85CC-4B74-9EDF-AF8389B60B91}"/>
    <cellStyle name="Notas 63 2 4" xfId="30399" xr:uid="{7454EC67-EA8F-4C92-B574-D4FA49BB4D63}"/>
    <cellStyle name="Notas 63 3" xfId="11682" xr:uid="{8DE38E48-74D5-404B-A923-3D58014FD261}"/>
    <cellStyle name="Notas 64" xfId="5768" xr:uid="{4B6066C9-68E8-4816-800A-A7A667594210}"/>
    <cellStyle name="Notas 64 2" xfId="8828" xr:uid="{BDF38C66-25FB-439D-8FD0-48DB41921138}"/>
    <cellStyle name="Notas 64 2 2" xfId="21594" xr:uid="{D9BD454D-A98F-41C9-9690-46A047AA4BE4}"/>
    <cellStyle name="Notas 64 2 3" xfId="25865" xr:uid="{3C7D89E9-01CD-4B49-97C3-CFB5D77DFA25}"/>
    <cellStyle name="Notas 64 2 3 2" xfId="37046" xr:uid="{E0C0C378-FEDA-4A96-AA4F-B919CC1AF479}"/>
    <cellStyle name="Notas 64 2 4" xfId="30398" xr:uid="{E33752C8-A6FE-41F7-9BBC-9D308B7665F8}"/>
    <cellStyle name="Notas 64 3" xfId="11683" xr:uid="{E812A1AE-04EA-4880-961B-A7F8A54DEA96}"/>
    <cellStyle name="Notas 65" xfId="5769" xr:uid="{5F9A9204-F44B-4C56-8810-03CF386F49EE}"/>
    <cellStyle name="Notas 65 2" xfId="8827" xr:uid="{07703D44-B985-44D9-A1E8-08031A6F8565}"/>
    <cellStyle name="Notas 65 2 2" xfId="21595" xr:uid="{740DD0F1-22FA-4C25-90AD-0966478CBF66}"/>
    <cellStyle name="Notas 65 2 3" xfId="25864" xr:uid="{32FCD5E8-879D-4E49-A32C-9634C39525ED}"/>
    <cellStyle name="Notas 65 2 3 2" xfId="37045" xr:uid="{7157A158-9380-4AB7-88D3-6DB051CA98E5}"/>
    <cellStyle name="Notas 65 2 4" xfId="30397" xr:uid="{FB7D5070-2853-432A-BA83-1CCB01D6A2DF}"/>
    <cellStyle name="Notas 65 3" xfId="11684" xr:uid="{618C2D26-00A7-4E9E-A58B-80269211526B}"/>
    <cellStyle name="Notas 66" xfId="5770" xr:uid="{243E2328-660C-47B7-A252-BA154BA77176}"/>
    <cellStyle name="Notas 66 2" xfId="8826" xr:uid="{895518B5-48D4-457C-A933-EC86156A00EA}"/>
    <cellStyle name="Notas 66 2 2" xfId="21596" xr:uid="{F8C7DEE0-A0C7-4305-B497-C041F3EB62B2}"/>
    <cellStyle name="Notas 66 2 3" xfId="25863" xr:uid="{0DF2DA78-91E8-44AD-86E8-9699B9585B22}"/>
    <cellStyle name="Notas 66 2 3 2" xfId="37044" xr:uid="{972C1BBC-51ED-4614-8900-44312AB30072}"/>
    <cellStyle name="Notas 66 2 4" xfId="30396" xr:uid="{0A92AD45-EDB7-467E-9675-DB6B09749267}"/>
    <cellStyle name="Notas 66 3" xfId="11685" xr:uid="{69C78379-4820-4A89-90BE-EBDF94167C77}"/>
    <cellStyle name="Notas 67" xfId="5771" xr:uid="{C9C16B68-AB44-4D95-8C4F-9398682D838B}"/>
    <cellStyle name="Notas 67 2" xfId="8825" xr:uid="{6B3C06F4-423D-4421-935A-6DF89570FCC5}"/>
    <cellStyle name="Notas 67 2 2" xfId="21597" xr:uid="{1F68430F-3AEF-4D68-9456-4D9B3CF7798B}"/>
    <cellStyle name="Notas 67 2 3" xfId="25862" xr:uid="{5BF48AB1-7ACC-4C25-8FAD-332C48D85116}"/>
    <cellStyle name="Notas 67 2 3 2" xfId="37043" xr:uid="{CDE7ED58-EBA4-4D2E-A4D9-2E4C0F7BA764}"/>
    <cellStyle name="Notas 67 2 4" xfId="30395" xr:uid="{826CDEE7-2B6F-4D53-B041-13D5126AEFE8}"/>
    <cellStyle name="Notas 67 3" xfId="11686" xr:uid="{DC19083A-176D-4DA8-92F7-2A6D8160678F}"/>
    <cellStyle name="Notas 68" xfId="5772" xr:uid="{E79F2F15-728C-44E8-9E44-70C14E56A1F7}"/>
    <cellStyle name="Notas 68 2" xfId="8824" xr:uid="{A49BE058-AD6F-4CBB-946F-279BD796361E}"/>
    <cellStyle name="Notas 68 2 2" xfId="21598" xr:uid="{6F48290A-2CCD-4EF1-B86A-28E626F1FA64}"/>
    <cellStyle name="Notas 68 2 3" xfId="25861" xr:uid="{2AE20933-5146-42B6-B536-8FF8A60158B3}"/>
    <cellStyle name="Notas 68 2 3 2" xfId="37042" xr:uid="{CD037E5D-6A8E-4554-9E55-4457E00C78D6}"/>
    <cellStyle name="Notas 68 2 4" xfId="30394" xr:uid="{A92D6B90-81E6-4942-A731-A014F19FC1D4}"/>
    <cellStyle name="Notas 68 3" xfId="11687" xr:uid="{EE517A55-67A1-45BA-BB85-7A1F835E98D8}"/>
    <cellStyle name="Notas 69" xfId="5773" xr:uid="{EA323062-6228-4663-8887-296F1D9DFB70}"/>
    <cellStyle name="Notas 69 2" xfId="8823" xr:uid="{D4D78A19-CCEB-4AA2-97CE-1A4920AEDD6A}"/>
    <cellStyle name="Notas 69 2 2" xfId="21599" xr:uid="{3DB1E856-E974-468B-8C90-1234B5F1B618}"/>
    <cellStyle name="Notas 69 2 3" xfId="25860" xr:uid="{95D07CF3-36E8-4D9C-82E0-3D64DA4F57EE}"/>
    <cellStyle name="Notas 69 2 3 2" xfId="37041" xr:uid="{BE076D22-147D-47D1-B30B-08F28B1617A6}"/>
    <cellStyle name="Notas 69 2 4" xfId="30393" xr:uid="{3B554A51-B27D-4B0C-ACC8-5783A1630A8B}"/>
    <cellStyle name="Notas 69 3" xfId="11688" xr:uid="{3AF128E3-BAD0-4060-9209-D4FE76D0CD1D}"/>
    <cellStyle name="Notas 7" xfId="1216" xr:uid="{59B74A25-6992-4423-9590-44C21DD2D7FA}"/>
    <cellStyle name="Notas 7 2" xfId="5775" xr:uid="{4B7F8C38-D95A-4166-8090-C440B3CF4621}"/>
    <cellStyle name="Notas 7 2 2" xfId="8822" xr:uid="{4F8820AC-E75E-409C-A492-1E0FB618430A}"/>
    <cellStyle name="Notas 7 2 2 2" xfId="21601" xr:uid="{57C6463D-44E0-4E4C-93E7-6BDE06AF296C}"/>
    <cellStyle name="Notas 7 2 2 3" xfId="25859" xr:uid="{63FF3427-C5CF-43AF-BDA4-08EEC964593E}"/>
    <cellStyle name="Notas 7 2 2 3 2" xfId="37040" xr:uid="{ACD3E4AD-6EBD-4D3C-9B50-C8F31768B808}"/>
    <cellStyle name="Notas 7 2 2 4" xfId="30392" xr:uid="{9C8533F0-8044-4EA1-923B-56BD26A887EC}"/>
    <cellStyle name="Notas 7 2 3" xfId="11690" xr:uid="{05F416DB-5C81-41C0-82B4-20AFCD410F3B}"/>
    <cellStyle name="Notas 7 3" xfId="5774" xr:uid="{F0362B3E-31E4-40AA-A10B-CCFBE3C7503E}"/>
    <cellStyle name="Notas 7 3 2" xfId="11691" xr:uid="{8279E095-9F14-4CAD-9C9B-0AF11E854EB8}"/>
    <cellStyle name="Notas 7 4" xfId="3776" xr:uid="{21EB7646-025F-45D3-B18D-759E15B73F73}"/>
    <cellStyle name="Notas 7 4 2" xfId="11692" xr:uid="{DC0CF02D-40D2-461E-AED8-D927A14ED664}"/>
    <cellStyle name="Notas 7 4 3" xfId="24282" xr:uid="{76D90391-CCDD-422A-AE72-4D1520FCF6F5}"/>
    <cellStyle name="Notas 7 5" xfId="8753" xr:uid="{07E982B3-ABA9-439C-8FCA-EDB9294912DC}"/>
    <cellStyle name="Notas 7 5 2" xfId="21600" xr:uid="{B6AAB92E-57D3-4DCB-B0F7-0A94EEF506D8}"/>
    <cellStyle name="Notas 7 5 3" xfId="25808" xr:uid="{A29BAA6B-DE8F-48FB-AA58-49EE54473BF0}"/>
    <cellStyle name="Notas 7 5 3 2" xfId="36990" xr:uid="{A4ADB400-3F80-4678-8416-96F090393AFC}"/>
    <cellStyle name="Notas 7 5 4" xfId="30329" xr:uid="{F1C0FEC6-DD53-4496-B859-B1229E6D6D3C}"/>
    <cellStyle name="Notas 7 6" xfId="11689" xr:uid="{5DF3640C-6133-4A14-917B-0F1F7CD0C328}"/>
    <cellStyle name="Notas 7 7" xfId="23861" xr:uid="{5634B0CF-0988-482D-943D-E40C08B679BE}"/>
    <cellStyle name="Notas 7 7 2" xfId="36532" xr:uid="{2907997D-5B11-4D8E-B85A-9C11F1EF5773}"/>
    <cellStyle name="Notas 70" xfId="5776" xr:uid="{CAF41442-7166-4E0D-B1B7-3F6C5B420A91}"/>
    <cellStyle name="Notas 70 2" xfId="8821" xr:uid="{097F96CF-D4AE-419B-B588-A9092A7912C2}"/>
    <cellStyle name="Notas 70 2 2" xfId="21602" xr:uid="{3D695464-DE46-49EC-9330-1FC8B89A95C6}"/>
    <cellStyle name="Notas 70 2 3" xfId="25858" xr:uid="{894858E1-246B-4A19-BB69-77B1DB453286}"/>
    <cellStyle name="Notas 70 2 3 2" xfId="37039" xr:uid="{DA609206-2D40-418C-94C5-2F590B20F7EE}"/>
    <cellStyle name="Notas 70 2 4" xfId="30391" xr:uid="{3A2FBA51-6BEF-404B-BAB4-792887421A87}"/>
    <cellStyle name="Notas 70 3" xfId="11693" xr:uid="{AEAF53E9-A580-4D1F-806C-262E5929925A}"/>
    <cellStyle name="Notas 71" xfId="5777" xr:uid="{20B03077-4811-4C3E-A553-61881A04021F}"/>
    <cellStyle name="Notas 71 2" xfId="8820" xr:uid="{E7DCB3EE-C07B-4EB5-8C54-6690C3D0F6B3}"/>
    <cellStyle name="Notas 71 2 2" xfId="21603" xr:uid="{7159DEA4-D846-44FA-95E6-60F8157BC121}"/>
    <cellStyle name="Notas 71 2 3" xfId="25857" xr:uid="{AEEE4D29-2613-4179-87BF-C51A72FA4B22}"/>
    <cellStyle name="Notas 71 2 3 2" xfId="37038" xr:uid="{82E6D0FE-8AF3-41B3-B87D-6D331E133A5A}"/>
    <cellStyle name="Notas 71 2 4" xfId="30390" xr:uid="{DD10E14E-7620-48E2-B685-377E08815925}"/>
    <cellStyle name="Notas 71 3" xfId="11694" xr:uid="{44B1DFE0-CDD0-4D93-ADF4-5CC0D377239E}"/>
    <cellStyle name="Notas 72" xfId="5778" xr:uid="{E28097B5-4079-43FC-9218-70EE75855203}"/>
    <cellStyle name="Notas 72 2" xfId="8819" xr:uid="{EA97744C-0CEE-49A9-94AC-537E61F78DFF}"/>
    <cellStyle name="Notas 72 2 2" xfId="21604" xr:uid="{7686ED16-8E39-4086-BAF9-5D3FD9CFF7A6}"/>
    <cellStyle name="Notas 72 2 3" xfId="25856" xr:uid="{AB7D0A75-5E44-448C-BE9A-C536B1AE092C}"/>
    <cellStyle name="Notas 72 2 3 2" xfId="37037" xr:uid="{B5AB5958-DE3C-45E5-A596-5AB61B96B30B}"/>
    <cellStyle name="Notas 72 2 4" xfId="30389" xr:uid="{C421C2A8-C207-41A0-8308-1E478A964C40}"/>
    <cellStyle name="Notas 72 3" xfId="11695" xr:uid="{6363C0F3-FE5E-451C-9411-2C571AFB5DE8}"/>
    <cellStyle name="Notas 73" xfId="5779" xr:uid="{D67A9DF2-E797-4109-AF74-2CEE7AD53FE6}"/>
    <cellStyle name="Notas 73 2" xfId="8818" xr:uid="{805F85D2-2629-44D5-A473-6D50D070C50A}"/>
    <cellStyle name="Notas 73 2 2" xfId="21605" xr:uid="{33A48C93-EB5B-4137-9D1D-7454B97DCE1C}"/>
    <cellStyle name="Notas 73 2 3" xfId="25855" xr:uid="{3CF7CABC-2B68-4506-9E98-064179BB47D0}"/>
    <cellStyle name="Notas 73 2 3 2" xfId="37036" xr:uid="{ADD95958-B5CF-4911-BDCD-577B4FB3DCFC}"/>
    <cellStyle name="Notas 73 2 4" xfId="30388" xr:uid="{780C04C7-6E16-4647-8ABD-32AC43D24012}"/>
    <cellStyle name="Notas 73 3" xfId="11696" xr:uid="{4C8E5700-231C-4324-8555-6CFAC34C16BE}"/>
    <cellStyle name="Notas 74" xfId="5780" xr:uid="{67B82142-47E9-4DC5-ACD2-B602F6E30B44}"/>
    <cellStyle name="Notas 74 2" xfId="8817" xr:uid="{50695180-D26E-45CF-8F97-310FFBEA7AAE}"/>
    <cellStyle name="Notas 74 2 2" xfId="21606" xr:uid="{F6E3B105-6BB5-4783-B7ED-F8D7592E09B9}"/>
    <cellStyle name="Notas 74 2 3" xfId="25854" xr:uid="{6417A06D-073D-4924-9157-1996E9ACB1A3}"/>
    <cellStyle name="Notas 74 2 3 2" xfId="37035" xr:uid="{AEEA0130-F042-44AB-BC7D-6FE0F8304208}"/>
    <cellStyle name="Notas 74 2 4" xfId="30387" xr:uid="{E10FE33C-D903-4319-866F-BF2EE0E8DA9B}"/>
    <cellStyle name="Notas 74 3" xfId="11697" xr:uid="{DD36919F-9AEB-4107-B2C1-64CB7F48D4D4}"/>
    <cellStyle name="Notas 75" xfId="5781" xr:uid="{AF064517-67E8-4DB2-9358-E27839F260C7}"/>
    <cellStyle name="Notas 75 2" xfId="8816" xr:uid="{63042742-EDDB-40CF-B6E8-5E5E836CCDCD}"/>
    <cellStyle name="Notas 75 2 2" xfId="21607" xr:uid="{18E808D9-727F-4E61-9992-9D80FCA39ACC}"/>
    <cellStyle name="Notas 75 2 3" xfId="25853" xr:uid="{B8D53456-0527-4FA4-9F63-B8228DABF1BA}"/>
    <cellStyle name="Notas 75 2 3 2" xfId="37034" xr:uid="{91370775-AE89-48C6-B9A9-38AE30DDAEEF}"/>
    <cellStyle name="Notas 75 2 4" xfId="30386" xr:uid="{D73AF4FC-6F6D-4759-B4E1-F1B2C2C6D13B}"/>
    <cellStyle name="Notas 75 3" xfId="11698" xr:uid="{1A9F528A-ABCB-469D-A16E-C76824737E9F}"/>
    <cellStyle name="Notas 76" xfId="5782" xr:uid="{9A64DF18-CE53-4549-8CCB-68F80AC653DB}"/>
    <cellStyle name="Notas 76 2" xfId="8815" xr:uid="{7FA7A14B-1EDA-4A21-A700-7550C9FBBC29}"/>
    <cellStyle name="Notas 76 2 2" xfId="21608" xr:uid="{E6836CBB-85AB-41DB-866C-5DFD57FDA79D}"/>
    <cellStyle name="Notas 76 2 3" xfId="25852" xr:uid="{7D8B7D9B-37AA-49C2-9283-7CE2A7B45A2B}"/>
    <cellStyle name="Notas 76 2 3 2" xfId="37033" xr:uid="{FE480FA1-760E-45D5-80A7-4114BE413AB6}"/>
    <cellStyle name="Notas 76 2 4" xfId="30385" xr:uid="{A04C8F1F-CAD1-42B4-A44E-6F0136C93235}"/>
    <cellStyle name="Notas 76 3" xfId="11699" xr:uid="{7B4FC7CB-C759-4328-86AD-B640EE7FCC99}"/>
    <cellStyle name="Notas 77" xfId="5783" xr:uid="{3C9E3BA0-3F4F-4687-AFB2-93520AAA1643}"/>
    <cellStyle name="Notas 77 2" xfId="8814" xr:uid="{A423A4BC-24FA-4D94-A471-DDD263DBF0A7}"/>
    <cellStyle name="Notas 77 2 2" xfId="21609" xr:uid="{82583C84-2E57-4029-9B59-99689F9F937C}"/>
    <cellStyle name="Notas 77 2 3" xfId="25851" xr:uid="{F6147EF9-2C61-40F8-B6BD-6243437D5CE6}"/>
    <cellStyle name="Notas 77 2 3 2" xfId="37032" xr:uid="{238829C6-A9B9-4B8E-85DB-A06C664DCE45}"/>
    <cellStyle name="Notas 77 2 4" xfId="30384" xr:uid="{E234A168-2678-4443-BB06-06CFE8CF47C8}"/>
    <cellStyle name="Notas 77 3" xfId="11700" xr:uid="{C710D5D9-94FC-41E8-8898-05EFF9306FEF}"/>
    <cellStyle name="Notas 78" xfId="5784" xr:uid="{3AF53D2E-FA81-4534-9291-094A0EFA0579}"/>
    <cellStyle name="Notas 78 2" xfId="8813" xr:uid="{2E7A46DC-9864-46BF-96AB-BA2F53E553DC}"/>
    <cellStyle name="Notas 78 2 2" xfId="21610" xr:uid="{AE8B4FA9-FEDA-4D55-9F16-E262BB304699}"/>
    <cellStyle name="Notas 78 2 3" xfId="25850" xr:uid="{3DEAD860-187D-4768-9C82-822F68A49CA8}"/>
    <cellStyle name="Notas 78 2 3 2" xfId="37031" xr:uid="{19BE3C68-045E-4B7E-9A8A-E905A26C5E04}"/>
    <cellStyle name="Notas 78 2 4" xfId="30383" xr:uid="{C37306FA-4F1C-4977-8CCB-B575D9D0D751}"/>
    <cellStyle name="Notas 78 3" xfId="11701" xr:uid="{F0C719D2-9317-49B1-8809-3180E3669FAA}"/>
    <cellStyle name="Notas 79" xfId="5785" xr:uid="{D6FED37D-5703-49D6-AFBC-1A3E651D44AD}"/>
    <cellStyle name="Notas 79 2" xfId="8812" xr:uid="{8DE1977C-EC9D-4EF8-94B2-F9FFDE121885}"/>
    <cellStyle name="Notas 79 2 2" xfId="21611" xr:uid="{CFECABC7-916D-4EB5-ACD9-3CC96290C59E}"/>
    <cellStyle name="Notas 79 2 3" xfId="25849" xr:uid="{5D1FF30C-4CE7-4A89-821B-3D0BF9BEE440}"/>
    <cellStyle name="Notas 79 2 3 2" xfId="37030" xr:uid="{CE5DABBA-18E2-47E0-B123-95DDFBD39373}"/>
    <cellStyle name="Notas 79 2 4" xfId="30382" xr:uid="{7F9FDCF2-D63F-4F25-9109-FCA6B4B9C3FA}"/>
    <cellStyle name="Notas 79 3" xfId="11702" xr:uid="{9AA28EFB-DD4D-4A84-B920-BA015728B7B4}"/>
    <cellStyle name="Notas 8" xfId="1218" xr:uid="{4CF1476F-1F94-4521-9CBA-62B8D5D229F2}"/>
    <cellStyle name="Notas 8 2" xfId="5786" xr:uid="{583DAC23-19A3-4879-9A7D-F94438DA15E3}"/>
    <cellStyle name="Notas 8 2 2" xfId="8811" xr:uid="{82EAAA63-2024-48E3-977A-EB568A9CD32B}"/>
    <cellStyle name="Notas 8 2 2 2" xfId="30381" xr:uid="{C75D6532-C96E-430A-9217-9261E80A6577}"/>
    <cellStyle name="Notas 8 2 3" xfId="11704" xr:uid="{C694544F-7E42-448B-8DCC-A2A7E794E070}"/>
    <cellStyle name="Notas 8 2 4" xfId="24507" xr:uid="{866AC0E3-B40F-40EF-B4FD-B897115B1982}"/>
    <cellStyle name="Notas 8 2 4 2" xfId="36591" xr:uid="{50F49A97-7881-449E-B378-778F9A834DE2}"/>
    <cellStyle name="Notas 8 3" xfId="8752" xr:uid="{24A51344-5AC9-40AF-B553-87317D3770A4}"/>
    <cellStyle name="Notas 8 3 2" xfId="21612" xr:uid="{938A7555-E7A9-465B-B57F-12E99E1B10DF}"/>
    <cellStyle name="Notas 8 3 3" xfId="25807" xr:uid="{B98A0CD5-615C-4802-B63D-9C2CA3C7FA04}"/>
    <cellStyle name="Notas 8 3 3 2" xfId="36989" xr:uid="{73283025-6485-4632-82F3-8910B388981F}"/>
    <cellStyle name="Notas 8 3 4" xfId="30328" xr:uid="{174E74D3-400B-4A28-91A3-B009F1B7088E}"/>
    <cellStyle name="Notas 8 4" xfId="11703" xr:uid="{DFD87E83-7F0C-4610-ADB6-FA64E0697B67}"/>
    <cellStyle name="Notas 8 5" xfId="23862" xr:uid="{C2AAAD4D-24A5-48BC-9836-815F7EEA6A4E}"/>
    <cellStyle name="Notas 8 5 2" xfId="36533" xr:uid="{CCEE12E5-603B-4682-BAFE-88BD197CD943}"/>
    <cellStyle name="Notas 80" xfId="5787" xr:uid="{65D7FFC8-7B99-4194-B61F-5E95DB7F2FED}"/>
    <cellStyle name="Notas 80 2" xfId="8810" xr:uid="{2C3E2180-5A3C-43E4-86C7-D4828AF92D86}"/>
    <cellStyle name="Notas 80 2 2" xfId="21613" xr:uid="{85F5F547-A7C7-4748-92CD-2604CDB9325E}"/>
    <cellStyle name="Notas 80 2 3" xfId="25848" xr:uid="{5CFEFBC1-2A26-49A8-A51B-0A7D406686DD}"/>
    <cellStyle name="Notas 80 2 3 2" xfId="37029" xr:uid="{CB008B6B-014D-486A-AB68-4881334DC594}"/>
    <cellStyle name="Notas 80 2 4" xfId="30380" xr:uid="{2F9DE340-13ED-4710-A7AD-21CE97BF10E5}"/>
    <cellStyle name="Notas 80 3" xfId="11705" xr:uid="{AD5B3980-4916-4769-88E2-C3D38EFE2EBD}"/>
    <cellStyle name="Notas 81" xfId="5788" xr:uid="{264268E9-DA61-4A75-AC49-B8E1F869EAB6}"/>
    <cellStyle name="Notas 81 2" xfId="8809" xr:uid="{97CE6D40-61DE-49BF-8B97-FFCAC7372D32}"/>
    <cellStyle name="Notas 81 2 2" xfId="21614" xr:uid="{E0040739-C352-4C3A-B34C-356A999A6378}"/>
    <cellStyle name="Notas 81 2 3" xfId="25847" xr:uid="{D78AD79E-8F71-4F90-A94B-C24C7A8AFA69}"/>
    <cellStyle name="Notas 81 2 3 2" xfId="37028" xr:uid="{C13ADB2B-3347-4662-81AC-AFB0A10D0738}"/>
    <cellStyle name="Notas 81 2 4" xfId="30379" xr:uid="{063981C9-9056-4B00-A27F-2BF92BC66A0E}"/>
    <cellStyle name="Notas 81 3" xfId="11706" xr:uid="{986D2435-0231-4938-8E14-1859A8FDD246}"/>
    <cellStyle name="Notas 82" xfId="5789" xr:uid="{AD57D73A-BB7A-48B7-817D-A273F8D62AC1}"/>
    <cellStyle name="Notas 82 2" xfId="8808" xr:uid="{28A876C1-3DCD-4FCF-994B-BEA43D3F7B9F}"/>
    <cellStyle name="Notas 82 2 2" xfId="21615" xr:uid="{E7F388B6-0F9D-47FD-AF07-B0BD46DEF48B}"/>
    <cellStyle name="Notas 82 2 3" xfId="25846" xr:uid="{B3C21534-D6D5-4EF0-8202-B6858A3ABD77}"/>
    <cellStyle name="Notas 82 2 3 2" xfId="37027" xr:uid="{D57EFF30-DA5A-4CD8-BB07-36FB48BEC50E}"/>
    <cellStyle name="Notas 82 2 4" xfId="30378" xr:uid="{6FEE7A38-E98E-4750-BDEA-D9877E8C3E3B}"/>
    <cellStyle name="Notas 82 3" xfId="11707" xr:uid="{27D2EAF0-21D9-4ED1-8CE7-EB047283F47C}"/>
    <cellStyle name="Notas 83" xfId="5790" xr:uid="{0EA20FA1-C773-4445-8687-040F4C96809C}"/>
    <cellStyle name="Notas 83 2" xfId="8807" xr:uid="{302790D6-9FED-4DD3-A826-EE6AC373ABE4}"/>
    <cellStyle name="Notas 83 2 2" xfId="21616" xr:uid="{1B67C5F7-5902-4462-8A08-41A099671782}"/>
    <cellStyle name="Notas 83 2 3" xfId="25845" xr:uid="{DBDF8171-3A31-424A-B0AF-073B3DB1ADBA}"/>
    <cellStyle name="Notas 83 2 3 2" xfId="37026" xr:uid="{AA82583C-43A3-45D7-98AC-F893D9AAD5F5}"/>
    <cellStyle name="Notas 83 2 4" xfId="30377" xr:uid="{7FA9AFDF-0C0E-4E53-81E5-64340B40A462}"/>
    <cellStyle name="Notas 83 3" xfId="11708" xr:uid="{827F3CB2-5F98-4830-96F4-28BC0A97DF22}"/>
    <cellStyle name="Notas 84" xfId="5791" xr:uid="{431CC3E0-5D9E-475E-9747-EBF359813709}"/>
    <cellStyle name="Notas 84 2" xfId="8806" xr:uid="{D207AC67-C80C-45C7-9887-4CC7CF0E488A}"/>
    <cellStyle name="Notas 84 2 2" xfId="21617" xr:uid="{E3CF3253-1F54-4394-8556-DE97001D084D}"/>
    <cellStyle name="Notas 84 2 3" xfId="25844" xr:uid="{7658C50F-4B62-4E1D-9DFC-A7E27906023A}"/>
    <cellStyle name="Notas 84 2 3 2" xfId="37025" xr:uid="{6F8B34EB-AED7-4635-9A30-63131AC184B4}"/>
    <cellStyle name="Notas 84 2 4" xfId="30376" xr:uid="{0B9653A5-A96F-4FEF-8CA7-FD7508E718A5}"/>
    <cellStyle name="Notas 84 3" xfId="11709" xr:uid="{F691560C-79AD-4E6D-905B-B7BC608A53C7}"/>
    <cellStyle name="Notas 85" xfId="5792" xr:uid="{35805CED-522F-4F64-849D-CEA0F8B2618A}"/>
    <cellStyle name="Notas 85 2" xfId="8805" xr:uid="{C747E957-D913-41C2-B5E2-4707AE2D5106}"/>
    <cellStyle name="Notas 85 2 2" xfId="21618" xr:uid="{373E4F47-116F-4178-9671-93223B949BF8}"/>
    <cellStyle name="Notas 85 2 3" xfId="25843" xr:uid="{3AB77CBF-3C2C-42F6-BABF-6DFB3D821433}"/>
    <cellStyle name="Notas 85 2 3 2" xfId="37024" xr:uid="{7D8369D9-DF3F-4892-9A83-6474C23D6AB7}"/>
    <cellStyle name="Notas 85 2 4" xfId="30375" xr:uid="{DF463FC3-D7AA-46DB-8C3D-A76476FF28D4}"/>
    <cellStyle name="Notas 85 3" xfId="11710" xr:uid="{C525F017-DEF8-458B-9538-2E803284B98E}"/>
    <cellStyle name="Notas 86" xfId="5793" xr:uid="{6FBC5F25-572A-431D-9BF9-E8754E6F9E08}"/>
    <cellStyle name="Notas 86 2" xfId="8804" xr:uid="{0C8137D2-1A80-44F9-A08E-F9AFBED0D387}"/>
    <cellStyle name="Notas 86 2 2" xfId="21619" xr:uid="{E6AEC104-27E2-4FE3-A421-A3392AFF9F1D}"/>
    <cellStyle name="Notas 86 2 3" xfId="25842" xr:uid="{42A579EA-9119-41EC-BADE-1C1EFF8F375E}"/>
    <cellStyle name="Notas 86 2 3 2" xfId="37023" xr:uid="{ACC2E0A2-E236-45F3-B4B8-99A7DDED9E02}"/>
    <cellStyle name="Notas 86 2 4" xfId="30374" xr:uid="{FE273E2B-1FCF-411F-83DA-7CE991B6911B}"/>
    <cellStyle name="Notas 86 3" xfId="11711" xr:uid="{4DA6EE3C-D0A4-4AAF-B5BD-2901FE9D49DC}"/>
    <cellStyle name="Notas 87" xfId="5794" xr:uid="{7B4729A0-3CDE-459D-8870-2FEEFA563FDE}"/>
    <cellStyle name="Notas 87 2" xfId="8803" xr:uid="{0BB5394E-EE96-4F38-B9B2-E3D715372209}"/>
    <cellStyle name="Notas 87 2 2" xfId="21620" xr:uid="{0FF35D7B-7568-4716-9E43-D27BFC090588}"/>
    <cellStyle name="Notas 87 2 3" xfId="25841" xr:uid="{77FC8644-9770-46BC-B7C3-D5A3D33C6CCB}"/>
    <cellStyle name="Notas 87 2 3 2" xfId="37022" xr:uid="{24793A8D-9697-47C1-ABAE-24B2371483E1}"/>
    <cellStyle name="Notas 87 2 4" xfId="30373" xr:uid="{DB5745A9-B2B3-4C8D-AC60-0BF1701840A8}"/>
    <cellStyle name="Notas 87 3" xfId="11712" xr:uid="{BD74D82B-56EF-4BC9-9761-85DEBAE33C05}"/>
    <cellStyle name="Notas 88" xfId="5795" xr:uid="{C0D2B149-1D3B-41D1-8AC3-C25664914B6E}"/>
    <cellStyle name="Notas 88 2" xfId="8802" xr:uid="{4EC748B7-CEC7-4450-B259-D5C5BEB095AC}"/>
    <cellStyle name="Notas 88 2 2" xfId="21621" xr:uid="{68DD96DC-676D-4812-8970-2DB84D5E9DEC}"/>
    <cellStyle name="Notas 88 2 3" xfId="25840" xr:uid="{8454165E-7723-4091-AF83-A04C4F0CF210}"/>
    <cellStyle name="Notas 88 2 3 2" xfId="37021" xr:uid="{85726456-C7BF-4074-B443-35608A40377B}"/>
    <cellStyle name="Notas 88 2 4" xfId="30372" xr:uid="{C6AA866F-1BDF-452E-880B-2A4BF8B4D784}"/>
    <cellStyle name="Notas 88 3" xfId="11713" xr:uid="{65492D2E-187E-45BA-AB90-DBE02EC274D9}"/>
    <cellStyle name="Notas 89" xfId="5796" xr:uid="{8A238E83-A8AB-4FA1-B035-D65AF74C693F}"/>
    <cellStyle name="Notas 89 2" xfId="8801" xr:uid="{9C137D04-79AE-4321-A4A2-21526F6CA8F6}"/>
    <cellStyle name="Notas 89 2 2" xfId="21622" xr:uid="{1DC2226B-CCD0-4588-89AE-5F1D69E541F8}"/>
    <cellStyle name="Notas 89 2 3" xfId="25839" xr:uid="{76E80653-8E63-4759-8DC7-B809619B7F40}"/>
    <cellStyle name="Notas 89 2 3 2" xfId="37020" xr:uid="{AC66FDE9-85BF-4965-9743-9F5E52EF0413}"/>
    <cellStyle name="Notas 89 2 4" xfId="30371" xr:uid="{43161C90-3AF4-4DE9-BE21-C15B75D4959A}"/>
    <cellStyle name="Notas 89 3" xfId="11714" xr:uid="{2C5AC23D-A65D-4673-BAE4-0C98A8510F71}"/>
    <cellStyle name="Notas 9" xfId="1209" xr:uid="{7ED95DBD-509C-4283-A115-3050A78D0739}"/>
    <cellStyle name="Notas 9 2" xfId="5797" xr:uid="{3F6B9D4C-6C98-45AC-8E5F-FB892402FCF6}"/>
    <cellStyle name="Notas 9 2 2" xfId="8800" xr:uid="{92FCF6AC-20EB-4EFF-950B-973498306582}"/>
    <cellStyle name="Notas 9 2 2 2" xfId="30370" xr:uid="{0299F40F-8C43-4273-9FE6-F5B3BE685A77}"/>
    <cellStyle name="Notas 9 2 3" xfId="11716" xr:uid="{B4AC1F8C-16BC-4663-9ADD-051A7E9AA88B}"/>
    <cellStyle name="Notas 9 2 4" xfId="24508" xr:uid="{849C6ACB-9694-4473-B364-174EED26276F}"/>
    <cellStyle name="Notas 9 2 4 2" xfId="36592" xr:uid="{D6595F76-CFDE-4456-8738-784C128E1CCB}"/>
    <cellStyle name="Notas 9 3" xfId="9034" xr:uid="{069E38FF-DFE4-465E-BD68-1BCB1A7B6FD0}"/>
    <cellStyle name="Notas 9 3 2" xfId="21623" xr:uid="{6FF0910B-72A4-46EE-A2DE-D997D6CBD770}"/>
    <cellStyle name="Notas 9 3 3" xfId="26010" xr:uid="{D6E19F1F-3815-48E3-94B1-80B3E7A80C20}"/>
    <cellStyle name="Notas 9 3 3 2" xfId="37186" xr:uid="{ADC63081-603D-4CBA-BE17-C3232D83BDFE}"/>
    <cellStyle name="Notas 9 3 4" xfId="30603" xr:uid="{1C50CA0D-3DE7-4493-A18A-F054CF140736}"/>
    <cellStyle name="Notas 9 4" xfId="11715" xr:uid="{58BE83FC-B596-4388-9956-281EBF65994E}"/>
    <cellStyle name="Notas 9 5" xfId="23855" xr:uid="{94744F48-CBB9-4E0B-A3F4-3BD9DBC3EF3A}"/>
    <cellStyle name="Notas 9 5 2" xfId="36531" xr:uid="{4A5A79BA-77FD-4E19-AB9C-806495E8A3DF}"/>
    <cellStyle name="Notas 90" xfId="5798" xr:uid="{3A0D5D26-74F8-48D1-9880-3C3256731235}"/>
    <cellStyle name="Notas 90 2" xfId="8799" xr:uid="{83D73583-6889-47D3-BB10-010BF46989EC}"/>
    <cellStyle name="Notas 90 2 2" xfId="21624" xr:uid="{FDC693C3-58C9-444E-998D-56A71D0E47CE}"/>
    <cellStyle name="Notas 90 2 3" xfId="25838" xr:uid="{4C85F80F-700F-491D-A086-E15250091A6D}"/>
    <cellStyle name="Notas 90 2 3 2" xfId="37019" xr:uid="{58C6FFEC-1E79-482F-88D6-7E3E9CF41486}"/>
    <cellStyle name="Notas 90 2 4" xfId="30369" xr:uid="{9492C7B1-22C4-4F68-94AC-7916B92F4215}"/>
    <cellStyle name="Notas 90 3" xfId="11717" xr:uid="{9A5DCE2D-A62F-4F76-B7A4-224953431A06}"/>
    <cellStyle name="Notas 91" xfId="5799" xr:uid="{11BE612F-0DC3-4B7F-9804-56CE22A9320B}"/>
    <cellStyle name="Notas 91 2" xfId="8798" xr:uid="{CD92265E-6219-4859-AA58-AE7BE58E45E3}"/>
    <cellStyle name="Notas 91 2 2" xfId="21625" xr:uid="{99DCB1A3-AEF5-45CC-8D5A-459372823BAD}"/>
    <cellStyle name="Notas 91 2 3" xfId="25837" xr:uid="{92224BDB-F4B9-4CCC-8831-3BA29428C864}"/>
    <cellStyle name="Notas 91 2 3 2" xfId="37018" xr:uid="{67608A5B-44F3-46A2-9469-1B470DEBDAA4}"/>
    <cellStyle name="Notas 91 2 4" xfId="30368" xr:uid="{9B9EB039-3866-46B1-A201-493C3B1EA3A8}"/>
    <cellStyle name="Notas 91 3" xfId="11718" xr:uid="{0776EEE9-C20E-4836-842B-2FBDDA2FAB8C}"/>
    <cellStyle name="Notas 92" xfId="5800" xr:uid="{286465C5-89EE-4768-A856-ED89A9BF53DF}"/>
    <cellStyle name="Notas 92 2" xfId="8797" xr:uid="{8D929182-1037-47DE-91ED-F0A34BC9B559}"/>
    <cellStyle name="Notas 92 2 2" xfId="21626" xr:uid="{9E9E15C5-D1C1-414B-B5AC-06BF317EC93A}"/>
    <cellStyle name="Notas 92 2 3" xfId="25836" xr:uid="{A2AF16CF-A528-430B-846E-968B6B88DF55}"/>
    <cellStyle name="Notas 92 2 3 2" xfId="37017" xr:uid="{53BBDC52-EDA1-4A89-A367-77CC6D8B48D5}"/>
    <cellStyle name="Notas 92 2 4" xfId="30367" xr:uid="{1DFE2AD3-0992-4AE8-A5CF-9669C827660D}"/>
    <cellStyle name="Notas 92 3" xfId="11719" xr:uid="{110DB137-D901-455A-A20B-485901041A5B}"/>
    <cellStyle name="Notas 93" xfId="5801" xr:uid="{09407595-436E-4361-9F5E-E5975CA381F2}"/>
    <cellStyle name="Notas 93 2" xfId="8796" xr:uid="{92C9B781-B751-4CE1-98C5-EBA0186BC8E2}"/>
    <cellStyle name="Notas 93 2 2" xfId="21627" xr:uid="{CC488886-167B-4B92-86E2-5151A5BF4581}"/>
    <cellStyle name="Notas 93 2 3" xfId="25835" xr:uid="{6268E849-DD1F-4D16-910D-21B9ED17B954}"/>
    <cellStyle name="Notas 93 2 3 2" xfId="37016" xr:uid="{D1339E93-09D5-464F-A30A-59A9EE907714}"/>
    <cellStyle name="Notas 93 2 4" xfId="30366" xr:uid="{74310A3B-0770-4B91-800E-B1AE913B4371}"/>
    <cellStyle name="Notas 93 3" xfId="11720" xr:uid="{B29AA4CC-7B28-4918-B0D9-DF5AF0643D17}"/>
    <cellStyle name="Notas 94" xfId="5802" xr:uid="{1422A71B-0574-49CD-BDAF-B93E2855834D}"/>
    <cellStyle name="Notas 94 2" xfId="8795" xr:uid="{E449A7F7-856B-416B-9C5F-C166525C8026}"/>
    <cellStyle name="Notas 94 2 2" xfId="21628" xr:uid="{438A70DE-C2DD-4D10-9332-82764860DFCD}"/>
    <cellStyle name="Notas 94 2 3" xfId="25834" xr:uid="{2BE92504-81A0-4643-B3F1-0E4BE13A07C7}"/>
    <cellStyle name="Notas 94 2 3 2" xfId="37015" xr:uid="{239A685B-EC23-4FF3-BAE2-E7DD0E52BB82}"/>
    <cellStyle name="Notas 94 2 4" xfId="30365" xr:uid="{BA8B1EC7-3673-49A0-920B-200CA790B781}"/>
    <cellStyle name="Notas 94 3" xfId="11721" xr:uid="{B1331533-594A-459A-AAFC-A66C60487B1B}"/>
    <cellStyle name="Notas 95" xfId="5803" xr:uid="{1C8DF588-F1D0-4B8D-9B7F-9659B8CC7CFD}"/>
    <cellStyle name="Notas 95 2" xfId="8794" xr:uid="{A7E56D8B-3F22-4880-AE86-2FC6A51F87D1}"/>
    <cellStyle name="Notas 95 2 2" xfId="21629" xr:uid="{6D492E6C-9C7E-432C-B214-0B6C986CD34D}"/>
    <cellStyle name="Notas 95 2 3" xfId="25833" xr:uid="{48A6542F-ED9C-4189-BE7B-04203AC556BD}"/>
    <cellStyle name="Notas 95 2 3 2" xfId="37014" xr:uid="{A89F0860-260E-4278-953A-BE8FD69BC9D9}"/>
    <cellStyle name="Notas 95 2 4" xfId="30364" xr:uid="{950B05D2-2FA2-4C79-91E3-A6B685A17742}"/>
    <cellStyle name="Notas 95 3" xfId="11722" xr:uid="{246CC1D7-2397-49ED-9316-31513E8D10AB}"/>
    <cellStyle name="Notas 96" xfId="5804" xr:uid="{F94F1681-2482-45CB-95A2-9859C737267E}"/>
    <cellStyle name="Notas 96 2" xfId="8793" xr:uid="{9A1173DC-BEA7-43FE-A61F-A21B52003BB0}"/>
    <cellStyle name="Notas 96 2 2" xfId="21630" xr:uid="{62892EBB-12CD-4E92-B081-A56C1C3CF05F}"/>
    <cellStyle name="Notas 96 2 3" xfId="25832" xr:uid="{0CD72274-F9B2-4ACB-9D20-F7785CA831ED}"/>
    <cellStyle name="Notas 96 2 3 2" xfId="37013" xr:uid="{8614739A-1C66-47DA-8CAF-16E98ECFB1FA}"/>
    <cellStyle name="Notas 96 2 4" xfId="30363" xr:uid="{F62E4C94-379C-45FE-9E44-0BD46C90916C}"/>
    <cellStyle name="Notas 96 3" xfId="11723" xr:uid="{BA12A2B2-EA4C-40A2-A768-A734195F7BDF}"/>
    <cellStyle name="Notas 97" xfId="5805" xr:uid="{8FD08D0C-5262-4E13-B764-DE5A7EB6604F}"/>
    <cellStyle name="Notas 97 2" xfId="8792" xr:uid="{7480A6CB-FCD3-490D-BA35-0210E120A05C}"/>
    <cellStyle name="Notas 97 2 2" xfId="21631" xr:uid="{A03B6F60-878E-4801-A6A1-B7339886D4C9}"/>
    <cellStyle name="Notas 97 2 3" xfId="25831" xr:uid="{7775F5EF-F556-42E2-8D09-BF9F65E2DFA1}"/>
    <cellStyle name="Notas 97 2 3 2" xfId="37012" xr:uid="{A44C330D-130E-449A-8009-FD00181128E9}"/>
    <cellStyle name="Notas 97 2 4" xfId="30362" xr:uid="{2719459B-6DA4-4D02-B970-615ABFCE3263}"/>
    <cellStyle name="Notas 97 3" xfId="11724" xr:uid="{3C6C5CAF-798D-4BC0-9A87-29431396F33B}"/>
    <cellStyle name="Notas 98" xfId="5806" xr:uid="{E06BB548-E12F-4A52-AB0F-6A5FDC356B7D}"/>
    <cellStyle name="Notas 98 2" xfId="8791" xr:uid="{EBD1C266-913F-422B-8D09-9D19A4F95831}"/>
    <cellStyle name="Notas 98 2 2" xfId="21632" xr:uid="{5A88BC6C-78AE-40E4-B037-A1D9BFCD4EC0}"/>
    <cellStyle name="Notas 98 2 3" xfId="25830" xr:uid="{50697CEF-5E32-4315-82FD-0D02658F78CC}"/>
    <cellStyle name="Notas 98 2 3 2" xfId="37011" xr:uid="{1E2D4438-F1DB-489A-92A1-2CE09C121B0B}"/>
    <cellStyle name="Notas 98 2 4" xfId="30361" xr:uid="{9F139200-6309-4468-9E0C-D06DF37A7A4D}"/>
    <cellStyle name="Notas 98 3" xfId="11725" xr:uid="{5D7D62EF-9E20-41E8-9316-02EB639B86A2}"/>
    <cellStyle name="Notas 99" xfId="5807" xr:uid="{F2297DFA-CCF7-467D-A70A-546B851509F3}"/>
    <cellStyle name="Notas 99 2" xfId="8790" xr:uid="{19C7BFC8-AE68-4C6E-A527-D635DF50793F}"/>
    <cellStyle name="Notas 99 2 2" xfId="21633" xr:uid="{C5DF423A-8F33-4C29-9A1B-9EBB3978099B}"/>
    <cellStyle name="Notas 99 2 3" xfId="25829" xr:uid="{F9AB2FD0-4D47-49BF-AF68-E1F5AB30D638}"/>
    <cellStyle name="Notas 99 2 3 2" xfId="37010" xr:uid="{37DC4961-B244-4EC7-8C83-932469084986}"/>
    <cellStyle name="Notas 99 2 4" xfId="30360" xr:uid="{76FC8B33-462F-4264-A88A-3DB88F589F9E}"/>
    <cellStyle name="Notas 99 3" xfId="11726" xr:uid="{1A961117-A1D7-4F9A-AD1D-A2DF05E93FFB}"/>
    <cellStyle name="Note 10" xfId="803" xr:uid="{9894B34A-64AA-44DE-BBC4-740B3F4F1A7E}"/>
    <cellStyle name="Note 2" xfId="600" xr:uid="{2260C153-5C97-4D1B-9240-46F1DEC52D58}"/>
    <cellStyle name="Note 2 2" xfId="1154" xr:uid="{293810F7-A17D-45C5-80BC-3CE10DCD1DEC}"/>
    <cellStyle name="Note 2 2 2" xfId="8759" xr:uid="{34754A3A-93C0-4080-BC94-1C904C5E20B1}"/>
    <cellStyle name="Note 2 2 2 2" xfId="21636" xr:uid="{7498E30B-85DB-4624-A68A-52D181A96690}"/>
    <cellStyle name="Note 2 2 2 3" xfId="25814" xr:uid="{BC3A811D-2709-4B00-BA16-FD66B3F61A3B}"/>
    <cellStyle name="Note 2 2 2 3 2" xfId="36996" xr:uid="{952A64B3-2959-4360-AC3F-469D7113BCAC}"/>
    <cellStyle name="Note 2 2 2 4" xfId="30335" xr:uid="{14499737-81BE-43D0-BB72-C8D3719CE6DF}"/>
    <cellStyle name="Note 2 2 3" xfId="11729" xr:uid="{C9DC4FEC-28FE-42C7-A71E-B346DDF0881E}"/>
    <cellStyle name="Note 2 3" xfId="5808" xr:uid="{8CDF1E4D-59DF-43F8-ABD4-9A309FEEDE39}"/>
    <cellStyle name="Note 2 3 2" xfId="8789" xr:uid="{8B231BB8-3954-4C7A-A99D-16911218FC25}"/>
    <cellStyle name="Note 2 3 2 2" xfId="21637" xr:uid="{C3D8BE50-69CC-4031-813B-A9092BA8E931}"/>
    <cellStyle name="Note 2 3 2 3" xfId="25828" xr:uid="{997E38BF-6271-4E9A-8D47-162F657FD0D0}"/>
    <cellStyle name="Note 2 3 2 3 2" xfId="37009" xr:uid="{1FEB501C-574D-4F69-81FD-98E203B45C1A}"/>
    <cellStyle name="Note 2 3 2 4" xfId="30359" xr:uid="{34CDBD75-632A-444B-96BE-11474BF0C747}"/>
    <cellStyle name="Note 2 3 3" xfId="11730" xr:uid="{119AEEEC-F99E-4965-8082-E7DDFABE45F3}"/>
    <cellStyle name="Note 2 4" xfId="7966" xr:uid="{4302BDF4-87C1-41F5-9225-0B7295AD58F3}"/>
    <cellStyle name="Note 2 4 2" xfId="8579" xr:uid="{56A85B47-D3F8-4623-9EBF-201600D80953}"/>
    <cellStyle name="Note 2 4 2 2" xfId="30167" xr:uid="{10045A51-45FE-4BD0-94E4-6DDA08651082}"/>
    <cellStyle name="Note 2 4 3" xfId="11731" xr:uid="{20244E94-616F-44AF-B981-642ABE8C4D84}"/>
    <cellStyle name="Note 2 4 4" xfId="25409" xr:uid="{9ACA8348-7FC5-46F6-8D4A-CAA203F84A61}"/>
    <cellStyle name="Note 2 4 4 2" xfId="36742" xr:uid="{86DDBB2A-584A-4BA0-9DB4-1D27FB3B154E}"/>
    <cellStyle name="Note 2 5" xfId="7969" xr:uid="{0498A1C2-D66A-41D7-A8C3-EEB789CF898A}"/>
    <cellStyle name="Note 2 5 2" xfId="8577" xr:uid="{7413891C-37C6-460B-A556-D54DCAE01A41}"/>
    <cellStyle name="Note 2 5 2 2" xfId="30165" xr:uid="{4598BF75-D086-403E-8567-5FDF7F6EE001}"/>
    <cellStyle name="Note 2 5 3" xfId="11732" xr:uid="{CC57CA7E-4CA4-454C-8D4D-DAA7504F1AC3}"/>
    <cellStyle name="Note 2 5 4" xfId="25412" xr:uid="{F4D37B13-23BC-4A18-BDBA-B2D55CF688E7}"/>
    <cellStyle name="Note 2 5 4 2" xfId="36745" xr:uid="{1FEFCAD0-4856-448A-86D2-E12FD8E91C03}"/>
    <cellStyle name="Note 2 6" xfId="7967" xr:uid="{8D09E767-6EB9-4D9C-9AA8-8867FFCC9154}"/>
    <cellStyle name="Note 2 6 2" xfId="8578" xr:uid="{DD91AAE1-53C1-438F-BEB4-03CF3A2E14FA}"/>
    <cellStyle name="Note 2 6 2 2" xfId="30166" xr:uid="{44F917B4-A460-4A26-9B8A-F611D763BE75}"/>
    <cellStyle name="Note 2 6 3" xfId="11733" xr:uid="{A2119860-D455-43DB-BDDC-3EF0833021B6}"/>
    <cellStyle name="Note 2 6 4" xfId="25410" xr:uid="{D547986D-19EF-4C20-9111-8521B9297F3E}"/>
    <cellStyle name="Note 2 6 4 2" xfId="36743" xr:uid="{5BBC25AB-9D08-411A-A4F2-572B2E14E0BF}"/>
    <cellStyle name="Note 2 7" xfId="9290" xr:uid="{8E0EA20F-3B1F-4647-A58B-1F49F9B19A35}"/>
    <cellStyle name="Note 2 7 2" xfId="21635" xr:uid="{CB943F3D-3F47-432F-8814-A7846D1D431C}"/>
    <cellStyle name="Note 2 7 3" xfId="26101" xr:uid="{7035545A-D9BD-41AB-8B21-D5C30391BD37}"/>
    <cellStyle name="Note 2 7 3 2" xfId="37255" xr:uid="{3A3DA6AB-0AEE-40B7-B517-48DA6E58D19E}"/>
    <cellStyle name="Note 2 7 4" xfId="30833" xr:uid="{E7C09173-14C5-4975-AAD4-2616DA7A1E6F}"/>
    <cellStyle name="Note 2 8" xfId="11728" xr:uid="{F1764B9F-368A-46FC-BC05-7A03E0B33090}"/>
    <cellStyle name="Note 3" xfId="3778" xr:uid="{F6C08C15-AD54-4067-96AD-FA722A1961A1}"/>
    <cellStyle name="Note 3 2" xfId="5809" xr:uid="{F2C2F8E6-4C8C-448F-8789-5588617A431F}"/>
    <cellStyle name="Note 3 2 2" xfId="8788" xr:uid="{648ACAF1-28A4-46E0-91E2-963F7EA194F7}"/>
    <cellStyle name="Note 3 2 2 2" xfId="21639" xr:uid="{1BCCA290-87A8-4396-8ABE-E75020C22E38}"/>
    <cellStyle name="Note 3 2 2 3" xfId="25827" xr:uid="{30573F9C-5AFA-443A-B0D2-EE984756AAAE}"/>
    <cellStyle name="Note 3 2 2 3 2" xfId="37008" xr:uid="{3F85B6F9-6CE9-4251-97EF-8459721CB1B7}"/>
    <cellStyle name="Note 3 2 2 4" xfId="30358" xr:uid="{E51885EE-2B54-4683-977B-A216095E6858}"/>
    <cellStyle name="Note 3 2 3" xfId="11735" xr:uid="{D7DECBFC-038F-47F7-B8FE-E5A80943AE13}"/>
    <cellStyle name="Note 3 3" xfId="8985" xr:uid="{7A76DB21-7E31-4191-88E3-62FAC57F41F4}"/>
    <cellStyle name="Note 3 3 2" xfId="21638" xr:uid="{8FC8385F-AB25-4B6A-8D1A-D2D61303AC4D}"/>
    <cellStyle name="Note 3 3 3" xfId="25993" xr:uid="{5F7AA33B-2298-4FE2-91C7-DD155F61ED68}"/>
    <cellStyle name="Note 3 3 3 2" xfId="37169" xr:uid="{19DA1213-5521-45B7-A09D-70B67F03306D}"/>
    <cellStyle name="Note 3 3 4" xfId="30554" xr:uid="{95BA3CED-AABE-47FC-899D-C5F8857D871E}"/>
    <cellStyle name="Note 3 4" xfId="11734" xr:uid="{5304EC71-7E6F-42C7-894C-498859926B6E}"/>
    <cellStyle name="Note 4" xfId="3779" xr:uid="{2CBD4437-A1CC-4CD8-BC92-1CD7F775B181}"/>
    <cellStyle name="Note 4 2" xfId="8987" xr:uid="{5C478B11-9397-450A-8D72-040F40F4B084}"/>
    <cellStyle name="Note 4 2 2" xfId="21640" xr:uid="{D37A9456-D81E-4A27-9F45-FAE3173C00CA}"/>
    <cellStyle name="Note 4 2 3" xfId="25995" xr:uid="{75070DF2-4940-4440-8C1F-49DC3EE8B1D0}"/>
    <cellStyle name="Note 4 2 3 2" xfId="37171" xr:uid="{D2E19688-8FCA-4B3F-8BFA-92EF8C9813B2}"/>
    <cellStyle name="Note 4 2 4" xfId="30556" xr:uid="{3D9D6740-DBCC-47F7-B513-333D1B2CE5EF}"/>
    <cellStyle name="Note 4 3" xfId="11736" xr:uid="{F901C091-5D67-4F19-90C0-0400EE245887}"/>
    <cellStyle name="Note 5" xfId="3780" xr:uid="{D26A0DA3-79E9-48B6-B995-30B6848CA333}"/>
    <cellStyle name="Note 5 2" xfId="8986" xr:uid="{234F8AE4-9376-4BE7-BDB0-7A8B00E19CBA}"/>
    <cellStyle name="Note 5 2 2" xfId="21641" xr:uid="{AC4F1D89-00FA-45F3-AAC0-A4A663CD7CFC}"/>
    <cellStyle name="Note 5 2 3" xfId="25994" xr:uid="{B170969A-8984-4210-83FD-33B3F260B77F}"/>
    <cellStyle name="Note 5 2 3 2" xfId="37170" xr:uid="{9CC1023E-23C5-44E2-A459-70F2D58570A0}"/>
    <cellStyle name="Note 5 2 4" xfId="30555" xr:uid="{2E7DF894-41DB-4668-ACF9-D9B9C6C1E0FA}"/>
    <cellStyle name="Note 5 3" xfId="11737" xr:uid="{46A97DB5-BF39-490F-A649-20605D2CB04C}"/>
    <cellStyle name="Note 6" xfId="5810" xr:uid="{09DE28CE-0F16-40CC-B74E-4A5DF471F317}"/>
    <cellStyle name="Note 6 2" xfId="8787" xr:uid="{F7A452CC-08ED-4359-848C-BCA6C26D5994}"/>
    <cellStyle name="Note 6 2 2" xfId="21642" xr:uid="{E0F82088-B2EA-467A-B9CE-66FF8048F802}"/>
    <cellStyle name="Note 6 2 3" xfId="25826" xr:uid="{DED8CB99-CA7C-42A8-939E-5145ED259FF1}"/>
    <cellStyle name="Note 6 2 3 2" xfId="37007" xr:uid="{15DB1DFE-F560-480C-B33A-9BC8DF0F0A8F}"/>
    <cellStyle name="Note 6 2 4" xfId="30357" xr:uid="{A6E76781-B174-4877-B0FA-2BF063799A78}"/>
    <cellStyle name="Note 6 3" xfId="11738" xr:uid="{7131D0F0-04E2-4018-A63E-9B55B4FCEC48}"/>
    <cellStyle name="Note 7" xfId="3777" xr:uid="{AF4EE445-DCDC-4A35-81CB-9F3957F33E47}"/>
    <cellStyle name="Note 7 2" xfId="8725" xr:uid="{E7BA3F45-EC2D-4DEA-898B-7DA12410DDD3}"/>
    <cellStyle name="Note 7 2 2" xfId="30303" xr:uid="{4D6BC67A-8764-41D1-A135-A1DAE0D10F37}"/>
    <cellStyle name="Note 7 3" xfId="11739" xr:uid="{E2FFD962-F9AE-4F4C-B2F7-6DF1ADF91839}"/>
    <cellStyle name="Note 7 4" xfId="24283" xr:uid="{A51A81E1-8488-4DE8-B7C7-A2F34D1BFD14}"/>
    <cellStyle name="Note 7 4 2" xfId="36557" xr:uid="{AEA2F092-6499-40BF-819B-9AE6DD11B203}"/>
    <cellStyle name="Note 8" xfId="9292" xr:uid="{B5347A14-2069-45E4-8111-445C6D839DEC}"/>
    <cellStyle name="Note 8 2" xfId="21634" xr:uid="{0F6BC566-47B6-423B-BF67-8D7F3517DF7B}"/>
    <cellStyle name="Note 8 3" xfId="26103" xr:uid="{36081597-0D7B-45B5-99E5-676BDF537A74}"/>
    <cellStyle name="Note 8 3 2" xfId="37257" xr:uid="{E0C44F8F-29E3-4006-AD5E-8B3BB8936DE6}"/>
    <cellStyle name="Note 8 4" xfId="30835" xr:uid="{2EAC1C22-0543-46C7-9868-DDC6DA9ECB98}"/>
    <cellStyle name="Note 9" xfId="11727" xr:uid="{37B6D4F3-D842-45E5-95F3-D1AC2D21A691}"/>
    <cellStyle name="Notes" xfId="397" xr:uid="{0358FAF4-250D-4E29-A034-EECEF41A00B4}"/>
    <cellStyle name="Notes 2" xfId="977" xr:uid="{424EECA1-94F9-4242-A2A9-D43C1B763F6A}"/>
    <cellStyle name="Notes 2 2" xfId="3781" xr:uid="{11BEA59E-F888-46DF-87FF-256B651BD892}"/>
    <cellStyle name="Notes 2 2 2" xfId="11742" xr:uid="{49F7EEF4-B7D2-44E0-AE58-3D2678DE0F18}"/>
    <cellStyle name="Notes 2 2 3" xfId="24284" xr:uid="{2E24C1FB-67A9-47DE-A995-EC3B8E4C86F0}"/>
    <cellStyle name="Notes 2 2 3 2" xfId="20255" xr:uid="{DED0A9BB-9385-42BE-A0F8-214EE72F6AC0}"/>
    <cellStyle name="Notes 2 2 3 2 2" xfId="35791" xr:uid="{8AC9F899-B029-47F1-B791-E3BEF1502F1B}"/>
    <cellStyle name="Notes 2 2 3 3" xfId="26030" xr:uid="{3370A986-D7DA-49E5-81D0-8B48FF41A445}"/>
    <cellStyle name="Notes 2 2 3 3 2" xfId="37201" xr:uid="{959442CD-A398-4B0C-8F07-C7EBEABCCA97}"/>
    <cellStyle name="Notes 2 2 3 4" xfId="36558" xr:uid="{D95DCA01-3A04-47D7-9D95-E2510C61B08F}"/>
    <cellStyle name="Notes 2 2 4" xfId="29844" xr:uid="{EAEBEA1D-C749-445A-940D-746F5913FF87}"/>
    <cellStyle name="Notes 2 3" xfId="11741" xr:uid="{60721AD0-7091-43C4-8494-122F2EB244A6}"/>
    <cellStyle name="Notes 2 4" xfId="18921" xr:uid="{ECC58307-9ADC-4AD4-8108-BF49AD1148E3}"/>
    <cellStyle name="Notes 2 4 2" xfId="27309" xr:uid="{1F914934-BB28-45C0-928B-22546BFD8062}"/>
    <cellStyle name="Notes 2 4 2 2" xfId="38007" xr:uid="{B2985204-CF30-4988-AC9C-6344A0467986}"/>
    <cellStyle name="Notes 2 4 3" xfId="29114" xr:uid="{A1EE016F-AA82-4BE1-896D-3748C3988F60}"/>
    <cellStyle name="Notes 2 4 3 2" xfId="38226" xr:uid="{D1169419-5506-432C-AC85-F77966580C8E}"/>
    <cellStyle name="Notes 2 4 4" xfId="29725" xr:uid="{7925CB3B-898C-4B31-B52F-083666974CB5}"/>
    <cellStyle name="Notes 2 4 4 2" xfId="38381" xr:uid="{78956FC4-69D6-4AEE-92DB-2FAA0748D917}"/>
    <cellStyle name="Notes 2 4 5" xfId="35373" xr:uid="{7061B02A-DEF8-4FAF-81BE-B17DA11BA836}"/>
    <cellStyle name="Notes 2 5" xfId="21809" xr:uid="{159E8B27-D09D-4A08-8316-1B693D078C55}"/>
    <cellStyle name="Notes 2 5 2" xfId="27654" xr:uid="{F764F8CA-49FF-4021-BB21-AB9E765D0AEB}"/>
    <cellStyle name="Notes 2 5 2 2" xfId="29242" xr:uid="{C50E6E60-4EA3-4D33-90D1-2BADBF1C46AA}"/>
    <cellStyle name="Notes 2 5 2 2 2" xfId="38325" xr:uid="{778B0893-750C-4DEF-B259-EA6232A22408}"/>
    <cellStyle name="Notes 2 5 2 3" xfId="29832" xr:uid="{6D050717-6D3E-44C2-9A12-F5909E20B389}"/>
    <cellStyle name="Notes 2 5 2 3 2" xfId="38486" xr:uid="{053763EC-BBCF-4242-9009-BA21E04D8C6F}"/>
    <cellStyle name="Notes 2 5 2 4" xfId="38209" xr:uid="{3AF4B9C4-3E7D-45D2-A9B9-C9DABAEC6C4B}"/>
    <cellStyle name="Notes 2 5 3" xfId="27471" xr:uid="{67FBDDD3-7144-40F1-AFAE-C99F42706E3D}"/>
    <cellStyle name="Notes 2 5 3 2" xfId="38083" xr:uid="{78C83BBF-E2F7-48BD-BE5A-6BA7129C8EC1}"/>
    <cellStyle name="Notes 2 5 4" xfId="29160" xr:uid="{7E25ABA7-5518-4678-BD65-E882B815159B}"/>
    <cellStyle name="Notes 2 5 4 2" xfId="38267" xr:uid="{FB853FA2-8046-45D4-89A2-2DE5097E24FB}"/>
    <cellStyle name="Notes 2 5 5" xfId="29776" xr:uid="{44E78E13-E1E9-43CC-B0B9-3BAA002B3FEE}"/>
    <cellStyle name="Notes 2 5 5 2" xfId="38431" xr:uid="{D1222F7B-BAA0-479C-9BC1-B0F2661820A5}"/>
    <cellStyle name="Notes 2 5 6" xfId="36145" xr:uid="{CD3AD49D-48EB-4DBB-B369-9D78B9B18FF5}"/>
    <cellStyle name="Notes 2 6" xfId="20211" xr:uid="{9D93933F-AF8D-4539-A93F-B38A346CE632}"/>
    <cellStyle name="Notes 2 6 2" xfId="27637" xr:uid="{C216A437-AEEE-4082-8882-1C4F406FF516}"/>
    <cellStyle name="Notes 2 6 2 2" xfId="29225" xr:uid="{F78560A5-9383-47CB-91D7-067DA43412AA}"/>
    <cellStyle name="Notes 2 6 2 2 2" xfId="38308" xr:uid="{BD7018DA-C0A7-4C7E-8E8F-0EA8AFED7CD1}"/>
    <cellStyle name="Notes 2 6 2 3" xfId="29815" xr:uid="{C555CD14-DA7C-49BA-957C-F9CA1BD6C811}"/>
    <cellStyle name="Notes 2 6 2 3 2" xfId="38469" xr:uid="{05EE8886-38D4-498F-BC12-0BFB5540F70F}"/>
    <cellStyle name="Notes 2 6 2 4" xfId="38192" xr:uid="{6C591CBA-8BF2-4047-8E39-B873420C9D31}"/>
    <cellStyle name="Notes 2 6 3" xfId="27375" xr:uid="{B9107DF5-6556-4F0A-A8B9-7038A2EAE020}"/>
    <cellStyle name="Notes 2 6 3 2" xfId="38057" xr:uid="{AF6AE5FE-0C31-451C-9AA4-071633A3CB13}"/>
    <cellStyle name="Notes 2 6 4" xfId="29138" xr:uid="{6B7A3159-8C96-4082-B139-464267126EE7}"/>
    <cellStyle name="Notes 2 6 4 2" xfId="38246" xr:uid="{5A8E08DD-0C52-4784-B5F7-DADC1F186F4C}"/>
    <cellStyle name="Notes 2 6 5" xfId="29740" xr:uid="{281A884D-BE65-4BE1-A268-D6B287D28636}"/>
    <cellStyle name="Notes 2 6 5 2" xfId="38395" xr:uid="{ED59A2AE-4BD8-4D4C-BCE8-2EC9653EBD0F}"/>
    <cellStyle name="Notes 2 6 6" xfId="35783" xr:uid="{0D3CA353-5FE7-45F5-A4F7-FEFA729C70A7}"/>
    <cellStyle name="Notes 2 7" xfId="23766" xr:uid="{91E8FD83-49FB-4A5E-A57E-3414556EAABC}"/>
    <cellStyle name="Notes 2 7 2" xfId="19411" xr:uid="{13B96730-67CC-44AD-AE58-E34BF3B21E1B}"/>
    <cellStyle name="Notes 2 7 2 2" xfId="35563" xr:uid="{6E82D7B6-DF30-4355-9A29-8DC12FFB68F9}"/>
    <cellStyle name="Notes 2 7 3" xfId="20926" xr:uid="{465CFCB0-E86C-4F7F-BF38-E3409EA289A6}"/>
    <cellStyle name="Notes 2 7 3 2" xfId="35917" xr:uid="{97AFADA4-584C-40BE-8AB2-679D956EBF05}"/>
    <cellStyle name="Notes 2 7 4" xfId="36521" xr:uid="{BBDDF8AE-AC9B-4F9D-8BA6-4C8CF2FECC02}"/>
    <cellStyle name="Notes 2 8" xfId="19017" xr:uid="{BBB7513A-C69C-49EC-BEE6-6F4091D89D7C}"/>
    <cellStyle name="Notes 2 8 2" xfId="35425" xr:uid="{3926272D-6570-4EA1-8EBF-86300973983B}"/>
    <cellStyle name="Notes 2 9" xfId="29840" xr:uid="{55FD37F6-327F-424B-B984-7BF7E218F848}"/>
    <cellStyle name="Notes 3" xfId="7968" xr:uid="{96ACEFAC-386C-4714-9A10-A359594586C8}"/>
    <cellStyle name="Notes 3 2" xfId="11743" xr:uid="{22EB67C9-66FC-4B8D-93AB-8EED7CA37D70}"/>
    <cellStyle name="Notes 3 3" xfId="25411" xr:uid="{AC675C93-B31B-4D4E-A4C1-7ADD701499AD}"/>
    <cellStyle name="Notes 3 3 2" xfId="20177" xr:uid="{D6CA5F2D-90DF-4967-B849-044F00D21725}"/>
    <cellStyle name="Notes 3 3 2 2" xfId="35762" xr:uid="{5A7D3A9A-2CC9-4988-A8F0-0281FFEFBAF2}"/>
    <cellStyle name="Notes 3 3 3" xfId="26835" xr:uid="{0D154EDB-A8C1-4FB9-85F8-D67BDB1B13BC}"/>
    <cellStyle name="Notes 3 3 3 2" xfId="37624" xr:uid="{96C5E64A-A397-4D8A-9617-D3D1B6F64143}"/>
    <cellStyle name="Notes 3 3 4" xfId="36744" xr:uid="{27E2AF76-47E9-4CDF-A776-9915E9DB42B3}"/>
    <cellStyle name="Notes 3 4" xfId="29869" xr:uid="{24DADCA7-FC7A-479F-ACF9-7657B8B80986}"/>
    <cellStyle name="Notes 4" xfId="11740" xr:uid="{93ADEF88-2E91-4772-BD4D-47035D7492F1}"/>
    <cellStyle name="Notes 5" xfId="18920" xr:uid="{D15CFA9A-EA2A-4440-A6A2-74D68005BA2D}"/>
    <cellStyle name="Notes 5 2" xfId="27308" xr:uid="{8B810613-4BC3-4829-B0E1-0A835DB9C34E}"/>
    <cellStyle name="Notes 5 2 2" xfId="38006" xr:uid="{570D11B7-1D89-42DB-A455-D4C1B193E2C5}"/>
    <cellStyle name="Notes 5 3" xfId="29113" xr:uid="{E6C54FEB-3D8B-4F32-ADDC-387310EDF7B4}"/>
    <cellStyle name="Notes 5 3 2" xfId="38225" xr:uid="{27CF8514-0B70-441B-A939-581B50C32D72}"/>
    <cellStyle name="Notes 5 4" xfId="29724" xr:uid="{3700FCF5-D028-4342-8018-69F9D7881937}"/>
    <cellStyle name="Notes 5 4 2" xfId="38380" xr:uid="{00AAD3CC-60E5-4A8B-A90A-529CEBB4B118}"/>
    <cellStyle name="Notes 5 5" xfId="35372" xr:uid="{B64DB7CB-B6E3-49C0-BE4C-814EB2D9F667}"/>
    <cellStyle name="Notes 6" xfId="18959" xr:uid="{58EBA0D6-11A6-4994-9F87-41843B32528B}"/>
    <cellStyle name="Notes 6 2" xfId="27630" xr:uid="{30C04E2C-4C3E-44E7-BEC1-E7F526321986}"/>
    <cellStyle name="Notes 6 2 2" xfId="29218" xr:uid="{852ECE97-A4F3-462F-AAF4-B73CE445FF44}"/>
    <cellStyle name="Notes 6 2 2 2" xfId="38301" xr:uid="{E0836DC5-4C34-4BFE-9495-89F92DC216D2}"/>
    <cellStyle name="Notes 6 2 3" xfId="29808" xr:uid="{E4A82723-F4A6-4833-AE9F-203880DB08D1}"/>
    <cellStyle name="Notes 6 2 3 2" xfId="38462" xr:uid="{92F17CA0-B2A6-42F2-84D4-90D963636943}"/>
    <cellStyle name="Notes 6 2 4" xfId="38185" xr:uid="{E4632EE8-B7D7-4026-AA4A-EE4A6ACB9FC3}"/>
    <cellStyle name="Notes 6 3" xfId="27311" xr:uid="{4F40580E-6834-4172-9FA3-58ADD1BB998F}"/>
    <cellStyle name="Notes 6 3 2" xfId="38009" xr:uid="{1E35D65D-D978-45D0-A478-62DEA4A9B7D5}"/>
    <cellStyle name="Notes 6 4" xfId="29116" xr:uid="{FE469F84-05C9-4FDC-A0A2-90D463CCDF1F}"/>
    <cellStyle name="Notes 6 4 2" xfId="38228" xr:uid="{F725DC53-6C43-4F89-976B-0AE79E726287}"/>
    <cellStyle name="Notes 6 5" xfId="29727" xr:uid="{9CA101BF-7803-456C-8EDE-DF9938A89482}"/>
    <cellStyle name="Notes 6 5 2" xfId="38383" xr:uid="{8D77FFAB-73B5-4927-835B-BB1D603AEA34}"/>
    <cellStyle name="Notes 6 6" xfId="35389" xr:uid="{9F74054F-7230-4253-B768-E13853B1C310}"/>
    <cellStyle name="Notes 7" xfId="18299" xr:uid="{19C0B080-6720-41CD-94BB-D0D03512FB19}"/>
    <cellStyle name="Notes 7 2" xfId="27622" xr:uid="{85D59F83-DD26-48E2-93DB-BF463B65B4D5}"/>
    <cellStyle name="Notes 7 2 2" xfId="29210" xr:uid="{1FB864A8-6FA6-46CC-AA31-515D3B9AACBD}"/>
    <cellStyle name="Notes 7 2 2 2" xfId="38293" xr:uid="{EBE8AB72-615D-460F-89CC-C7CAA8A0503C}"/>
    <cellStyle name="Notes 7 2 3" xfId="29800" xr:uid="{D53D7BC4-26EF-488F-9BD4-3296C8D279C6}"/>
    <cellStyle name="Notes 7 2 3 2" xfId="38454" xr:uid="{9C3462A3-5283-4ADE-8DCC-297C8E357A74}"/>
    <cellStyle name="Notes 7 2 4" xfId="38177" xr:uid="{871FE664-E048-47D2-A17E-EF9CA714EAEA}"/>
    <cellStyle name="Notes 7 3" xfId="27297" xr:uid="{0ECEB499-6A0E-45E0-96F2-44C6A482D60E}"/>
    <cellStyle name="Notes 7 3 2" xfId="37998" xr:uid="{35C7F66F-3C13-4108-81B2-2B0F05464013}"/>
    <cellStyle name="Notes 7 4" xfId="29104" xr:uid="{8B1A2D9A-3C15-4F24-A5F3-79562490659E}"/>
    <cellStyle name="Notes 7 4 2" xfId="38217" xr:uid="{35461887-2C62-4CFA-B271-2B038DD16B83}"/>
    <cellStyle name="Notes 7 5" xfId="29716" xr:uid="{771C5877-2EBD-43FF-83D3-2BA3DF292D29}"/>
    <cellStyle name="Notes 7 5 2" xfId="38372" xr:uid="{8725244F-0702-4073-99F6-77DDF121334D}"/>
    <cellStyle name="Notes 7 6" xfId="35151" xr:uid="{ECE79432-4935-49B1-AF6E-4BC54364971A}"/>
    <cellStyle name="Notes 8" xfId="19771" xr:uid="{2B593527-ECED-4106-A3D0-F1011EFB7A02}"/>
    <cellStyle name="Notes 8 2" xfId="35703" xr:uid="{8998887F-2473-4CBB-9484-080D3107357A}"/>
    <cellStyle name="notetotal" xfId="5811" xr:uid="{91D876F7-2973-49FA-A4C3-B827869156D4}"/>
    <cellStyle name="notetotal 2" xfId="11744" xr:uid="{442CD463-9268-4E2E-8271-61AFBFCC3FF8}"/>
    <cellStyle name="Notiz 2" xfId="6916" xr:uid="{D48F7099-69B2-4196-B20E-C3211FB65532}"/>
    <cellStyle name="Notiz 2 2" xfId="7072" xr:uid="{A5C0019B-73FF-4677-9C9D-969BA9161A21}"/>
    <cellStyle name="Notiz 2 2 2" xfId="11746" xr:uid="{FFEDD576-6D89-4BD8-B87D-99AFB70AA8C8}"/>
    <cellStyle name="Notiz 2 2 3" xfId="24709" xr:uid="{C98F3694-27AE-42BA-8442-7DA51772E9F6}"/>
    <cellStyle name="Notiz 2 3" xfId="11745" xr:uid="{163D1CD6-D946-4E0E-964F-E01883C1E94E}"/>
    <cellStyle name="Notiz 2 4" xfId="24585" xr:uid="{338EDCC2-FE43-4062-8722-3A35C54F2D4A}"/>
    <cellStyle name="Nulos" xfId="601" xr:uid="{B24CC58F-9E71-44CC-A406-1C3037F731A6}"/>
    <cellStyle name="Nulos 2" xfId="11747" xr:uid="{B2A7AD98-B7E1-458B-B611-437A25547DC2}"/>
    <cellStyle name="Number" xfId="5812" xr:uid="{3892D45F-A4DC-48D6-8115-1A05371E0C5E}"/>
    <cellStyle name="Number 2" xfId="11748" xr:uid="{A5D51961-4AF1-429C-8C13-5D3EAC914CD1}"/>
    <cellStyle name="NumberX" xfId="5813" xr:uid="{8CAFD76C-5DC6-4BFE-BBFC-4C5259A5FDC9}"/>
    <cellStyle name="NumberX 2" xfId="11749" xr:uid="{7A8E3C0A-805F-4739-87BD-9D6DFDC1FD1C}"/>
    <cellStyle name="oben unterstrichen" xfId="5486" xr:uid="{5F693C56-12A6-4CF0-B549-3BA6339DED93}"/>
    <cellStyle name="oben unterstrichen 2" xfId="3977" xr:uid="{55B68BD4-68CD-49FE-902E-1FC7F7DBC8F5}"/>
    <cellStyle name="oben unterstrichen 2 2" xfId="7709" xr:uid="{C4791E61-2AD0-4593-9DB3-7C275BB3CA92}"/>
    <cellStyle name="oben unterstrichen 2 2 2" xfId="8707" xr:uid="{675D6995-0BA1-4527-AED6-0A1E17B3F179}"/>
    <cellStyle name="oben unterstrichen 2 2 2 2" xfId="14620" xr:uid="{1DCBAE24-E665-47AC-B632-C720277186A3}"/>
    <cellStyle name="oben unterstrichen 2 2 2 3" xfId="26598" xr:uid="{68991D44-C9E6-49C4-9773-9999A0945F35}"/>
    <cellStyle name="oben unterstrichen 2 2 2 3 2" xfId="37530" xr:uid="{5C3AB104-0357-41ED-B9C7-054865C79FFD}"/>
    <cellStyle name="oben unterstrichen 2 2 2 4" xfId="30285" xr:uid="{64000C02-77B6-4FF3-A4AA-D4ED417EA33F}"/>
    <cellStyle name="oben unterstrichen 2 2 3" xfId="11752" xr:uid="{F16D948B-190D-4021-B2DB-C23B9EB461CF}"/>
    <cellStyle name="oben unterstrichen 2 2 4" xfId="14619" xr:uid="{984D8486-0F43-40F6-B7F2-CA8853124D60}"/>
    <cellStyle name="oben unterstrichen 2 2 5" xfId="25222" xr:uid="{953362A4-CD58-48A7-84DD-302BAAF74E7A}"/>
    <cellStyle name="oben unterstrichen 2 2 5 2" xfId="27348" xr:uid="{18CDCA4A-45DD-43D4-B2C7-BF7D14A3F633}"/>
    <cellStyle name="oben unterstrichen 2 2 5 3" xfId="23316" xr:uid="{9BE961D1-5FA4-4596-A985-76680321C8D4}"/>
    <cellStyle name="oben unterstrichen 2 2 5 3 2" xfId="36354" xr:uid="{ABF1AE5F-AF73-4A09-B1F0-C79408F2E50C}"/>
    <cellStyle name="oben unterstrichen 2 2 5 4" xfId="36712" xr:uid="{75CBEC97-72A0-4C11-93BF-4F7989198C01}"/>
    <cellStyle name="oben unterstrichen 2 3" xfId="11751" xr:uid="{7BD2DD6B-ED1C-4C24-96CF-9039D64D7B10}"/>
    <cellStyle name="oben unterstrichen 2 4" xfId="24326" xr:uid="{E53B1029-E6E3-41BF-BE12-5213E1163090}"/>
    <cellStyle name="oben unterstrichen 3" xfId="7373" xr:uid="{94E898C6-F364-4548-AB47-7A64298FC5AC}"/>
    <cellStyle name="oben unterstrichen 3 2" xfId="8648" xr:uid="{81D874FA-4CD3-44F5-8FD1-419DC63DF174}"/>
    <cellStyle name="oben unterstrichen 3 2 2" xfId="14622" xr:uid="{7BBC3FFF-FC17-4D37-82BC-E5F8D28412E5}"/>
    <cellStyle name="oben unterstrichen 3 2 3" xfId="23437" xr:uid="{40A500AB-374C-41C2-A6D7-AFB54BFADAD3}"/>
    <cellStyle name="oben unterstrichen 3 2 3 2" xfId="36432" xr:uid="{4E9B9F62-0E48-4A4B-A2DE-BB6FA6C5A216}"/>
    <cellStyle name="oben unterstrichen 3 2 4" xfId="30228" xr:uid="{FE521DE4-0E62-4AF0-9817-BEEE5162D2AF}"/>
    <cellStyle name="oben unterstrichen 3 3" xfId="11753" xr:uid="{601B5974-A20B-49BC-A106-09DFC25D6195}"/>
    <cellStyle name="oben unterstrichen 3 4" xfId="14621" xr:uid="{EF3877A2-B15D-4E64-ACEE-A75D84B605CF}"/>
    <cellStyle name="oben unterstrichen 3 5" xfId="24945" xr:uid="{0E143A86-6518-4460-A165-95B7EE894CBB}"/>
    <cellStyle name="oben unterstrichen 3 5 2" xfId="19201" xr:uid="{2D501FD5-71D3-4C70-ADB5-7D48F21CE4E4}"/>
    <cellStyle name="oben unterstrichen 3 5 3" xfId="26802" xr:uid="{3E013EED-2599-4EE5-B1B0-A4DFBD49B316}"/>
    <cellStyle name="oben unterstrichen 3 5 3 2" xfId="37594" xr:uid="{CCE80057-0695-4839-8FE7-762D40D4BCE6}"/>
    <cellStyle name="oben unterstrichen 3 5 4" xfId="36663" xr:uid="{1A455A67-0BED-4CC6-B9EE-71E72E4C263C}"/>
    <cellStyle name="oben unterstrichen 4" xfId="11750" xr:uid="{80049F37-5104-4DF1-A526-838B3941D256}"/>
    <cellStyle name="oben unterstrichen 5" xfId="24480" xr:uid="{8B2787BE-D1D0-427B-8818-EB98E462B0F3}"/>
    <cellStyle name="Obliczenia" xfId="804" xr:uid="{3ECB19F4-6AE2-45E6-B4A5-C8D68A0C69FE}"/>
    <cellStyle name="Obliczenia 2" xfId="880" xr:uid="{4F76BB03-69F5-4811-BC47-5422A897D55B}"/>
    <cellStyle name="Obliczenia 2 2" xfId="8399" xr:uid="{21C36323-5559-4F6F-A6F0-4028E83853F8}"/>
    <cellStyle name="Obliczenia 2 2 2" xfId="9501" xr:uid="{1A4D5CD0-41C3-4903-9C16-3537206E3AB4}"/>
    <cellStyle name="Obliczenia 2 2 2 2" xfId="14625" xr:uid="{05C59C53-B4A2-4369-B56F-2ADE49772EFB}"/>
    <cellStyle name="Obliczenia 2 2 2 2 2" xfId="21368" xr:uid="{C0DAA0F0-77B3-42B5-AC96-ADD3BC96A218}"/>
    <cellStyle name="Obliczenia 2 2 2 2 2 2" xfId="36059" xr:uid="{49C146C3-342E-4D6C-8092-0B3EF72B2C2B}"/>
    <cellStyle name="Obliczenia 2 2 2 2 3" xfId="31618" xr:uid="{91F65146-B3F7-4A12-9C33-D97A31C9DFAF}"/>
    <cellStyle name="Obliczenia 2 2 2 3" xfId="20212" xr:uid="{BA0CCDD8-5D1A-4035-AE13-E0C0ACCE811E}"/>
    <cellStyle name="Obliczenia 2 2 2 3 2" xfId="35784" xr:uid="{F8B16496-5088-40C9-B684-44900DF02407}"/>
    <cellStyle name="Obliczenia 2 2 2 4" xfId="30977" xr:uid="{754FC461-E11A-48E5-91D7-29D37A4BEB06}"/>
    <cellStyle name="Obliczenia 2 2 3" xfId="11756" xr:uid="{281042CA-E197-4E05-9737-326034B28DE7}"/>
    <cellStyle name="Obliczenia 2 2 4" xfId="14624" xr:uid="{F5F4B381-FD9A-4B10-8BA1-C12D4E9314AB}"/>
    <cellStyle name="Obliczenia 2 2 4 2" xfId="21366" xr:uid="{98EF6672-D09E-4EC3-BA82-7F6EE4884CD0}"/>
    <cellStyle name="Obliczenia 2 2 4 2 2" xfId="36057" xr:uid="{CBEBB5F7-D69E-4AE5-BB0F-592B6F95C7F2}"/>
    <cellStyle name="Obliczenia 2 2 4 3" xfId="31617" xr:uid="{0C225283-5F2C-4B87-BD71-A3747EBBFC8D}"/>
    <cellStyle name="Obliczenia 2 2 5" xfId="25681" xr:uid="{701D5B31-C0C4-4CEC-B650-599ACCB73FEA}"/>
    <cellStyle name="Obliczenia 2 2 5 2" xfId="18815" xr:uid="{C0D5DE0B-41C7-485B-9A53-FADFDAEBE458}"/>
    <cellStyle name="Obliczenia 2 2 5 2 2" xfId="35335" xr:uid="{3DCC1346-EBB4-4659-BBB6-3F15ADBDD82E}"/>
    <cellStyle name="Obliczenia 2 2 5 3" xfId="36917" xr:uid="{5F786BC4-F81A-418B-8290-AC3F60162094}"/>
    <cellStyle name="Obliczenia 2 2 6" xfId="30084" xr:uid="{15CEC711-5578-401F-9B24-E5CB14EE2B93}"/>
    <cellStyle name="Obliczenia 2 3" xfId="9311" xr:uid="{FFC606AA-68E0-4495-863E-361AC944F150}"/>
    <cellStyle name="Obliczenia 2 3 2" xfId="14626" xr:uid="{AD52D7BD-0324-4126-9FF7-ECB22222769A}"/>
    <cellStyle name="Obliczenia 2 3 2 2" xfId="18569" xr:uid="{E5E1F88A-C6FA-44B2-80B8-25D8D5E3939D}"/>
    <cellStyle name="Obliczenia 2 3 2 2 2" xfId="35266" xr:uid="{4FA05435-0E43-4C1B-9845-2DD5D04BE303}"/>
    <cellStyle name="Obliczenia 2 3 2 3" xfId="31619" xr:uid="{1665A218-E613-4F5F-99F3-16FB46D3FF57}"/>
    <cellStyle name="Obliczenia 2 3 3" xfId="21644" xr:uid="{85D44AC4-0730-422E-B5F7-B903F62744B5}"/>
    <cellStyle name="Obliczenia 2 3 4" xfId="26118" xr:uid="{8904EF99-190C-4B22-9D1F-65511C921CDE}"/>
    <cellStyle name="Obliczenia 2 3 4 2" xfId="18991" xr:uid="{B60DC3ED-CEAE-4F20-9A51-932436C2451E}"/>
    <cellStyle name="Obliczenia 2 3 4 2 2" xfId="35405" xr:uid="{131556A0-A70F-413C-BDC8-ED096D11F9F6}"/>
    <cellStyle name="Obliczenia 2 3 4 3" xfId="37271" xr:uid="{1811F399-2DB2-4C92-8530-5AA4EE845D5C}"/>
    <cellStyle name="Obliczenia 2 3 5" xfId="30854" xr:uid="{9503A486-D188-4273-A0BD-2FE93E46FED9}"/>
    <cellStyle name="Obliczenia 2 4" xfId="11755" xr:uid="{5E96242D-384C-4B8E-828F-93C1FA6C8C87}"/>
    <cellStyle name="Obliczenia 2 5" xfId="14623" xr:uid="{7545778F-9C17-492A-8FC1-358D2CD0E3A0}"/>
    <cellStyle name="Obliczenia 2 5 2" xfId="21367" xr:uid="{32FDBAA1-FDAB-4D48-8DCE-680A9BB144AB}"/>
    <cellStyle name="Obliczenia 2 5 2 2" xfId="36058" xr:uid="{C55003E3-CF6F-46C5-BFAB-A490C2DBC275}"/>
    <cellStyle name="Obliczenia 2 5 3" xfId="31616" xr:uid="{A4E826CD-8711-49ED-9A2B-D558AC8ED5F0}"/>
    <cellStyle name="Obliczenia 2 6" xfId="26822" xr:uid="{6F90A724-403D-4880-BE65-FDE62673A941}"/>
    <cellStyle name="Obliczenia 2 6 2" xfId="37614" xr:uid="{BCA1BDA1-298B-40AC-AAF0-5769CE4D9FA3}"/>
    <cellStyle name="Obliczenia 3" xfId="5814" xr:uid="{C9940152-23D3-4D02-A207-B86D0824AD56}"/>
    <cellStyle name="Obliczenia 3 2" xfId="8400" xr:uid="{A17383A6-DFE9-4E39-88F9-A628A9464B33}"/>
    <cellStyle name="Obliczenia 3 2 2" xfId="9502" xr:uid="{F804E974-09F5-417F-ABE7-AE733E6DA4F2}"/>
    <cellStyle name="Obliczenia 3 2 2 2" xfId="14629" xr:uid="{00BA8925-ADC5-4465-832A-74320EB00B9F}"/>
    <cellStyle name="Obliczenia 3 2 2 2 2" xfId="21126" xr:uid="{7F9DBC5E-71E3-4A93-8735-60BCA9E7040E}"/>
    <cellStyle name="Obliczenia 3 2 2 2 2 2" xfId="35981" xr:uid="{265C626B-7D47-4F92-AADF-5DE67D07DFB2}"/>
    <cellStyle name="Obliczenia 3 2 2 2 3" xfId="31622" xr:uid="{E3DC744A-E8F5-4684-A35D-0ACAF3E853EC}"/>
    <cellStyle name="Obliczenia 3 2 2 3" xfId="20213" xr:uid="{91677FFA-0796-4A69-BBE5-67465E9F5C16}"/>
    <cellStyle name="Obliczenia 3 2 2 3 2" xfId="35785" xr:uid="{4CF2D4D1-81B8-4756-B5FE-767EE8FD6583}"/>
    <cellStyle name="Obliczenia 3 2 2 4" xfId="30978" xr:uid="{2ECA6F9C-FDE3-41EB-94E6-BBA4F3243010}"/>
    <cellStyle name="Obliczenia 3 2 3" xfId="11758" xr:uid="{DCC3814C-8F5C-4589-AC45-9F935C569FCB}"/>
    <cellStyle name="Obliczenia 3 2 4" xfId="14628" xr:uid="{AE7F75BA-807D-49ED-B54E-E8769683C1E6}"/>
    <cellStyle name="Obliczenia 3 2 4 2" xfId="22015" xr:uid="{B19310A6-E047-4C22-80AA-D95C0305D15C}"/>
    <cellStyle name="Obliczenia 3 2 4 2 2" xfId="36206" xr:uid="{BCC287F4-11A5-4276-8BC5-904F21C69C26}"/>
    <cellStyle name="Obliczenia 3 2 4 3" xfId="31621" xr:uid="{B6EFACE3-1674-49C5-82FB-DE6ACDE81160}"/>
    <cellStyle name="Obliczenia 3 2 5" xfId="25682" xr:uid="{0978AC87-98ED-416E-A829-72826FCB4054}"/>
    <cellStyle name="Obliczenia 3 2 5 2" xfId="22938" xr:uid="{9B42C40A-EC2D-4926-81AB-BD315293F25E}"/>
    <cellStyle name="Obliczenia 3 2 5 2 2" xfId="36304" xr:uid="{3E57E766-BC52-4533-9842-99B99F545525}"/>
    <cellStyle name="Obliczenia 3 2 5 3" xfId="36918" xr:uid="{A732763E-02C4-489D-BBA4-60BB9A39FC3A}"/>
    <cellStyle name="Obliczenia 3 2 6" xfId="30085" xr:uid="{919C5155-AE7C-4AB0-A401-449A5E9E4B6E}"/>
    <cellStyle name="Obliczenia 3 3" xfId="8786" xr:uid="{83871096-8E9C-4D20-9649-CF7B8A7F3BC0}"/>
    <cellStyle name="Obliczenia 3 3 2" xfId="14630" xr:uid="{BF5F99B5-2BB0-487A-BF59-92243AE72395}"/>
    <cellStyle name="Obliczenia 3 3 2 2" xfId="22014" xr:uid="{D033B656-5BB3-4F7B-A19C-93F8FE6180E9}"/>
    <cellStyle name="Obliczenia 3 3 2 2 2" xfId="36205" xr:uid="{837F02FC-96C8-4B0A-A162-490EEFA093D6}"/>
    <cellStyle name="Obliczenia 3 3 2 3" xfId="31623" xr:uid="{7328D724-1A39-4E8C-A52B-CFE96F54D2F1}"/>
    <cellStyle name="Obliczenia 3 3 3" xfId="21645" xr:uid="{CB16DDAB-ADD1-4174-A2AB-F01D1389CEE3}"/>
    <cellStyle name="Obliczenia 3 3 4" xfId="25825" xr:uid="{8FAC53D2-C89F-478D-92BE-2CE72D77DB20}"/>
    <cellStyle name="Obliczenia 3 3 4 2" xfId="18433" xr:uid="{19B00BFD-5EB6-4012-BC62-A3199969DCA2}"/>
    <cellStyle name="Obliczenia 3 3 4 2 2" xfId="35203" xr:uid="{74E849F4-C663-4B94-9F50-914A1B4F5B86}"/>
    <cellStyle name="Obliczenia 3 3 4 3" xfId="37006" xr:uid="{EC9D05FD-4358-4987-8434-78AC23545E78}"/>
    <cellStyle name="Obliczenia 3 3 5" xfId="30356" xr:uid="{AEC3C52A-E0E1-4F1D-8F2E-BC5C7A77D32D}"/>
    <cellStyle name="Obliczenia 3 4" xfId="11757" xr:uid="{8C6A04A0-1C6E-4C20-B6B6-E0CB73A67B64}"/>
    <cellStyle name="Obliczenia 3 5" xfId="14627" xr:uid="{76053F38-A9A7-48A0-A888-D2A625502CA4}"/>
    <cellStyle name="Obliczenia 3 5 2" xfId="22398" xr:uid="{9268A7F9-A80A-4630-9701-F75A03001159}"/>
    <cellStyle name="Obliczenia 3 5 2 2" xfId="36297" xr:uid="{9CB97E1C-C981-42C5-9AF8-932A0CA5DD2B}"/>
    <cellStyle name="Obliczenia 3 5 3" xfId="31620" xr:uid="{9FE17B81-F979-4715-9639-80CAD483E51A}"/>
    <cellStyle name="Obliczenia 3 6" xfId="26668" xr:uid="{95F92DE5-FD4A-4CF2-8428-5FA6912976EF}"/>
    <cellStyle name="Obliczenia 3 6 2" xfId="37542" xr:uid="{52B43930-577E-4BB2-8796-FF276AABF077}"/>
    <cellStyle name="Obliczenia 4" xfId="8155" xr:uid="{4F344D5F-2884-4689-AEF1-4C312D68721B}"/>
    <cellStyle name="Obliczenia 4 2" xfId="9305" xr:uid="{6F8C579C-C3A2-49B8-A18D-CFD2E064EA64}"/>
    <cellStyle name="Obliczenia 4 2 2" xfId="14632" xr:uid="{5A32AFD9-8FDF-4421-93E1-2A4BDF7B4B96}"/>
    <cellStyle name="Obliczenia 4 2 2 2" xfId="18570" xr:uid="{92D03564-8ED4-4F2B-BF53-C85D51A289C9}"/>
    <cellStyle name="Obliczenia 4 2 2 2 2" xfId="35267" xr:uid="{7555F278-AA0E-4AFC-85F9-7FF0B2C37076}"/>
    <cellStyle name="Obliczenia 4 2 2 3" xfId="31625" xr:uid="{28A23A68-8AD7-4A96-8CB3-DF60D7FF7EC8}"/>
    <cellStyle name="Obliczenia 4 2 3" xfId="19180" xr:uid="{A84913AA-C422-4460-9E92-EA50E020FA4B}"/>
    <cellStyle name="Obliczenia 4 2 3 2" xfId="35457" xr:uid="{310CE30B-47A0-4E24-B472-867EF1C631D7}"/>
    <cellStyle name="Obliczenia 4 2 4" xfId="30848" xr:uid="{CA1E2416-06E3-428A-AFA9-4B8199DCB133}"/>
    <cellStyle name="Obliczenia 4 3" xfId="8551" xr:uid="{FA341E8B-C114-49CD-A48C-41211020F370}"/>
    <cellStyle name="Obliczenia 4 3 2" xfId="14633" xr:uid="{F61B3BF5-2252-4D8E-9075-9C861738DF9E}"/>
    <cellStyle name="Obliczenia 4 3 2 2" xfId="18876" xr:uid="{2199F665-1E7E-425D-AAF0-5A6F00501B19}"/>
    <cellStyle name="Obliczenia 4 3 2 2 2" xfId="35359" xr:uid="{92A1A5FA-3803-4875-B89C-6BE1A6F655BC}"/>
    <cellStyle name="Obliczenia 4 3 2 3" xfId="31626" xr:uid="{E5243F4A-67DD-48DD-86CD-A25B355B87BF}"/>
    <cellStyle name="Obliczenia 4 3 3" xfId="26255" xr:uid="{8BAFB95B-A5DD-46B3-B13A-9DE1B1170E9A}"/>
    <cellStyle name="Obliczenia 4 3 3 2" xfId="37334" xr:uid="{FF35B69A-9E05-4A7D-BE3F-AEC5251660C7}"/>
    <cellStyle name="Obliczenia 4 3 4" xfId="30156" xr:uid="{B3A02FEC-E2E4-46B8-84E7-D383C7E5163C}"/>
    <cellStyle name="Obliczenia 4 4" xfId="11759" xr:uid="{0D6D0EB6-79FD-4818-AD57-8ADC54F64D7C}"/>
    <cellStyle name="Obliczenia 4 5" xfId="14631" xr:uid="{A8D98307-395E-414E-8EE0-329B7E722981}"/>
    <cellStyle name="Obliczenia 4 5 2" xfId="22400" xr:uid="{AED50FFC-4AFD-44BC-B41B-08DED0584D85}"/>
    <cellStyle name="Obliczenia 4 5 2 2" xfId="36298" xr:uid="{B4B937C5-73F2-40B4-A079-B10C0F7CEFED}"/>
    <cellStyle name="Obliczenia 4 5 3" xfId="31624" xr:uid="{D9F61B92-5997-4623-A0AF-C7565E16279F}"/>
    <cellStyle name="Obliczenia 4 6" xfId="25543" xr:uid="{7BB2ECE5-72ED-4444-B085-D31C657923DD}"/>
    <cellStyle name="Obliczenia 4 6 2" xfId="20260" xr:uid="{EECB41CE-02C9-45E0-A873-C1E8439255D7}"/>
    <cellStyle name="Obliczenia 4 6 2 2" xfId="35794" xr:uid="{2EB30F96-C000-4F83-A5A0-558E8573257E}"/>
    <cellStyle name="Obliczenia 4 6 3" xfId="36821" xr:uid="{0D7B7AB3-117C-4140-AA0C-25CC592FC072}"/>
    <cellStyle name="Obliczenia 5" xfId="8337" xr:uid="{7AC89700-154C-44E5-96B2-1CD7EC6228D4}"/>
    <cellStyle name="Obliczenia 5 2" xfId="9445" xr:uid="{DF53B1D1-3C61-46BC-9352-D1C44ADBDC78}"/>
    <cellStyle name="Obliczenia 5 2 2" xfId="14635" xr:uid="{5909B15D-3AE8-48C2-A99D-F1D1A06C1795}"/>
    <cellStyle name="Obliczenia 5 2 2 2" xfId="22016" xr:uid="{77A9E22F-B8D3-4431-A44D-3673EBC00391}"/>
    <cellStyle name="Obliczenia 5 2 2 2 2" xfId="36207" xr:uid="{91E9F54C-307D-46F9-A89D-1F342C71F47A}"/>
    <cellStyle name="Obliczenia 5 2 2 3" xfId="31628" xr:uid="{384BA61A-6DCC-4250-A460-341248F02F5C}"/>
    <cellStyle name="Obliczenia 5 2 3" xfId="18334" xr:uid="{5204C0B9-496D-47D4-B900-19D8E0C41391}"/>
    <cellStyle name="Obliczenia 5 2 3 2" xfId="35179" xr:uid="{E1852CA3-8B86-4998-917A-DDF7D4AE017C}"/>
    <cellStyle name="Obliczenia 5 2 4" xfId="30925" xr:uid="{F1DBDBB0-F6AA-45F9-A46B-87B265D0676D}"/>
    <cellStyle name="Obliczenia 5 3" xfId="11760" xr:uid="{FAEBA816-045D-4123-864E-68BBA9C2F4BE}"/>
    <cellStyle name="Obliczenia 5 4" xfId="14634" xr:uid="{F89183D6-CD28-478A-8B92-4962132A2CE8}"/>
    <cellStyle name="Obliczenia 5 4 2" xfId="18465" xr:uid="{F952EEF9-AB7D-4A76-8944-19A294DC6734}"/>
    <cellStyle name="Obliczenia 5 4 2 2" xfId="35219" xr:uid="{0AC0D86C-1E5B-4C5A-B4E1-14AEEF34247E}"/>
    <cellStyle name="Obliczenia 5 4 3" xfId="31627" xr:uid="{8C6F53E3-30FA-45BA-9E0A-779E69403EAD}"/>
    <cellStyle name="Obliczenia 5 5" xfId="25633" xr:uid="{EE7A92AC-9AFE-4411-B257-FA92495111D4}"/>
    <cellStyle name="Obliczenia 5 5 2" xfId="19742" xr:uid="{4A0A305C-D359-4706-AFC4-E8D1A448D02A}"/>
    <cellStyle name="Obliczenia 5 5 2 2" xfId="35681" xr:uid="{CDC26DC5-88F1-431D-AEA3-F7BD1FC5F81F}"/>
    <cellStyle name="Obliczenia 5 5 3" xfId="36875" xr:uid="{369FE77D-1552-441D-9C7F-1CFD10A656F2}"/>
    <cellStyle name="Obliczenia 5 6" xfId="30031" xr:uid="{CFD3498C-8EA7-4C98-9E74-1DD2BA6E70E9}"/>
    <cellStyle name="Obliczenia 6" xfId="9279" xr:uid="{1C2ED5AF-BF4A-40F4-96F4-DAA5B9DA8068}"/>
    <cellStyle name="Obliczenia 6 2" xfId="14636" xr:uid="{9F9452D8-63EC-4951-AF27-8B1E6561CF45}"/>
    <cellStyle name="Obliczenia 6 2 2" xfId="22402" xr:uid="{06BDB29C-6809-4F0F-89E3-AE8A561CE10C}"/>
    <cellStyle name="Obliczenia 6 2 2 2" xfId="36299" xr:uid="{44A3FA5B-24F3-412B-AE3C-FFA6870FBF09}"/>
    <cellStyle name="Obliczenia 6 2 3" xfId="31629" xr:uid="{827FDE45-B15A-4FE6-B6F9-B0B96283491C}"/>
    <cellStyle name="Obliczenia 6 3" xfId="21643" xr:uid="{49E5B5E1-AFB4-4A00-A17C-74325618BED9}"/>
    <cellStyle name="Obliczenia 6 4" xfId="26095" xr:uid="{FD16E58E-2951-4DA2-A835-0D8C92EB2F79}"/>
    <cellStyle name="Obliczenia 6 4 2" xfId="18496" xr:uid="{DE141B24-C05F-4E9E-AD44-3E326863502E}"/>
    <cellStyle name="Obliczenia 6 4 2 2" xfId="35226" xr:uid="{2CF15344-471B-425A-9112-AD27F9000353}"/>
    <cellStyle name="Obliczenia 6 4 3" xfId="37250" xr:uid="{0AD47648-2BD6-4533-8FA3-7446F8D4D8B2}"/>
    <cellStyle name="Obliczenia 6 5" xfId="30822" xr:uid="{CA64B601-4297-4D10-ADD5-24566B064D26}"/>
    <cellStyle name="Obliczenia 7" xfId="11754" xr:uid="{1CB5EFB7-8B84-4EAE-AE60-1775C5991BBA}"/>
    <cellStyle name="Obliczenia 8" xfId="14251" xr:uid="{6A0C0AC0-8924-4662-AEC7-A3608FFA6257}"/>
    <cellStyle name="Obliczenia 8 2" xfId="18456" xr:uid="{194CC776-68B7-4D97-A395-5FEC966974BC}"/>
    <cellStyle name="Obliczenia 8 2 2" xfId="35215" xr:uid="{AB437291-CF19-403E-92A7-E0AAA4CEE072}"/>
    <cellStyle name="Obliczenia 8 3" xfId="31296" xr:uid="{E695DC52-1F0E-4E0B-9A92-FED01645235E}"/>
    <cellStyle name="Obliczenia 9" xfId="27141" xr:uid="{810B16BC-A48A-4AEA-A9DF-90185BD7B511}"/>
    <cellStyle name="Obliczenia 9 2" xfId="37884" xr:uid="{6E9F5435-737C-4603-87D5-FDF0A60C911A}"/>
    <cellStyle name="Œ…‹æØ‚è [0.00]_!!!GO" xfId="805" xr:uid="{EAA3C8BF-2CDA-470C-96AA-F802B265E675}"/>
    <cellStyle name="Œ…‹æØ‚è_!!!GO" xfId="806" xr:uid="{8FB05459-FFAF-486C-98CF-470B9B2E886A}"/>
    <cellStyle name="Oficio" xfId="602" xr:uid="{654B4CD1-1354-412C-A9F3-427236C7DD5E}"/>
    <cellStyle name="Oficio 2" xfId="11761" xr:uid="{F7D79458-1DB0-4C1C-A143-5B4F06EA32E0}"/>
    <cellStyle name="Output 10" xfId="14252" xr:uid="{0497B4FE-2EEE-4BE8-87F4-3D0A48C16E51}"/>
    <cellStyle name="Output 10 2" xfId="27076" xr:uid="{47D5C863-EE98-47FD-8158-B862F5C69354}"/>
    <cellStyle name="Output 10 2 2" xfId="37835" xr:uid="{75FE5531-91AE-4F68-A594-B1A82A3BD3C4}"/>
    <cellStyle name="Output 10 3" xfId="31297" xr:uid="{6E44FA11-8D8B-489D-BF9D-AF2316487C36}"/>
    <cellStyle name="Output 11" xfId="29170" xr:uid="{4421EF1E-615B-443E-96C9-766478753A24}"/>
    <cellStyle name="Output 11 2" xfId="38276" xr:uid="{BDD6A33C-3511-424A-AB86-85DD3E4DA558}"/>
    <cellStyle name="Output 12" xfId="265" xr:uid="{E4C1BC5E-4D5F-4BF5-B6ED-140A68CE687D}"/>
    <cellStyle name="Output 2" xfId="603" xr:uid="{D71A4BC8-DE6F-4DBA-9164-AB4D507BAC93}"/>
    <cellStyle name="Output 2 10" xfId="14253" xr:uid="{6920E7BB-F1B8-4B9C-B62B-89C7110F6CC4}"/>
    <cellStyle name="Output 2 10 2" xfId="26947" xr:uid="{F86A40AE-2F8A-4119-A54D-CC51200C1DB5}"/>
    <cellStyle name="Output 2 10 2 2" xfId="37725" xr:uid="{241BA825-2A81-48C3-BB0F-30686E799F75}"/>
    <cellStyle name="Output 2 10 3" xfId="31298" xr:uid="{D6B4175A-D8F0-4F0A-AD96-A445E60FB99D}"/>
    <cellStyle name="Output 2 11" xfId="14637" xr:uid="{341DA9A7-9B3C-4B04-A94A-9C61C58E292D}"/>
    <cellStyle name="Output 2 11 2" xfId="23346" xr:uid="{C5426E12-84ED-4D7B-993D-913C0E5A2447}"/>
    <cellStyle name="Output 2 11 2 2" xfId="36364" xr:uid="{FA0A9A5C-203A-4CA7-B5E1-F0E7DA1F3B5E}"/>
    <cellStyle name="Output 2 11 3" xfId="31630" xr:uid="{D867805A-736F-4D04-AC0C-40CA91DCB12D}"/>
    <cellStyle name="Output 2 12" xfId="29166" xr:uid="{1BE8BAE5-E4CF-4F50-840C-30E35C7B10B9}"/>
    <cellStyle name="Output 2 12 2" xfId="38273" xr:uid="{E5A65F17-A695-41D6-A5FC-032AF9C96FE0}"/>
    <cellStyle name="Output 2 2" xfId="875" xr:uid="{AB647240-3C93-4477-BFA3-084B4C2C68E0}"/>
    <cellStyle name="Output 2 2 2" xfId="5815" xr:uid="{CDD9E18D-7ED3-457E-BC0D-572F737BCF17}"/>
    <cellStyle name="Output 2 2 2 2" xfId="9031" xr:uid="{2C746497-702D-405F-9D27-CE193C3A3343}"/>
    <cellStyle name="Output 2 2 2 2 2" xfId="14640" xr:uid="{8DA6A900-F3CC-4BCA-9E23-1D4371045A20}"/>
    <cellStyle name="Output 2 2 2 2 2 2" xfId="18270" xr:uid="{B4756D66-5AAC-493B-B800-A851EF793651}"/>
    <cellStyle name="Output 2 2 2 2 2 2 2" xfId="35133" xr:uid="{AFBA1A25-8BE8-4375-9CE3-A59D4D124C04}"/>
    <cellStyle name="Output 2 2 2 2 2 3" xfId="31633" xr:uid="{78624C4F-8E7B-44BD-8F58-D6D5ED030CC7}"/>
    <cellStyle name="Output 2 2 2 2 3" xfId="27137" xr:uid="{C8B4485B-D7FE-48B8-BDE6-96FD782051F0}"/>
    <cellStyle name="Output 2 2 2 2 3 2" xfId="37880" xr:uid="{3A60B512-BB9D-4638-A2A2-1F3F40D4A55E}"/>
    <cellStyle name="Output 2 2 2 2 4" xfId="30600" xr:uid="{D8A8C19F-2A13-4CC1-A789-DE72A72FE928}"/>
    <cellStyle name="Output 2 2 2 3" xfId="8785" xr:uid="{31573E86-F20D-4059-B738-F44CD11BD5DE}"/>
    <cellStyle name="Output 2 2 2 3 2" xfId="14641" xr:uid="{3978A405-6C34-4A86-8633-F76DBDE2C942}"/>
    <cellStyle name="Output 2 2 2 3 2 2" xfId="23348" xr:uid="{49734C7B-2DCA-4336-B322-3859AC971A30}"/>
    <cellStyle name="Output 2 2 2 3 2 2 2" xfId="36366" xr:uid="{86F2DB7C-A527-4F0A-8F18-80EB1556E792}"/>
    <cellStyle name="Output 2 2 2 3 2 3" xfId="31634" xr:uid="{9C939368-4521-4745-A991-4116B5FB5BF0}"/>
    <cellStyle name="Output 2 2 2 3 3" xfId="20404" xr:uid="{CD59C774-AB78-43FB-AD9C-DF833042E508}"/>
    <cellStyle name="Output 2 2 2 3 3 2" xfId="35815" xr:uid="{F50935A9-2F54-414C-AA88-FCE7A58C1AD9}"/>
    <cellStyle name="Output 2 2 2 3 4" xfId="30355" xr:uid="{3D9C9827-2515-47B3-BE75-B6D59396D9A3}"/>
    <cellStyle name="Output 2 2 2 4" xfId="11765" xr:uid="{CF919204-020F-41A1-9B41-DDD52BDB3AF5}"/>
    <cellStyle name="Output 2 2 2 5" xfId="14639" xr:uid="{9E2F65C9-80F2-44D8-8221-369E31A6C622}"/>
    <cellStyle name="Output 2 2 2 5 2" xfId="20097" xr:uid="{83C44104-0AD3-4716-9F3A-5B4BF2B9B324}"/>
    <cellStyle name="Output 2 2 2 5 2 2" xfId="35757" xr:uid="{3B93935E-89EF-425B-BAA4-05DE3581FAD7}"/>
    <cellStyle name="Output 2 2 2 5 3" xfId="31632" xr:uid="{984E4CFF-B9B7-454C-A444-09B8EAB34AF7}"/>
    <cellStyle name="Output 2 2 2 6" xfId="24509" xr:uid="{E0477AA2-DF6E-4108-9847-79FD82D8862D}"/>
    <cellStyle name="Output 2 2 2 6 2" xfId="27015" xr:uid="{9B404295-EE69-4F45-BCC7-A30B03BFE4D8}"/>
    <cellStyle name="Output 2 2 2 6 2 2" xfId="37781" xr:uid="{40FF4DDD-0248-4580-B699-D9BC38CA7AA4}"/>
    <cellStyle name="Output 2 2 2 6 3" xfId="36593" xr:uid="{043A6648-CEA9-4E69-98D0-600C867B53E1}"/>
    <cellStyle name="Output 2 2 3" xfId="8401" xr:uid="{165400D8-4553-446F-90A2-6535A8FAF67F}"/>
    <cellStyle name="Output 2 2 3 2" xfId="9503" xr:uid="{C081FB02-52C0-4EE2-B0E3-F97753B85824}"/>
    <cellStyle name="Output 2 2 3 2 2" xfId="14643" xr:uid="{9883A1AF-18F6-4D6D-AC3B-9B84015C167C}"/>
    <cellStyle name="Output 2 2 3 2 2 2" xfId="20511" xr:uid="{6E830C6B-07F2-4904-9264-087CEF04D31B}"/>
    <cellStyle name="Output 2 2 3 2 2 2 2" xfId="35850" xr:uid="{BFBAE493-29C3-4D7F-84DB-F16F8B701B78}"/>
    <cellStyle name="Output 2 2 3 2 2 3" xfId="31636" xr:uid="{6683948B-84AF-48B7-A879-5724874481CD}"/>
    <cellStyle name="Output 2 2 3 2 3" xfId="27288" xr:uid="{66B6B4F8-F45C-4037-8AEF-2C4BBA2E8E5A}"/>
    <cellStyle name="Output 2 2 3 2 3 2" xfId="37992" xr:uid="{03046E2E-D0A5-4DAD-920D-7B8E52CCF531}"/>
    <cellStyle name="Output 2 2 3 2 4" xfId="30979" xr:uid="{5498A8A8-8362-45A8-B1E1-1E753659D4F7}"/>
    <cellStyle name="Output 2 2 3 3" xfId="11766" xr:uid="{042341D2-6841-4962-97AD-FD3B86A0D503}"/>
    <cellStyle name="Output 2 2 3 4" xfId="14642" xr:uid="{D4D851E8-5A51-476A-9D3E-DDFEF16329F2}"/>
    <cellStyle name="Output 2 2 3 4 2" xfId="23347" xr:uid="{BEE545A4-F161-41A4-BF6D-7B6DA91FBE6C}"/>
    <cellStyle name="Output 2 2 3 4 2 2" xfId="36365" xr:uid="{C56F309F-2E4B-4DA2-8EF8-C50ACBDE6C32}"/>
    <cellStyle name="Output 2 2 3 4 3" xfId="31635" xr:uid="{36C646EB-C7A8-4819-987C-7C967B15B4A2}"/>
    <cellStyle name="Output 2 2 3 5" xfId="25683" xr:uid="{CEEAB708-1658-4B8F-BCE7-0F13E3D9BFF3}"/>
    <cellStyle name="Output 2 2 3 5 2" xfId="26834" xr:uid="{731F17FE-9334-4B05-A068-1560A8F942D1}"/>
    <cellStyle name="Output 2 2 3 5 2 2" xfId="37623" xr:uid="{F9641C8D-BD34-4410-B24F-B326C98F1451}"/>
    <cellStyle name="Output 2 2 3 5 3" xfId="36919" xr:uid="{C8407A85-B092-4D10-B75C-DBCEF3A8D9E4}"/>
    <cellStyle name="Output 2 2 3 6" xfId="30086" xr:uid="{BA8FD578-C9B5-4B57-BBC3-3D8B5EB30915}"/>
    <cellStyle name="Output 2 2 4" xfId="8462" xr:uid="{E63F5B04-4A27-467B-B03C-6C3D6AF29A4D}"/>
    <cellStyle name="Output 2 2 4 2" xfId="14644" xr:uid="{292F639D-DDDC-45FA-8356-C68415D28350}"/>
    <cellStyle name="Output 2 2 4 2 2" xfId="19595" xr:uid="{89771014-47B0-46AB-BAEF-F95A868E025F}"/>
    <cellStyle name="Output 2 2 4 2 2 2" xfId="35621" xr:uid="{1FC2F1C8-EE3B-4BCC-862E-E030B79CEC66}"/>
    <cellStyle name="Output 2 2 4 2 3" xfId="31637" xr:uid="{2187C447-777E-4019-B561-60AD91FB3170}"/>
    <cellStyle name="Output 2 2 4 3" xfId="21648" xr:uid="{50D37F6D-6FC5-4730-B929-3E1F10CA087E}"/>
    <cellStyle name="Output 2 2 4 4" xfId="25704" xr:uid="{F5386419-2D37-4C73-A3AB-EE6BCDEABB42}"/>
    <cellStyle name="Output 2 2 4 4 2" xfId="27270" xr:uid="{3A5175E1-A860-4E5A-86C9-85933FEDCDF0}"/>
    <cellStyle name="Output 2 2 4 4 2 2" xfId="37975" xr:uid="{28723CD4-D85E-4F27-AD19-B447753669E7}"/>
    <cellStyle name="Output 2 2 4 4 3" xfId="36931" xr:uid="{13BC5D78-888E-424B-9C07-2250A7256F79}"/>
    <cellStyle name="Output 2 2 4 5" xfId="30112" xr:uid="{0523CE07-CF86-4346-A24E-5375ABCEA3E0}"/>
    <cellStyle name="Output 2 2 5" xfId="9275" xr:uid="{5469BB18-174C-4D07-BD95-AFB22FEC0878}"/>
    <cellStyle name="Output 2 2 5 2" xfId="14645" xr:uid="{F7232E7A-C0C5-4946-8757-B1A46811830F}"/>
    <cellStyle name="Output 2 2 5 2 2" xfId="23350" xr:uid="{9BE84C6B-0450-4CAB-B1E2-AE7B78A28ED0}"/>
    <cellStyle name="Output 2 2 5 2 2 2" xfId="36368" xr:uid="{926BC457-7396-4BA9-9FF0-98AA975AFAFE}"/>
    <cellStyle name="Output 2 2 5 2 3" xfId="31638" xr:uid="{2414EAA3-2C30-4183-902A-2601C83E2BCA}"/>
    <cellStyle name="Output 2 2 5 3" xfId="26451" xr:uid="{F721B48F-2FD4-471C-8FD9-53B12631AD39}"/>
    <cellStyle name="Output 2 2 5 3 2" xfId="37418" xr:uid="{04B5E88D-B44E-47EC-A97E-EC90F99706D7}"/>
    <cellStyle name="Output 2 2 5 4" xfId="30818" xr:uid="{5EC5742C-9C38-4E0D-BF54-73FCEE909D8A}"/>
    <cellStyle name="Output 2 2 6" xfId="11764" xr:uid="{422EC6D3-349E-4F59-827A-B2842281B7A8}"/>
    <cellStyle name="Output 2 2 7" xfId="14638" xr:uid="{6A7710CF-AF1A-4AD0-A0FF-E32F8E3CC054}"/>
    <cellStyle name="Output 2 2 7 2" xfId="20986" xr:uid="{5C80A7CA-CA06-4132-A515-BAFD77ADC708}"/>
    <cellStyle name="Output 2 2 7 2 2" xfId="35935" xr:uid="{6A226D31-B65E-4A06-AE76-C78A49AB74B1}"/>
    <cellStyle name="Output 2 2 7 3" xfId="31631" xr:uid="{9E953194-6F2E-4C1F-8532-83020F06E268}"/>
    <cellStyle name="Output 2 2 8" xfId="23726" xr:uid="{0B54419F-66A7-42CA-81CA-B2B99931DEE3}"/>
    <cellStyle name="Output 2 2 8 2" xfId="26932" xr:uid="{CB07CE38-75D5-4997-9505-0CC2AA1A284F}"/>
    <cellStyle name="Output 2 2 8 2 2" xfId="37712" xr:uid="{D1B5C88B-86F0-450E-9F6A-33B657E3FB09}"/>
    <cellStyle name="Output 2 2 8 3" xfId="36516" xr:uid="{740EEC16-0AEE-4EA0-B7F9-454AF038FB3C}"/>
    <cellStyle name="Output 2 2 9" xfId="29136" xr:uid="{1BF56B5F-74AB-4D67-838B-601AF014FC22}"/>
    <cellStyle name="Output 2 2 9 2" xfId="38245" xr:uid="{23478235-24E8-4DA5-B128-B54B1E3CA0E0}"/>
    <cellStyle name="Output 2 3" xfId="1155" xr:uid="{7E795A32-E60B-4B3C-B054-B73065825EB0}"/>
    <cellStyle name="Output 2 3 2" xfId="8490" xr:uid="{DBA60883-5401-4580-BDD8-5245CE9DFA92}"/>
    <cellStyle name="Output 2 3 2 2" xfId="14647" xr:uid="{68FA25B1-36F4-46BF-88A8-A2682FD2F2FA}"/>
    <cellStyle name="Output 2 3 2 2 2" xfId="27519" xr:uid="{FF661809-08EB-40D3-BE56-22FAABAA46A2}"/>
    <cellStyle name="Output 2 3 2 2 2 2" xfId="38117" xr:uid="{2FA24A40-89CD-4A30-84A7-49FA927B9190}"/>
    <cellStyle name="Output 2 3 2 2 3" xfId="31640" xr:uid="{AAD74768-1E59-4B76-B34F-D6C43E2F5E14}"/>
    <cellStyle name="Output 2 3 2 3" xfId="21649" xr:uid="{229A2DC5-5985-4E1E-B948-A8D4CC6A2D40}"/>
    <cellStyle name="Output 2 3 2 4" xfId="25715" xr:uid="{8CD506A4-A997-4B8B-9E34-C1DD2C36C97F}"/>
    <cellStyle name="Output 2 3 2 4 2" xfId="27132" xr:uid="{7075C677-2D4D-4C7A-9721-22AB78E10AB4}"/>
    <cellStyle name="Output 2 3 2 4 2 2" xfId="37877" xr:uid="{B3D0FEE1-47E2-49EE-8247-5CFD8B20365A}"/>
    <cellStyle name="Output 2 3 2 4 3" xfId="36940" xr:uid="{1FFE2BE8-1329-4E09-AD25-0A79D59D67E9}"/>
    <cellStyle name="Output 2 3 2 5" xfId="30133" xr:uid="{C321684D-7066-49A2-BE56-090F0B53ADD8}"/>
    <cellStyle name="Output 2 3 3" xfId="9036" xr:uid="{AE676235-59A1-42C5-8645-A83794D91CAE}"/>
    <cellStyle name="Output 2 3 3 2" xfId="14648" xr:uid="{5246329D-04C1-4F8A-8A24-925BFF164FDA}"/>
    <cellStyle name="Output 2 3 3 2 2" xfId="26546" xr:uid="{C10ABF69-69B9-4E46-991B-CB8C3843E54E}"/>
    <cellStyle name="Output 2 3 3 2 2 2" xfId="37490" xr:uid="{AE33797A-4137-442A-B5D3-8A48251847AB}"/>
    <cellStyle name="Output 2 3 3 2 3" xfId="31641" xr:uid="{11277E0F-B125-4F3C-8ED9-1278DE6C9F45}"/>
    <cellStyle name="Output 2 3 3 3" xfId="27283" xr:uid="{CA369F64-8E0E-402F-B477-E5A20953278E}"/>
    <cellStyle name="Output 2 3 3 3 2" xfId="37987" xr:uid="{D48DC065-BE18-462A-A9F2-01FFBD9BE62E}"/>
    <cellStyle name="Output 2 3 3 4" xfId="30605" xr:uid="{ACBC10AF-E965-44AC-8692-9D08DA618041}"/>
    <cellStyle name="Output 2 3 4" xfId="11767" xr:uid="{A78E04C3-65DF-4A41-A05B-5F1F87F03DB5}"/>
    <cellStyle name="Output 2 3 5" xfId="14646" xr:uid="{CEB8744F-6428-4D47-AE5C-16DBA470F7DF}"/>
    <cellStyle name="Output 2 3 5 2" xfId="23349" xr:uid="{DDAD176E-611D-4B77-B005-9329B80EA695}"/>
    <cellStyle name="Output 2 3 5 2 2" xfId="36367" xr:uid="{3F873723-6B27-4C9A-83E2-2FDC0861E082}"/>
    <cellStyle name="Output 2 3 5 3" xfId="31639" xr:uid="{DAAB3DBC-5200-4637-9BF6-24EDEBFC74CD}"/>
    <cellStyle name="Output 2 3 6" xfId="26188" xr:uid="{AA1B61F4-6DD8-4446-8DC5-7CDD72620A29}"/>
    <cellStyle name="Output 2 3 6 2" xfId="37283" xr:uid="{6990ADF4-CCC7-464F-8B06-5AF4D66EB89C}"/>
    <cellStyle name="Output 2 4" xfId="8112" xr:uid="{C0E402D1-383D-4B1F-A2BD-BB506D10081D}"/>
    <cellStyle name="Output 2 4 2" xfId="9298" xr:uid="{EB15CF29-22C2-4D52-BDCA-D88A9AA539F3}"/>
    <cellStyle name="Output 2 4 2 2" xfId="14650" xr:uid="{38883ABA-1F80-4A93-8DB0-AA223CBB2F35}"/>
    <cellStyle name="Output 2 4 2 2 2" xfId="19144" xr:uid="{5528C5F0-FA8E-4D1F-8464-457846667919}"/>
    <cellStyle name="Output 2 4 2 2 2 2" xfId="35440" xr:uid="{1439DE2F-4A4E-4FAD-9624-1BEAD2B4C2DD}"/>
    <cellStyle name="Output 2 4 2 2 3" xfId="31643" xr:uid="{D82F4981-9337-4802-94B0-018F8FB2E8BB}"/>
    <cellStyle name="Output 2 4 2 3" xfId="26452" xr:uid="{0D0CB9B1-49F5-4980-B958-7EBBA9DE87BE}"/>
    <cellStyle name="Output 2 4 2 3 2" xfId="37419" xr:uid="{B007E1FF-D133-4328-A30E-F1FD142C2EE6}"/>
    <cellStyle name="Output 2 4 2 4" xfId="30841" xr:uid="{FDE6E3CA-3A19-4606-B5AD-3ABB82560D4B}"/>
    <cellStyle name="Output 2 4 3" xfId="9062" xr:uid="{B7506808-CFE1-459F-AAC7-560EFDC8F660}"/>
    <cellStyle name="Output 2 4 3 2" xfId="14651" xr:uid="{6E2095AE-0AC9-4FDB-A641-AFFEBE5AAF51}"/>
    <cellStyle name="Output 2 4 3 2 2" xfId="21739" xr:uid="{514C9CC3-D90A-4BB7-B8F1-FCE7BBE6812A}"/>
    <cellStyle name="Output 2 4 3 2 2 2" xfId="36123" xr:uid="{90B7FE21-B5C7-4445-B6E3-B147FCFD5016}"/>
    <cellStyle name="Output 2 4 3 2 3" xfId="31644" xr:uid="{633296A0-5121-41CA-9D51-725CB8203608}"/>
    <cellStyle name="Output 2 4 3 3" xfId="27039" xr:uid="{D291ED2F-5BE6-40E7-A667-E1D2C2D7913C}"/>
    <cellStyle name="Output 2 4 3 3 2" xfId="37802" xr:uid="{0D22C7DA-5F9E-4D4B-82D0-161820AA428F}"/>
    <cellStyle name="Output 2 4 3 4" xfId="30630" xr:uid="{700AD306-665B-46F5-AF95-798C939BDEB7}"/>
    <cellStyle name="Output 2 4 4" xfId="11768" xr:uid="{71A77BC2-F8F0-41CA-9E6B-8C2B123DBCC7}"/>
    <cellStyle name="Output 2 4 5" xfId="14649" xr:uid="{4597291B-8973-444E-979E-6DF91619EA18}"/>
    <cellStyle name="Output 2 4 5 2" xfId="20227" xr:uid="{4ED93723-CD97-4206-9D39-CD505E440686}"/>
    <cellStyle name="Output 2 4 5 2 2" xfId="35787" xr:uid="{0DE91567-E48D-4E0F-A3AF-6884E71D7301}"/>
    <cellStyle name="Output 2 4 5 3" xfId="31642" xr:uid="{0561DF79-9D18-495B-BE13-5407445251CB}"/>
    <cellStyle name="Output 2 4 6" xfId="25523" xr:uid="{DE77BE64-79D6-4E99-B329-10B0C9DE838C}"/>
    <cellStyle name="Output 2 4 6 2" xfId="26830" xr:uid="{332C6534-BB93-4E57-A474-0A0073B884AE}"/>
    <cellStyle name="Output 2 4 6 2 2" xfId="37619" xr:uid="{485AE77B-4AB0-46EB-9500-391C1BA35FEB}"/>
    <cellStyle name="Output 2 4 6 3" xfId="36807" xr:uid="{3FCE69D5-6A96-4606-AADA-21A0B10D194B}"/>
    <cellStyle name="Output 2 5" xfId="7915" xr:uid="{2E150686-B0CE-45C8-8265-D7DC5BE28DC6}"/>
    <cellStyle name="Output 2 5 2" xfId="9264" xr:uid="{0C06BDAF-247C-453C-90A3-21632854BCDC}"/>
    <cellStyle name="Output 2 5 2 2" xfId="14653" xr:uid="{89C74684-DA94-4579-AE46-C8927E5BF1AC}"/>
    <cellStyle name="Output 2 5 2 2 2" xfId="27520" xr:uid="{12081E79-4ACB-4C58-8D44-13AD3FF68F0A}"/>
    <cellStyle name="Output 2 5 2 2 2 2" xfId="38118" xr:uid="{B82378FA-C670-48DA-B9FB-1CE1437C61BF}"/>
    <cellStyle name="Output 2 5 2 2 3" xfId="31646" xr:uid="{6383A495-351C-41E8-BE85-9BA487891A2F}"/>
    <cellStyle name="Output 2 5 2 3" xfId="26851" xr:uid="{F45A430C-1D4B-44A1-B4EE-B5AD5EF56CA0}"/>
    <cellStyle name="Output 2 5 2 3 2" xfId="37640" xr:uid="{C19FA938-C21D-418E-9894-02C6741522A1}"/>
    <cellStyle name="Output 2 5 2 4" xfId="30808" xr:uid="{AEE977F1-8B3B-4EE1-BA78-8963BF5C1823}"/>
    <cellStyle name="Output 2 5 3" xfId="8590" xr:uid="{1BFAFE0E-96AE-4522-AD71-885789EF4B0C}"/>
    <cellStyle name="Output 2 5 3 2" xfId="14654" xr:uid="{002E2C69-AF9C-448D-833B-C61F4D25B95A}"/>
    <cellStyle name="Output 2 5 3 2 2" xfId="26547" xr:uid="{D3F3695E-CCC2-4000-BFE5-FAC42769C414}"/>
    <cellStyle name="Output 2 5 3 2 2 2" xfId="37491" xr:uid="{702D3CD8-A6D4-46B4-8313-F789E7F07D1B}"/>
    <cellStyle name="Output 2 5 3 2 3" xfId="31647" xr:uid="{4BE2FC31-12E3-49C8-961B-46BF681B412A}"/>
    <cellStyle name="Output 2 5 3 3" xfId="20195" xr:uid="{3974776D-EFCF-474A-AF7D-1F3CC4BA6153}"/>
    <cellStyle name="Output 2 5 3 3 2" xfId="35775" xr:uid="{BFD9F30B-4FAF-456E-A856-FBA403BC524D}"/>
    <cellStyle name="Output 2 5 3 4" xfId="30174" xr:uid="{9C320503-AD65-414D-B37B-6BEA16E2B098}"/>
    <cellStyle name="Output 2 5 4" xfId="11769" xr:uid="{EBBEC7A7-41CC-48EE-B906-131C20A17BAE}"/>
    <cellStyle name="Output 2 5 5" xfId="14652" xr:uid="{CAA07F45-3589-408B-A423-773A1DA8C101}"/>
    <cellStyle name="Output 2 5 5 2" xfId="23351" xr:uid="{DD8D7862-549B-48E8-9C68-E9003A189E11}"/>
    <cellStyle name="Output 2 5 5 2 2" xfId="36369" xr:uid="{262A5E9D-2933-4600-8F52-0398BC323F1C}"/>
    <cellStyle name="Output 2 5 5 3" xfId="31645" xr:uid="{68F325B1-B5A7-4699-B10C-113821BBFDFB}"/>
    <cellStyle name="Output 2 5 6" xfId="25391" xr:uid="{4610ACDB-7CCC-4834-BBEE-E810E2298ACF}"/>
    <cellStyle name="Output 2 5 6 2" xfId="21186" xr:uid="{8835FFC7-E51E-4C82-B2F2-45B88672E127}"/>
    <cellStyle name="Output 2 5 6 2 2" xfId="35998" xr:uid="{7614DBAD-1842-453C-8AFF-42B2E54A1963}"/>
    <cellStyle name="Output 2 5 6 3" xfId="36737" xr:uid="{395136C6-A4C0-479F-AA46-A92D812A33DC}"/>
    <cellStyle name="Output 2 6" xfId="7970" xr:uid="{6A54DF34-B047-4081-9A73-0115B2BA0D1F}"/>
    <cellStyle name="Output 2 6 2" xfId="9270" xr:uid="{162B3CA1-373A-43B9-93C1-9894F2E169DB}"/>
    <cellStyle name="Output 2 6 2 2" xfId="14656" xr:uid="{6E144DA4-788E-4A09-A04F-F106E1F97581}"/>
    <cellStyle name="Output 2 6 2 2 2" xfId="19339" xr:uid="{05BB9CF3-C914-4497-B1B1-DB323A526815}"/>
    <cellStyle name="Output 2 6 2 2 2 2" xfId="35538" xr:uid="{40775306-BF54-4250-BD62-A1E66B21D01D}"/>
    <cellStyle name="Output 2 6 2 2 3" xfId="31649" xr:uid="{3B270D8A-FC93-4333-B321-CA22C86F167B}"/>
    <cellStyle name="Output 2 6 2 3" xfId="27425" xr:uid="{2793BC77-78EC-4777-BD09-8F8D09D66173}"/>
    <cellStyle name="Output 2 6 2 3 2" xfId="38070" xr:uid="{01F4957B-A574-4FD3-A2BB-055EC6F7EDBF}"/>
    <cellStyle name="Output 2 6 2 4" xfId="30814" xr:uid="{0D9B82E3-C991-4EA7-A56A-D812AA198B62}"/>
    <cellStyle name="Output 2 6 3" xfId="8576" xr:uid="{705C524E-D949-41E3-887C-4D633EFB0049}"/>
    <cellStyle name="Output 2 6 3 2" xfId="14657" xr:uid="{9FADB7F7-7FB9-4AEB-A5EB-15F518F7768C}"/>
    <cellStyle name="Output 2 6 3 2 2" xfId="23353" xr:uid="{A9BB44A0-AE69-49D5-922F-A93D5122F612}"/>
    <cellStyle name="Output 2 6 3 2 2 2" xfId="36371" xr:uid="{E518AF90-19E3-4C25-9D54-73F202AC5CFC}"/>
    <cellStyle name="Output 2 6 3 2 3" xfId="31650" xr:uid="{27B75A95-CA22-4B45-A97A-6E07F4695774}"/>
    <cellStyle name="Output 2 6 3 3" xfId="21168" xr:uid="{E230B723-1071-4FA6-9138-9E43926671A6}"/>
    <cellStyle name="Output 2 6 3 3 2" xfId="35992" xr:uid="{FEB0C9C7-9492-4343-81A6-B6B430CD7C43}"/>
    <cellStyle name="Output 2 6 3 4" xfId="30164" xr:uid="{8772B52F-9034-4240-B448-3192A27EE59D}"/>
    <cellStyle name="Output 2 6 4" xfId="11770" xr:uid="{2BA13D8E-6B85-4F17-9AEB-4B646B393131}"/>
    <cellStyle name="Output 2 6 5" xfId="14655" xr:uid="{201E837F-ED30-4C78-B21B-AB1BA00F27C2}"/>
    <cellStyle name="Output 2 6 5 2" xfId="21698" xr:uid="{5965A301-C981-48C4-B8B6-F126801F965B}"/>
    <cellStyle name="Output 2 6 5 2 2" xfId="36097" xr:uid="{D059FE2D-CDBC-4EF1-859D-0030DC399037}"/>
    <cellStyle name="Output 2 6 5 3" xfId="31648" xr:uid="{025729EA-EA22-4180-B609-EC8067DBD149}"/>
    <cellStyle name="Output 2 6 6" xfId="25413" xr:uid="{963372F6-372A-4CC3-9F65-64ADC2315F3D}"/>
    <cellStyle name="Output 2 6 6 2" xfId="27000" xr:uid="{29773E9E-AE40-4BF9-9AA2-717E57857796}"/>
    <cellStyle name="Output 2 6 6 2 2" xfId="37767" xr:uid="{FA635658-3C4B-4A99-AA0F-73E68CE77BDE}"/>
    <cellStyle name="Output 2 6 6 3" xfId="36746" xr:uid="{3E904D23-3F92-4976-9BDD-29CBE6558CD8}"/>
    <cellStyle name="Output 2 7" xfId="8339" xr:uid="{4D3779B7-16D2-476E-B8B8-8A19F0780991}"/>
    <cellStyle name="Output 2 7 2" xfId="9447" xr:uid="{566C7812-E8B5-4F1C-9EA4-1CC1D44D88F4}"/>
    <cellStyle name="Output 2 7 2 2" xfId="14659" xr:uid="{662F0156-9E1B-42A0-B4AA-B00575387E90}"/>
    <cellStyle name="Output 2 7 2 2 2" xfId="27277" xr:uid="{EEBE0CF4-0344-4CBB-9908-83BFC8553857}"/>
    <cellStyle name="Output 2 7 2 2 2 2" xfId="37982" xr:uid="{F3B658A1-9DE2-4D7F-BFD0-F886EA9AC063}"/>
    <cellStyle name="Output 2 7 2 2 3" xfId="31652" xr:uid="{0B7B3FE6-05FE-4D1E-8667-B11A34079647}"/>
    <cellStyle name="Output 2 7 2 3" xfId="27573" xr:uid="{C0C720AE-310D-45BD-87F8-7DD62DB33E96}"/>
    <cellStyle name="Output 2 7 2 3 2" xfId="38153" xr:uid="{4EF6C3E6-5A45-4EA5-B510-A4E0E2845E84}"/>
    <cellStyle name="Output 2 7 2 4" xfId="30927" xr:uid="{93A75553-324D-49C7-8DA3-75B1B054F952}"/>
    <cellStyle name="Output 2 7 3" xfId="11771" xr:uid="{41966E50-A4E9-4ADA-9A05-42A8F1AB808F}"/>
    <cellStyle name="Output 2 7 4" xfId="14658" xr:uid="{BFFF31D7-E9C2-4219-8B19-CD07EE5206EE}"/>
    <cellStyle name="Output 2 7 4 2" xfId="18881" xr:uid="{093516FA-17A0-441A-8A34-FAB399D0AFF6}"/>
    <cellStyle name="Output 2 7 4 2 2" xfId="35361" xr:uid="{679DC482-D2F3-44BD-9185-CA5A390D7826}"/>
    <cellStyle name="Output 2 7 4 3" xfId="31651" xr:uid="{E0E488C2-5462-4510-81BD-99699EB417EF}"/>
    <cellStyle name="Output 2 7 5" xfId="25635" xr:uid="{ED6349BC-5A8E-4E90-BD95-69511C00F60C}"/>
    <cellStyle name="Output 2 7 5 2" xfId="27032" xr:uid="{BF009F0A-6E2F-4D38-97B4-B4846A3B888D}"/>
    <cellStyle name="Output 2 7 5 2 2" xfId="37795" xr:uid="{D289A48F-8265-43C1-9C5F-5264430F1B35}"/>
    <cellStyle name="Output 2 7 5 3" xfId="36877" xr:uid="{24902099-DC31-4E9E-885A-A52324EBE7A9}"/>
    <cellStyle name="Output 2 7 6" xfId="30033" xr:uid="{713257E5-0015-4A52-9135-F39B2933FCFE}"/>
    <cellStyle name="Output 2 8" xfId="8764" xr:uid="{1959D783-9C5F-49E6-AE9D-44D6D37950FA}"/>
    <cellStyle name="Output 2 8 2" xfId="14660" xr:uid="{2BA948ED-F623-42A6-A906-E0EF9C42CE3D}"/>
    <cellStyle name="Output 2 8 2 2" xfId="19489" xr:uid="{FC832E5A-82A7-4AF3-BBD2-7892D45D88CB}"/>
    <cellStyle name="Output 2 8 2 2 2" xfId="35582" xr:uid="{8E9F0926-4868-4D68-82F3-0DB38E7F9B4B}"/>
    <cellStyle name="Output 2 8 2 3" xfId="31653" xr:uid="{B1E2A843-730F-46C8-A39E-0BB12337B9C1}"/>
    <cellStyle name="Output 2 8 3" xfId="21647" xr:uid="{9EC669CD-C2B7-4C8A-A7E4-385EC9B6723D}"/>
    <cellStyle name="Output 2 8 4" xfId="25817" xr:uid="{D0CD49F8-CFAF-445D-823F-74859C12A771}"/>
    <cellStyle name="Output 2 8 4 2" xfId="20661" xr:uid="{4D795B1F-AFEF-4DCC-A2DC-C77695B85C8F}"/>
    <cellStyle name="Output 2 8 4 2 2" xfId="35876" xr:uid="{7B4B4DE1-3B44-468A-9ECA-6D00C4DF613A}"/>
    <cellStyle name="Output 2 8 4 3" xfId="36999" xr:uid="{70426389-E763-4CA1-B280-3BD90C56E843}"/>
    <cellStyle name="Output 2 8 5" xfId="30340" xr:uid="{07B5AC60-37E3-4751-9F54-C12B2178E35B}"/>
    <cellStyle name="Output 2 9" xfId="11763" xr:uid="{C95BF6CC-FE21-4F92-83F6-DCF0F7AEF7A4}"/>
    <cellStyle name="Output 3" xfId="881" xr:uid="{E447EE69-9285-4C4F-901E-017F86F10BF0}"/>
    <cellStyle name="Output 3 10" xfId="19802" xr:uid="{1F6AFB8E-ABFC-458A-9B19-34BBBA225733}"/>
    <cellStyle name="Output 3 10 2" xfId="35716" xr:uid="{BA7CB838-3F11-4919-B5A7-55B80AD83CB8}"/>
    <cellStyle name="Output 3 2" xfId="5816" xr:uid="{539F027E-46FB-44E0-A8C1-51A532C6A3BA}"/>
    <cellStyle name="Output 3 2 2" xfId="8402" xr:uid="{E5D24513-A672-4FCB-A630-4F5E22061086}"/>
    <cellStyle name="Output 3 2 2 2" xfId="9504" xr:uid="{7E0B0C3E-1CB0-4500-8E39-8AC466EECB42}"/>
    <cellStyle name="Output 3 2 2 2 2" xfId="14664" xr:uid="{131EE344-EA59-40B1-A665-3998F3833850}"/>
    <cellStyle name="Output 3 2 2 2 2 2" xfId="20995" xr:uid="{51F5A6C7-2A02-4800-B3C5-9FACEAAD816F}"/>
    <cellStyle name="Output 3 2 2 2 2 2 2" xfId="35938" xr:uid="{4D213363-F408-40A2-A8C3-70C0C306D4CC}"/>
    <cellStyle name="Output 3 2 2 2 2 3" xfId="31657" xr:uid="{699AA744-AF70-48AD-A7CC-287D3083958E}"/>
    <cellStyle name="Output 3 2 2 2 3" xfId="27101" xr:uid="{870AC040-A152-4E1C-9A88-5F5613C5EB62}"/>
    <cellStyle name="Output 3 2 2 2 3 2" xfId="37855" xr:uid="{C57F3EF2-B8BC-4E9F-BD20-95913326BF3C}"/>
    <cellStyle name="Output 3 2 2 2 4" xfId="30980" xr:uid="{B2C175F0-6609-4BD0-B699-778ABC36B89B}"/>
    <cellStyle name="Output 3 2 2 3" xfId="11774" xr:uid="{85FFAC5A-CB59-4644-813E-86F4C40324A8}"/>
    <cellStyle name="Output 3 2 2 4" xfId="14663" xr:uid="{1BD65721-7769-4701-B7CF-87E7DDF0DB28}"/>
    <cellStyle name="Output 3 2 2 4 2" xfId="18191" xr:uid="{5EDCF3DC-3205-4D38-902B-95CD2CE50F61}"/>
    <cellStyle name="Output 3 2 2 4 2 2" xfId="35108" xr:uid="{09D6ECC9-D629-4133-815B-35695385F6C6}"/>
    <cellStyle name="Output 3 2 2 4 3" xfId="31656" xr:uid="{0E5572BD-4D02-413E-9C7F-B16662C6CB5D}"/>
    <cellStyle name="Output 3 2 2 5" xfId="25684" xr:uid="{AAD9126C-3007-424C-9D9D-98DE2356E239}"/>
    <cellStyle name="Output 3 2 2 5 2" xfId="26599" xr:uid="{C91BADB0-FD3E-4A21-BE8E-899614B52704}"/>
    <cellStyle name="Output 3 2 2 5 2 2" xfId="37531" xr:uid="{C8AAB2AD-CEAD-44CA-9AA8-E29D8E2D383E}"/>
    <cellStyle name="Output 3 2 2 5 3" xfId="36920" xr:uid="{886FD1DA-3C41-4DC4-938B-A081C5A1FD7D}"/>
    <cellStyle name="Output 3 2 2 6" xfId="30087" xr:uid="{E0701FEC-0E2C-4109-A542-673341C24AEE}"/>
    <cellStyle name="Output 3 2 3" xfId="8784" xr:uid="{E1919124-420B-4728-A425-FCCBB7A2865A}"/>
    <cellStyle name="Output 3 2 3 2" xfId="14665" xr:uid="{3728D4A2-DABB-442A-8983-1C10B96B3C9D}"/>
    <cellStyle name="Output 3 2 3 2 2" xfId="21776" xr:uid="{C550D7BF-D508-4C87-86EB-AD2F10CAABE0}"/>
    <cellStyle name="Output 3 2 3 2 2 2" xfId="36136" xr:uid="{A02FCB4B-1BAB-4377-8F5A-CFB7CDB853BB}"/>
    <cellStyle name="Output 3 2 3 2 3" xfId="31658" xr:uid="{6A9ABD9C-E4C2-4732-BF60-316606A65D2F}"/>
    <cellStyle name="Output 3 2 3 3" xfId="21651" xr:uid="{41E9DEEC-A781-4776-A339-5FFE2B656075}"/>
    <cellStyle name="Output 3 2 3 4" xfId="25824" xr:uid="{5E4CA598-E334-4FBD-88A4-B460A1459934}"/>
    <cellStyle name="Output 3 2 3 4 2" xfId="18258" xr:uid="{BC60AA60-D20C-47F9-8490-1645F78E7059}"/>
    <cellStyle name="Output 3 2 3 4 2 2" xfId="35124" xr:uid="{9D0680BE-B9CD-488B-8A3E-98B0FA43E3E0}"/>
    <cellStyle name="Output 3 2 3 4 3" xfId="37005" xr:uid="{9BA691B0-6D18-4173-A604-8D4DAFF4F51C}"/>
    <cellStyle name="Output 3 2 3 5" xfId="30354" xr:uid="{AC9A9ED1-F18D-4310-8A9B-52F43ED5B50E}"/>
    <cellStyle name="Output 3 2 4" xfId="11773" xr:uid="{1A789CE3-B912-4A09-A614-8E7D8D07F9EE}"/>
    <cellStyle name="Output 3 2 5" xfId="14662" xr:uid="{8131F87D-9B1C-4C10-AB02-B7B77E1E7681}"/>
    <cellStyle name="Output 3 2 5 2" xfId="23352" xr:uid="{82B73846-68B5-4F2A-B588-A9AB7F3F5816}"/>
    <cellStyle name="Output 3 2 5 2 2" xfId="36370" xr:uid="{486B1FB4-D0D6-4BB6-AEE7-EBAC099C2EA4}"/>
    <cellStyle name="Output 3 2 5 3" xfId="31655" xr:uid="{5822ECC3-F7BF-48F9-80F3-F17BD6AB5715}"/>
    <cellStyle name="Output 3 2 6" xfId="18763" xr:uid="{C7838C28-046B-4958-8C25-99FDA69E7E10}"/>
    <cellStyle name="Output 3 2 6 2" xfId="35318" xr:uid="{114DF448-2547-4199-8188-3B47C2C26D38}"/>
    <cellStyle name="Output 3 3" xfId="3782" xr:uid="{479651CC-DC78-4F56-A463-75A805B0258F}"/>
    <cellStyle name="Output 3 3 2" xfId="8742" xr:uid="{D3E22DB4-5B63-4EEF-A04A-8EE84DDCAE64}"/>
    <cellStyle name="Output 3 3 2 2" xfId="14667" xr:uid="{6EA2FD7E-72C0-420B-86B6-2F7512C2E571}"/>
    <cellStyle name="Output 3 3 2 2 2" xfId="19513" xr:uid="{E8369A30-72BE-4D17-B86A-69D36F5E198E}"/>
    <cellStyle name="Output 3 3 2 2 2 2" xfId="35594" xr:uid="{DC30D49C-BF30-400E-AC6F-0D2DD5A3B2C0}"/>
    <cellStyle name="Output 3 3 2 2 3" xfId="31660" xr:uid="{7C30E010-730D-472D-B6F4-3015EF1CC47B}"/>
    <cellStyle name="Output 3 3 2 3" xfId="26503" xr:uid="{7EA18DCC-4C46-4550-ABAE-1A26A1FF2D46}"/>
    <cellStyle name="Output 3 3 2 3 2" xfId="37463" xr:uid="{E2D66B7B-2550-465D-88F9-F1425705FE26}"/>
    <cellStyle name="Output 3 3 2 4" xfId="30320" xr:uid="{36288414-E5DC-4E6F-9FAF-3C19D946AC4D}"/>
    <cellStyle name="Output 3 3 3" xfId="8726" xr:uid="{24E397A2-4619-4D03-B8F8-4FA522F2973C}"/>
    <cellStyle name="Output 3 3 3 2" xfId="14668" xr:uid="{D2E53BB6-C977-4BCF-928D-F6566F504477}"/>
    <cellStyle name="Output 3 3 3 2 2" xfId="23440" xr:uid="{68408740-C3B5-48CB-9CB8-8F9EC0A5F08D}"/>
    <cellStyle name="Output 3 3 3 2 2 2" xfId="36435" xr:uid="{64934655-3ACD-4C58-B37A-C53762CD0950}"/>
    <cellStyle name="Output 3 3 3 2 3" xfId="31661" xr:uid="{827AD782-B9EF-43FA-822A-85EBED968F5B}"/>
    <cellStyle name="Output 3 3 3 3" xfId="22070" xr:uid="{7810BA3D-EFA3-42BF-9918-793C723F17C5}"/>
    <cellStyle name="Output 3 3 3 3 2" xfId="36225" xr:uid="{EA7B7347-FD3E-484B-96EE-BBA72925F434}"/>
    <cellStyle name="Output 3 3 3 4" xfId="30304" xr:uid="{ACDD93CE-337F-4765-81D2-9BDED09C2E37}"/>
    <cellStyle name="Output 3 3 4" xfId="11775" xr:uid="{6F5ECAB7-2A7A-4279-A2BD-3EE88C5726C7}"/>
    <cellStyle name="Output 3 3 5" xfId="14666" xr:uid="{A7DACE56-B5BE-4690-BD13-DCD603AB832E}"/>
    <cellStyle name="Output 3 3 5 2" xfId="22170" xr:uid="{BEAD5EB0-6C34-49D8-8CE1-B357A718FA29}"/>
    <cellStyle name="Output 3 3 5 2 2" xfId="36285" xr:uid="{25C3DA9D-57D4-44BB-9184-83877EB601FF}"/>
    <cellStyle name="Output 3 3 5 3" xfId="31659" xr:uid="{079856D4-7E8F-4CCA-B282-91ACAAE96A45}"/>
    <cellStyle name="Output 3 3 6" xfId="24285" xr:uid="{B7E48D9C-D6E9-4C63-8C64-E8B75B384B5E}"/>
    <cellStyle name="Output 3 3 6 2" xfId="26514" xr:uid="{74A052AC-F240-4202-8DB9-8F2E88E63EA3}"/>
    <cellStyle name="Output 3 3 6 2 2" xfId="37466" xr:uid="{B164119C-7BCE-4E2C-AB5E-6A3F87489687}"/>
    <cellStyle name="Output 3 3 6 3" xfId="36559" xr:uid="{375C5C12-0FD3-4D94-8A55-5C4BCAFE622C}"/>
    <cellStyle name="Output 3 4" xfId="8340" xr:uid="{D66FBCAA-763F-4770-B6F6-8E418599F582}"/>
    <cellStyle name="Output 3 4 2" xfId="9448" xr:uid="{D75ED51F-63F0-4EDC-8D10-F3CB2A5B5705}"/>
    <cellStyle name="Output 3 4 2 2" xfId="14670" xr:uid="{281B2200-B691-474E-98CB-A337834F2640}"/>
    <cellStyle name="Output 3 4 2 2 2" xfId="23354" xr:uid="{E3178455-CA59-4A91-AA1F-FE46C16A273D}"/>
    <cellStyle name="Output 3 4 2 2 2 2" xfId="36372" xr:uid="{295498D5-5E39-4BCC-BEAB-1EFE34F63907}"/>
    <cellStyle name="Output 3 4 2 2 3" xfId="31663" xr:uid="{5938317D-E626-48E7-8B59-DCB79FA5ECFC}"/>
    <cellStyle name="Output 3 4 2 3" xfId="25822" xr:uid="{F4776915-048F-413F-84ED-03FE94178C76}"/>
    <cellStyle name="Output 3 4 2 3 2" xfId="37003" xr:uid="{3FBB07AA-7BD4-4693-B8B3-F31BCF7E974C}"/>
    <cellStyle name="Output 3 4 2 4" xfId="30928" xr:uid="{735681CF-7CCE-414A-AD5B-44630AF10835}"/>
    <cellStyle name="Output 3 4 3" xfId="11776" xr:uid="{5F438E0F-8948-41ED-B794-3B7669488078}"/>
    <cellStyle name="Output 3 4 4" xfId="14669" xr:uid="{D22FAC04-A74C-4DFB-B1CA-4B6A79E7E6CB}"/>
    <cellStyle name="Output 3 4 4 2" xfId="19405" xr:uid="{CA16FD84-DE31-4764-917D-B18CDD7987BE}"/>
    <cellStyle name="Output 3 4 4 2 2" xfId="35559" xr:uid="{6F707C1A-3463-4002-806E-22008EC62302}"/>
    <cellStyle name="Output 3 4 4 3" xfId="31662" xr:uid="{C5436606-B654-4C3C-8A27-1516B2C26431}"/>
    <cellStyle name="Output 3 4 5" xfId="25636" xr:uid="{A600BEC6-0B2A-4FEC-B7C9-8C2162B899A8}"/>
    <cellStyle name="Output 3 4 5 2" xfId="26138" xr:uid="{215961C6-B67A-4097-A489-E299A5D55A4D}"/>
    <cellStyle name="Output 3 4 5 2 2" xfId="37280" xr:uid="{26C80139-2C7B-4B2C-8311-300392E3A94D}"/>
    <cellStyle name="Output 3 4 5 3" xfId="36878" xr:uid="{A6B69DF4-0008-4EED-A2C4-ED740CBB2A11}"/>
    <cellStyle name="Output 3 4 6" xfId="30034" xr:uid="{BAA04982-CBB3-472A-968F-EB398E9EA46E}"/>
    <cellStyle name="Output 3 5" xfId="8464" xr:uid="{E4A90A31-7A29-4D40-BF40-87D04C00C8D1}"/>
    <cellStyle name="Output 3 5 2" xfId="14671" xr:uid="{D9D1DBDA-2BAE-4F52-AD5A-7C2FA1E27B1D}"/>
    <cellStyle name="Output 3 5 2 2" xfId="27350" xr:uid="{4A34A7FD-7E25-42AF-B044-8CB1DE91E374}"/>
    <cellStyle name="Output 3 5 2 2 2" xfId="38036" xr:uid="{D29DEBAF-2875-467E-8846-F3B9CEF7B800}"/>
    <cellStyle name="Output 3 5 2 3" xfId="31664" xr:uid="{EB863463-1BF4-454B-9201-66F9FD962211}"/>
    <cellStyle name="Output 3 5 3" xfId="21650" xr:uid="{2516C981-0826-4285-AAE0-EDE5D1010850}"/>
    <cellStyle name="Output 3 5 4" xfId="25706" xr:uid="{12F39F60-1891-4724-8691-3C67661728DA}"/>
    <cellStyle name="Output 3 5 4 2" xfId="27248" xr:uid="{634B8CC2-81ED-40A8-AB86-FFBD3AB423EF}"/>
    <cellStyle name="Output 3 5 4 2 2" xfId="37962" xr:uid="{A653CA82-5915-412B-9972-E51FED8914B2}"/>
    <cellStyle name="Output 3 5 4 3" xfId="36933" xr:uid="{FAE4E289-EB19-4B6B-8A86-02AB97012861}"/>
    <cellStyle name="Output 3 5 5" xfId="30114" xr:uid="{9A73C81F-C755-4007-BB88-A8B84106D1A5}"/>
    <cellStyle name="Output 3 6" xfId="8497" xr:uid="{BDF30F5E-A47F-4A76-968B-3DA71EDC3343}"/>
    <cellStyle name="Output 3 6 2" xfId="14672" xr:uid="{EC81C3C1-9BCD-4BCA-95AA-200534261266}"/>
    <cellStyle name="Output 3 6 2 2" xfId="23466" xr:uid="{2D577CE3-16E7-42EA-82D3-9CB7A21A9AC5}"/>
    <cellStyle name="Output 3 6 2 2 2" xfId="36454" xr:uid="{045FAA80-2C64-4339-B884-23BDB25896F9}"/>
    <cellStyle name="Output 3 6 2 3" xfId="31665" xr:uid="{988B26EA-120F-45ED-B481-B03D7F4033A0}"/>
    <cellStyle name="Output 3 6 3" xfId="27318" xr:uid="{3EA0A3F8-12D2-4AB0-B355-57737817EF05}"/>
    <cellStyle name="Output 3 6 3 2" xfId="38013" xr:uid="{09DCDE7D-8A52-46DE-918D-5B88D72E6E93}"/>
    <cellStyle name="Output 3 6 4" xfId="30138" xr:uid="{569CB587-790B-4048-8D9E-A6AD8A21BD17}"/>
    <cellStyle name="Output 3 7" xfId="11772" xr:uid="{453565C6-C1A7-41B6-902A-13129D6BBAB1}"/>
    <cellStyle name="Output 3 8" xfId="14661" xr:uid="{34AF3603-348A-49E6-864E-785656D83E3E}"/>
    <cellStyle name="Output 3 8 2" xfId="19596" xr:uid="{C1E6C5B6-917B-4A0A-A8C4-98FA8CC17EA3}"/>
    <cellStyle name="Output 3 8 2 2" xfId="35622" xr:uid="{4A535247-B8A6-4564-8BED-CA529F72725C}"/>
    <cellStyle name="Output 3 8 3" xfId="31654" xr:uid="{AE7CC944-9C51-469F-9E6B-AD8918939903}"/>
    <cellStyle name="Output 3 9" xfId="23728" xr:uid="{B8C1EC5C-E74D-401B-98EE-164C1676CD49}"/>
    <cellStyle name="Output 3 9 2" xfId="26387" xr:uid="{109B882F-AC54-4C9F-ADC9-5C0AD07FBAE2}"/>
    <cellStyle name="Output 3 9 2 2" xfId="37354" xr:uid="{78D8B45A-4ACD-4C46-9659-A5FC4449E9D4}"/>
    <cellStyle name="Output 3 9 3" xfId="36518" xr:uid="{F25D0E0B-AB50-4EC4-9BBA-5084A06418D7}"/>
    <cellStyle name="Output 4" xfId="5817" xr:uid="{8437F7DB-F59E-4F98-A809-1B39EEEF70F6}"/>
    <cellStyle name="Output 4 2" xfId="8403" xr:uid="{C6427BC2-334D-4A45-AB23-EE0D5BAEDFA4}"/>
    <cellStyle name="Output 4 2 2" xfId="9505" xr:uid="{A0BF31FF-6FD2-4AF7-A68B-B27356B8366A}"/>
    <cellStyle name="Output 4 2 2 2" xfId="14675" xr:uid="{86EF566D-4181-4E21-9868-F6C0E0B8B180}"/>
    <cellStyle name="Output 4 2 2 2 2" xfId="20579" xr:uid="{50525E2C-5D5F-456D-850C-8B87BE3EE2C2}"/>
    <cellStyle name="Output 4 2 2 2 2 2" xfId="35858" xr:uid="{D16B69A0-3B27-4DCA-ACEC-057A01EDD9FD}"/>
    <cellStyle name="Output 4 2 2 2 3" xfId="31668" xr:uid="{103F6CBB-B730-4188-A6D9-E95CB6065F14}"/>
    <cellStyle name="Output 4 2 2 3" xfId="18718" xr:uid="{D26391AB-25CD-4D9B-9B08-5293E0395CED}"/>
    <cellStyle name="Output 4 2 2 3 2" xfId="35293" xr:uid="{9077F0D4-24FF-4441-8053-EECEB6A7178B}"/>
    <cellStyle name="Output 4 2 2 4" xfId="30981" xr:uid="{0204DCAB-3AB0-4E93-AD6D-3D396FA24E6D}"/>
    <cellStyle name="Output 4 2 3" xfId="11778" xr:uid="{F3139686-8AA0-4005-9097-CF508F333F24}"/>
    <cellStyle name="Output 4 2 4" xfId="14674" xr:uid="{8FAEBC98-239F-4FC5-8EA4-233C95E546CB}"/>
    <cellStyle name="Output 4 2 4 2" xfId="26545" xr:uid="{B63AB78E-2C6E-4998-9739-D3F3E63C34F0}"/>
    <cellStyle name="Output 4 2 4 2 2" xfId="37489" xr:uid="{9D30D6EC-B72A-4F18-BA20-547883EEDAD4}"/>
    <cellStyle name="Output 4 2 4 3" xfId="31667" xr:uid="{AE7DD060-F473-4285-8FA0-84B9B0F601A7}"/>
    <cellStyle name="Output 4 2 5" xfId="25685" xr:uid="{4A49D137-A131-4EE7-9245-6D88F850F3A2}"/>
    <cellStyle name="Output 4 2 5 2" xfId="27048" xr:uid="{D19588EF-55F7-4D05-9021-64049C874CF7}"/>
    <cellStyle name="Output 4 2 5 2 2" xfId="37811" xr:uid="{7EF06A1A-25E1-4905-BF47-34EFB84FF2AB}"/>
    <cellStyle name="Output 4 2 5 3" xfId="36921" xr:uid="{A94F647A-5EDD-46FB-B6A0-C7ED8A837FDE}"/>
    <cellStyle name="Output 4 2 6" xfId="30088" xr:uid="{EF4B88EE-4D1D-493C-A78E-860EAE63BA31}"/>
    <cellStyle name="Output 4 3" xfId="8783" xr:uid="{DE116DA8-FB7A-438C-9BC3-8D75C38F5D24}"/>
    <cellStyle name="Output 4 3 2" xfId="14676" xr:uid="{B8DD1347-556A-477A-96D0-237BFD91FDF4}"/>
    <cellStyle name="Output 4 3 2 2" xfId="22136" xr:uid="{CC8C03BF-4FA1-46BD-9737-FE1225F2B82E}"/>
    <cellStyle name="Output 4 3 2 2 2" xfId="36272" xr:uid="{6A28A5F9-11CD-411F-BCFE-54741BF1209D}"/>
    <cellStyle name="Output 4 3 2 3" xfId="31669" xr:uid="{ADDA23BF-229A-4A2A-BBB7-856FFFFE4240}"/>
    <cellStyle name="Output 4 3 3" xfId="21652" xr:uid="{DB210837-64E3-4820-9C1E-8B0CFC2F59E6}"/>
    <cellStyle name="Output 4 3 4" xfId="25823" xr:uid="{78AC43E4-A072-4E9C-A4EB-A601C71B260D}"/>
    <cellStyle name="Output 4 3 4 2" xfId="23213" xr:uid="{692FE27C-3AEA-4B8F-90B4-1635ECFD0011}"/>
    <cellStyle name="Output 4 3 4 2 2" xfId="36352" xr:uid="{63C51074-1F80-4228-B113-430A9A76332C}"/>
    <cellStyle name="Output 4 3 4 3" xfId="37004" xr:uid="{211968A2-882E-4876-A974-3B4F13CE1290}"/>
    <cellStyle name="Output 4 3 5" xfId="30353" xr:uid="{110214E2-3B24-4AB2-AB39-4A1A736D72CB}"/>
    <cellStyle name="Output 4 4" xfId="11777" xr:uid="{B73E4DD1-0550-4581-89DC-7A7CD5EE2CAF}"/>
    <cellStyle name="Output 4 5" xfId="14673" xr:uid="{B3C48B8B-1CF0-4EC3-8E38-AD5DDF1C1C93}"/>
    <cellStyle name="Output 4 5 2" xfId="27518" xr:uid="{E8D0AB13-46E5-4942-96EE-72BC4771FA10}"/>
    <cellStyle name="Output 4 5 2 2" xfId="38116" xr:uid="{5706D789-E0DB-4D38-B89F-11BD0D66D40C}"/>
    <cellStyle name="Output 4 5 3" xfId="31666" xr:uid="{7B6A7423-AA4A-409E-80F3-7E158C3C3B97}"/>
    <cellStyle name="Output 4 6" xfId="20872" xr:uid="{63D83ACA-3C11-4E66-9362-B37F87F73586}"/>
    <cellStyle name="Output 4 6 2" xfId="35914" xr:uid="{AFFCF6A9-0687-49AB-8CDE-596DD0747E57}"/>
    <cellStyle name="Output 5" xfId="7717" xr:uid="{DB6C83DA-2444-4C50-8851-BB098EEFF47E}"/>
    <cellStyle name="Output 5 2" xfId="11779" xr:uid="{68BE63DA-DBE9-4EF3-ABB6-CB9585BACFD6}"/>
    <cellStyle name="Output 5 3" xfId="25230" xr:uid="{D27D07A2-E949-41E7-A074-5CB2A055DDCC}"/>
    <cellStyle name="Output 6" xfId="7594" xr:uid="{1D31A97A-323D-4CAA-814C-44EC966E2788}"/>
    <cellStyle name="Output 6 2" xfId="9198" xr:uid="{481B2752-8DC4-41EE-BF95-FC29E08FBF6B}"/>
    <cellStyle name="Output 6 2 2" xfId="14678" xr:uid="{30CA8D8C-416D-4368-98C3-B77232F9F527}"/>
    <cellStyle name="Output 6 2 2 2" xfId="23357" xr:uid="{30F51FFF-B0FB-4658-AA53-AA9F3EFCEEF3}"/>
    <cellStyle name="Output 6 2 2 2 2" xfId="36375" xr:uid="{F19D137C-522E-4CED-AE6E-D11012670AC2}"/>
    <cellStyle name="Output 6 2 2 3" xfId="31671" xr:uid="{D1F13BCA-80F9-4425-9CE5-0FE05BEF6B43}"/>
    <cellStyle name="Output 6 2 3" xfId="26141" xr:uid="{EEFB6A9C-2F98-469A-A74E-CB0C9B62D01A}"/>
    <cellStyle name="Output 6 2 3 2" xfId="37282" xr:uid="{0CE4CDFF-63D3-44B3-9590-1B30D5EF2198}"/>
    <cellStyle name="Output 6 2 4" xfId="30751" xr:uid="{59318663-17AC-41E0-900F-B52213B704A8}"/>
    <cellStyle name="Output 6 3" xfId="8621" xr:uid="{99211CE5-CAD1-4D6A-B894-203BFB057800}"/>
    <cellStyle name="Output 6 3 2" xfId="14679" xr:uid="{E6106FC4-2537-494B-841F-A199368A8703}"/>
    <cellStyle name="Output 6 3 2 2" xfId="23356" xr:uid="{0C8C08D4-A122-4320-8795-66A70EE7A8B0}"/>
    <cellStyle name="Output 6 3 2 2 2" xfId="36374" xr:uid="{A9B4DF24-B1B3-4E5A-B038-D1B37B005492}"/>
    <cellStyle name="Output 6 3 2 3" xfId="31672" xr:uid="{8D0B0C79-2518-482B-8808-2EA5C62E10C0}"/>
    <cellStyle name="Output 6 3 3" xfId="26406" xr:uid="{A47C4628-195C-42BC-A669-7C233B125136}"/>
    <cellStyle name="Output 6 3 3 2" xfId="37373" xr:uid="{DCA32FA9-A609-4F90-BF50-9C822FCE058E}"/>
    <cellStyle name="Output 6 3 4" xfId="30202" xr:uid="{52363586-A219-46C5-9A24-7B468FD3FD75}"/>
    <cellStyle name="Output 6 4" xfId="11780" xr:uid="{01B34A24-2D4A-4119-A505-170E0DFF229F}"/>
    <cellStyle name="Output 6 5" xfId="14677" xr:uid="{500F0F8C-B1B0-47B6-B6AD-386EF4485782}"/>
    <cellStyle name="Output 6 5 2" xfId="18740" xr:uid="{E96504C5-3215-4F39-A9EB-A82FBEECAD07}"/>
    <cellStyle name="Output 6 5 2 2" xfId="35307" xr:uid="{7E07956A-13D3-47A4-80ED-D36BE3630085}"/>
    <cellStyle name="Output 6 5 3" xfId="31670" xr:uid="{9095AF69-9EE6-4D9C-BC00-C23AFCA58F31}"/>
    <cellStyle name="Output 6 6" xfId="25129" xr:uid="{9671C2D9-DC2B-46DB-80B8-B5AEDE8168F2}"/>
    <cellStyle name="Output 6 6 2" xfId="26807" xr:uid="{8637CFA2-206B-418D-9C33-5212ECC18297}"/>
    <cellStyle name="Output 6 6 2 2" xfId="37599" xr:uid="{A54DD11A-9F51-490C-BC73-D364D519CCD3}"/>
    <cellStyle name="Output 6 6 3" xfId="36695" xr:uid="{C1688964-2323-426A-8169-022607FD14C1}"/>
    <cellStyle name="Output 7" xfId="8338" xr:uid="{E961DD86-D6B3-4DB6-BFF2-6546DE9AE06C}"/>
    <cellStyle name="Output 7 2" xfId="9446" xr:uid="{C1593B6E-68E6-4E9C-8661-227A551E7A46}"/>
    <cellStyle name="Output 7 2 2" xfId="14681" xr:uid="{590CFD14-7C15-4799-8758-8B93021EEA37}"/>
    <cellStyle name="Output 7 2 2 2" xfId="26548" xr:uid="{644028E8-E392-4210-ADF7-5BA2BC2694A9}"/>
    <cellStyle name="Output 7 2 2 2 2" xfId="37492" xr:uid="{34E53BA3-6DF3-41B1-91A6-4E00C49C8450}"/>
    <cellStyle name="Output 7 2 2 3" xfId="31674" xr:uid="{87F38383-1186-45D7-A194-C9BB783EC25A}"/>
    <cellStyle name="Output 7 2 3" xfId="27506" xr:uid="{55DF91AA-0ABE-4C2B-84E6-53D1E4AA6442}"/>
    <cellStyle name="Output 7 2 3 2" xfId="38109" xr:uid="{B91E6556-CD37-40D6-87BD-64182EB4AE30}"/>
    <cellStyle name="Output 7 2 4" xfId="30926" xr:uid="{5722CCFB-57A2-4601-8B8A-BC72792ECDD2}"/>
    <cellStyle name="Output 7 3" xfId="11781" xr:uid="{44D3C3F3-DA93-48F4-83E1-A3983CC18B97}"/>
    <cellStyle name="Output 7 4" xfId="14680" xr:uid="{CFFABC2F-E696-4C78-A98B-F58EDA7BFC97}"/>
    <cellStyle name="Output 7 4 2" xfId="27521" xr:uid="{FBDFD8D9-55BF-439F-B091-43EF6F5DEB84}"/>
    <cellStyle name="Output 7 4 2 2" xfId="38119" xr:uid="{1BD51BC9-DF14-4BBF-A0FB-B38DB7D1DBCB}"/>
    <cellStyle name="Output 7 4 3" xfId="31673" xr:uid="{D2A0E610-78E3-42E0-9A92-F8938CE9A306}"/>
    <cellStyle name="Output 7 5" xfId="25634" xr:uid="{3EF61C49-FC1B-43F1-8AFB-6878E4860265}"/>
    <cellStyle name="Output 7 5 2" xfId="26874" xr:uid="{C1BFD89C-D9B6-432A-88AE-46B0B6C1DC1F}"/>
    <cellStyle name="Output 7 5 2 2" xfId="37661" xr:uid="{D1F9FCAD-F655-4E32-A14B-85554B36AA36}"/>
    <cellStyle name="Output 7 5 3" xfId="36876" xr:uid="{3561A881-D8AF-4E75-987C-6C9D62BEFFC3}"/>
    <cellStyle name="Output 7 6" xfId="30032" xr:uid="{DDF6F392-7F11-4B7B-94C2-A403523C232C}"/>
    <cellStyle name="Output 8" xfId="9289" xr:uid="{036493B3-BB98-4CEB-AA98-2D42BA675E7C}"/>
    <cellStyle name="Output 8 2" xfId="14682" xr:uid="{24BCC6BF-51BE-4A93-B5AB-C9339BABDA01}"/>
    <cellStyle name="Output 8 2 2" xfId="19143" xr:uid="{275AA114-6608-4C33-AA4E-329818A59380}"/>
    <cellStyle name="Output 8 2 2 2" xfId="35439" xr:uid="{9C9B6B04-B1B0-4F73-87D8-DB3B7125BA36}"/>
    <cellStyle name="Output 8 2 3" xfId="31675" xr:uid="{7871941A-F235-4D21-BE3C-0045BA12C297}"/>
    <cellStyle name="Output 8 3" xfId="21646" xr:uid="{F71EE5CD-BE2F-4BA2-B475-FEFF54FBB192}"/>
    <cellStyle name="Output 8 4" xfId="26100" xr:uid="{857AEE98-FEC7-484E-B3F7-44A9748E4A74}"/>
    <cellStyle name="Output 8 4 2" xfId="27046" xr:uid="{F5EF17F2-2815-4E4A-8F65-3050237BCE09}"/>
    <cellStyle name="Output 8 4 2 2" xfId="37809" xr:uid="{3D08BDEE-6CD0-4F07-BBB6-FE5EE9D9DEB0}"/>
    <cellStyle name="Output 8 4 3" xfId="37254" xr:uid="{ACE971B5-A7C2-4DBF-AB07-07761D4400E7}"/>
    <cellStyle name="Output 8 5" xfId="30832" xr:uid="{5E9FFC0B-53E1-4E6B-A304-C021EF1B0739}"/>
    <cellStyle name="Output 9" xfId="11762" xr:uid="{4949666D-1EE9-4928-8898-F793961B03C2}"/>
    <cellStyle name="Output Labels" xfId="5818" xr:uid="{9BCE4535-2A0B-4FD0-A35F-678A12AD7A2B}"/>
    <cellStyle name="Output Labels 2" xfId="11782" xr:uid="{5185FDAF-42FA-410A-8544-5E5F75A2D1F0}"/>
    <cellStyle name="OutputPlain" xfId="604" xr:uid="{4C5D00D2-A67D-4266-9084-8770FE9D8CFC}"/>
    <cellStyle name="OutputPlain 2" xfId="605" xr:uid="{C5534420-5665-43B7-A05D-6BD75BA03EC1}"/>
    <cellStyle name="OutputPlain 2 2" xfId="11784" xr:uid="{E4D0A2C4-1DDB-40F7-8789-0063813AB352}"/>
    <cellStyle name="OutputPlain 3" xfId="11783" xr:uid="{949F590D-ECE3-4459-91EF-47D217B86A2D}"/>
    <cellStyle name="pablo" xfId="807" xr:uid="{2025C4D0-DC3A-4457-A5AC-AB8300B2AEC0}"/>
    <cellStyle name="pablo 2" xfId="11785" xr:uid="{CC9D7746-BA92-4A3E-BD35-0A6F90A4D7A5}"/>
    <cellStyle name="Page Number" xfId="398" xr:uid="{EA6E2EB7-F1A1-4063-BBBA-CD38F1BF4B6C}"/>
    <cellStyle name="Page Number 2" xfId="11786" xr:uid="{21C58475-0643-4D6D-ABDC-B27FF18CF6D0}"/>
    <cellStyle name="per.style" xfId="808" xr:uid="{9CB215BF-FAB9-4484-BF96-EE9D7C4DE3CA}"/>
    <cellStyle name="per.style 2" xfId="11787" xr:uid="{C268076D-7364-4E5C-9BE1-11346AC3BF39}"/>
    <cellStyle name="Percen - Modelo1" xfId="809" xr:uid="{02E5DEEC-D08E-4280-BF89-FD97B80BCE42}"/>
    <cellStyle name="Percen - Modelo1 2" xfId="11788" xr:uid="{78D5FEF4-AFBA-4453-8834-CE356F42A721}"/>
    <cellStyle name="Percent (2)" xfId="606" xr:uid="{DA32D9FA-FF7F-44B1-9749-D75C2BF76874}"/>
    <cellStyle name="Percent (2) 2" xfId="11789" xr:uid="{AB7F7088-299F-4E80-9BEA-09E701E932D6}"/>
    <cellStyle name="Percent [2]" xfId="810" xr:uid="{B6CDB5D8-9B00-4FF5-B2A7-A314940D84B0}"/>
    <cellStyle name="Percent [2] 2" xfId="11790" xr:uid="{79399CC2-0547-431C-BEDC-29050A17231A}"/>
    <cellStyle name="Percent 2" xfId="607" xr:uid="{01D182DA-33CD-4A34-973D-00F2D7B6CC95}"/>
    <cellStyle name="Percent 2 2" xfId="3784" xr:uid="{BA644A18-EEDE-46ED-827B-F3BDABF0452D}"/>
    <cellStyle name="Percent 2 2 2" xfId="11792" xr:uid="{D4EBFBFD-3DE3-41F6-A3CA-0581A63268A1}"/>
    <cellStyle name="Percent 2 3" xfId="5819" xr:uid="{8A03540B-9101-4840-8D22-BB946C7AA379}"/>
    <cellStyle name="Percent 2 3 2" xfId="11793" xr:uid="{7FFF17E8-185C-4339-88B8-661E9D9F75C5}"/>
    <cellStyle name="Percent 2 4" xfId="3783" xr:uid="{3E3CF373-B147-4A7C-A021-87E819C52D99}"/>
    <cellStyle name="Percent 2 4 2" xfId="11794" xr:uid="{44080B22-40C5-4DFE-B080-336CC1F6AD17}"/>
    <cellStyle name="Percent 2 4 3" xfId="24286" xr:uid="{83966104-67C5-4DBB-ACBC-46A0BAE51744}"/>
    <cellStyle name="Percent 2 5" xfId="7714" xr:uid="{F2460E29-99B8-4A30-818E-74C9F198E68E}"/>
    <cellStyle name="Percent 2 5 2" xfId="11795" xr:uid="{046F96DB-8A8F-427F-AE5E-0087DCDB9EEC}"/>
    <cellStyle name="Percent 2 5 3" xfId="25227" xr:uid="{D55036A4-CE14-484C-AF31-FB01930C5DE9}"/>
    <cellStyle name="Percent 2 6" xfId="7774" xr:uid="{F8FC9ACE-9DF0-4C61-B5DD-5077500B9E99}"/>
    <cellStyle name="Percent 2 6 2" xfId="11796" xr:uid="{8CFB71DE-49F1-4C97-A335-E94A1406A7EF}"/>
    <cellStyle name="Percent 2 6 3" xfId="25280" xr:uid="{DDB8B6BC-6398-4F9A-B51F-039C0CE5086C}"/>
    <cellStyle name="Percent 2 7" xfId="11791" xr:uid="{12203C58-2FC9-498D-BA0D-C26A54182BC0}"/>
    <cellStyle name="Percent 3" xfId="7837" xr:uid="{33FFA5CB-8CFE-4DDF-BD6C-70954E04DF88}"/>
    <cellStyle name="Percent 3 2" xfId="11797" xr:uid="{EDA1723D-FFBA-4506-ADA4-5646FCD3B427}"/>
    <cellStyle name="Percent 3 3" xfId="25329" xr:uid="{AE4DBB6B-644B-4665-B918-F3D709FB3EE8}"/>
    <cellStyle name="Percent 4" xfId="3898" xr:uid="{16B7F21D-3E2F-44B7-8ED6-DE4B9092F1F0}"/>
    <cellStyle name="Percent 4 2" xfId="11798" xr:uid="{01884AEB-AE94-4D39-B4B9-5D83F602C118}"/>
    <cellStyle name="Percent 4 3" xfId="24317" xr:uid="{D1551706-86CF-4DB1-8A89-7EB5CCF2F680}"/>
    <cellStyle name="Percent 5" xfId="4655" xr:uid="{A3FF39DB-F952-4C8A-B013-33DC9ADE49C7}"/>
    <cellStyle name="Percent 5 2" xfId="11799" xr:uid="{75608B42-5CD0-4C1F-A1F5-C6C801C778CC}"/>
    <cellStyle name="Percent 5 3" xfId="24430" xr:uid="{B65F3114-0C2E-4C6D-A43D-56F9B6E4330A}"/>
    <cellStyle name="Percent2" xfId="608" xr:uid="{0C4FCCBC-BDAC-4F59-9F5F-4BEBD9798601}"/>
    <cellStyle name="Percent2 2" xfId="11800" xr:uid="{AA2C2A3F-368A-4DF8-8235-D7C0EB3C9674}"/>
    <cellStyle name="PercentChange" xfId="609" xr:uid="{42A10332-7807-42BF-A7D1-5F690356A80C}"/>
    <cellStyle name="PercentChange 2" xfId="978" xr:uid="{D47FB449-563C-4C9B-914D-C0FD636AE3F8}"/>
    <cellStyle name="PercentChange 2 2" xfId="3785" xr:uid="{7DE18C15-0F37-4721-819C-BC3EC9A999D9}"/>
    <cellStyle name="PercentChange 2 2 2" xfId="11803" xr:uid="{34392E8B-01A0-4CAE-9EE1-D83E35405686}"/>
    <cellStyle name="PercentChange 2 2 3" xfId="24287" xr:uid="{758AE556-ECC5-4A3F-A509-1E90E5C6B8D5}"/>
    <cellStyle name="PercentChange 2 3" xfId="11802" xr:uid="{4E93ECFD-3C08-4FE0-ACD2-444FA570A29A}"/>
    <cellStyle name="PercentChange 2 4" xfId="23767" xr:uid="{1606B84F-2724-4756-A950-A1441511FA77}"/>
    <cellStyle name="PercentChange 3" xfId="7971" xr:uid="{4AC00043-E952-4947-BFE0-C831E2123147}"/>
    <cellStyle name="PercentChange 3 2" xfId="11804" xr:uid="{74CE6BDD-9FE8-4664-8A29-D2843D82F7D9}"/>
    <cellStyle name="PercentChange 3 3" xfId="25414" xr:uid="{DA60D32C-4046-4C1B-B184-180E85022AE9}"/>
    <cellStyle name="PercentChange 4" xfId="11801" xr:uid="{E1A7CDBD-87AA-4867-8472-AB4C90DC4497}"/>
    <cellStyle name="PercentPresentation" xfId="610" xr:uid="{9779D063-EFB2-4DE1-A82A-86327611E45C}"/>
    <cellStyle name="PercentPresentation 2" xfId="11805" xr:uid="{6A86D811-FFD3-4B67-9EA4-95D1133D6582}"/>
    <cellStyle name="POPS" xfId="611" xr:uid="{D36F9AC9-0BBC-4A8B-88AA-D358BA12A338}"/>
    <cellStyle name="POPS 2" xfId="11806" xr:uid="{726A3C92-8384-4475-96F3-D2C2C796907A}"/>
    <cellStyle name="Porcentagem_Cenário Básico" xfId="645" xr:uid="{752931C4-217D-4A80-BCCA-05F23F793C00}"/>
    <cellStyle name="Porcentaje" xfId="1" builtinId="5"/>
    <cellStyle name="Porcentaje 10" xfId="5820" xr:uid="{BEF90B6D-B9F9-4B07-BE71-F9517BBED198}"/>
    <cellStyle name="Porcentaje 10 2" xfId="11807" xr:uid="{9115947A-65F5-4D36-B346-1D4A133D6D3F}"/>
    <cellStyle name="Porcentaje 11" xfId="6824" xr:uid="{83056726-D8E8-45F3-BFB8-5CBDD4E0BB2E}"/>
    <cellStyle name="Porcentaje 11 2" xfId="11808" xr:uid="{4AAD73B1-9E38-4AB2-BE2E-1F9380491A6A}"/>
    <cellStyle name="Porcentaje 12" xfId="3786" xr:uid="{3F5A6D67-745A-40F6-8530-11926E3D3CF7}"/>
    <cellStyle name="Porcentaje 12 2" xfId="11809" xr:uid="{CEE07171-6AF5-47EE-9596-474E870580F2}"/>
    <cellStyle name="Porcentaje 13" xfId="7601" xr:uid="{C91F379C-073A-464B-9DB9-CBB3D8F17FE8}"/>
    <cellStyle name="Porcentaje 13 2" xfId="11810" xr:uid="{9DD0A8FE-E60E-47DF-BA4D-BD1BEBBA474E}"/>
    <cellStyle name="Porcentaje 13 3" xfId="25135" xr:uid="{ABA82250-A738-4F71-82A5-B0CC77CC2C7B}"/>
    <cellStyle name="Porcentaje 14" xfId="8411" xr:uid="{0F53B021-2559-474B-AABD-77C70B1C92A5}"/>
    <cellStyle name="Porcentaje 14 2" xfId="11811" xr:uid="{E70D47A9-064A-484B-AB8D-83FE5368B3F1}"/>
    <cellStyle name="Porcentaje 14 3" xfId="25690" xr:uid="{BD3F7AC2-FBA1-462C-9C39-E7849405E22C}"/>
    <cellStyle name="Porcentaje 2" xfId="20" xr:uid="{C0318830-9180-4BEE-AFE1-A4B8CD76EE80}"/>
    <cellStyle name="Porcentaje 2 2" xfId="92" xr:uid="{C643CBA3-89DC-4758-A494-CD5D6EE71E8A}"/>
    <cellStyle name="Porcentaje 2 2 10" xfId="11813" xr:uid="{39D84880-B791-4CF6-B23C-491339E4147D}"/>
    <cellStyle name="Porcentaje 2 2 11" xfId="23768" xr:uid="{E1C9DF29-3699-4B3B-8B11-CC6FDE6C5784}"/>
    <cellStyle name="Porcentaje 2 2 2" xfId="166" xr:uid="{F352130D-851D-4BDF-92F2-7DD1258EF225}"/>
    <cellStyle name="Porcentaje 2 2 2 2" xfId="5822" xr:uid="{6E702479-2300-42DA-BED5-9E4D2FAC5C23}"/>
    <cellStyle name="Porcentaje 2 2 2 2 2" xfId="11815" xr:uid="{742DC683-0872-46B3-9196-2E9CDD1DBB3B}"/>
    <cellStyle name="Porcentaje 2 2 2 3" xfId="11814" xr:uid="{CB168976-9247-4AC8-B28A-FF24739AC8B3}"/>
    <cellStyle name="Porcentaje 2 2 2 4" xfId="3788" xr:uid="{F17C9B5F-3683-483F-AE36-65544AF32D3D}"/>
    <cellStyle name="Porcentaje 2 2 3" xfId="3789" xr:uid="{F8C67591-E055-43C9-88EC-D89F879FCF8A}"/>
    <cellStyle name="Porcentaje 2 2 3 2" xfId="5823" xr:uid="{1018C62E-AF15-4F31-90B8-98F066056DCE}"/>
    <cellStyle name="Porcentaje 2 2 3 2 2" xfId="11817" xr:uid="{AB4D6B17-8158-4C0D-A66D-9E2F46DC0B2E}"/>
    <cellStyle name="Porcentaje 2 2 3 3" xfId="11816" xr:uid="{330C465B-FFE9-4CB4-9B7B-19E65741760D}"/>
    <cellStyle name="Porcentaje 2 2 4" xfId="5824" xr:uid="{077F6FDF-D810-4CE7-97E0-4D51D98F1F42}"/>
    <cellStyle name="Porcentaje 2 2 4 2" xfId="11818" xr:uid="{E3E068F4-8153-4708-8678-D68F08B568B7}"/>
    <cellStyle name="Porcentaje 2 2 5" xfId="5825" xr:uid="{15B32CBF-EDAB-4D64-87D5-DE6B6D4EE28A}"/>
    <cellStyle name="Porcentaje 2 2 5 2" xfId="11819" xr:uid="{8CFF19BE-0D78-4026-A9DC-7493B4857EAD}"/>
    <cellStyle name="Porcentaje 2 2 6" xfId="5821" xr:uid="{25142E9B-5170-4564-BB76-CDF75E7834DF}"/>
    <cellStyle name="Porcentaje 2 2 6 2" xfId="11820" xr:uid="{83E9B57C-E24F-4E5C-B394-31897365AED9}"/>
    <cellStyle name="Porcentaje 2 2 7" xfId="3787" xr:uid="{426C2104-8874-4CF2-A609-52D4C813A65E}"/>
    <cellStyle name="Porcentaje 2 2 7 2" xfId="11821" xr:uid="{6B7CDEEB-6E93-4528-8627-D407C32E3256}"/>
    <cellStyle name="Porcentaje 2 2 7 3" xfId="24288" xr:uid="{E64259E0-43A4-4B89-8860-8260177E2F08}"/>
    <cellStyle name="Porcentaje 2 2 8" xfId="7539" xr:uid="{3248AABF-029C-4625-A44E-F53CC25BB659}"/>
    <cellStyle name="Porcentaje 2 2 8 2" xfId="11822" xr:uid="{B8BD0CFA-8440-4F7B-A276-A57BBEC12E3C}"/>
    <cellStyle name="Porcentaje 2 2 8 3" xfId="25083" xr:uid="{B884A886-E366-4298-8D0D-5072E0C36460}"/>
    <cellStyle name="Porcentaje 2 2 9" xfId="7122" xr:uid="{B75F5244-94A4-4FC4-BD7D-1FDAACF397F5}"/>
    <cellStyle name="Porcentaje 2 2 9 2" xfId="11823" xr:uid="{995F38E9-DB8D-4D7B-BA8B-3F30E920848E}"/>
    <cellStyle name="Porcentaje 2 2 9 3" xfId="24747" xr:uid="{B6E882E7-E1DC-47A4-898D-11E95CEC807A}"/>
    <cellStyle name="Porcentaje 2 3" xfId="132" xr:uid="{96BB9186-11D0-40D8-B7E1-F8641B102EF5}"/>
    <cellStyle name="Porcentaje 2 3 2" xfId="6894" xr:uid="{8E99835C-C8BD-400E-8A33-8AE47FB32B18}"/>
    <cellStyle name="Porcentaje 2 3 2 2" xfId="11825" xr:uid="{68A64D5C-2768-4D59-B8C9-136448616DCA}"/>
    <cellStyle name="Porcentaje 2 3 2 3" xfId="24565" xr:uid="{3F675273-9BFE-4110-969E-FFFD8FACB113}"/>
    <cellStyle name="Porcentaje 2 3 3" xfId="3790" xr:uid="{BBD185F2-DBB4-4AC4-A9B8-913A7580A627}"/>
    <cellStyle name="Porcentaje 2 3 3 2" xfId="11826" xr:uid="{8AB8DE36-D446-4EA6-9A2A-73CED8FE3C8F}"/>
    <cellStyle name="Porcentaje 2 3 3 3" xfId="24289" xr:uid="{18EE9B30-EEB6-4E4A-87DF-FCD121FB6E59}"/>
    <cellStyle name="Porcentaje 2 3 4" xfId="7200" xr:uid="{054CD1E0-9C2B-4E25-9053-2C6B5744D5E1}"/>
    <cellStyle name="Porcentaje 2 3 4 2" xfId="11827" xr:uid="{402B1840-532E-4CF3-9823-BAB1B461E9E0}"/>
    <cellStyle name="Porcentaje 2 3 4 3" xfId="24808" xr:uid="{701A6B03-7BA9-40A5-BBF3-DB7416D7083B}"/>
    <cellStyle name="Porcentaje 2 3 5" xfId="11824" xr:uid="{1B77EDAB-8573-490F-B1BC-EA1618C62B0F}"/>
    <cellStyle name="Porcentaje 2 3 6" xfId="23828" xr:uid="{3310E1D3-C1AD-4454-878B-A108E7462DE2}"/>
    <cellStyle name="Porcentaje 2 3 7" xfId="1166" xr:uid="{C80D0C15-72A8-47AD-BE27-56ED5588C0A5}"/>
    <cellStyle name="Porcentaje 2 4" xfId="3791" xr:uid="{4AA05EF5-C4CD-4C31-A2F3-0B95F5239CFE}"/>
    <cellStyle name="Porcentaje 2 4 2" xfId="8049" xr:uid="{E4BDDF96-D3BD-4D80-8456-BA368F0FCAEE}"/>
    <cellStyle name="Porcentaje 2 4 2 2" xfId="11829" xr:uid="{86648B7C-8FBE-4FB9-800A-485F5EBA4ACC}"/>
    <cellStyle name="Porcentaje 2 4 2 3" xfId="25481" xr:uid="{C3BD6405-7E22-46E3-9322-EA29C512D62D}"/>
    <cellStyle name="Porcentaje 2 4 3" xfId="11828" xr:uid="{495813AF-B919-4208-A3FD-9BDD053E97DE}"/>
    <cellStyle name="Porcentaje 2 5" xfId="3792" xr:uid="{1C1C4870-0188-496A-A2F7-1FD2C60713D4}"/>
    <cellStyle name="Porcentaje 2 5 2" xfId="11830" xr:uid="{0C2CE6BE-627F-4A71-B2E8-F0AAD5B9129C}"/>
    <cellStyle name="Porcentaje 2 6" xfId="7497" xr:uid="{713E346B-3886-4FCA-A4CD-E8D9091ED49B}"/>
    <cellStyle name="Porcentaje 2 6 2" xfId="11831" xr:uid="{45F3DA40-2AEC-4C3E-A300-8F7CC94C60BF}"/>
    <cellStyle name="Porcentaje 2 6 3" xfId="25048" xr:uid="{57344207-3ECD-4ADF-B708-96FBD4674894}"/>
    <cellStyle name="Porcentaje 2 7" xfId="6961" xr:uid="{53025F8B-4C5B-4BF3-9BCE-443F07C63A40}"/>
    <cellStyle name="Porcentaje 2 7 2" xfId="11832" xr:uid="{CD0A8FA9-AF8A-4493-9979-20193B92B5C3}"/>
    <cellStyle name="Porcentaje 2 7 3" xfId="24625" xr:uid="{B7FC679D-5D22-4BC6-8A9C-2FF91CC15927}"/>
    <cellStyle name="Porcentaje 2 8" xfId="11812" xr:uid="{9666F6F4-2EA1-4E70-A5FB-25E17250A43A}"/>
    <cellStyle name="Porcentaje 2 9" xfId="659" xr:uid="{A12ED979-C437-4B3F-BD0E-B23EA31F6DD1}"/>
    <cellStyle name="Porcentaje 3" xfId="42" xr:uid="{0822BB28-69AE-4B7E-AECB-92D9EB9CB70A}"/>
    <cellStyle name="Porcentaje 3 10" xfId="11833" xr:uid="{08355675-0CF3-4763-97BF-16E451016FAB}"/>
    <cellStyle name="Porcentaje 3 11" xfId="399" xr:uid="{7C5B97F9-0887-4781-BF1A-9762067747DA}"/>
    <cellStyle name="Porcentaje 3 2" xfId="811" xr:uid="{5E9DA931-2ECE-4422-A633-F0214797ED66}"/>
    <cellStyle name="Porcentaje 3 2 10" xfId="11834" xr:uid="{210FECF0-F85B-4A8B-8CE8-DC27CADB8EC5}"/>
    <cellStyle name="Porcentaje 3 2 2" xfId="980" xr:uid="{9D46FCB7-82C3-40A2-B6B8-EE28A350B5C5}"/>
    <cellStyle name="Porcentaje 3 2 2 2" xfId="5827" xr:uid="{EE1CA3F2-10A0-4699-9252-9F51CB2B139D}"/>
    <cellStyle name="Porcentaje 3 2 2 2 2" xfId="11836" xr:uid="{9E27FA6A-96B3-4358-8DD6-C3850905D881}"/>
    <cellStyle name="Porcentaje 3 2 2 3" xfId="3795" xr:uid="{9952AB69-5D01-4704-9929-C6268CC84EA6}"/>
    <cellStyle name="Porcentaje 3 2 2 3 2" xfId="11837" xr:uid="{FAD5CA22-12FD-4674-BC73-342C2580CF3C}"/>
    <cellStyle name="Porcentaje 3 2 2 3 3" xfId="24292" xr:uid="{DD0D3955-41BD-4F53-B1EF-818EF746B166}"/>
    <cellStyle name="Porcentaje 3 2 2 4" xfId="11835" xr:uid="{2C3D0DF1-FAF3-4637-9492-BE743AD50B18}"/>
    <cellStyle name="Porcentaje 3 2 2 5" xfId="23770" xr:uid="{5B0F6408-573F-41C0-8214-3BDA1EA56A43}"/>
    <cellStyle name="Porcentaje 3 2 3" xfId="3796" xr:uid="{3455D32D-449F-4C03-BE7D-CC95AD8F8BFB}"/>
    <cellStyle name="Porcentaje 3 2 3 2" xfId="5828" xr:uid="{FBECCC3F-A67A-48E7-A705-BDCAC84B9B2D}"/>
    <cellStyle name="Porcentaje 3 2 3 2 2" xfId="11839" xr:uid="{6279F6CB-505E-45DF-BF12-C42783FED452}"/>
    <cellStyle name="Porcentaje 3 2 3 3" xfId="11838" xr:uid="{077767E0-62C4-42EC-8AA9-853D87FB523B}"/>
    <cellStyle name="Porcentaje 3 2 4" xfId="5829" xr:uid="{6E76415E-981D-4957-9DE9-4B626E24C957}"/>
    <cellStyle name="Porcentaje 3 2 4 2" xfId="11840" xr:uid="{7CDB08AA-1AE9-4CBE-B37E-75480651F073}"/>
    <cellStyle name="Porcentaje 3 2 5" xfId="5830" xr:uid="{32DDE0AB-4289-4A76-A2A0-CC84F54D0B04}"/>
    <cellStyle name="Porcentaje 3 2 5 2" xfId="11841" xr:uid="{EB58B655-75D8-4524-8754-F7E819B16B71}"/>
    <cellStyle name="Porcentaje 3 2 6" xfId="5826" xr:uid="{093B3470-F323-49EC-8CCB-68C92EE66C10}"/>
    <cellStyle name="Porcentaje 3 2 6 2" xfId="11842" xr:uid="{22F7A71C-BDB4-461F-9299-57795CE3F162}"/>
    <cellStyle name="Porcentaje 3 2 7" xfId="3794" xr:uid="{84F49552-2D5B-4408-9A5D-42B235802561}"/>
    <cellStyle name="Porcentaje 3 2 7 2" xfId="11843" xr:uid="{E0E1AED5-8879-4B35-9F17-E2EBF8CA3B61}"/>
    <cellStyle name="Porcentaje 3 2 7 3" xfId="20042" xr:uid="{DAFF753C-8F6B-4249-9481-3CAFA37B8C65}"/>
    <cellStyle name="Porcentaje 3 2 7 4" xfId="24291" xr:uid="{F4F2BD86-7D52-44B0-86ED-8373564AD921}"/>
    <cellStyle name="Porcentaje 3 2 8" xfId="2391" xr:uid="{C1B95468-CCCE-45C8-90DB-70FF2401B137}"/>
    <cellStyle name="Porcentaje 3 2 8 2" xfId="11844" xr:uid="{DE9B77A2-290A-4604-ADE9-CEAB9461897B}"/>
    <cellStyle name="Porcentaje 3 2 8 3" xfId="24047" xr:uid="{88830748-2C4C-4BA9-B431-1A4AC16972BF}"/>
    <cellStyle name="Porcentaje 3 2 9" xfId="7075" xr:uid="{19C5E66B-A199-4F9C-B149-9172497980BF}"/>
    <cellStyle name="Porcentaje 3 2 9 2" xfId="11845" xr:uid="{2BF25F5E-D0D0-4C86-AFDB-16F1658E4BE6}"/>
    <cellStyle name="Porcentaje 3 2 9 3" xfId="24711" xr:uid="{6B9EF1D3-0A8E-4A8D-A33E-BFAE628C0EB8}"/>
    <cellStyle name="Porcentaje 3 3" xfId="979" xr:uid="{160659C6-2CDE-4DCE-BCC9-8D143AFB8B7A}"/>
    <cellStyle name="Porcentaje 3 3 2" xfId="3797" xr:uid="{E0147045-FB97-4AE7-A047-D7D7E18C0BE0}"/>
    <cellStyle name="Porcentaje 3 3 2 2" xfId="11847" xr:uid="{78B67999-8176-4C88-BD5A-A96BE9C2C53E}"/>
    <cellStyle name="Porcentaje 3 3 2 3" xfId="24293" xr:uid="{C7ABF00F-9AF3-4150-B30C-9D637FED99FB}"/>
    <cellStyle name="Porcentaje 3 3 3" xfId="11846" xr:uid="{57A94891-D4AB-4B57-999B-14E70E809950}"/>
    <cellStyle name="Porcentaje 3 3 4" xfId="23769" xr:uid="{427BAFB9-779D-41CC-A986-A8B561F43393}"/>
    <cellStyle name="Porcentaje 3 4" xfId="3798" xr:uid="{9E667866-DD9F-4A94-BF62-B81ADFAC6E3F}"/>
    <cellStyle name="Porcentaje 3 4 2" xfId="5831" xr:uid="{3364D86D-7DB9-4B7F-8DB6-233FF803EBC1}"/>
    <cellStyle name="Porcentaje 3 4 2 2" xfId="11849" xr:uid="{B3A6E690-2E9A-445B-9D3D-F1E3DC45143E}"/>
    <cellStyle name="Porcentaje 3 4 3" xfId="11848" xr:uid="{887507C9-A2F2-458B-B534-673B92DC3D88}"/>
    <cellStyle name="Porcentaje 3 5" xfId="3799" xr:uid="{993122AA-E7A6-4C05-B668-56A600034A7A}"/>
    <cellStyle name="Porcentaje 3 5 2" xfId="5832" xr:uid="{E81D367F-F80A-4AF0-A438-BAB38051EE6A}"/>
    <cellStyle name="Porcentaje 3 5 2 2" xfId="11851" xr:uid="{FB05517F-11FB-465C-8251-7B88FDDAACB5}"/>
    <cellStyle name="Porcentaje 3 5 3" xfId="11850" xr:uid="{6DEEB24B-D762-4A44-9476-74CDED6229A4}"/>
    <cellStyle name="Porcentaje 3 6" xfId="6896" xr:uid="{5C9FAB1E-6D40-460D-A043-2824D1992DD6}"/>
    <cellStyle name="Porcentaje 3 6 2" xfId="11852" xr:uid="{7D712235-9FEB-4CB9-A93E-BE8A818D7DFE}"/>
    <cellStyle name="Porcentaje 3 6 3" xfId="20096" xr:uid="{49ABED33-470D-4F77-BB2F-AC4CDC1B6FF6}"/>
    <cellStyle name="Porcentaje 3 6 4" xfId="24567" xr:uid="{66328D7F-322B-43AA-8FB1-92943DF66B35}"/>
    <cellStyle name="Porcentaje 3 7" xfId="3793" xr:uid="{A7131996-EA84-4386-BAAC-EE7B655A5FB1}"/>
    <cellStyle name="Porcentaje 3 7 2" xfId="11853" xr:uid="{7E2E9502-AE68-4A31-A8C5-C189304F5885}"/>
    <cellStyle name="Porcentaje 3 7 3" xfId="24290" xr:uid="{D8AC278C-26FD-4537-AFFB-1D1F836D0C36}"/>
    <cellStyle name="Porcentaje 3 8" xfId="7157" xr:uid="{B1ED0912-63DF-4678-B8F5-9474688359F0}"/>
    <cellStyle name="Porcentaje 3 8 2" xfId="11854" xr:uid="{AAD66E2D-CB3C-4D08-A71D-E45341ADEC99}"/>
    <cellStyle name="Porcentaje 3 8 3" xfId="24775" xr:uid="{5870B066-7D0D-48D2-9D45-5606BF6FDB18}"/>
    <cellStyle name="Porcentaje 3 9" xfId="7564" xr:uid="{D3A3A79B-2D8A-4B7C-A91F-27180F560F09}"/>
    <cellStyle name="Porcentaje 3 9 2" xfId="11855" xr:uid="{8F841054-78C4-46D8-8C83-B2118284531F}"/>
    <cellStyle name="Porcentaje 3 9 3" xfId="25100" xr:uid="{85B0D439-C809-44E8-90D8-08F8A2F80C32}"/>
    <cellStyle name="Porcentaje 4" xfId="17" xr:uid="{61F3120F-0FC4-4B3D-A9C9-951178C58F92}"/>
    <cellStyle name="Porcentaje 4 2" xfId="215" xr:uid="{51594DE9-C5EC-4EAA-A332-B9E278575B47}"/>
    <cellStyle name="Porcentaje 4 2 2" xfId="11857" xr:uid="{7D1D9E15-6858-4972-85BB-327821D6BB54}"/>
    <cellStyle name="Porcentaje 4 3" xfId="256" xr:uid="{A3C6E5E9-FC54-40F1-BA60-38E486486F29}"/>
    <cellStyle name="Porcentaje 4 3 2" xfId="11858" xr:uid="{04743FD4-0262-4735-A061-DD2FAE7D937D}"/>
    <cellStyle name="Porcentaje 4 3 3" xfId="25184" xr:uid="{94645F97-458B-42EE-9F40-43DBD06FF2F1}"/>
    <cellStyle name="Porcentaje 4 3 4" xfId="7663" xr:uid="{D12F8194-0087-4EA9-9BF4-07B801B65C5D}"/>
    <cellStyle name="Porcentaje 4 4" xfId="7020" xr:uid="{11F2730C-2D00-45F3-9189-CF464352A0B6}"/>
    <cellStyle name="Porcentaje 4 4 2" xfId="11859" xr:uid="{69E5203C-6A06-4606-BB29-974ECB199C46}"/>
    <cellStyle name="Porcentaje 4 4 3" xfId="24667" xr:uid="{5169D849-69E0-44CC-9D0B-7E96A057C24A}"/>
    <cellStyle name="Porcentaje 4 5" xfId="11856" xr:uid="{CB9317AA-8BDF-4EF4-8BBA-20203EA00948}"/>
    <cellStyle name="Porcentaje 4 6" xfId="812" xr:uid="{072582C4-694E-4A69-93A9-0EA15D2F738B}"/>
    <cellStyle name="Porcentaje 5" xfId="208" xr:uid="{14C973C3-5A78-4EED-9F75-21DF4A45A3CF}"/>
    <cellStyle name="Porcentaje 5 2" xfId="3802" xr:uid="{E795310C-6E01-45D5-B7CF-96847D6F3B68}"/>
    <cellStyle name="Porcentaje 5 2 2" xfId="5834" xr:uid="{B2FC226B-FDB2-470E-823A-7C5D3CD1C551}"/>
    <cellStyle name="Porcentaje 5 2 2 2" xfId="11862" xr:uid="{B0D85790-85F5-4FD6-9193-6CA7DFD7194D}"/>
    <cellStyle name="Porcentaje 5 2 3" xfId="7248" xr:uid="{A04E6E22-BE63-49C9-A38A-E359AE1CCAEF}"/>
    <cellStyle name="Porcentaje 5 2 3 2" xfId="11863" xr:uid="{1A743D98-F978-4DB8-B677-0375CE08E829}"/>
    <cellStyle name="Porcentaje 5 2 3 3" xfId="24844" xr:uid="{007F12D4-C4F0-49CF-9887-51A660E277B7}"/>
    <cellStyle name="Porcentaje 5 2 4" xfId="7851" xr:uid="{90621EE6-CB19-4DD7-8ABE-D9C2F0BDA695}"/>
    <cellStyle name="Porcentaje 5 2 4 2" xfId="11864" xr:uid="{19D3ECB0-69A7-424E-BCDF-4DE66B8AA2A7}"/>
    <cellStyle name="Porcentaje 5 2 4 3" xfId="25340" xr:uid="{014D0512-73B7-4694-AD1F-B8AA85E40858}"/>
    <cellStyle name="Porcentaje 5 2 5" xfId="11861" xr:uid="{04D4D2C6-4652-4229-AC4B-81DD1605952F}"/>
    <cellStyle name="Porcentaje 5 3" xfId="5833" xr:uid="{81128FEC-BFCD-4E41-8FB4-00FDE8CD458E}"/>
    <cellStyle name="Porcentaje 5 3 2" xfId="11865" xr:uid="{588C555E-4567-465E-8C85-E99E449451B2}"/>
    <cellStyle name="Porcentaje 5 4" xfId="3801" xr:uid="{FFA893F6-3AF8-4A7B-9C26-E5949660135F}"/>
    <cellStyle name="Porcentaje 5 4 2" xfId="11866" xr:uid="{E536950F-1B5C-4912-9B6D-2E47C4608B88}"/>
    <cellStyle name="Porcentaje 5 4 3" xfId="20098" xr:uid="{795822F7-9FFF-4F2B-A0FA-D5EF4AE499C5}"/>
    <cellStyle name="Porcentaje 5 4 4" xfId="24294" xr:uid="{A012652E-ADE6-4A56-9F20-F384AC8F7094}"/>
    <cellStyle name="Porcentaje 5 5" xfId="7336" xr:uid="{97B9E2B0-7DEE-4BA7-9698-BDB7F9FAD6E1}"/>
    <cellStyle name="Porcentaje 5 5 2" xfId="11867" xr:uid="{810A2779-77E3-4DF4-9F4E-C5C6E3CA32C2}"/>
    <cellStyle name="Porcentaje 5 5 3" xfId="24918" xr:uid="{EE9091F3-A9BE-45C5-A8B4-21EB15833E19}"/>
    <cellStyle name="Porcentaje 5 6" xfId="3716" xr:uid="{1A073522-C8CB-4D6F-B0B2-B23490F484F2}"/>
    <cellStyle name="Porcentaje 5 6 2" xfId="11868" xr:uid="{1E6941DB-7C37-4A8C-B16A-922CADA096FF}"/>
    <cellStyle name="Porcentaje 5 6 3" xfId="24257" xr:uid="{EEDF9154-0D8C-4191-B02C-433717B9D1C9}"/>
    <cellStyle name="Porcentaje 5 7" xfId="11860" xr:uid="{7157B366-2CA0-4178-84FD-9BA57E09D9EB}"/>
    <cellStyle name="Porcentaje 5 8" xfId="860" xr:uid="{3868C81E-3D31-4043-9F0F-8B27B2911FF9}"/>
    <cellStyle name="Porcentaje 6" xfId="250" xr:uid="{C3DBD7C9-A645-4920-A734-F172CCB3FA37}"/>
    <cellStyle name="Porcentaje 6 2" xfId="5835" xr:uid="{E70453F3-4D51-46C9-A802-6E6E8A66C62C}"/>
    <cellStyle name="Porcentaje 6 2 2" xfId="5492" xr:uid="{94D79ADD-1003-416A-AEA3-68188D726EEF}"/>
    <cellStyle name="Porcentaje 6 2 2 2" xfId="11871" xr:uid="{8F1BA862-F0AB-4221-AFAD-96B570A0086F}"/>
    <cellStyle name="Porcentaje 6 2 2 3" xfId="24483" xr:uid="{4763081A-4C2F-4DB9-8260-D557AE3A177C}"/>
    <cellStyle name="Porcentaje 6 2 3" xfId="7857" xr:uid="{D3E8AC63-F33D-4337-B683-500829E4F8A3}"/>
    <cellStyle name="Porcentaje 6 2 3 2" xfId="11872" xr:uid="{29B3553C-5F20-45D6-9156-FD2687075701}"/>
    <cellStyle name="Porcentaje 6 2 3 3" xfId="25345" xr:uid="{E716A5FC-F7DA-45FD-8B9F-3A27A9A69D6C}"/>
    <cellStyle name="Porcentaje 6 2 4" xfId="11870" xr:uid="{4C31EFB7-647A-4614-972B-422ADC1AD795}"/>
    <cellStyle name="Porcentaje 6 3" xfId="7347" xr:uid="{AB1DAB44-0234-4B26-8D7E-1CF00DE6C81D}"/>
    <cellStyle name="Porcentaje 6 3 2" xfId="11873" xr:uid="{59C0FCC8-83B3-47DD-A2D1-ADCE74FFE526}"/>
    <cellStyle name="Porcentaje 6 3 3" xfId="20099" xr:uid="{A3A65269-4FC4-42B0-B15E-F28D7C39E1B1}"/>
    <cellStyle name="Porcentaje 6 3 4" xfId="24926" xr:uid="{D4E10592-3127-4CEF-9C45-F505F86C0335}"/>
    <cellStyle name="Porcentaje 6 4" xfId="7852" xr:uid="{81C96F05-5B9A-46F7-A8C2-0168E704BFDC}"/>
    <cellStyle name="Porcentaje 6 4 2" xfId="11874" xr:uid="{B440FB53-5F21-4BDC-85E2-24C131585D88}"/>
    <cellStyle name="Porcentaje 6 4 3" xfId="25341" xr:uid="{81389442-26F9-4A9C-897E-B215432316BB}"/>
    <cellStyle name="Porcentaje 6 5" xfId="11869" xr:uid="{8C64C96B-E486-4DA5-AB1F-65EF65CB798C}"/>
    <cellStyle name="Porcentaje 6 6" xfId="14254" xr:uid="{CA4EE0F7-EFF9-49DF-AC1B-F7875CD010D6}"/>
    <cellStyle name="Porcentaje 6 7" xfId="3803" xr:uid="{E0E8FBB9-C60C-4A64-A8F1-567A0678AB92}"/>
    <cellStyle name="Porcentaje 7" xfId="6" xr:uid="{17A5876E-6C9F-4F91-89EB-362DC79EC6C9}"/>
    <cellStyle name="Porcentaje 7 2" xfId="5836" xr:uid="{E84AECBE-3128-4C91-80E0-6522072F4527}"/>
    <cellStyle name="Porcentaje 7 2 2" xfId="11876" xr:uid="{1C1BCDBC-544B-4478-983D-4A604EA85014}"/>
    <cellStyle name="Porcentaje 7 3" xfId="7405" xr:uid="{41238C47-D938-4FDF-97FD-26B3008EE6A8}"/>
    <cellStyle name="Porcentaje 7 3 2" xfId="11877" xr:uid="{94AC1EE0-EFB0-436C-BA14-30E1DE52F1FE}"/>
    <cellStyle name="Porcentaje 7 3 3" xfId="20100" xr:uid="{696EC527-E3B3-4EA1-9189-3CED4A74C2AC}"/>
    <cellStyle name="Porcentaje 7 3 4" xfId="24969" xr:uid="{15C29318-3A6A-45EF-83F3-B1BD887249E9}"/>
    <cellStyle name="Porcentaje 7 4" xfId="7853" xr:uid="{65B16CE7-E659-4AC8-A816-867F38DAEB88}"/>
    <cellStyle name="Porcentaje 7 4 2" xfId="11878" xr:uid="{EF851EEA-B52E-4528-A105-CE61120C9F58}"/>
    <cellStyle name="Porcentaje 7 4 3" xfId="25342" xr:uid="{E09F2C4F-B9FB-4690-9FAA-B7E165549845}"/>
    <cellStyle name="Porcentaje 7 5" xfId="11875" xr:uid="{07077883-7E0E-4155-95F0-5BDCA88A4CB2}"/>
    <cellStyle name="Porcentaje 7 6" xfId="14255" xr:uid="{8AE14195-1A20-4184-A17E-3F474124FE23}"/>
    <cellStyle name="Porcentaje 7 7" xfId="3804" xr:uid="{F317A44C-2452-495F-983E-30D495521C37}"/>
    <cellStyle name="Porcentaje 8" xfId="5837" xr:uid="{F971E963-779E-43D4-A266-DC2AEA31FDE1}"/>
    <cellStyle name="Porcentaje 8 2" xfId="6924" xr:uid="{3E955A39-271D-47D7-B2D3-8B0AA9F52109}"/>
    <cellStyle name="Porcentaje 8 2 2" xfId="11880" xr:uid="{ABAA28C9-9C8B-41DA-B817-C2EAE701CE3E}"/>
    <cellStyle name="Porcentaje 8 2 3" xfId="24593" xr:uid="{25F75DF8-2B6B-4DF9-A734-C3DC90124153}"/>
    <cellStyle name="Porcentaje 8 3" xfId="7858" xr:uid="{42003D79-63B9-4E76-A8E0-E7B2C1DDD35D}"/>
    <cellStyle name="Porcentaje 8 3 2" xfId="11881" xr:uid="{12E7E7FE-8A3D-427C-AC78-060A953F08BA}"/>
    <cellStyle name="Porcentaje 8 3 3" xfId="25346" xr:uid="{FA1B28EC-44E3-4F96-A5F3-3916F5F019C1}"/>
    <cellStyle name="Porcentaje 8 4" xfId="11879" xr:uid="{47306943-C3BE-4F8F-80CF-6A6398797F7D}"/>
    <cellStyle name="Porcentaje 9" xfId="5838" xr:uid="{677B644C-241F-4181-AC51-50211022E29F}"/>
    <cellStyle name="Porcentaje 9 2" xfId="7202" xr:uid="{C08BF391-F382-4D7C-9AF5-3A3C29DBAAC9}"/>
    <cellStyle name="Porcentaje 9 2 2" xfId="11883" xr:uid="{E8ECB351-8A35-4841-ABAC-A1E2CCC5E66A}"/>
    <cellStyle name="Porcentaje 9 2 3" xfId="24810" xr:uid="{EF2FFB54-BD9D-45EB-88DD-AE5E02722EE7}"/>
    <cellStyle name="Porcentaje 9 3" xfId="7859" xr:uid="{204889A9-DD93-4569-AC21-0D205A6BFFC3}"/>
    <cellStyle name="Porcentaje 9 3 2" xfId="11884" xr:uid="{80B9CF48-E07B-4F0E-8F6D-EC2A4C874076}"/>
    <cellStyle name="Porcentaje 9 3 3" xfId="25347" xr:uid="{3AE92867-335A-441D-9191-A6B3495ADB88}"/>
    <cellStyle name="Porcentaje 9 4" xfId="11882" xr:uid="{7D363F6A-3D62-4D89-91EC-26F5833FAE09}"/>
    <cellStyle name="Porcentual 10" xfId="861" xr:uid="{29949F87-AF45-4160-9ED6-3DFA0A08ADCD}"/>
    <cellStyle name="Porcentual 10 2" xfId="5839" xr:uid="{0B696077-1F0F-4F3D-802B-96467E7A0226}"/>
    <cellStyle name="Porcentual 10 2 2" xfId="11886" xr:uid="{407F3510-5A6B-4152-BF33-3A8C286F3952}"/>
    <cellStyle name="Porcentual 10 3" xfId="11885" xr:uid="{C531B5B7-EB62-4707-AC91-0E2EFC8ADF43}"/>
    <cellStyle name="Porcentual 2" xfId="300" xr:uid="{7C794919-7EEB-4B50-BF6D-9A9299A39BF9}"/>
    <cellStyle name="Porcentual 2 10" xfId="813" xr:uid="{5166C089-2F7C-45D2-8C3E-8B490E3A02C6}"/>
    <cellStyle name="Porcentual 2 10 2" xfId="11888" xr:uid="{FB843011-F092-492C-9432-FB276F8E50FA}"/>
    <cellStyle name="Porcentual 2 2" xfId="814" xr:uid="{A266183C-9FF5-4632-9C31-D74058663DA4}"/>
    <cellStyle name="Porcentual 2 2 2" xfId="981" xr:uid="{BC1B4158-548E-4EFC-AEA8-D9E85886501A}"/>
    <cellStyle name="Porcentual 2 2 2 2" xfId="3805" xr:uid="{BD906DDF-4909-4C1A-8187-471CF6E77ECE}"/>
    <cellStyle name="Porcentual 2 2 2 2 2" xfId="11891" xr:uid="{12396771-B528-4A25-8243-E745A8F122B6}"/>
    <cellStyle name="Porcentual 2 2 2 3" xfId="11890" xr:uid="{6BB07AC7-D61A-471A-83FB-13518D921478}"/>
    <cellStyle name="Porcentual 2 2 3" xfId="3806" xr:uid="{D0B68C46-3F8B-409C-9E1C-AFEAE19F0450}"/>
    <cellStyle name="Porcentual 2 2 3 2" xfId="11892" xr:uid="{290BC92B-5AC1-440A-9D17-B528C931FDFB}"/>
    <cellStyle name="Porcentual 2 2 4" xfId="11889" xr:uid="{A0ABB30F-B68D-4790-9163-FC6136CB3DEA}"/>
    <cellStyle name="Porcentual 2 3" xfId="848" xr:uid="{E8E6755A-99E1-4ABA-B7DC-E05305E1C61C}"/>
    <cellStyle name="Porcentual 2 3 2" xfId="3807" xr:uid="{330AFAA6-0B12-4C6A-81CC-DF97FDA7F037}"/>
    <cellStyle name="Porcentual 2 3 2 2" xfId="11894" xr:uid="{4318BC6F-C198-478D-AE6E-29C7E09117EC}"/>
    <cellStyle name="Porcentual 2 3 3" xfId="11893" xr:uid="{748577AE-3242-4945-8F59-3E12272007DE}"/>
    <cellStyle name="Porcentual 2 4" xfId="3808" xr:uid="{DA16E63E-8C7D-4CFE-952A-B473B1191217}"/>
    <cellStyle name="Porcentual 2 4 2" xfId="3809" xr:uid="{32BEDA82-2347-4C60-A500-78C6C9ABECC2}"/>
    <cellStyle name="Porcentual 2 4 2 2" xfId="5841" xr:uid="{B0CE0882-0E0C-4FBB-8919-58C9EE5EEA19}"/>
    <cellStyle name="Porcentual 2 4 2 2 2" xfId="11897" xr:uid="{C908D48C-AFA2-4788-B138-95304F937E3B}"/>
    <cellStyle name="Porcentual 2 4 2 3" xfId="11896" xr:uid="{D6A64D17-A572-4786-8DC4-8ABD9A786493}"/>
    <cellStyle name="Porcentual 2 4 3" xfId="3810" xr:uid="{31F3426B-4D5A-4620-A12B-828BA5776175}"/>
    <cellStyle name="Porcentual 2 4 3 2" xfId="5842" xr:uid="{B9131406-D6A1-41CF-A87C-30C5146A6943}"/>
    <cellStyle name="Porcentual 2 4 3 2 2" xfId="11899" xr:uid="{DC38BADE-3C4A-4497-BEA5-DC39F6BBA8F2}"/>
    <cellStyle name="Porcentual 2 4 3 3" xfId="11898" xr:uid="{E1C120B5-6CB3-465F-BD83-059CEDC009C6}"/>
    <cellStyle name="Porcentual 2 4 4" xfId="5843" xr:uid="{E63377A1-1A1C-4FC9-9362-D4EAFC4D4C36}"/>
    <cellStyle name="Porcentual 2 4 4 2" xfId="11900" xr:uid="{715E9E29-4285-4A12-9D00-8F0AEA62937B}"/>
    <cellStyle name="Porcentual 2 4 5" xfId="5844" xr:uid="{21741AEF-865F-42C7-824D-9CCF59811CA1}"/>
    <cellStyle name="Porcentual 2 4 5 2" xfId="11901" xr:uid="{969C9096-C374-434E-931D-3A21AD0F8367}"/>
    <cellStyle name="Porcentual 2 4 6" xfId="5840" xr:uid="{6A3F31ED-4956-4345-ADCD-B844AF1AD72C}"/>
    <cellStyle name="Porcentual 2 4 6 2" xfId="11902" xr:uid="{2100EB1A-B6D2-427C-B5E8-CD04FE50371A}"/>
    <cellStyle name="Porcentual 2 4 7" xfId="11895" xr:uid="{879FF76C-67FD-41D1-9EDA-EC80CBF58281}"/>
    <cellStyle name="Porcentual 2 5" xfId="11887" xr:uid="{AA8F623F-02A4-4DAF-9478-FDAC66208935}"/>
    <cellStyle name="Porcentual 3" xfId="815" xr:uid="{C88867C4-6FC7-4BA2-A85C-B188882D334A}"/>
    <cellStyle name="Porcentual 3 2" xfId="3811" xr:uid="{9B875499-85D1-4437-B866-39FE8131B38B}"/>
    <cellStyle name="Porcentual 3 2 2" xfId="3812" xr:uid="{AE7CB8D3-B02C-488B-A1A3-622FF505C097}"/>
    <cellStyle name="Porcentual 3 2 2 2" xfId="5846" xr:uid="{3C578D9B-3C55-4A29-AD03-52ED831768F6}"/>
    <cellStyle name="Porcentual 3 2 2 2 2" xfId="11906" xr:uid="{3C7D65C4-158F-4C66-8FE3-7CD0EB6324D5}"/>
    <cellStyle name="Porcentual 3 2 2 3" xfId="11905" xr:uid="{67C01215-9AA5-4AA4-86F3-2D0A99C3B2DA}"/>
    <cellStyle name="Porcentual 3 2 3" xfId="3813" xr:uid="{5C6B50DD-1E8A-410D-B4BF-463D358F14A4}"/>
    <cellStyle name="Porcentual 3 2 3 2" xfId="5847" xr:uid="{A8266EC0-B441-4361-B271-56F7AA7345F7}"/>
    <cellStyle name="Porcentual 3 2 3 2 2" xfId="11908" xr:uid="{F7F32BBB-AC8A-4B87-A560-334C49A5CDBB}"/>
    <cellStyle name="Porcentual 3 2 3 3" xfId="11907" xr:uid="{D9BA6C2D-2D6F-40D5-BC2C-CD39934636FC}"/>
    <cellStyle name="Porcentual 3 2 4" xfId="5848" xr:uid="{0440B81E-40A8-42DC-BC9A-92231CCDC143}"/>
    <cellStyle name="Porcentual 3 2 4 2" xfId="11909" xr:uid="{C7A0909D-B39B-463C-90BE-60D032C74FA3}"/>
    <cellStyle name="Porcentual 3 2 5" xfId="5849" xr:uid="{8427FCBC-BB39-44F2-8E6B-366B8D7F06E5}"/>
    <cellStyle name="Porcentual 3 2 5 2" xfId="11910" xr:uid="{648E56FB-BF99-4E79-981D-B2667603811F}"/>
    <cellStyle name="Porcentual 3 2 6" xfId="5845" xr:uid="{381F3BE3-A8DD-4CF2-A7D1-D43B0AC6EAD6}"/>
    <cellStyle name="Porcentual 3 2 6 2" xfId="11911" xr:uid="{EC3B15BC-1083-4807-941B-A546BF7ED7A8}"/>
    <cellStyle name="Porcentual 3 2 7" xfId="11904" xr:uid="{308D4747-4F80-4DF5-BF66-94485769EA1B}"/>
    <cellStyle name="Porcentual 3 3" xfId="3814" xr:uid="{3CA6FBAB-D0BE-4E17-9B4C-7B73D8CFB59F}"/>
    <cellStyle name="Porcentual 3 3 2" xfId="3815" xr:uid="{7C10A0BF-477A-4C68-8EDA-7F9530730DFB}"/>
    <cellStyle name="Porcentual 3 3 2 2" xfId="5850" xr:uid="{C8FE0CB4-59DC-4C13-8C7D-D72D7293A212}"/>
    <cellStyle name="Porcentual 3 3 2 2 2" xfId="11914" xr:uid="{EABA9033-196C-42B0-A35E-769B51E9BFA1}"/>
    <cellStyle name="Porcentual 3 3 2 3" xfId="11913" xr:uid="{EEF88990-E1DE-41E8-A019-FA5605318C18}"/>
    <cellStyle name="Porcentual 3 3 3" xfId="3816" xr:uid="{C32A7B7C-B7A2-4EC0-AEAE-E2219937ABC1}"/>
    <cellStyle name="Porcentual 3 3 3 2" xfId="5851" xr:uid="{8A253448-D9C1-4CFB-8432-07D35273B2E3}"/>
    <cellStyle name="Porcentual 3 3 3 2 2" xfId="11916" xr:uid="{CD4EF810-17A3-4529-B04B-E6DE2A4B01DA}"/>
    <cellStyle name="Porcentual 3 3 3 3" xfId="11915" xr:uid="{A51B8400-41E5-445E-9160-8798B7C773C8}"/>
    <cellStyle name="Porcentual 3 3 4" xfId="5852" xr:uid="{847DAA33-601C-4962-85EE-C6442C8EC19E}"/>
    <cellStyle name="Porcentual 3 3 4 2" xfId="11917" xr:uid="{B382012E-5D75-4880-BA4E-5426DF18A9E8}"/>
    <cellStyle name="Porcentual 3 3 5" xfId="5853" xr:uid="{A1F9104E-36F0-4351-86CD-581C49B00A9D}"/>
    <cellStyle name="Porcentual 3 3 5 2" xfId="11918" xr:uid="{5524BCD7-7111-483F-AC89-83616259D52B}"/>
    <cellStyle name="Porcentual 3 3 6" xfId="11912" xr:uid="{A42BA812-17C9-47B8-BF01-9E8F4F632072}"/>
    <cellStyle name="Porcentual 3 4" xfId="5854" xr:uid="{7B894469-8ECD-4417-8D8E-912E94B6DBF4}"/>
    <cellStyle name="Porcentual 3 4 2" xfId="11919" xr:uid="{13FBCF1A-2C59-46AB-B624-9662E989E716}"/>
    <cellStyle name="Porcentual 3 5" xfId="11903" xr:uid="{7863F1D8-F3FB-41AD-B829-C0E8894CA785}"/>
    <cellStyle name="Porcentual 4" xfId="862" xr:uid="{85962946-AF64-446B-AD05-81E80A3D9A8C}"/>
    <cellStyle name="Porcentual 4 10" xfId="11920" xr:uid="{F24D7365-4D8E-46CC-9083-83E5DB28ED45}"/>
    <cellStyle name="Porcentual 4 2" xfId="3818" xr:uid="{105AA1AF-8DB3-4D87-A8CD-CB4BA113D214}"/>
    <cellStyle name="Porcentual 4 2 2" xfId="11921" xr:uid="{E2CEC745-DE33-4AE3-BA03-817BCDC2BC0F}"/>
    <cellStyle name="Porcentual 4 3" xfId="3819" xr:uid="{4E5102CF-91A7-4E56-895B-ABC4F155E44A}"/>
    <cellStyle name="Porcentual 4 3 2" xfId="11922" xr:uid="{B0B9198B-944C-43BC-9AA9-D826FCCE3F59}"/>
    <cellStyle name="Porcentual 4 4" xfId="3820" xr:uid="{8F3AB86E-0297-461A-9283-01C55E4A5079}"/>
    <cellStyle name="Porcentual 4 4 2" xfId="5856" xr:uid="{7EBBE92D-2D3E-40BD-9D18-9096E4586E3D}"/>
    <cellStyle name="Porcentual 4 4 2 2" xfId="11924" xr:uid="{07574E91-7FCF-4A13-BA9E-7095F226AF01}"/>
    <cellStyle name="Porcentual 4 4 3" xfId="11923" xr:uid="{4052FE1B-7E79-4431-B1CE-25D413244BD8}"/>
    <cellStyle name="Porcentual 4 5" xfId="3821" xr:uid="{C9F5C4D5-B4A3-4800-96BB-DF5524E3B675}"/>
    <cellStyle name="Porcentual 4 5 2" xfId="5857" xr:uid="{35E432E0-E7CD-4AD5-B583-CF4E1D260A1F}"/>
    <cellStyle name="Porcentual 4 5 2 2" xfId="11926" xr:uid="{C2F87F73-4B27-424A-BC57-8E39B24C843E}"/>
    <cellStyle name="Porcentual 4 5 3" xfId="11925" xr:uid="{52FEDDB9-EC19-4E1A-A490-47B6EADED53E}"/>
    <cellStyle name="Porcentual 4 6" xfId="5858" xr:uid="{445A0E4D-9E1B-4BE4-AF58-F1D565FAF773}"/>
    <cellStyle name="Porcentual 4 6 2" xfId="11927" xr:uid="{7CE8BAE3-F379-4FE9-9E92-8A195F8F899A}"/>
    <cellStyle name="Porcentual 4 7" xfId="5859" xr:uid="{5408CB9C-81BA-43A2-8907-7F3BF70363BC}"/>
    <cellStyle name="Porcentual 4 7 2" xfId="11928" xr:uid="{01191132-E46C-497E-96CD-CC706FEACC98}"/>
    <cellStyle name="Porcentual 4 8" xfId="5855" xr:uid="{1303E1B6-C093-44E7-B08F-03133018CCAD}"/>
    <cellStyle name="Porcentual 4 8 2" xfId="11929" xr:uid="{52759D52-2DA1-406F-BB4D-C22D09E0E9B6}"/>
    <cellStyle name="Porcentual 4 9" xfId="3817" xr:uid="{EA92C38D-FFE6-462D-9A88-C82E81717A1A}"/>
    <cellStyle name="Porcentual 4 9 2" xfId="11930" xr:uid="{64A06EFE-3CC0-4FD7-B7DB-C662EC4D4660}"/>
    <cellStyle name="Porcentual 4 9 3" xfId="24295" xr:uid="{A09EF705-F805-4E0C-BA5E-61FD25020DA2}"/>
    <cellStyle name="Porcentual 5" xfId="3822" xr:uid="{31ACD205-71F3-4C7B-AC3B-6181838FB961}"/>
    <cellStyle name="Porcentual 5 2" xfId="3823" xr:uid="{4A2428BC-3F78-4295-96A1-CD2F9E418F68}"/>
    <cellStyle name="Porcentual 5 2 2" xfId="3824" xr:uid="{07FE6C70-A6EF-477A-B05B-ED1F2ACDBEA5}"/>
    <cellStyle name="Porcentual 5 2 2 2" xfId="5862" xr:uid="{CA02A7B4-B311-4B23-B00F-42819FD0F281}"/>
    <cellStyle name="Porcentual 5 2 2 2 2" xfId="11934" xr:uid="{D8986012-7445-43B2-9EC7-BC0E11EE6C95}"/>
    <cellStyle name="Porcentual 5 2 2 3" xfId="11933" xr:uid="{EB1FA57B-0961-48F5-BAE5-BEAE02E85D51}"/>
    <cellStyle name="Porcentual 5 2 3" xfId="3825" xr:uid="{2A2E5B15-80A1-43FA-8157-07E32DBD1265}"/>
    <cellStyle name="Porcentual 5 2 3 2" xfId="5863" xr:uid="{D5E36807-6C80-45BF-ACA6-414AD322AD04}"/>
    <cellStyle name="Porcentual 5 2 3 2 2" xfId="11936" xr:uid="{08F0B0ED-AF7F-4B42-8E66-E8480F10F23E}"/>
    <cellStyle name="Porcentual 5 2 3 3" xfId="11935" xr:uid="{9FF50619-0A75-4A51-B23F-F4A0B148C37A}"/>
    <cellStyle name="Porcentual 5 2 4" xfId="5864" xr:uid="{48FA9C8F-263F-492B-8EB7-25F2BA10C105}"/>
    <cellStyle name="Porcentual 5 2 4 2" xfId="11937" xr:uid="{6FF1022F-EF3E-4E89-B28B-F8241D81CCC5}"/>
    <cellStyle name="Porcentual 5 2 5" xfId="5865" xr:uid="{5EDFA59E-328A-4F86-BF64-6866EC70EA68}"/>
    <cellStyle name="Porcentual 5 2 5 2" xfId="11938" xr:uid="{47858619-1FEA-4748-B777-0F73FB1B7125}"/>
    <cellStyle name="Porcentual 5 2 6" xfId="5861" xr:uid="{255CA267-AFD8-4046-9EFE-C4DE8AFCA56B}"/>
    <cellStyle name="Porcentual 5 2 6 2" xfId="11939" xr:uid="{4AC621FE-3F33-45A2-B91B-9E3EC1AE4B90}"/>
    <cellStyle name="Porcentual 5 2 7" xfId="11932" xr:uid="{844DA097-DE5C-4591-9717-90E2471C6468}"/>
    <cellStyle name="Porcentual 5 3" xfId="3826" xr:uid="{DF10B060-BADF-45CA-A6EB-933C12802735}"/>
    <cellStyle name="Porcentual 5 3 2" xfId="11940" xr:uid="{4D9BDFE1-6A32-4947-A61C-8AA804B0426C}"/>
    <cellStyle name="Porcentual 5 4" xfId="3827" xr:uid="{2E67E92F-586D-421F-B2D6-E868EB406CAA}"/>
    <cellStyle name="Porcentual 5 4 2" xfId="5866" xr:uid="{1E72684C-F1F0-4601-9607-8CF8817C3B6F}"/>
    <cellStyle name="Porcentual 5 4 2 2" xfId="11942" xr:uid="{D5E3E628-5537-4CB4-9F96-62DE02B40DCC}"/>
    <cellStyle name="Porcentual 5 4 3" xfId="11941" xr:uid="{39452AAB-0E14-439C-B97A-E626519BF94C}"/>
    <cellStyle name="Porcentual 5 5" xfId="3828" xr:uid="{6B7A1C4F-648F-41B8-95C9-5AEC0B948CF7}"/>
    <cellStyle name="Porcentual 5 5 2" xfId="5867" xr:uid="{81D000BD-C87B-4BFF-B926-8961532956D3}"/>
    <cellStyle name="Porcentual 5 5 2 2" xfId="11944" xr:uid="{B2F16938-DBF8-451A-ABD2-A694CC9DA8DE}"/>
    <cellStyle name="Porcentual 5 5 3" xfId="11943" xr:uid="{66B37012-90F8-4902-BF4C-77068F08ECDE}"/>
    <cellStyle name="Porcentual 5 6" xfId="5868" xr:uid="{778832FA-E4E2-4E95-BC4B-E5A2D0C3DFF7}"/>
    <cellStyle name="Porcentual 5 6 2" xfId="11945" xr:uid="{ED02A52E-2F58-4F0E-A7C6-A57C4E6B3F6E}"/>
    <cellStyle name="Porcentual 5 7" xfId="5869" xr:uid="{774A7856-0137-465A-8A74-B0014E795074}"/>
    <cellStyle name="Porcentual 5 7 2" xfId="11946" xr:uid="{DE21B6C6-614B-438C-BF65-16A3F4E376FA}"/>
    <cellStyle name="Porcentual 5 8" xfId="5860" xr:uid="{ED367D2F-887D-4420-988B-EB7294446166}"/>
    <cellStyle name="Porcentual 5 8 2" xfId="11947" xr:uid="{971F63DF-3935-4ABD-9626-24311F8F64C1}"/>
    <cellStyle name="Porcentual 5 9" xfId="11931" xr:uid="{B119513F-6A47-4CB2-A4C3-E8D6039ACB84}"/>
    <cellStyle name="Porcentual 6" xfId="3829" xr:uid="{1CA8EFC1-323C-47BE-8BAB-EBD559191DD1}"/>
    <cellStyle name="Porcentual 6 2" xfId="11948" xr:uid="{7AA5BCD4-7D7B-41F9-923E-1F15C17D2E20}"/>
    <cellStyle name="Porcentual 7" xfId="3830" xr:uid="{62159C30-D39F-421C-9482-CC51F0E66203}"/>
    <cellStyle name="Porcentual 7 2" xfId="3831" xr:uid="{4409AA2C-8BE8-4869-AC72-DFB4A63B3E0C}"/>
    <cellStyle name="Porcentual 7 2 2" xfId="5870" xr:uid="{CCD84ADB-ECEF-41CD-90E1-E0BECF70C908}"/>
    <cellStyle name="Porcentual 7 2 2 2" xfId="11951" xr:uid="{F7610EF2-976C-45A0-8D41-0CC7EBE310E5}"/>
    <cellStyle name="Porcentual 7 2 3" xfId="11950" xr:uid="{2A2496A5-E67F-496B-9A3F-9975DB7EA783}"/>
    <cellStyle name="Porcentual 7 3" xfId="3832" xr:uid="{6E4B51C9-A531-45B4-BAF9-86D1092DE0E8}"/>
    <cellStyle name="Porcentual 7 3 2" xfId="5871" xr:uid="{77100E4D-9180-4532-94D2-F210A4C25840}"/>
    <cellStyle name="Porcentual 7 3 2 2" xfId="11953" xr:uid="{BD5535B6-F9EB-4B85-8887-10D9B9467E21}"/>
    <cellStyle name="Porcentual 7 3 3" xfId="11952" xr:uid="{6EFD124D-4A7D-4599-B0DC-34A4DF4488C5}"/>
    <cellStyle name="Porcentual 7 4" xfId="5872" xr:uid="{286591E7-F450-4797-BCBA-7300FE92BA71}"/>
    <cellStyle name="Porcentual 7 4 2" xfId="11954" xr:uid="{807EF70F-79AE-4B01-86BD-6F35DEDD66A8}"/>
    <cellStyle name="Porcentual 7 5" xfId="5873" xr:uid="{B643ECF5-37E8-46B7-97F1-7CB02D396066}"/>
    <cellStyle name="Porcentual 7 5 2" xfId="11955" xr:uid="{78632D4C-146B-4952-B0BB-4097AE6E6B42}"/>
    <cellStyle name="Porcentual 7 6" xfId="11949" xr:uid="{67DF7A7C-5D27-4B56-8F6D-1A45A7B147C4}"/>
    <cellStyle name="Porcentual 8" xfId="3833" xr:uid="{513626D4-19BC-44E0-94FD-D8A56C8426D5}"/>
    <cellStyle name="Porcentual 8 2" xfId="11956" xr:uid="{104AB430-3E1F-4ADF-85B0-4E9599ABD16B}"/>
    <cellStyle name="Porcentual 9" xfId="3834" xr:uid="{BA163594-F4BC-47F2-9F07-5DE2F12DF07E}"/>
    <cellStyle name="Porcentual 9 2" xfId="11957" xr:uid="{1910B8F6-AC77-4D6A-8BC1-DC17F57539DA}"/>
    <cellStyle name="Porcentual_CTC Balance Sheet" xfId="298" xr:uid="{DB001207-62A3-4E81-A19A-DAD84284875F}"/>
    <cellStyle name="ppto mam" xfId="400" xr:uid="{142D432C-8CCA-4691-8DA5-1EBE26C9573B}"/>
    <cellStyle name="ppto mam 2" xfId="11958" xr:uid="{8BE34B4B-3EA5-46EE-B7B6-5159C439D698}"/>
    <cellStyle name="ppto mam 3" xfId="18953" xr:uid="{7AC03D0E-BC73-41E8-816D-6A9F41FF5C72}"/>
    <cellStyle name="ppto mam 3 2" xfId="27310" xr:uid="{33B1C205-3E3D-4827-852A-30BAEA8CAB5D}"/>
    <cellStyle name="ppto mam 3 2 2" xfId="38008" xr:uid="{D7F29CAD-8BF0-4D5E-BA51-72A9342378BC}"/>
    <cellStyle name="ppto mam 3 3" xfId="29115" xr:uid="{5F4199AF-1DA4-424C-93A5-A369CB17A1F0}"/>
    <cellStyle name="ppto mam 3 3 2" xfId="38227" xr:uid="{054547E5-3CDD-443D-8C31-F0FB9CE93F27}"/>
    <cellStyle name="ppto mam 3 4" xfId="29726" xr:uid="{8FD2D69B-58E1-456D-9312-DCFFB1BA22B3}"/>
    <cellStyle name="ppto mam 3 4 2" xfId="38382" xr:uid="{9FC218CD-9489-46CB-8831-17B30B4AB239}"/>
    <cellStyle name="ppto mam 3 5" xfId="35387" xr:uid="{43EC89AB-7F11-408E-8FDA-095B1799D8BA}"/>
    <cellStyle name="ppto mam 4" xfId="21800" xr:uid="{9A7EF9ED-9F1D-4283-8FEF-73FC7CDC6F2E}"/>
    <cellStyle name="ppto mam 4 2" xfId="27653" xr:uid="{EE17C7DA-12BB-44C5-8C35-1AC79928941A}"/>
    <cellStyle name="ppto mam 4 2 2" xfId="29241" xr:uid="{9FBA5667-2592-4036-AD22-3EFBAC752499}"/>
    <cellStyle name="ppto mam 4 2 2 2" xfId="38324" xr:uid="{215BC39B-8C98-40D7-B2A4-AFF2F8733D71}"/>
    <cellStyle name="ppto mam 4 2 3" xfId="29831" xr:uid="{AF67C0F8-71B1-4534-8E41-FAB7C6DF4EA9}"/>
    <cellStyle name="ppto mam 4 2 3 2" xfId="38485" xr:uid="{85A458C3-67FB-4E15-ACDA-7A35500ED7A5}"/>
    <cellStyle name="ppto mam 4 2 4" xfId="38208" xr:uid="{EAAFD152-E444-4E10-BA7B-F35A6349F914}"/>
    <cellStyle name="ppto mam 4 3" xfId="27470" xr:uid="{CC1C09CA-3951-4829-8A31-A6D19046ABDD}"/>
    <cellStyle name="ppto mam 4 3 2" xfId="38082" xr:uid="{D86CB570-0DEB-4251-9E91-B4AE2B8D8AD5}"/>
    <cellStyle name="ppto mam 4 4" xfId="29159" xr:uid="{EBBD1009-E85A-4A45-B7C6-2491DADFA579}"/>
    <cellStyle name="ppto mam 4 4 2" xfId="38266" xr:uid="{82478E1A-0E6E-4A0D-83E2-C53566B11E68}"/>
    <cellStyle name="ppto mam 4 5" xfId="29775" xr:uid="{DBFD8CA9-4D87-4477-ABE5-F5ABDF4C6E23}"/>
    <cellStyle name="ppto mam 4 5 2" xfId="38430" xr:uid="{6F22854A-4B95-4801-98C8-B3F8CDB00BF7}"/>
    <cellStyle name="ppto mam 4 6" xfId="36143" xr:uid="{5CB7478D-04CC-42ED-90BC-D2F78F75C68F}"/>
    <cellStyle name="ppto mam 5" xfId="18312" xr:uid="{25F555D4-E4A7-4692-805C-186963F6C5FB}"/>
    <cellStyle name="ppto mam 5 2" xfId="27623" xr:uid="{0FE6FD25-ADAD-4605-84BF-DDBB8DC90009}"/>
    <cellStyle name="ppto mam 5 2 2" xfId="29211" xr:uid="{0CBBBB18-9571-48FC-8F22-C0DF3EDE3924}"/>
    <cellStyle name="ppto mam 5 2 2 2" xfId="38294" xr:uid="{FDF381FB-049A-4F69-8541-F5F06E359001}"/>
    <cellStyle name="ppto mam 5 2 3" xfId="29801" xr:uid="{16A16D1D-8310-40B0-9645-6F1528BED291}"/>
    <cellStyle name="ppto mam 5 2 3 2" xfId="38455" xr:uid="{3FE7EE49-2F8D-45E8-82DC-F84DC2C5908B}"/>
    <cellStyle name="ppto mam 5 2 4" xfId="38178" xr:uid="{E0E31119-D33E-400F-BDA4-B70D793B4ED6}"/>
    <cellStyle name="ppto mam 5 3" xfId="27298" xr:uid="{3A9ADB66-AB5E-42B1-9C9B-1B2F21920A08}"/>
    <cellStyle name="ppto mam 5 3 2" xfId="37999" xr:uid="{925847EE-2476-48D2-ACE6-A275884566E5}"/>
    <cellStyle name="ppto mam 5 4" xfId="29105" xr:uid="{094212E0-6E5D-4BC9-9494-96C13154FE0D}"/>
    <cellStyle name="ppto mam 5 4 2" xfId="38218" xr:uid="{2A6482C5-839F-4AAE-A65C-6055D3200F5C}"/>
    <cellStyle name="ppto mam 5 5" xfId="29717" xr:uid="{028D4FBE-9888-43C7-B624-A42E1D474B04}"/>
    <cellStyle name="ppto mam 5 5 2" xfId="38373" xr:uid="{CCEE0243-E020-4C74-B25A-AA2BD72089C6}"/>
    <cellStyle name="ppto mam 5 6" xfId="35163" xr:uid="{29D68F7A-D3BD-4BE9-AA68-D80E2C423401}"/>
    <cellStyle name="ppto mam 6" xfId="18782" xr:uid="{A72CE521-043D-4DD2-AA56-1E34AAACBA5D}"/>
    <cellStyle name="ppto mam 6 2" xfId="35329" xr:uid="{B00456D6-C64B-4C5F-87B3-1B16E3893C6A}"/>
    <cellStyle name="Premissas" xfId="5874" xr:uid="{A2256B57-54D2-4F0B-B9C5-374698F441E2}"/>
    <cellStyle name="Premissas 2" xfId="11959" xr:uid="{D2209D0C-A54F-453A-BFEC-90D8BF24FFBD}"/>
    <cellStyle name="PresentationZero" xfId="612" xr:uid="{81E541CD-6A49-4413-828C-8226198665E9}"/>
    <cellStyle name="PresentationZero 2" xfId="11960" xr:uid="{4476A0D4-048D-4F04-BA5C-A65C2F8E8BE0}"/>
    <cellStyle name="Price" xfId="613" xr:uid="{4F5D1F37-9539-4062-AE58-D8F078009EC3}"/>
    <cellStyle name="Price 2" xfId="3836" xr:uid="{9746B720-524E-4C48-865B-B6B0953D4284}"/>
    <cellStyle name="Price 2 2" xfId="11962" xr:uid="{B17B44DF-4C03-4988-BE84-24DF0F7A64B8}"/>
    <cellStyle name="Price 2 3" xfId="14683" xr:uid="{63EEA0D1-A21E-4935-BA31-B230A1D06EF9}"/>
    <cellStyle name="Price 2 3 2" xfId="27596" xr:uid="{548B14DF-C9B0-460E-A734-41208C5546C1}"/>
    <cellStyle name="Price 2 3 2 2" xfId="29790" xr:uid="{39A477CD-8F35-4DFF-9C18-48903FB9F39F}"/>
    <cellStyle name="Price 2 3 2 2 2" xfId="38444" xr:uid="{901EDEFA-8506-48B8-BB36-00A7617003EA}"/>
    <cellStyle name="Price 2 3 2 3" xfId="38167" xr:uid="{F8792971-03EF-4953-B495-E8F0450897D2}"/>
    <cellStyle name="Price 2 3 3" xfId="26727" xr:uid="{41F8C817-277B-4339-9C7F-F766C81BD4CF}"/>
    <cellStyle name="Price 2 3 3 2" xfId="37550" xr:uid="{9C762BC2-88B4-43D1-B59D-4F4A24A3354F}"/>
    <cellStyle name="Price 2 3 4" xfId="23358" xr:uid="{7373CBAD-F7FC-4119-96A9-A3488B45297E}"/>
    <cellStyle name="Price 2 3 4 2" xfId="36376" xr:uid="{42AECCDD-537F-4C29-9AD5-7F5A08C09723}"/>
    <cellStyle name="Price 2 3 5" xfId="31676" xr:uid="{8B2B5FA4-7CE9-43A9-B4B5-1A783BBA8DCE}"/>
    <cellStyle name="Price 2 4" xfId="17956" xr:uid="{DB35E8D4-FF11-4E04-B719-83308DE04F4A}"/>
    <cellStyle name="Price 2 4 2" xfId="29707" xr:uid="{F823090C-78CC-4818-9828-EADBF4520D16}"/>
    <cellStyle name="Price 2 4 2 2" xfId="38364" xr:uid="{D5C19450-FD7D-4603-B60C-9B129D97C70E}"/>
    <cellStyle name="Price 2 4 3" xfId="34879" xr:uid="{A34D214A-4D68-43FE-AB67-7E81CF28A83A}"/>
    <cellStyle name="Price 2 5" xfId="24297" xr:uid="{10BA2C46-5911-452B-80B9-37B27EF225B4}"/>
    <cellStyle name="Price 2 5 2" xfId="26109" xr:uid="{E3BDAE41-C7AE-40AF-86E0-12444CD1DCA4}"/>
    <cellStyle name="Price 2 5 2 2" xfId="37262" xr:uid="{25F915B6-2D17-4391-BA60-ACBAB54A84FE}"/>
    <cellStyle name="Price 2 5 3" xfId="36560" xr:uid="{44447793-007C-4FB7-BC7D-175CA1BCC54C}"/>
    <cellStyle name="Price 2 6" xfId="29845" xr:uid="{F4F8BB3B-3A3E-46E0-9994-94FB21B6FF3D}"/>
    <cellStyle name="Price 3" xfId="7899" xr:uid="{BB44E927-616F-4FBC-9427-95FCFB4EB982}"/>
    <cellStyle name="Price 3 2" xfId="9260" xr:uid="{89B91BCB-194D-46E7-87B3-229729F02DD1}"/>
    <cellStyle name="Price 3 2 2" xfId="14685" xr:uid="{CFB39337-CE50-45A5-9FD8-2727A0A57E74}"/>
    <cellStyle name="Price 3 2 2 2" xfId="27598" xr:uid="{63F90D35-0952-4620-9409-53702869055D}"/>
    <cellStyle name="Price 3 2 2 2 2" xfId="29792" xr:uid="{984F0569-1C58-4398-976A-0F3F2CBC8002}"/>
    <cellStyle name="Price 3 2 2 2 2 2" xfId="38446" xr:uid="{964ED09B-11E0-4933-97F9-BC3869471A1F}"/>
    <cellStyle name="Price 3 2 2 2 3" xfId="38169" xr:uid="{1AF4466D-4F4C-458C-9087-F5DF2CE09A94}"/>
    <cellStyle name="Price 3 2 2 3" xfId="26729" xr:uid="{27816D49-3CDB-491A-AAA3-E3379C747229}"/>
    <cellStyle name="Price 3 2 2 3 2" xfId="37552" xr:uid="{18BF6BCC-EB8A-4566-824B-668B1DD56E62}"/>
    <cellStyle name="Price 3 2 2 4" xfId="25979" xr:uid="{A8542037-73E7-4214-8074-0EB7287D7880}"/>
    <cellStyle name="Price 3 2 2 4 2" xfId="37155" xr:uid="{AE86D365-929B-4A2C-9544-B788A3BCF3A2}"/>
    <cellStyle name="Price 3 2 2 5" xfId="31678" xr:uid="{C958D449-5BE0-4749-89EC-FFC5337C286C}"/>
    <cellStyle name="Price 3 2 3" xfId="17958" xr:uid="{AB63D92B-3ED4-447F-8332-1749CBB6E4B6}"/>
    <cellStyle name="Price 3 2 3 2" xfId="29709" xr:uid="{419240EA-2D6C-408F-886E-51099CDD78E3}"/>
    <cellStyle name="Price 3 2 3 2 2" xfId="38366" xr:uid="{4FB680E2-2F53-4595-BAFD-C5169D1521B5}"/>
    <cellStyle name="Price 3 2 3 3" xfId="34881" xr:uid="{679886CC-7E98-4811-87D9-AD4A8B580D0D}"/>
    <cellStyle name="Price 3 2 4" xfId="27239" xr:uid="{E380A871-D405-4DC7-B359-4847654C4D2C}"/>
    <cellStyle name="Price 3 2 4 2" xfId="37953" xr:uid="{768463D9-9E61-4E96-B70A-F6C27D263439}"/>
    <cellStyle name="Price 3 2 5" xfId="30805" xr:uid="{37E14BA1-4511-45F9-B002-E6EC323CFC99}"/>
    <cellStyle name="Price 3 3" xfId="11963" xr:uid="{9518EF0C-4DED-4DCD-A5ED-831A6710AA06}"/>
    <cellStyle name="Price 3 4" xfId="14684" xr:uid="{129EE147-339D-4904-8A1C-1B631A3F456F}"/>
    <cellStyle name="Price 3 4 2" xfId="27597" xr:uid="{46926BF5-8119-41AE-8F68-41DBAA384A27}"/>
    <cellStyle name="Price 3 4 2 2" xfId="29791" xr:uid="{F5503CE9-90E7-4D83-AA3D-321057EE2B1F}"/>
    <cellStyle name="Price 3 4 2 2 2" xfId="38445" xr:uid="{2CAA7080-528D-4590-9723-F6CCBBDB31DC}"/>
    <cellStyle name="Price 3 4 2 3" xfId="38168" xr:uid="{97CB84E8-8500-494D-A5C4-43565E2358DE}"/>
    <cellStyle name="Price 3 4 3" xfId="26728" xr:uid="{6A932A15-EDD2-4266-BE82-13A4AA37DECE}"/>
    <cellStyle name="Price 3 4 3 2" xfId="37551" xr:uid="{BEB30C0C-07AA-43AF-A7A9-8A68EAB56B73}"/>
    <cellStyle name="Price 3 4 4" xfId="23359" xr:uid="{C1FFB977-76FF-4E93-9037-1D9CA20FB2F2}"/>
    <cellStyle name="Price 3 4 4 2" xfId="36377" xr:uid="{69CA74FC-BDD4-43C4-AF05-4DFD283806F6}"/>
    <cellStyle name="Price 3 4 5" xfId="31677" xr:uid="{FB65BB8A-CA40-4869-AE19-C821E3C83E37}"/>
    <cellStyle name="Price 3 5" xfId="17957" xr:uid="{F8D8AB37-5F5F-4F79-AEA8-A6C07E5CF161}"/>
    <cellStyle name="Price 3 5 2" xfId="29708" xr:uid="{4107BBEB-0BBA-4082-BA7C-9A66536D8A7B}"/>
    <cellStyle name="Price 3 5 2 2" xfId="38365" xr:uid="{5889F88A-D1FD-44B6-B18E-3870814A392D}"/>
    <cellStyle name="Price 3 5 3" xfId="34880" xr:uid="{FE490A96-6DEB-4A97-8DA6-0C4B8EC164B8}"/>
    <cellStyle name="Price 3 6" xfId="25379" xr:uid="{35D8AA95-59DC-4006-900D-940BC8E22EBE}"/>
    <cellStyle name="Price 3 6 2" xfId="26898" xr:uid="{9FDB4367-C7C2-4D38-AD02-853ADD5E66A6}"/>
    <cellStyle name="Price 3 6 2 2" xfId="37681" xr:uid="{635723C1-8A24-428A-AF05-3B6A6FDBBCAD}"/>
    <cellStyle name="Price 3 6 3" xfId="36733" xr:uid="{1E74E83A-834D-4A31-8923-DFA7947BD74D}"/>
    <cellStyle name="Price 3 7" xfId="24412" xr:uid="{9A79D70A-856C-4B96-9DAA-766A6BD89D88}"/>
    <cellStyle name="Price 3 7 2" xfId="18419" xr:uid="{3F7DA7D0-9A99-497A-95D9-11D596E6E1C8}"/>
    <cellStyle name="Price 3 7 2 2" xfId="35196" xr:uid="{3F1E914F-B552-4E78-9104-1DFE64D0FF30}"/>
    <cellStyle name="Price 3 7 3" xfId="20317" xr:uid="{16CB3660-B75F-4885-A46C-F3F40A696649}"/>
    <cellStyle name="Price 3 7 3 2" xfId="35812" xr:uid="{B8B6ECC3-ECF5-478A-A23D-4BD52DDFFFFA}"/>
    <cellStyle name="Price 3 7 4" xfId="36573" xr:uid="{A8F18B14-0389-4BFA-87F8-62CDF4C86B40}"/>
    <cellStyle name="Price 3 8" xfId="29864" xr:uid="{25F5C242-2A9C-48AA-9920-1CC4EB42B814}"/>
    <cellStyle name="Price 4" xfId="7972" xr:uid="{7742825E-C484-4558-A358-1AD95AE251A9}"/>
    <cellStyle name="Price 4 2" xfId="11964" xr:uid="{5BA0EA59-DE6A-4639-9A40-2D057963C1CC}"/>
    <cellStyle name="Price 4 3" xfId="14686" xr:uid="{1EC46E48-F77F-4809-BD6D-BF988E14703B}"/>
    <cellStyle name="Price 4 3 2" xfId="27599" xr:uid="{554477C8-DF14-433D-8637-8343B3D980A7}"/>
    <cellStyle name="Price 4 3 2 2" xfId="29793" xr:uid="{88A5E1EC-7248-4F8B-A069-50330F201FD6}"/>
    <cellStyle name="Price 4 3 2 2 2" xfId="38447" xr:uid="{55FD7AD9-946F-40FE-8578-7354BD75FCDB}"/>
    <cellStyle name="Price 4 3 2 3" xfId="38170" xr:uid="{A7466ED4-484D-429D-8D65-A343DA175441}"/>
    <cellStyle name="Price 4 3 3" xfId="26730" xr:uid="{70F53064-A301-4C86-947E-0839B86B5869}"/>
    <cellStyle name="Price 4 3 3 2" xfId="37553" xr:uid="{B1D65427-17D9-4990-ABF9-F0C07FFD0CF1}"/>
    <cellStyle name="Price 4 3 4" xfId="26549" xr:uid="{7147ACF9-ABAD-4B67-8242-FA7C07A084A6}"/>
    <cellStyle name="Price 4 3 4 2" xfId="37493" xr:uid="{9E361457-B3FA-43AF-A24D-AC20FF8CC061}"/>
    <cellStyle name="Price 4 3 5" xfId="31679" xr:uid="{EEC31365-A514-4BCD-86AC-E32F7847CF12}"/>
    <cellStyle name="Price 4 4" xfId="17959" xr:uid="{39A547B7-8EDE-4C0A-9C55-8E6CB2B84E3D}"/>
    <cellStyle name="Price 4 4 2" xfId="29710" xr:uid="{20C0715E-6D6C-4A39-8486-B8851BF06EC7}"/>
    <cellStyle name="Price 4 4 2 2" xfId="38367" xr:uid="{63F83147-DD65-4783-AC0F-E2B0F4963858}"/>
    <cellStyle name="Price 4 4 3" xfId="34882" xr:uid="{28539889-FC63-43FA-B916-BF8A26D42533}"/>
    <cellStyle name="Price 4 5" xfId="25415" xr:uid="{4C508842-3865-4B99-9D35-8636D48F473A}"/>
    <cellStyle name="Price 4 5 2" xfId="23320" xr:uid="{C974898D-DDCF-41E6-87FF-CA7197A5BDD3}"/>
    <cellStyle name="Price 4 5 2 2" xfId="36358" xr:uid="{E8088D59-C5A4-472E-9203-4D37EE4E0D25}"/>
    <cellStyle name="Price 4 5 3" xfId="36747" xr:uid="{F351CB6D-3772-47EA-8EF6-5A962EA9C47F}"/>
    <cellStyle name="Price 4 6" xfId="29870" xr:uid="{535445F9-1202-4362-AE8A-024C10F51DC3}"/>
    <cellStyle name="Price 5" xfId="7973" xr:uid="{1CC66DB5-8E27-4A87-968A-9DBA2CD1C46D}"/>
    <cellStyle name="Price 5 2" xfId="11965" xr:uid="{507A9DDA-0BF6-4064-809C-19CF1F0BC020}"/>
    <cellStyle name="Price 5 3" xfId="14687" xr:uid="{76410632-0DAE-4C32-93CE-6AD32BC8262E}"/>
    <cellStyle name="Price 5 3 2" xfId="27600" xr:uid="{EE61A4FB-6BC2-4776-9799-0F8780022D95}"/>
    <cellStyle name="Price 5 3 2 2" xfId="29794" xr:uid="{15B36B8D-0CDC-4F8A-99CC-3D2CFA2EAF45}"/>
    <cellStyle name="Price 5 3 2 2 2" xfId="38448" xr:uid="{E44D7971-26EF-4351-898C-83744F35BE3A}"/>
    <cellStyle name="Price 5 3 2 3" xfId="38171" xr:uid="{33BD9EC0-881E-4AB8-A1C3-85F9FB7917F4}"/>
    <cellStyle name="Price 5 3 3" xfId="26731" xr:uid="{5E047B23-4528-48F5-96C8-35DD9B0685DF}"/>
    <cellStyle name="Price 5 3 3 2" xfId="37554" xr:uid="{117DAC9E-4A90-4D29-9E47-14A79E6B1CFB}"/>
    <cellStyle name="Price 5 3 4" xfId="23355" xr:uid="{02E58528-0A12-4BFC-B52F-D0F5CEC26155}"/>
    <cellStyle name="Price 5 3 4 2" xfId="36373" xr:uid="{65CAA51B-BCA1-4089-B43C-D88D168F7F78}"/>
    <cellStyle name="Price 5 3 5" xfId="31680" xr:uid="{8DFF6244-23A9-41C9-98D3-AAC66013B67F}"/>
    <cellStyle name="Price 5 4" xfId="17960" xr:uid="{FA031A5A-6A57-4AA6-8AA0-BED525E73A4E}"/>
    <cellStyle name="Price 5 4 2" xfId="29711" xr:uid="{5701B3BC-0FF1-4F0F-A327-B85D0C16A439}"/>
    <cellStyle name="Price 5 4 2 2" xfId="38368" xr:uid="{B7DD0142-6D70-42A3-9ED1-D4403BCCD866}"/>
    <cellStyle name="Price 5 4 3" xfId="34883" xr:uid="{F1B78226-84E7-4335-860F-DC10ACBD6B9D}"/>
    <cellStyle name="Price 5 5" xfId="25416" xr:uid="{99E317CE-CFB3-43B5-90AD-406A82E76501}"/>
    <cellStyle name="Price 5 5 2" xfId="27044" xr:uid="{CCE3CB5D-16FF-421D-A3CA-41DDABEBA56E}"/>
    <cellStyle name="Price 5 5 2 2" xfId="37807" xr:uid="{7C602277-BEF4-449E-9B30-0A9FDCDBC6DF}"/>
    <cellStyle name="Price 5 5 3" xfId="36748" xr:uid="{84BDAC68-9064-4423-B0BA-CCEDECB1FA6E}"/>
    <cellStyle name="Price 5 6" xfId="29871" xr:uid="{E18CEAC7-053E-40D1-9E14-9A728ABB75F9}"/>
    <cellStyle name="Price 6" xfId="11961" xr:uid="{038B9A59-8F4A-41C9-B672-79C05E7CA45C}"/>
    <cellStyle name="Price 7" xfId="17955" xr:uid="{25EE58F6-468B-4D7A-A400-8CCDE74DF1D5}"/>
    <cellStyle name="Price 7 2" xfId="29706" xr:uid="{71D95B1A-07C8-42BE-8A26-AC20EA99ACDB}"/>
    <cellStyle name="Price 7 2 2" xfId="38363" xr:uid="{0649AFDC-ED3C-4E94-9850-2632D0777FB1}"/>
    <cellStyle name="Price 7 3" xfId="34878" xr:uid="{A5D3FAEB-B7E6-49A3-A6A4-74325B332E5B}"/>
    <cellStyle name="pricing" xfId="816" xr:uid="{5DA48E87-D219-4D03-AC8D-1FEB91E2CC51}"/>
    <cellStyle name="pricing 2" xfId="11966" xr:uid="{9BC053D0-B3D7-43A9-98A2-E91DD5153483}"/>
    <cellStyle name="Projeções" xfId="5875" xr:uid="{9ABBC4EB-C580-4AB8-8AAE-C7D8A02A78E2}"/>
    <cellStyle name="Projeções 2" xfId="11967" xr:uid="{2DE9D7EF-2F70-46DC-9892-CB0F571D8D59}"/>
    <cellStyle name="Prozent 10" xfId="7488" xr:uid="{31AD975D-29DB-44C4-BEBE-070F95409CAB}"/>
    <cellStyle name="Prozent 10 2" xfId="7308" xr:uid="{5386A0BB-9364-430B-AAC9-6A4E2242BCB8}"/>
    <cellStyle name="Prozent 10 2 2" xfId="11969" xr:uid="{59891285-8BB5-4F0D-8393-A827F77AE0AC}"/>
    <cellStyle name="Prozent 10 2 3" xfId="24897" xr:uid="{71D32058-6E17-48EA-97E3-CD904697F3A1}"/>
    <cellStyle name="Prozent 10 3" xfId="11968" xr:uid="{1C5090A5-01E7-4AB9-BEA8-2A9ADDA5AD61}"/>
    <cellStyle name="Prozent 10 4" xfId="25042" xr:uid="{CF64E350-C913-4FCC-9A2A-95C479FBCF7F}"/>
    <cellStyle name="Prozent 11" xfId="7083" xr:uid="{1DE87344-573A-4140-87E0-32C58403FB04}"/>
    <cellStyle name="Prozent 11 2" xfId="7440" xr:uid="{E27BD8FF-DC3E-49FB-B4B8-808FF99129AE}"/>
    <cellStyle name="Prozent 11 2 2" xfId="11971" xr:uid="{6F992B73-3F1E-4AD0-A2C8-EF20F2E44EB1}"/>
    <cellStyle name="Prozent 11 2 3" xfId="24999" xr:uid="{CEE2CA57-37CB-4DB3-8F16-F1CAA985D9F0}"/>
    <cellStyle name="Prozent 11 3" xfId="11970" xr:uid="{EA5D2C0F-E760-4AE3-A6F7-5A89A5929A7D}"/>
    <cellStyle name="Prozent 11 4" xfId="24717" xr:uid="{929C949B-8075-44F4-8B16-5AD6045B2BAD}"/>
    <cellStyle name="Prozent 12" xfId="6923" xr:uid="{C71B81CD-B7AC-4C45-A465-5022189AB865}"/>
    <cellStyle name="Prozent 12 2" xfId="7305" xr:uid="{6CE5AB96-BADD-4B1B-B119-80AC243B99DD}"/>
    <cellStyle name="Prozent 12 2 2" xfId="11973" xr:uid="{0E223FC9-3B9F-40E1-9237-62731312267D}"/>
    <cellStyle name="Prozent 12 2 3" xfId="24894" xr:uid="{C0426ADB-4F13-45EA-9C3F-C8D53F3546ED}"/>
    <cellStyle name="Prozent 12 3" xfId="11972" xr:uid="{6E0C2B51-88C1-4502-858B-8E2C439BF4A2}"/>
    <cellStyle name="Prozent 12 4" xfId="24592" xr:uid="{B3BDDB6A-504C-4CCB-968B-3B504E8B3A87}"/>
    <cellStyle name="Prozent 13" xfId="6991" xr:uid="{8B163FD3-A907-47C8-AC83-2D818995FF81}"/>
    <cellStyle name="Prozent 13 2" xfId="11974" xr:uid="{29203555-5B6D-4D86-8DA5-5B746527A563}"/>
    <cellStyle name="Prozent 13 3" xfId="24645" xr:uid="{AC4B5E72-A7AA-462C-95FF-C35139359B85}"/>
    <cellStyle name="Prozent 14" xfId="7213" xr:uid="{BA6CEF0D-0F65-43A3-816A-0E6B1F5C1F3B}"/>
    <cellStyle name="Prozent 14 2" xfId="11975" xr:uid="{C56ACEF2-223E-4C3E-978C-35C35A4784FD}"/>
    <cellStyle name="Prozent 14 3" xfId="24817" xr:uid="{C1614F40-2809-4635-A4BF-4FF1E2F1ACA6}"/>
    <cellStyle name="Prozent 15" xfId="7235" xr:uid="{949BFB28-EDF2-49BD-91F5-5AD80E6D5F69}"/>
    <cellStyle name="Prozent 15 2" xfId="4656" xr:uid="{7D80CAF9-0CA5-4916-AB9D-5FFCAAAC084B}"/>
    <cellStyle name="Prozent 15 2 2" xfId="11977" xr:uid="{B77FAB6E-5901-4201-96ED-0E470BAF196F}"/>
    <cellStyle name="Prozent 15 2 3" xfId="24431" xr:uid="{5683309D-7EBB-4D70-8DAD-D8138846DBDD}"/>
    <cellStyle name="Prozent 15 3" xfId="11976" xr:uid="{3ECFD0E9-2B30-4955-B776-06258A0FD416}"/>
    <cellStyle name="Prozent 15 4" xfId="24834" xr:uid="{FC0B701E-1058-4562-9FF7-955E321D0D90}"/>
    <cellStyle name="Prozent 2" xfId="7603" xr:uid="{A2020BFE-F181-41AE-89F6-45660E182D38}"/>
    <cellStyle name="Prozent 2 2" xfId="7791" xr:uid="{82EDAC05-8A5E-4E31-A5EA-B7921ED6AD95}"/>
    <cellStyle name="Prozent 2 2 2" xfId="7396" xr:uid="{5C5D410D-7E1F-4246-97CE-6417786E1EE2}"/>
    <cellStyle name="Prozent 2 2 2 2" xfId="11980" xr:uid="{E7C3A065-5E51-46F7-80E9-B9DFC1E71CD6}"/>
    <cellStyle name="Prozent 2 2 2 3" xfId="24961" xr:uid="{2C26CA09-F924-4A8A-B780-CEEB57708D3E}"/>
    <cellStyle name="Prozent 2 2 3" xfId="7354" xr:uid="{07F170E5-4B47-4A0F-AA01-294488A8D4F9}"/>
    <cellStyle name="Prozent 2 2 3 2" xfId="11981" xr:uid="{CF24BD5B-D2D7-4297-80BE-F6BAEDC90095}"/>
    <cellStyle name="Prozent 2 2 3 3" xfId="24932" xr:uid="{ED2F7112-7CF7-4E95-8E94-18E299A92591}"/>
    <cellStyle name="Prozent 2 2 4" xfId="11979" xr:uid="{E4B22A9A-E3E0-4527-B9AE-C6AC4D5D91B4}"/>
    <cellStyle name="Prozent 2 2 5" xfId="25293" xr:uid="{87538BFA-8AA3-4DC6-903D-16FE7DAB45E4}"/>
    <cellStyle name="Prozent 2 3" xfId="6994" xr:uid="{853B56DE-7987-422F-9778-5F4F090FFE6F}"/>
    <cellStyle name="Prozent 2 3 2" xfId="11982" xr:uid="{C4DCDDF2-EC6F-40D7-9286-A73B7B6EB78E}"/>
    <cellStyle name="Prozent 2 3 3" xfId="24647" xr:uid="{3C28E79E-0CFA-4051-A711-0220D5B25B0A}"/>
    <cellStyle name="Prozent 2 4" xfId="7417" xr:uid="{4B99925C-9A6E-4E72-A4F5-49935FB64672}"/>
    <cellStyle name="Prozent 2 4 2" xfId="11983" xr:uid="{46E9FC25-ED01-4005-85C3-6A0F23D9D1B9}"/>
    <cellStyle name="Prozent 2 4 3" xfId="24980" xr:uid="{6B554434-94DB-40CB-A392-71A513ABBE3F}"/>
    <cellStyle name="Prozent 2 5" xfId="11978" xr:uid="{CB621836-CD89-41B1-BB00-1AB9E65CAA83}"/>
    <cellStyle name="Prozent 2 6" xfId="25137" xr:uid="{3ECCA5DE-7A49-4C74-A1A5-BC3E91D8D9CB}"/>
    <cellStyle name="Prozent 3" xfId="7579" xr:uid="{6B7801F1-B64A-4DF1-925C-C0D477788AED}"/>
    <cellStyle name="Prozent 3 2" xfId="7012" xr:uid="{5FD93FF6-4EB8-40B4-9987-762490BCB273}"/>
    <cellStyle name="Prozent 3 2 2" xfId="7352" xr:uid="{9767D376-3CF8-414F-B214-E1BEFA30425E}"/>
    <cellStyle name="Prozent 3 2 2 2" xfId="11986" xr:uid="{61D092AF-3608-4108-A03F-EAEF3F02D933}"/>
    <cellStyle name="Prozent 3 2 2 3" xfId="24930" xr:uid="{9048726F-4825-4BC2-93E5-6D8F8ED9BD77}"/>
    <cellStyle name="Prozent 3 2 3" xfId="11985" xr:uid="{7B20B7FC-9B7F-4180-BA4A-BDA46C08E79E}"/>
    <cellStyle name="Prozent 3 2 4" xfId="24659" xr:uid="{2F3076AE-0243-44FF-BFF1-5DC98F2E8246}"/>
    <cellStyle name="Prozent 3 3" xfId="7093" xr:uid="{66B0BF88-DB9A-45A4-B247-30192672F61B}"/>
    <cellStyle name="Prozent 3 3 2" xfId="11987" xr:uid="{41E66703-CEAC-4DC8-B5F3-26E588DFD832}"/>
    <cellStyle name="Prozent 3 3 3" xfId="24725" xr:uid="{62B985B1-8F51-4DA6-AC69-21F98B36E575}"/>
    <cellStyle name="Prozent 3 4" xfId="11984" xr:uid="{D8DDFB60-D2E3-4AAD-8B30-E78457A2B9F0}"/>
    <cellStyle name="Prozent 3 5" xfId="25115" xr:uid="{8DBDEFFF-8027-4214-92B9-427888C5D949}"/>
    <cellStyle name="Prozent 4" xfId="7103" xr:uid="{8AE85E5A-E581-4CEB-8FAE-7962B0DA1BE6}"/>
    <cellStyle name="Prozent 4 2" xfId="7542" xr:uid="{7822C322-EEF3-458F-8EFF-2370D6D19D9A}"/>
    <cellStyle name="Prozent 4 2 2" xfId="11989" xr:uid="{628479D7-413B-4B39-A8A5-4C741B19B797}"/>
    <cellStyle name="Prozent 4 2 3" xfId="25084" xr:uid="{D3D8E28C-45A0-4F62-9141-DEAB81C2C6E9}"/>
    <cellStyle name="Prozent 4 3" xfId="7779" xr:uid="{83FC88EF-15AB-40DE-AA89-D644B94425D9}"/>
    <cellStyle name="Prozent 4 3 2" xfId="11990" xr:uid="{47E12012-73C4-4D06-90F8-510EF57A4FD0}"/>
    <cellStyle name="Prozent 4 3 3" xfId="25284" xr:uid="{6A759252-0D64-4931-A27D-E117E05FEED5}"/>
    <cellStyle name="Prozent 4 4" xfId="7813" xr:uid="{6DACFACA-C5D1-4EAF-B676-10E88BD9709B}"/>
    <cellStyle name="Prozent 4 4 2" xfId="11991" xr:uid="{309545B7-0A50-4470-8FC0-91971DECE250}"/>
    <cellStyle name="Prozent 4 4 3" xfId="25308" xr:uid="{97D07DBB-7E5D-4734-A53B-22DEA3D22574}"/>
    <cellStyle name="Prozent 4 5" xfId="7710" xr:uid="{C41E5EE0-0F34-4362-92B5-23F50340B428}"/>
    <cellStyle name="Prozent 4 5 2" xfId="11992" xr:uid="{7CC8F436-AD29-412F-A5E7-35FF371C3063}"/>
    <cellStyle name="Prozent 4 5 3" xfId="25223" xr:uid="{6439EC42-D77D-4ECF-BA51-47B7624E0081}"/>
    <cellStyle name="Prozent 4 6" xfId="11988" xr:uid="{806AFFBD-A9E2-4E85-97DE-AA91975B334B}"/>
    <cellStyle name="Prozent 4 7" xfId="24733" xr:uid="{2F8D23BC-7CCC-4225-B218-2C38C733E2E3}"/>
    <cellStyle name="Prozent 5" xfId="7159" xr:uid="{E6A12029-C4BA-49AC-8662-5F95A1FDA51D}"/>
    <cellStyle name="Prozent 5 2" xfId="11993" xr:uid="{2441ACCE-2084-47A4-924F-EB203E04ED89}"/>
    <cellStyle name="Prozent 5 3" xfId="24776" xr:uid="{F4A09252-55CB-45D0-AEFB-41A55AC38616}"/>
    <cellStyle name="Prozent 6" xfId="7543" xr:uid="{CC5618FE-9512-4588-BE45-4FD7EE269F12}"/>
    <cellStyle name="Prozent 6 2" xfId="7448" xr:uid="{751237BF-C77D-4624-AA79-B4831A662499}"/>
    <cellStyle name="Prozent 6 2 2" xfId="11995" xr:uid="{2DDE0EE5-60E0-41EA-8222-C9A272F06D47}"/>
    <cellStyle name="Prozent 6 2 3" xfId="25007" xr:uid="{0AC12CF2-8CFC-45EB-BC62-E99ABC6FBB97}"/>
    <cellStyle name="Prozent 6 3" xfId="11994" xr:uid="{282FA56F-071A-439D-B82B-165EF5C9529F}"/>
    <cellStyle name="Prozent 6 4" xfId="25085" xr:uid="{73B9586F-1AC5-4986-9B6D-331BC7C99590}"/>
    <cellStyle name="Prozent 7" xfId="2386" xr:uid="{14C66B97-BEB3-46A8-82A9-DCFFA7089B84}"/>
    <cellStyle name="Prozent 7 2" xfId="7555" xr:uid="{B05C93BA-155F-4EF1-BE05-EE4FDA4D20AC}"/>
    <cellStyle name="Prozent 7 2 2" xfId="11997" xr:uid="{0563C01F-76D7-4D99-B6DA-56ADD782B6D2}"/>
    <cellStyle name="Prozent 7 2 3" xfId="25095" xr:uid="{714EC8E3-EE9F-4742-88ED-DE667CE20E5E}"/>
    <cellStyle name="Prozent 7 3" xfId="11996" xr:uid="{A8422C07-429F-4F23-A7A1-6468DC644090}"/>
    <cellStyle name="Prozent 7 4" xfId="24046" xr:uid="{AE978F1C-4F68-48A3-ADF0-89DAF51131A9}"/>
    <cellStyle name="Prozent 8" xfId="7117" xr:uid="{7F31C856-12CC-4D50-92AB-B15264309F9B}"/>
    <cellStyle name="Prozent 8 2" xfId="7303" xr:uid="{83BF7806-1AB2-49F4-BA89-F5A26EF6D7C8}"/>
    <cellStyle name="Prozent 8 2 2" xfId="11999" xr:uid="{3AC0F88D-B169-4C62-B7C6-FE4A13E4FCB9}"/>
    <cellStyle name="Prozent 8 2 3" xfId="24892" xr:uid="{7BFBA7EE-FDCA-4D1D-9557-E74BFD0A7DFC}"/>
    <cellStyle name="Prozent 8 3" xfId="7236" xr:uid="{908F836C-95A4-4811-A844-0F5D590BA927}"/>
    <cellStyle name="Prozent 8 3 2" xfId="12000" xr:uid="{D91781D7-0F51-4C56-B6EA-5B55C468FA18}"/>
    <cellStyle name="Prozent 8 3 3" xfId="24835" xr:uid="{71090F20-F346-4D95-AA6B-876FD1498F46}"/>
    <cellStyle name="Prozent 8 4" xfId="11998" xr:uid="{BF7307DF-935D-4F7A-A432-3EC4F0FDF77D}"/>
    <cellStyle name="Prozent 8 5" xfId="24743" xr:uid="{4380C625-BF30-4DA6-8E89-ACF8E68F0212}"/>
    <cellStyle name="Prozent 9" xfId="7807" xr:uid="{442BBD4C-43A8-43EB-A36D-4FB5196F7A68}"/>
    <cellStyle name="Prozent 9 2" xfId="7449" xr:uid="{5B17113B-D714-4460-9D16-3E1E1C850BEA}"/>
    <cellStyle name="Prozent 9 2 2" xfId="12002" xr:uid="{5CCCC877-BDA7-4095-954D-AFAF7D1119D5}"/>
    <cellStyle name="Prozent 9 2 3" xfId="25008" xr:uid="{AC2D2B04-57AA-404B-B584-373130866148}"/>
    <cellStyle name="Prozent 9 3" xfId="12001" xr:uid="{C5CB8B32-F907-496A-8FF8-FDE961EDAF23}"/>
    <cellStyle name="Prozent 9 4" xfId="25305" xr:uid="{72F434ED-D99C-48BC-ADD9-95E91681FAD1}"/>
    <cellStyle name="PSChar" xfId="817" xr:uid="{AB20B65F-5D48-4D9B-8E81-3A861DAA8E80}"/>
    <cellStyle name="PSChar 2" xfId="12003" xr:uid="{D29420B2-B207-4062-B228-DA90B7E11B21}"/>
    <cellStyle name="Punto" xfId="818" xr:uid="{00577D94-BC88-4385-BF61-E15BC458CA66}"/>
    <cellStyle name="Punto 2" xfId="819" xr:uid="{6D8BFF31-77E6-4EE6-AF4C-B4B2AC1D1AFF}"/>
    <cellStyle name="Punto 2 2" xfId="12005" xr:uid="{C428EE8D-4913-4610-9FC6-1E33046C00D6}"/>
    <cellStyle name="Punto 3" xfId="820" xr:uid="{BC6B5BA9-5D9E-4B35-83EA-6C880676F9A8}"/>
    <cellStyle name="Punto 3 2" xfId="12006" xr:uid="{1168F207-E3E1-4C3B-9F54-D7F9F85AC787}"/>
    <cellStyle name="Punto 4" xfId="821" xr:uid="{5D41A91F-AF23-4628-AB21-2D8B25DD0C07}"/>
    <cellStyle name="Punto 4 2" xfId="12007" xr:uid="{0FF810D3-9855-456B-A35D-4A96D96A5798}"/>
    <cellStyle name="Punto 5" xfId="12004" xr:uid="{549C7B36-CEF2-4593-9804-1A761F76ACAD}"/>
    <cellStyle name="Punto0" xfId="822" xr:uid="{81FE79A8-8644-4184-A70D-A1F7FF41C7F4}"/>
    <cellStyle name="Punto0 - Estilo6" xfId="5876" xr:uid="{F6761F33-EF73-49E2-A7FB-30DFDCF68B1F}"/>
    <cellStyle name="Punto0 - Estilo6 2" xfId="12009" xr:uid="{32DA368A-BE0E-4230-B67B-BE06CE9C5190}"/>
    <cellStyle name="Punto0 10" xfId="5877" xr:uid="{ADBD0C41-9CF7-4C17-838E-27B72578C7B3}"/>
    <cellStyle name="Punto0 10 2" xfId="12010" xr:uid="{C88F4239-676D-4CB4-B049-F29F210ECCE7}"/>
    <cellStyle name="Punto0 100" xfId="5878" xr:uid="{D033A8F9-4E94-4E55-98A6-2CA45EEAC742}"/>
    <cellStyle name="Punto0 100 2" xfId="12011" xr:uid="{16869F97-A26D-4AEE-997B-2ADAE65B02E3}"/>
    <cellStyle name="Punto0 101" xfId="5879" xr:uid="{CCD2319E-5275-4C59-A241-F63AA08288BA}"/>
    <cellStyle name="Punto0 101 2" xfId="12012" xr:uid="{F7DEC357-7762-43C2-86FB-777D672301A2}"/>
    <cellStyle name="Punto0 102" xfId="5880" xr:uid="{8D60074D-65C3-4F1D-9858-E5E604719B8F}"/>
    <cellStyle name="Punto0 102 2" xfId="12013" xr:uid="{EF7A750C-3CA1-45EC-9D95-C4C46E079873}"/>
    <cellStyle name="Punto0 103" xfId="5881" xr:uid="{ADC22781-BD31-46C0-ACC6-DA37FBCACFE6}"/>
    <cellStyle name="Punto0 103 2" xfId="12014" xr:uid="{CEEA23DC-D15C-4E50-9CE8-F322E5EF0904}"/>
    <cellStyle name="Punto0 104" xfId="5882" xr:uid="{E095FCA8-CB24-4C64-806E-A747A0FD4F24}"/>
    <cellStyle name="Punto0 104 2" xfId="12015" xr:uid="{D5A58C83-000E-47DF-A7B5-E1C7BD8744FF}"/>
    <cellStyle name="Punto0 105" xfId="5883" xr:uid="{8005E258-F001-4963-8449-57A83FFAC9E3}"/>
    <cellStyle name="Punto0 105 2" xfId="12016" xr:uid="{5E442F82-0DE4-4266-91EF-6693B1F62864}"/>
    <cellStyle name="Punto0 106" xfId="5884" xr:uid="{06335DB2-CE76-4819-96C5-8AC41EBC0FF4}"/>
    <cellStyle name="Punto0 106 2" xfId="12017" xr:uid="{723FF896-AA89-43DE-BF6D-08E05CDEF9C9}"/>
    <cellStyle name="Punto0 107" xfId="5885" xr:uid="{E5367FDB-2340-4515-83F9-2CC5F445B345}"/>
    <cellStyle name="Punto0 107 2" xfId="12018" xr:uid="{D0807E1E-E14D-4AFC-972B-626E81952EEC}"/>
    <cellStyle name="Punto0 108" xfId="5886" xr:uid="{38715B05-BFC3-465B-A19D-4CD26B48100F}"/>
    <cellStyle name="Punto0 108 2" xfId="12019" xr:uid="{75A676B2-DD0E-448B-9C41-23FB3BC80EC1}"/>
    <cellStyle name="Punto0 109" xfId="5887" xr:uid="{A82278E8-7E9D-48D1-AF81-77B4445C3261}"/>
    <cellStyle name="Punto0 109 2" xfId="12020" xr:uid="{075F5352-85CF-4FE2-AB14-4E10C618BA5D}"/>
    <cellStyle name="Punto0 11" xfId="5888" xr:uid="{6A12ABDA-6785-463F-8BCF-A9058B14AF8E}"/>
    <cellStyle name="Punto0 11 2" xfId="12021" xr:uid="{090623BA-01F3-4B81-9C64-FFB591556491}"/>
    <cellStyle name="Punto0 110" xfId="5889" xr:uid="{1B51FC9E-D219-466F-99E3-FB41BEB9034D}"/>
    <cellStyle name="Punto0 110 2" xfId="12022" xr:uid="{636CA0BA-9BA3-46CC-95AD-20EA8816F6B2}"/>
    <cellStyle name="Punto0 111" xfId="5890" xr:uid="{EA6DFAFD-D826-426E-8157-18363FC9E151}"/>
    <cellStyle name="Punto0 111 2" xfId="12023" xr:uid="{3917BDCD-3832-4B9E-91EF-0A719B46949C}"/>
    <cellStyle name="Punto0 112" xfId="5891" xr:uid="{DCF2DD43-5AA3-40B1-8B55-B60F5AF619AA}"/>
    <cellStyle name="Punto0 112 2" xfId="12024" xr:uid="{C6199EDC-076A-405F-83A3-CC7C545DE012}"/>
    <cellStyle name="Punto0 113" xfId="5892" xr:uid="{EC75A6C3-7E4C-4E5B-9549-ABBAA9BA1D19}"/>
    <cellStyle name="Punto0 113 2" xfId="12025" xr:uid="{0F530AB9-7248-47EB-8339-A63EEB5DA9C8}"/>
    <cellStyle name="Punto0 114" xfId="5893" xr:uid="{0DB536E9-5115-48CD-A092-0F7419FCC504}"/>
    <cellStyle name="Punto0 114 2" xfId="12026" xr:uid="{F4D34DC1-08CC-4566-B8C5-265059ED2084}"/>
    <cellStyle name="Punto0 115" xfId="5894" xr:uid="{0FF46FD0-8505-481B-89B8-68475BFD8D20}"/>
    <cellStyle name="Punto0 115 2" xfId="12027" xr:uid="{827D3457-40B3-4913-A00C-7BA3EC59E1E4}"/>
    <cellStyle name="Punto0 116" xfId="5895" xr:uid="{CCEF89EA-1CEA-4DBF-B991-D3F697DD9D7A}"/>
    <cellStyle name="Punto0 116 2" xfId="12028" xr:uid="{0556C73A-2987-4EF1-B25D-2E7141F7A092}"/>
    <cellStyle name="Punto0 117" xfId="5896" xr:uid="{36F00A01-CDE7-424C-B27F-03876C20FFFD}"/>
    <cellStyle name="Punto0 117 2" xfId="12029" xr:uid="{5BF781A6-E2EB-469D-A725-705C793F700D}"/>
    <cellStyle name="Punto0 118" xfId="5897" xr:uid="{511137C1-05BF-4D22-9434-7B33D64F77F8}"/>
    <cellStyle name="Punto0 118 2" xfId="12030" xr:uid="{A4FF1841-2289-4F86-898A-9642F5728813}"/>
    <cellStyle name="Punto0 119" xfId="5898" xr:uid="{B6A72BDE-C025-48DA-95E7-192FD696C73B}"/>
    <cellStyle name="Punto0 119 2" xfId="12031" xr:uid="{7B359F57-5B82-4FE8-8DFB-751A325197BB}"/>
    <cellStyle name="Punto0 12" xfId="5899" xr:uid="{70B8F232-BC01-45F9-8A66-EC628EB861F4}"/>
    <cellStyle name="Punto0 12 2" xfId="12032" xr:uid="{6FB84BE0-5FE3-4937-90C0-820BBECC5B9C}"/>
    <cellStyle name="Punto0 120" xfId="5900" xr:uid="{FFAC8EB2-FCC8-4080-B4A7-BECB3A1155D3}"/>
    <cellStyle name="Punto0 120 2" xfId="12033" xr:uid="{C6C56384-BF3C-46D4-9C8F-CCE63F4AF48B}"/>
    <cellStyle name="Punto0 121" xfId="5901" xr:uid="{A7DBF175-1E98-4128-A5BE-6F4A0870822F}"/>
    <cellStyle name="Punto0 121 2" xfId="12034" xr:uid="{BACBA53C-E34C-4857-8371-04A6EAA2F73B}"/>
    <cellStyle name="Punto0 122" xfId="5902" xr:uid="{FE3CB417-3D2B-4B69-A3FF-74D96F7D3E70}"/>
    <cellStyle name="Punto0 122 2" xfId="12035" xr:uid="{80D0C37C-F3A1-41BA-95A1-7DBAB1DB4D19}"/>
    <cellStyle name="Punto0 123" xfId="5903" xr:uid="{E1617BE2-3025-4347-BF0E-CA5FECBE1963}"/>
    <cellStyle name="Punto0 123 2" xfId="12036" xr:uid="{6D717DF6-BDEC-4505-AD95-FDCECC07B72D}"/>
    <cellStyle name="Punto0 124" xfId="5904" xr:uid="{FFF61BEA-F11F-4D79-B1A4-FAAF15E3CFAC}"/>
    <cellStyle name="Punto0 124 2" xfId="12037" xr:uid="{FBB0C29C-1943-4DEA-ACED-F92DA1840703}"/>
    <cellStyle name="Punto0 125" xfId="5905" xr:uid="{A4E835DD-374C-4EE5-BFEF-E7D9EE1555CF}"/>
    <cellStyle name="Punto0 125 2" xfId="12038" xr:uid="{64C6758A-8C38-4F00-A7CA-B80F4B87E2F6}"/>
    <cellStyle name="Punto0 126" xfId="5906" xr:uid="{2F397F2E-244E-49CC-A4DE-2990B6186499}"/>
    <cellStyle name="Punto0 126 2" xfId="12039" xr:uid="{CB9DAC05-FCB3-432E-A762-D5986083FE63}"/>
    <cellStyle name="Punto0 127" xfId="5907" xr:uid="{4751FA67-0880-4CB9-9F39-44B61F9039FA}"/>
    <cellStyle name="Punto0 127 2" xfId="12040" xr:uid="{77928ADC-D68A-4CEF-A87E-A1E1B968C9A1}"/>
    <cellStyle name="Punto0 128" xfId="5908" xr:uid="{63B2D9E5-0B44-4D98-BC24-48B717D6AAD8}"/>
    <cellStyle name="Punto0 128 2" xfId="12041" xr:uid="{4C547B1A-1F0F-4B6E-AF41-852D6717E4EA}"/>
    <cellStyle name="Punto0 129" xfId="5909" xr:uid="{DBABBA18-7819-4A31-BC75-A4EC9A43E60B}"/>
    <cellStyle name="Punto0 129 2" xfId="12042" xr:uid="{41F175CC-7A23-461A-8968-8DE95BBE3336}"/>
    <cellStyle name="Punto0 13" xfId="5910" xr:uid="{89F498E4-6223-4E92-A309-7292CDE0A1DE}"/>
    <cellStyle name="Punto0 13 2" xfId="12043" xr:uid="{4B37800C-78BA-499D-BC72-A45080A24E9B}"/>
    <cellStyle name="Punto0 130" xfId="5911" xr:uid="{9567AF15-F24A-46B4-8F9E-5893FF1BFACA}"/>
    <cellStyle name="Punto0 130 2" xfId="12044" xr:uid="{1DEF01B9-6E36-4FD8-BE4D-E7E23E9E29F8}"/>
    <cellStyle name="Punto0 131" xfId="5912" xr:uid="{9450E1F0-7930-47FB-897C-C951C2656A38}"/>
    <cellStyle name="Punto0 131 2" xfId="12045" xr:uid="{C390F4FF-1609-43F4-9208-B98EAC7A828D}"/>
    <cellStyle name="Punto0 132" xfId="5913" xr:uid="{4BBD0EBD-86BC-4D1A-A510-CE137B5FF681}"/>
    <cellStyle name="Punto0 132 2" xfId="12046" xr:uid="{776F9ED1-2841-430C-A43C-E22CFC52B3D0}"/>
    <cellStyle name="Punto0 133" xfId="5914" xr:uid="{4B4B2532-D647-4A0A-9BE2-02389D9B4AE2}"/>
    <cellStyle name="Punto0 133 2" xfId="12047" xr:uid="{69DD66CD-DFA7-448E-AF4D-7B8D74DD6CB2}"/>
    <cellStyle name="Punto0 134" xfId="5915" xr:uid="{5E187D0D-34C3-4D46-9AC7-BD93E565721D}"/>
    <cellStyle name="Punto0 134 2" xfId="12048" xr:uid="{E2781BDE-5A63-4B87-94DC-A1D95D51B581}"/>
    <cellStyle name="Punto0 135" xfId="5916" xr:uid="{4F452D4D-2228-4B76-8240-47C04C32CEF2}"/>
    <cellStyle name="Punto0 135 2" xfId="12049" xr:uid="{9D652D8D-1206-4228-96A3-62FE8B5B5E00}"/>
    <cellStyle name="Punto0 136" xfId="5917" xr:uid="{BCCB9BC3-C06C-4FED-B6EF-A2118D5EE1C4}"/>
    <cellStyle name="Punto0 136 2" xfId="12050" xr:uid="{D8477E10-1704-4D7A-96E5-2F1C9D7836C0}"/>
    <cellStyle name="Punto0 137" xfId="5918" xr:uid="{7F3631F5-794B-43A6-A05D-BAA8551BA61D}"/>
    <cellStyle name="Punto0 137 2" xfId="12051" xr:uid="{794A037B-143F-4681-B524-4A8C7B36B049}"/>
    <cellStyle name="Punto0 138" xfId="5919" xr:uid="{E6B187A7-949F-4428-B26A-0764ED9D67A5}"/>
    <cellStyle name="Punto0 138 2" xfId="12052" xr:uid="{BCC5F28F-EA0E-4159-97EB-2449ACFD301C}"/>
    <cellStyle name="Punto0 139" xfId="5920" xr:uid="{7FFC3896-BA10-4715-8B6F-2A09AD320D71}"/>
    <cellStyle name="Punto0 139 2" xfId="12053" xr:uid="{D593EC59-6DDE-4268-808D-E5955E40A823}"/>
    <cellStyle name="Punto0 14" xfId="5921" xr:uid="{8DCFD794-CF0D-4A80-91B3-E984CF5C6828}"/>
    <cellStyle name="Punto0 14 2" xfId="12054" xr:uid="{349A7202-D238-4B54-8E3D-29026953D1D8}"/>
    <cellStyle name="Punto0 140" xfId="5922" xr:uid="{53F04E44-F952-4E0B-9F25-A695D5E4FC04}"/>
    <cellStyle name="Punto0 140 2" xfId="12055" xr:uid="{29E1EEBF-638A-4DBE-B0B5-D7A140A42A42}"/>
    <cellStyle name="Punto0 141" xfId="5923" xr:uid="{8DE00D67-A4AF-4555-99C7-D7B12EEE8FDD}"/>
    <cellStyle name="Punto0 141 2" xfId="12056" xr:uid="{1B8FBA4C-3EB0-4006-B5BC-B25402605C7B}"/>
    <cellStyle name="Punto0 142" xfId="5924" xr:uid="{3D236F86-1128-4A0D-A01A-2F5A3425AF00}"/>
    <cellStyle name="Punto0 142 2" xfId="12057" xr:uid="{218CC02A-8055-479D-8013-71BFF26EEA56}"/>
    <cellStyle name="Punto0 143" xfId="5925" xr:uid="{9F36F8E3-FDCD-43EB-AE24-E90C2AC2537D}"/>
    <cellStyle name="Punto0 143 2" xfId="12058" xr:uid="{24B75899-E1C0-4C26-AF0C-7DF3B68589D5}"/>
    <cellStyle name="Punto0 144" xfId="5926" xr:uid="{A636944D-AF35-488D-A00E-E9A31338FF1C}"/>
    <cellStyle name="Punto0 144 2" xfId="12059" xr:uid="{C0E519CF-1066-4401-8B81-8E9F8CE4611A}"/>
    <cellStyle name="Punto0 145" xfId="5927" xr:uid="{D94E2FAF-ECD2-464C-939C-C37D5FC55A77}"/>
    <cellStyle name="Punto0 145 2" xfId="12060" xr:uid="{27BF86FB-3404-4EF6-97C1-D2C72029E71B}"/>
    <cellStyle name="Punto0 146" xfId="5928" xr:uid="{48B2A6A2-3EEE-4A16-9386-C14AE230886B}"/>
    <cellStyle name="Punto0 146 2" xfId="12061" xr:uid="{60BA8A9A-DA23-48FB-BEB2-2BB79F37A237}"/>
    <cellStyle name="Punto0 147" xfId="5929" xr:uid="{4D86A583-5A9C-464C-8982-04C8ECA61C59}"/>
    <cellStyle name="Punto0 147 2" xfId="12062" xr:uid="{70DEA0DA-9D3E-4684-AE9F-BA4902457A56}"/>
    <cellStyle name="Punto0 148" xfId="5930" xr:uid="{F9DF5A05-7CF8-437C-8AF7-E83F38F06320}"/>
    <cellStyle name="Punto0 148 2" xfId="12063" xr:uid="{F2757F42-CC33-42EA-891B-EC738BD098FE}"/>
    <cellStyle name="Punto0 149" xfId="5931" xr:uid="{96A45D6E-667C-4721-9806-05751FFC6D28}"/>
    <cellStyle name="Punto0 149 2" xfId="12064" xr:uid="{660BD4B1-17AF-4264-98F6-482B87CF5140}"/>
    <cellStyle name="Punto0 15" xfId="5932" xr:uid="{2D9ECD84-9614-4286-B04D-5C916A4954AC}"/>
    <cellStyle name="Punto0 15 2" xfId="12065" xr:uid="{A7532590-3396-4293-80AA-29299D557B71}"/>
    <cellStyle name="Punto0 150" xfId="5933" xr:uid="{FD72BA2B-9397-4393-9E30-D4B57701C7D9}"/>
    <cellStyle name="Punto0 150 2" xfId="12066" xr:uid="{2762DBD6-9988-49AE-8742-D8478158E23F}"/>
    <cellStyle name="Punto0 151" xfId="5934" xr:uid="{C66DD9A6-EFF6-4435-8609-0C0E6820714B}"/>
    <cellStyle name="Punto0 151 2" xfId="12067" xr:uid="{3398DADB-3CBA-4C4F-807E-7F776F0FFECC}"/>
    <cellStyle name="Punto0 152" xfId="5935" xr:uid="{C32F224E-6DFE-45DD-8A22-D6D30F5FB0A5}"/>
    <cellStyle name="Punto0 152 2" xfId="12068" xr:uid="{E5CDC486-819A-42DE-8D65-CE650A9304C6}"/>
    <cellStyle name="Punto0 153" xfId="5936" xr:uid="{2B0ABCF2-6E12-49AA-8226-ACD4F0FCA578}"/>
    <cellStyle name="Punto0 153 2" xfId="12069" xr:uid="{54430CBE-2589-46C8-9BCA-EAAD74410D20}"/>
    <cellStyle name="Punto0 154" xfId="5937" xr:uid="{1E91833B-7A03-41F6-A5B2-EF1BC014A30A}"/>
    <cellStyle name="Punto0 154 2" xfId="12070" xr:uid="{D19F81C6-2629-4799-B2D7-9C07A09FAC25}"/>
    <cellStyle name="Punto0 155" xfId="5938" xr:uid="{99D597B7-7494-497C-9DA9-C246B91979CB}"/>
    <cellStyle name="Punto0 155 2" xfId="12071" xr:uid="{CFEFC62A-F3CA-4D8D-B28B-949661F5E71F}"/>
    <cellStyle name="Punto0 156" xfId="5939" xr:uid="{77A326C9-CC4A-49AE-BC03-4B1898330AA6}"/>
    <cellStyle name="Punto0 156 2" xfId="12072" xr:uid="{8DB3BD8E-71D6-4C90-974E-0C04B14FFDDF}"/>
    <cellStyle name="Punto0 157" xfId="5940" xr:uid="{A7C8906B-6641-44CD-A4AB-D45D5E55143E}"/>
    <cellStyle name="Punto0 157 2" xfId="12073" xr:uid="{94D25D30-5D58-44AE-966D-853C887732C5}"/>
    <cellStyle name="Punto0 158" xfId="5941" xr:uid="{834EECDF-D015-456C-89F5-1984DB228536}"/>
    <cellStyle name="Punto0 158 2" xfId="12074" xr:uid="{62B9375B-11E0-4479-855B-1F3C74341193}"/>
    <cellStyle name="Punto0 159" xfId="5942" xr:uid="{8FB863CC-82E3-445B-8175-B4C3C370EF7F}"/>
    <cellStyle name="Punto0 159 2" xfId="12075" xr:uid="{041720C7-C039-4AD9-92DB-0239A1C96F6A}"/>
    <cellStyle name="Punto0 16" xfId="5943" xr:uid="{7040808D-C602-4763-9CD4-02E8819AA156}"/>
    <cellStyle name="Punto0 16 2" xfId="12076" xr:uid="{5A5786F0-4DBB-4890-ACC3-7565E744DDA6}"/>
    <cellStyle name="Punto0 160" xfId="5944" xr:uid="{8CEBB651-BBCD-442A-8005-E55ACD087470}"/>
    <cellStyle name="Punto0 160 2" xfId="12077" xr:uid="{4AECAF28-B713-44E5-BECB-AEB7BD40DFAF}"/>
    <cellStyle name="Punto0 161" xfId="5945" xr:uid="{300B97BB-4F82-49F1-9C4A-1EDC07F76A95}"/>
    <cellStyle name="Punto0 161 2" xfId="12078" xr:uid="{6B5BA346-C478-4E16-81EC-81BF217EA603}"/>
    <cellStyle name="Punto0 162" xfId="5946" xr:uid="{96AB6479-AE7E-4CC7-8DB6-1EB9DB854BF3}"/>
    <cellStyle name="Punto0 162 2" xfId="12079" xr:uid="{3EC6C6DC-C198-484D-9F6F-59A6B2D78CA0}"/>
    <cellStyle name="Punto0 163" xfId="5947" xr:uid="{B8DDB36B-CC85-42BE-9862-253137EAFD2F}"/>
    <cellStyle name="Punto0 163 2" xfId="12080" xr:uid="{5D55EBEF-3A37-487A-8A4E-32E5C415FB46}"/>
    <cellStyle name="Punto0 164" xfId="5948" xr:uid="{E99ABF89-7E52-44D8-8632-93944E20993D}"/>
    <cellStyle name="Punto0 164 2" xfId="12081" xr:uid="{8714408B-CD8A-4643-8990-EDA519B82C4F}"/>
    <cellStyle name="Punto0 165" xfId="5949" xr:uid="{6E8F9535-E4C2-4CC7-A445-C0EFFD77B477}"/>
    <cellStyle name="Punto0 165 2" xfId="12082" xr:uid="{5D40CEDD-5AAC-4B71-9901-69FB37AF3230}"/>
    <cellStyle name="Punto0 166" xfId="5950" xr:uid="{56D376BA-6986-4645-AAE7-378CCCCADD96}"/>
    <cellStyle name="Punto0 166 2" xfId="12083" xr:uid="{A839C730-A4CD-48EB-A7EC-8396D1F9B17A}"/>
    <cellStyle name="Punto0 167" xfId="5951" xr:uid="{158BD2FB-36AF-4195-A990-530E81338EF8}"/>
    <cellStyle name="Punto0 167 2" xfId="12084" xr:uid="{3D3477D8-A1EA-4ED0-A382-6A61FB146193}"/>
    <cellStyle name="Punto0 168" xfId="5952" xr:uid="{5A99E04C-4F17-4B3B-9145-79D7458473B8}"/>
    <cellStyle name="Punto0 168 2" xfId="12085" xr:uid="{34A18EBC-C23B-4B29-8A3A-EF5F364C1BA7}"/>
    <cellStyle name="Punto0 169" xfId="5953" xr:uid="{CBF736DF-38A5-4961-8FEF-4402BE3F7900}"/>
    <cellStyle name="Punto0 169 2" xfId="12086" xr:uid="{BAE136DB-25C3-4FEE-A66A-78116ACA014C}"/>
    <cellStyle name="Punto0 17" xfId="5954" xr:uid="{0495ACB6-E191-44AB-B4C4-BE15C8C1DD1D}"/>
    <cellStyle name="Punto0 17 2" xfId="12087" xr:uid="{1D2E79F2-AAA2-45F6-9A56-9652FBA6E3F7}"/>
    <cellStyle name="Punto0 170" xfId="5955" xr:uid="{69BC2470-0FAF-4AFD-B3B8-6351EA40011E}"/>
    <cellStyle name="Punto0 170 2" xfId="12088" xr:uid="{69E29184-91F2-4FF4-9293-6CE225BACD40}"/>
    <cellStyle name="Punto0 171" xfId="5956" xr:uid="{A5EB4DDC-CDD0-4AD2-97E8-9ABE78F38A9F}"/>
    <cellStyle name="Punto0 171 2" xfId="12089" xr:uid="{72FC6589-E436-4D93-B64B-2788C85E1C5A}"/>
    <cellStyle name="Punto0 172" xfId="5957" xr:uid="{03A51D83-AE1E-4E54-9428-C4A486959997}"/>
    <cellStyle name="Punto0 172 2" xfId="12090" xr:uid="{32442526-6E28-46D0-A0B1-7AD783829FFA}"/>
    <cellStyle name="Punto0 173" xfId="5958" xr:uid="{3003B751-850D-4CEE-BEAB-22C1FE1D3A95}"/>
    <cellStyle name="Punto0 173 2" xfId="12091" xr:uid="{F1E50AE0-13E4-4681-8B22-67EFECD1857D}"/>
    <cellStyle name="Punto0 174" xfId="5959" xr:uid="{2304966D-C735-4E05-AC73-226867800EBC}"/>
    <cellStyle name="Punto0 174 2" xfId="12092" xr:uid="{58ACE78D-9CCD-4B72-99FB-9AE9486D41AA}"/>
    <cellStyle name="Punto0 175" xfId="5960" xr:uid="{11D3FBBD-F96B-4803-884E-09CEDCFE2AAD}"/>
    <cellStyle name="Punto0 175 2" xfId="12093" xr:uid="{6C43E0F4-53FF-4144-A1AB-13FD229F94FB}"/>
    <cellStyle name="Punto0 176" xfId="5961" xr:uid="{91527E0C-4146-4072-A769-94B8609FB1F9}"/>
    <cellStyle name="Punto0 176 2" xfId="12094" xr:uid="{B4DFF7E1-8FFF-41B7-9BE9-12E066F6D7C8}"/>
    <cellStyle name="Punto0 177" xfId="5962" xr:uid="{021DEAFF-5147-4F88-9015-4127C1707911}"/>
    <cellStyle name="Punto0 177 2" xfId="12095" xr:uid="{C37CB9E9-8780-4DD0-B66C-00F123075F0B}"/>
    <cellStyle name="Punto0 178" xfId="5963" xr:uid="{F71E0E45-5123-4174-87D2-B8F7C69260AC}"/>
    <cellStyle name="Punto0 178 2" xfId="12096" xr:uid="{50137122-243A-4E03-B524-DB49B7D9489D}"/>
    <cellStyle name="Punto0 179" xfId="5964" xr:uid="{916342B0-F2E8-44BD-B7DF-625A346EFA3E}"/>
    <cellStyle name="Punto0 179 2" xfId="12097" xr:uid="{77949D99-865C-4F5E-82FC-096DE55F16B7}"/>
    <cellStyle name="Punto0 18" xfId="5965" xr:uid="{85654C7F-90BE-43C5-96DB-6BC6586FAFD4}"/>
    <cellStyle name="Punto0 18 2" xfId="12098" xr:uid="{F71F002F-43A5-48C7-8FC7-9D831FBD5FC4}"/>
    <cellStyle name="Punto0 180" xfId="5966" xr:uid="{30097822-F22A-473D-BC0E-883237F3636F}"/>
    <cellStyle name="Punto0 180 2" xfId="12099" xr:uid="{BA7C6017-FD78-4F61-8B02-49D842094C34}"/>
    <cellStyle name="Punto0 181" xfId="5967" xr:uid="{8834D69E-591A-4C00-AFEE-E24C670A83D1}"/>
    <cellStyle name="Punto0 181 2" xfId="12100" xr:uid="{E72410F9-3922-41C7-96AA-ADF8A097C824}"/>
    <cellStyle name="Punto0 182" xfId="5968" xr:uid="{C7DE27B1-8ADA-4D69-B521-1CEB58761E73}"/>
    <cellStyle name="Punto0 182 2" xfId="12101" xr:uid="{F2A488C5-11A9-4A83-BECA-45B3D327F2E7}"/>
    <cellStyle name="Punto0 183" xfId="5969" xr:uid="{A2918458-B21B-453E-8C45-6581BEB1B8AA}"/>
    <cellStyle name="Punto0 183 2" xfId="12102" xr:uid="{C330E1AE-EAC0-4B9D-A0B5-3A639F82029C}"/>
    <cellStyle name="Punto0 184" xfId="5970" xr:uid="{EE7F347C-0FA3-4081-828C-4B59F0D9F9B5}"/>
    <cellStyle name="Punto0 184 2" xfId="12103" xr:uid="{B5BA78C5-0143-46DC-8A6E-2665ECDD5215}"/>
    <cellStyle name="Punto0 185" xfId="5971" xr:uid="{DC46E162-D680-4A8A-98CE-C925E1C15B51}"/>
    <cellStyle name="Punto0 185 2" xfId="12104" xr:uid="{58D178AA-321C-42E6-BEA9-15BAAAE72265}"/>
    <cellStyle name="Punto0 186" xfId="5972" xr:uid="{B753E357-356C-4CBD-9C0F-6B4A90105762}"/>
    <cellStyle name="Punto0 186 2" xfId="12105" xr:uid="{7F672981-16D5-42DC-9CDB-C8F98656C02D}"/>
    <cellStyle name="Punto0 187" xfId="5973" xr:uid="{6F7E8BAA-7FC3-4106-9512-E1CA80544B36}"/>
    <cellStyle name="Punto0 187 2" xfId="12106" xr:uid="{F52D0289-2C34-4EA1-940A-AF8AC027BD1A}"/>
    <cellStyle name="Punto0 188" xfId="5974" xr:uid="{EEC27DB2-D2AA-48F8-A49D-7FA5371735C4}"/>
    <cellStyle name="Punto0 188 2" xfId="12107" xr:uid="{55E6AF30-EB44-4952-BBA2-737B04A5F362}"/>
    <cellStyle name="Punto0 189" xfId="12008" xr:uid="{CB3EDE8D-3D3D-4059-84EF-CDE2556176E5}"/>
    <cellStyle name="Punto0 19" xfId="5975" xr:uid="{BDED9D0D-2B1B-4F2D-AF6B-B029E7630B55}"/>
    <cellStyle name="Punto0 19 2" xfId="12108" xr:uid="{0188E17C-BB35-48E8-90F8-FB1D305DD1E8}"/>
    <cellStyle name="Punto0 190" xfId="22683" xr:uid="{EE73303D-F55F-4BDD-9280-6103A9097693}"/>
    <cellStyle name="Punto0 191" xfId="20266" xr:uid="{B190E7E4-8CE6-4E3A-95D4-1AD1BF35A257}"/>
    <cellStyle name="Punto0 192" xfId="22684" xr:uid="{95BF9708-002D-44C7-BB9C-F1BB99F1BABD}"/>
    <cellStyle name="Punto0 193" xfId="20267" xr:uid="{791B95E5-B0D3-41E8-89AE-B1FB326F28BC}"/>
    <cellStyle name="Punto0 194" xfId="22685" xr:uid="{12B1A872-A47A-496E-80A3-8AE168378760}"/>
    <cellStyle name="Punto0 195" xfId="20268" xr:uid="{6CCC2358-3146-4A88-83E2-9647AB086F15}"/>
    <cellStyle name="Punto0 196" xfId="22686" xr:uid="{A5AE777B-4318-4A5C-9674-FE3401DE7A1B}"/>
    <cellStyle name="Punto0 197" xfId="20269" xr:uid="{9C373D65-0357-46C7-9302-511A18EEC99E}"/>
    <cellStyle name="Punto0 198" xfId="22687" xr:uid="{132045E0-5ADF-4461-A2EF-1394F5B03360}"/>
    <cellStyle name="Punto0 199" xfId="20271" xr:uid="{93AB779B-91BE-464B-9E74-095B92463063}"/>
    <cellStyle name="Punto0 2" xfId="5976" xr:uid="{8D930A8E-14F8-421D-8566-C58469CEC56F}"/>
    <cellStyle name="Punto0 2 2" xfId="12109" xr:uid="{8CBE4759-2B5B-4E81-84C3-F5A7AC020117}"/>
    <cellStyle name="Punto0 20" xfId="5977" xr:uid="{F9EA0B3C-BDFC-4784-8A2C-10F3A31161C9}"/>
    <cellStyle name="Punto0 20 2" xfId="12110" xr:uid="{819E72F4-AEE1-4E2E-8BAB-BC3468296890}"/>
    <cellStyle name="Punto0 200" xfId="22688" xr:uid="{AD0028DF-A675-4A1F-BEAB-773647280EA7}"/>
    <cellStyle name="Punto0 201" xfId="20272" xr:uid="{FE4D2CA8-C34B-402E-A356-68C1B7CD319E}"/>
    <cellStyle name="Punto0 202" xfId="22689" xr:uid="{70A8019C-54B5-42CA-ABBB-744E15E95ED0}"/>
    <cellStyle name="Punto0 203" xfId="20273" xr:uid="{4A60FD12-FCB7-4A65-AA7F-77E6AD1A8C8F}"/>
    <cellStyle name="Punto0 204" xfId="22690" xr:uid="{715670E6-331C-4A89-9851-3F1DE85D347C}"/>
    <cellStyle name="Punto0 205" xfId="20274" xr:uid="{B48A03D3-6DF6-4954-8E52-FF63BADE8930}"/>
    <cellStyle name="Punto0 206" xfId="22691" xr:uid="{8849CDE8-AF42-4748-B74F-E48BAB73DA61}"/>
    <cellStyle name="Punto0 207" xfId="20275" xr:uid="{AD857DBC-D09C-4187-B400-1CC7632E2026}"/>
    <cellStyle name="Punto0 208" xfId="22692" xr:uid="{DF9B5799-78EA-4423-9FB1-B5F2841695E6}"/>
    <cellStyle name="Punto0 209" xfId="20276" xr:uid="{92E7E640-8632-4160-A9B6-AE98BCF9D85F}"/>
    <cellStyle name="Punto0 21" xfId="5978" xr:uid="{7EE674C3-4C3E-4DA3-B0C9-E0DC11AB8C27}"/>
    <cellStyle name="Punto0 21 2" xfId="12111" xr:uid="{1BD4BFA3-28F8-498A-9243-536217F8B974}"/>
    <cellStyle name="Punto0 210" xfId="22693" xr:uid="{8030E1FA-5575-4D7F-B724-2233C996E523}"/>
    <cellStyle name="Punto0 211" xfId="20278" xr:uid="{8FF723FC-026F-43B6-BFB5-28773FD64B50}"/>
    <cellStyle name="Punto0 212" xfId="22694" xr:uid="{701ADFC4-5F0B-4628-BE46-0C8A0E32CED0}"/>
    <cellStyle name="Punto0 22" xfId="5979" xr:uid="{9DB4C0DF-5AB8-4E6F-A823-EB1E656B6EEF}"/>
    <cellStyle name="Punto0 22 2" xfId="12112" xr:uid="{2189CBDA-3194-49CC-829D-6528EEEE8A89}"/>
    <cellStyle name="Punto0 23" xfId="5980" xr:uid="{45EC9B73-DB8C-41D1-9C49-4A301428AA28}"/>
    <cellStyle name="Punto0 23 2" xfId="12113" xr:uid="{D61109D9-7F48-4407-B8F4-893EA9B4AEF1}"/>
    <cellStyle name="Punto0 24" xfId="5981" xr:uid="{DC4B3C57-61D9-4D80-A913-00C88A7F716D}"/>
    <cellStyle name="Punto0 24 2" xfId="12114" xr:uid="{E80A7D40-E2A9-45BF-BC4F-A10BB8CCD55D}"/>
    <cellStyle name="Punto0 25" xfId="5982" xr:uid="{182E7F27-9E25-4A37-897A-129732E6CD5A}"/>
    <cellStyle name="Punto0 25 2" xfId="12115" xr:uid="{93D45CE6-D31C-48DF-A4F4-970EB37611B8}"/>
    <cellStyle name="Punto0 26" xfId="5983" xr:uid="{B439FFE8-B9F3-49F1-A682-0BBDEFD8923F}"/>
    <cellStyle name="Punto0 26 2" xfId="12116" xr:uid="{504A0249-64A5-4803-96F9-E7EC7A0EC5CE}"/>
    <cellStyle name="Punto0 27" xfId="5984" xr:uid="{F24BE39A-2F1C-48A7-9090-B64B978AD5CD}"/>
    <cellStyle name="Punto0 27 2" xfId="12117" xr:uid="{BEA8FCB6-0CBC-407F-85DD-63968679493D}"/>
    <cellStyle name="Punto0 28" xfId="5985" xr:uid="{35F39674-FC86-481E-A910-F38847BB0844}"/>
    <cellStyle name="Punto0 28 2" xfId="12118" xr:uid="{FA4302F7-4A8F-462F-83E0-79B7A222DC75}"/>
    <cellStyle name="Punto0 29" xfId="5986" xr:uid="{CF29670A-50BC-4F91-9E27-10A2BF583C7E}"/>
    <cellStyle name="Punto0 29 2" xfId="12119" xr:uid="{044CE9C0-5A28-4A7B-9146-C30489FC4EE9}"/>
    <cellStyle name="Punto0 3" xfId="5987" xr:uid="{257CD459-A854-4A5D-BCBC-CB480A14DD5A}"/>
    <cellStyle name="Punto0 3 2" xfId="12120" xr:uid="{05A509D1-6D56-4BBB-8B1C-D52ADBEE3155}"/>
    <cellStyle name="Punto0 30" xfId="5988" xr:uid="{4464D68C-AB3F-4667-83E2-A386BAF38FEE}"/>
    <cellStyle name="Punto0 30 2" xfId="12121" xr:uid="{369F0689-97A1-4AD1-AB90-90FF07334E05}"/>
    <cellStyle name="Punto0 31" xfId="5989" xr:uid="{BB5C11D1-A8B9-4EAD-9E22-5A98030CC81E}"/>
    <cellStyle name="Punto0 31 2" xfId="12122" xr:uid="{1F25B408-3961-4A9C-92D9-4AA6F556B4DA}"/>
    <cellStyle name="Punto0 32" xfId="5990" xr:uid="{0C109EBA-59BD-4BD7-9F78-05B91946EFD6}"/>
    <cellStyle name="Punto0 32 2" xfId="12123" xr:uid="{5C6FAAF1-8A01-48A9-894B-8C4FE0E640E8}"/>
    <cellStyle name="Punto0 33" xfId="5991" xr:uid="{6E2C022C-5A01-472E-B086-9C65A5EEA6A5}"/>
    <cellStyle name="Punto0 33 2" xfId="12124" xr:uid="{8CCFA41A-C78B-4082-9C05-19DA7314F602}"/>
    <cellStyle name="Punto0 34" xfId="5992" xr:uid="{F06AFE02-A8BD-4262-B462-02A7A2928BB0}"/>
    <cellStyle name="Punto0 34 2" xfId="12125" xr:uid="{90774617-D8C2-4EF2-BF46-303A6D3200E3}"/>
    <cellStyle name="Punto0 35" xfId="5993" xr:uid="{47FCD95F-420D-4F5F-9DAE-7C6F96F76B54}"/>
    <cellStyle name="Punto0 35 2" xfId="12126" xr:uid="{AC97A808-11A5-4960-A32F-3194585BC9DF}"/>
    <cellStyle name="Punto0 36" xfId="5994" xr:uid="{3A88656D-8D9C-4557-82C6-BB72A599CB2E}"/>
    <cellStyle name="Punto0 36 2" xfId="12127" xr:uid="{27301E3E-9740-425D-BCB9-17B9C4D205DE}"/>
    <cellStyle name="Punto0 37" xfId="5995" xr:uid="{11E988EC-4A97-4A4A-9572-CAD54C806FEF}"/>
    <cellStyle name="Punto0 37 2" xfId="12128" xr:uid="{3CC05E44-F5C7-44DB-B4D5-5A96FF90DA76}"/>
    <cellStyle name="Punto0 38" xfId="5996" xr:uid="{9C819364-34A5-4589-B989-0906B745501F}"/>
    <cellStyle name="Punto0 38 2" xfId="12129" xr:uid="{CE2866FA-4E96-4568-8FDA-3392A1A22F56}"/>
    <cellStyle name="Punto0 39" xfId="5997" xr:uid="{9207224B-C64E-40E1-97E9-47EC7C2E263B}"/>
    <cellStyle name="Punto0 39 2" xfId="12130" xr:uid="{443BE8C8-84A8-4B78-87B6-A0661BFD4581}"/>
    <cellStyle name="Punto0 4" xfId="5998" xr:uid="{4EA88E58-881E-4FB7-8694-8939CBB21A08}"/>
    <cellStyle name="Punto0 4 2" xfId="12131" xr:uid="{700EBBB5-DB30-4FF8-8E3B-895AC24B165D}"/>
    <cellStyle name="Punto0 40" xfId="5999" xr:uid="{CB1DB080-7848-4473-B27C-42341EB5D668}"/>
    <cellStyle name="Punto0 40 2" xfId="12132" xr:uid="{0FF0D026-56FD-46E1-88AF-1AD989EA5638}"/>
    <cellStyle name="Punto0 41" xfId="6000" xr:uid="{5CC370D2-CFBA-4028-A8AE-6ACB332F95FC}"/>
    <cellStyle name="Punto0 41 2" xfId="12133" xr:uid="{7D864927-9D72-4D50-A295-DC1A921BF390}"/>
    <cellStyle name="Punto0 42" xfId="6001" xr:uid="{A5AFC9FF-8CB0-4012-A25D-2CAF290605E9}"/>
    <cellStyle name="Punto0 42 2" xfId="12134" xr:uid="{82EAA1B6-2EE8-4A91-A541-21BB30AD295E}"/>
    <cellStyle name="Punto0 43" xfId="6002" xr:uid="{A57F6235-4ED9-444E-9F3C-F90C4EB5B0EB}"/>
    <cellStyle name="Punto0 43 2" xfId="12135" xr:uid="{E6389AA9-8A78-4C68-A11F-611AE9AAEAFA}"/>
    <cellStyle name="Punto0 44" xfId="6003" xr:uid="{8D13E0DA-1E3A-47CD-BD54-F81E514F304B}"/>
    <cellStyle name="Punto0 44 2" xfId="12136" xr:uid="{3C09F8A4-7876-4A80-957A-2048FAE231D6}"/>
    <cellStyle name="Punto0 45" xfId="6004" xr:uid="{87AEC572-7705-4A6E-A707-7414790A45E9}"/>
    <cellStyle name="Punto0 45 2" xfId="12137" xr:uid="{686D8E28-8152-4AD9-9AF6-1C304E5C2353}"/>
    <cellStyle name="Punto0 46" xfId="6005" xr:uid="{A597D40D-7D29-4ED4-86EE-77AC1155EE59}"/>
    <cellStyle name="Punto0 46 2" xfId="12138" xr:uid="{7A79CC10-3CE2-4CA6-8F14-C29AB6B2FDDD}"/>
    <cellStyle name="Punto0 47" xfId="6006" xr:uid="{2923F9BC-1292-4185-AC50-39EB43304E24}"/>
    <cellStyle name="Punto0 47 2" xfId="12139" xr:uid="{2CDE1DF3-9BCB-4E23-A4CB-520BC84378ED}"/>
    <cellStyle name="Punto0 48" xfId="6007" xr:uid="{33C01D86-65E3-4D84-82E2-79D8E313E368}"/>
    <cellStyle name="Punto0 48 2" xfId="12140" xr:uid="{3DDEA550-53E0-4118-BA8D-CDB5A7625C37}"/>
    <cellStyle name="Punto0 49" xfId="6008" xr:uid="{1AE47168-2EBE-4187-99C4-2B47C7960314}"/>
    <cellStyle name="Punto0 49 2" xfId="12141" xr:uid="{413CDC84-0732-471E-B91B-A80951AFD4C8}"/>
    <cellStyle name="Punto0 5" xfId="6009" xr:uid="{CEE0140E-7F6C-4733-8A37-7F448C89B6C4}"/>
    <cellStyle name="Punto0 5 2" xfId="12142" xr:uid="{9504157C-296C-45F0-945F-F9042FA79DE9}"/>
    <cellStyle name="Punto0 50" xfId="6010" xr:uid="{CADC2B09-FADD-44A6-85D1-1D0E81000208}"/>
    <cellStyle name="Punto0 50 2" xfId="12143" xr:uid="{4F7D91C8-6F56-4579-9A61-6825F6E1BBFF}"/>
    <cellStyle name="Punto0 51" xfId="6011" xr:uid="{D633481F-38C0-4E4C-8CFC-4A8CD96A16A4}"/>
    <cellStyle name="Punto0 51 2" xfId="12144" xr:uid="{5BFEB46C-F0CD-45A1-8B03-18C4AE51BF0F}"/>
    <cellStyle name="Punto0 52" xfId="6012" xr:uid="{4BE9F3EF-A016-4079-9C5C-CA04684055E0}"/>
    <cellStyle name="Punto0 52 2" xfId="12145" xr:uid="{75C901A3-D706-4A1F-85CD-827EBBCE9502}"/>
    <cellStyle name="Punto0 53" xfId="6013" xr:uid="{D897386E-97E8-44FD-8886-AFE40AAD240B}"/>
    <cellStyle name="Punto0 53 2" xfId="12146" xr:uid="{EE086C20-C9FD-40B9-97CF-84B14A11894C}"/>
    <cellStyle name="Punto0 54" xfId="6014" xr:uid="{93B6D961-92AA-404B-A167-EBB802275076}"/>
    <cellStyle name="Punto0 54 2" xfId="12147" xr:uid="{CBEFD5FC-7CE4-46F0-838E-D7E6D3AE87BB}"/>
    <cellStyle name="Punto0 55" xfId="6015" xr:uid="{FBE0D43A-7649-4A39-A0D8-C9C2E3BD4EF6}"/>
    <cellStyle name="Punto0 55 2" xfId="12148" xr:uid="{45416A71-43BA-4E4D-9068-58F48D71CA69}"/>
    <cellStyle name="Punto0 56" xfId="6016" xr:uid="{98A26949-5A32-4309-AEC3-469F2EC4D0A1}"/>
    <cellStyle name="Punto0 56 2" xfId="12149" xr:uid="{17DD59B3-0C32-4B7F-9B21-4D0D2CCD30E8}"/>
    <cellStyle name="Punto0 57" xfId="6017" xr:uid="{7F91DD56-2B00-4395-9206-1AE1A74A519F}"/>
    <cellStyle name="Punto0 57 2" xfId="12150" xr:uid="{C461BD94-248A-4DAB-8985-56649BAF4841}"/>
    <cellStyle name="Punto0 58" xfId="6018" xr:uid="{19767651-C1C0-4AFE-AE9B-0A060A8F64A5}"/>
    <cellStyle name="Punto0 58 2" xfId="12151" xr:uid="{C633DC86-F53E-47D1-8318-F710F73AF04C}"/>
    <cellStyle name="Punto0 59" xfId="6019" xr:uid="{A1C29007-89CA-4249-8CAC-30B86524D9D0}"/>
    <cellStyle name="Punto0 59 2" xfId="12152" xr:uid="{17FC8806-118D-4282-8F94-23F03C1DDCAF}"/>
    <cellStyle name="Punto0 6" xfId="6020" xr:uid="{6E75D928-C503-42B9-8020-F6C5AA90EF02}"/>
    <cellStyle name="Punto0 6 2" xfId="12153" xr:uid="{A5A0732F-A93A-4570-9EAF-28F7B290D1D0}"/>
    <cellStyle name="Punto0 60" xfId="6021" xr:uid="{AF9FB355-7C62-4759-8D14-67DA3B20499D}"/>
    <cellStyle name="Punto0 60 2" xfId="12154" xr:uid="{DEEC726C-A36A-46A4-AE24-AE8BF2183837}"/>
    <cellStyle name="Punto0 61" xfId="6022" xr:uid="{42AB4ECF-CCDB-437D-A197-79B7E56C3CC4}"/>
    <cellStyle name="Punto0 61 2" xfId="12155" xr:uid="{C6BD4A6E-8ED3-4AF5-B115-6EEF6B0EAAD1}"/>
    <cellStyle name="Punto0 62" xfId="6023" xr:uid="{EC8CFDD8-BD96-474C-A827-0D525D513A95}"/>
    <cellStyle name="Punto0 62 2" xfId="12156" xr:uid="{1788FA41-0F81-4CCC-A9CD-F44750F2DE9A}"/>
    <cellStyle name="Punto0 63" xfId="6024" xr:uid="{8CC1B454-6FBF-4AC2-82EE-3D1586A2A927}"/>
    <cellStyle name="Punto0 63 2" xfId="12157" xr:uid="{2037E8F9-7D60-4B29-8ABE-AA262AECA6F0}"/>
    <cellStyle name="Punto0 64" xfId="6025" xr:uid="{F223D9B3-6C1D-4793-B8E8-D1840F6A39FD}"/>
    <cellStyle name="Punto0 64 2" xfId="12158" xr:uid="{26E426F9-5E0B-40BD-98DE-17522F00F446}"/>
    <cellStyle name="Punto0 65" xfId="6026" xr:uid="{2C5DA7D6-2181-49CD-8620-D29FA85F766B}"/>
    <cellStyle name="Punto0 65 2" xfId="12159" xr:uid="{7AC25DBA-51FC-49FF-98FD-6C752E3B8B73}"/>
    <cellStyle name="Punto0 66" xfId="6027" xr:uid="{17B09BBA-4F63-457C-B06A-0AB8F2EF219A}"/>
    <cellStyle name="Punto0 66 2" xfId="12160" xr:uid="{7F8B3427-FAF3-48FD-8C23-D99DA1C95E37}"/>
    <cellStyle name="Punto0 67" xfId="6028" xr:uid="{E94B17D7-846B-48D2-862A-13E784C39D9D}"/>
    <cellStyle name="Punto0 67 2" xfId="12161" xr:uid="{AAFEE592-FD05-42F9-B325-CAF188C2FF1C}"/>
    <cellStyle name="Punto0 68" xfId="6029" xr:uid="{80101F2A-6678-42EB-A12A-A1D9BBB82027}"/>
    <cellStyle name="Punto0 68 2" xfId="12162" xr:uid="{3D30D0A9-54B9-4631-9321-CC09CE922A3B}"/>
    <cellStyle name="Punto0 69" xfId="6030" xr:uid="{3E4DF032-5ED8-406E-8EB0-CB992E78DA85}"/>
    <cellStyle name="Punto0 69 2" xfId="12163" xr:uid="{9A124B86-8672-4042-88E9-66C0FC2ECE2A}"/>
    <cellStyle name="Punto0 7" xfId="6031" xr:uid="{FC2D02E5-88EA-4F55-A91C-A120BCF550CB}"/>
    <cellStyle name="Punto0 7 2" xfId="12164" xr:uid="{F19305DA-FEA4-42F5-B706-0A511F7ED6CD}"/>
    <cellStyle name="Punto0 70" xfId="6032" xr:uid="{CAE39473-7ABB-45F4-BD70-75A133F1E1D7}"/>
    <cellStyle name="Punto0 70 2" xfId="12165" xr:uid="{C1C710F5-6169-4B90-9CB2-5E412801F0CF}"/>
    <cellStyle name="Punto0 71" xfId="6033" xr:uid="{7C41F4FF-2A1F-4B22-9A46-A3732D91BFFA}"/>
    <cellStyle name="Punto0 71 2" xfId="12166" xr:uid="{7F680CE6-3331-468F-A91A-D92E748AFB46}"/>
    <cellStyle name="Punto0 72" xfId="6034" xr:uid="{E0CCF19F-1CCA-4C4A-A0F6-AE460247F32D}"/>
    <cellStyle name="Punto0 72 2" xfId="12167" xr:uid="{C9F8903B-6EB2-45E6-9341-64C64ACA1738}"/>
    <cellStyle name="Punto0 73" xfId="6035" xr:uid="{AA3A8C2C-53C0-4EA1-A1F0-D475316C2E4A}"/>
    <cellStyle name="Punto0 73 2" xfId="12168" xr:uid="{2F83093B-9378-4168-9009-A126E755490C}"/>
    <cellStyle name="Punto0 74" xfId="6036" xr:uid="{54806470-5D84-4D5A-8F19-041886C087A0}"/>
    <cellStyle name="Punto0 74 2" xfId="12169" xr:uid="{A375D0DC-2348-434B-A170-B3EA77DE2554}"/>
    <cellStyle name="Punto0 75" xfId="6037" xr:uid="{B625E8F9-4A4E-4B2A-9855-0E779A4347F1}"/>
    <cellStyle name="Punto0 75 2" xfId="12170" xr:uid="{C1B0CDE0-F186-4F93-8C5A-3C725410117E}"/>
    <cellStyle name="Punto0 76" xfId="6038" xr:uid="{D01E9DD3-AFCE-4D0E-A764-BAB2BA8E421D}"/>
    <cellStyle name="Punto0 76 2" xfId="12171" xr:uid="{B7266D20-D72D-4B0E-A6EE-F873DF83A3A4}"/>
    <cellStyle name="Punto0 77" xfId="6039" xr:uid="{CBBB7B29-FA15-4A27-9C09-BDC39495CBD1}"/>
    <cellStyle name="Punto0 77 2" xfId="12172" xr:uid="{0ECC3CDB-0DE8-4DD9-9C37-352C309D9B15}"/>
    <cellStyle name="Punto0 78" xfId="6040" xr:uid="{AFC06CBA-1385-40D5-B797-3B0F8C58CDD4}"/>
    <cellStyle name="Punto0 78 2" xfId="12173" xr:uid="{CB4D1006-6DF8-4222-B632-A99B5D892098}"/>
    <cellStyle name="Punto0 79" xfId="6041" xr:uid="{CF866B1B-640A-44F0-93DD-7483F6C6C658}"/>
    <cellStyle name="Punto0 79 2" xfId="12174" xr:uid="{62045F2A-13C9-4CE5-A15C-0102F12563C4}"/>
    <cellStyle name="Punto0 8" xfId="6042" xr:uid="{E2DD7805-C59F-4932-9B3F-E65B87371F5B}"/>
    <cellStyle name="Punto0 8 2" xfId="12175" xr:uid="{012202FF-526D-4471-8F37-431816CEB132}"/>
    <cellStyle name="Punto0 80" xfId="6043" xr:uid="{31FBD45C-CA51-460F-81F0-9676AA26CAAB}"/>
    <cellStyle name="Punto0 80 2" xfId="12176" xr:uid="{C0737598-7C11-4EEC-9E2D-1EA8BD9C36D1}"/>
    <cellStyle name="Punto0 81" xfId="6044" xr:uid="{D60034C9-443F-44B2-88AD-71B75B743254}"/>
    <cellStyle name="Punto0 81 2" xfId="12177" xr:uid="{64AB7532-8803-48F2-9C3B-6182E7788701}"/>
    <cellStyle name="Punto0 82" xfId="6045" xr:uid="{15176845-CC6F-48BA-869E-8A0DF213A9EB}"/>
    <cellStyle name="Punto0 82 2" xfId="12178" xr:uid="{442F4341-8548-46E2-B389-6999B22C5C02}"/>
    <cellStyle name="Punto0 83" xfId="6046" xr:uid="{B166B061-DFE1-4964-AF39-E0E68440C1DA}"/>
    <cellStyle name="Punto0 83 2" xfId="12179" xr:uid="{24A4D31E-5244-487B-B987-855640EC73FB}"/>
    <cellStyle name="Punto0 84" xfId="6047" xr:uid="{20D6E249-319F-4FEC-8882-1934001A8BEF}"/>
    <cellStyle name="Punto0 84 2" xfId="12180" xr:uid="{E4F265A1-EFA2-4FD9-8BDB-59DA340A1DA3}"/>
    <cellStyle name="Punto0 85" xfId="6048" xr:uid="{DDE5A003-B6A6-4C33-9C91-DA4BEC03A26A}"/>
    <cellStyle name="Punto0 85 2" xfId="12181" xr:uid="{09BBF5ED-8ACD-41A3-9C63-8142A1CD4707}"/>
    <cellStyle name="Punto0 86" xfId="6049" xr:uid="{07BFE2EC-5864-4BFB-A6F9-DA79C7AC0F35}"/>
    <cellStyle name="Punto0 86 2" xfId="12182" xr:uid="{AA66B205-93B9-4E5B-9D90-D1EF804E8394}"/>
    <cellStyle name="Punto0 87" xfId="6050" xr:uid="{A7753425-FAD1-4498-A3EA-40FE9FF60ECA}"/>
    <cellStyle name="Punto0 87 2" xfId="12183" xr:uid="{B3AE4F37-3CDA-4B5A-99B9-0921D4144DA3}"/>
    <cellStyle name="Punto0 88" xfId="6051" xr:uid="{021D5561-7D5E-4B90-A872-40D764650A4C}"/>
    <cellStyle name="Punto0 88 2" xfId="12184" xr:uid="{11436E97-E6E9-49E4-AFD7-4DD374B48092}"/>
    <cellStyle name="Punto0 89" xfId="6052" xr:uid="{9FF48AFE-C5CC-433A-80BE-917EC533B6B1}"/>
    <cellStyle name="Punto0 89 2" xfId="12185" xr:uid="{BF98A910-2478-4785-9E55-9D93DD084BD2}"/>
    <cellStyle name="Punto0 9" xfId="6053" xr:uid="{F221ED6E-748B-40A8-9A96-817D3277764D}"/>
    <cellStyle name="Punto0 9 2" xfId="12186" xr:uid="{608E1C56-2BC0-4F0C-8471-F5248E12A565}"/>
    <cellStyle name="Punto0 90" xfId="6054" xr:uid="{68268859-CDBA-434B-96B6-612AF5B851DB}"/>
    <cellStyle name="Punto0 90 2" xfId="12187" xr:uid="{A9DCED48-A6E7-42D7-AFE1-233DEF6CD430}"/>
    <cellStyle name="Punto0 91" xfId="6055" xr:uid="{0B7CA2BA-3EB7-4314-B4D4-96B8F0E55496}"/>
    <cellStyle name="Punto0 91 2" xfId="12188" xr:uid="{AC9C6ADD-A3C0-418B-94B0-3F21F7303ED5}"/>
    <cellStyle name="Punto0 92" xfId="6056" xr:uid="{5A6F8B98-8C10-4B5B-90DF-A022DF1417D2}"/>
    <cellStyle name="Punto0 92 2" xfId="12189" xr:uid="{C2B7157A-33B4-493E-95FA-5C5678E353E3}"/>
    <cellStyle name="Punto0 93" xfId="6057" xr:uid="{A6E29522-FC00-468E-B8F7-7D04770DE89D}"/>
    <cellStyle name="Punto0 93 2" xfId="12190" xr:uid="{1C694BA0-3C48-43B7-BB69-83EB178F4453}"/>
    <cellStyle name="Punto0 94" xfId="6058" xr:uid="{9923E50F-68BB-4A35-A69F-25886F3C29AE}"/>
    <cellStyle name="Punto0 94 2" xfId="12191" xr:uid="{99570E0B-113F-4CFF-BB04-7825116AD5CC}"/>
    <cellStyle name="Punto0 95" xfId="6059" xr:uid="{BAE8227E-42EE-4E5E-A860-122AA6D96D75}"/>
    <cellStyle name="Punto0 95 2" xfId="12192" xr:uid="{C86E1B0C-A407-4688-A3E9-60987DC43AA1}"/>
    <cellStyle name="Punto0 96" xfId="6060" xr:uid="{C0D5C23B-BA16-48B0-A453-0C5C13F2598C}"/>
    <cellStyle name="Punto0 96 2" xfId="12193" xr:uid="{CCA19A52-36D9-4D2D-A9D9-9ECD4458DCAC}"/>
    <cellStyle name="Punto0 97" xfId="6061" xr:uid="{5AA895ED-A2DD-400B-9531-F00A7E07A5F3}"/>
    <cellStyle name="Punto0 97 2" xfId="12194" xr:uid="{02EE0B3D-C7A6-4A01-B360-022657AC81D8}"/>
    <cellStyle name="Punto0 98" xfId="6062" xr:uid="{2AB8D5C3-1680-4453-8A3A-09E945A532C7}"/>
    <cellStyle name="Punto0 98 2" xfId="12195" xr:uid="{24928F54-9F7D-48BC-87E1-70E59C263B59}"/>
    <cellStyle name="Punto0 99" xfId="6063" xr:uid="{28C7930F-7161-48EA-BB8A-702BD2AC46E8}"/>
    <cellStyle name="Punto0 99 2" xfId="12196" xr:uid="{C7414D02-AC7F-49D4-B8DB-1634FFB8F29E}"/>
    <cellStyle name="Ratio" xfId="614" xr:uid="{ABFC19D7-4171-4953-B3CE-F637866D2408}"/>
    <cellStyle name="Ratio 2" xfId="6064" xr:uid="{DD2E9FA3-5017-4943-8E63-3549FFCFB9DD}"/>
    <cellStyle name="Ratio 2 2" xfId="12198" xr:uid="{6991AF24-2C9E-45F0-B730-B8A0040E73D5}"/>
    <cellStyle name="Ratio 3" xfId="12197" xr:uid="{E59DC090-AF9C-4820-8F3A-C93F7F83764D}"/>
    <cellStyle name="RatioX" xfId="615" xr:uid="{478E8521-D9DF-4508-8151-A818E582C694}"/>
    <cellStyle name="RatioX 2" xfId="982" xr:uid="{4EFFF978-77D7-465D-8B2A-B6814FBB043F}"/>
    <cellStyle name="RatioX 2 2" xfId="6066" xr:uid="{84D51BA8-D014-4791-97C9-58B9E1F223CC}"/>
    <cellStyle name="RatioX 2 2 2" xfId="12201" xr:uid="{3C3A83C5-190C-4B00-8E93-DC7DF8F659FA}"/>
    <cellStyle name="RatioX 2 3" xfId="3837" xr:uid="{6C337226-A935-4ED7-AC74-9F9FC7C75791}"/>
    <cellStyle name="RatioX 2 3 2" xfId="12202" xr:uid="{41FFE5BA-EA37-42DF-96AF-B761C61FB8E7}"/>
    <cellStyle name="RatioX 2 3 3" xfId="24298" xr:uid="{C1384837-E91A-4B48-9EF9-3BCDBB9C7B0E}"/>
    <cellStyle name="RatioX 2 4" xfId="12200" xr:uid="{925FE8FD-EE30-4936-8D57-2887C9DD1144}"/>
    <cellStyle name="RatioX 2 5" xfId="23771" xr:uid="{0E85DBF1-112C-4601-9E4C-A31DA9CA8D0E}"/>
    <cellStyle name="RatioX 3" xfId="6065" xr:uid="{9FFB6280-A742-4061-BC75-FC1F3C4D03BB}"/>
    <cellStyle name="RatioX 3 2" xfId="12203" xr:uid="{138758FA-ACC7-4865-BE21-B4136DA18488}"/>
    <cellStyle name="RatioX 4" xfId="12199" xr:uid="{CF4A1141-B930-41D3-BC0A-4D2483FC4095}"/>
    <cellStyle name="RECUAD - Style4" xfId="823" xr:uid="{761F15FA-3F8A-4EDD-8D60-EFC5ED59B546}"/>
    <cellStyle name="RECUAD - Style4 2" xfId="983" xr:uid="{FF5E040F-A8CB-4261-B589-E2417935A02B}"/>
    <cellStyle name="RECUAD - Style4 2 2" xfId="6068" xr:uid="{D6C6F600-1923-4608-9979-7A6EB80BF4BE}"/>
    <cellStyle name="RECUAD - Style4 2 2 2" xfId="12206" xr:uid="{D2E0902B-BE0B-4057-BD3E-0876B18150C2}"/>
    <cellStyle name="RECUAD - Style4 2 3" xfId="3838" xr:uid="{0567BB3C-4D08-4395-91C2-7BE94A56F582}"/>
    <cellStyle name="RECUAD - Style4 2 3 2" xfId="12207" xr:uid="{25DF041B-85BB-4DA6-A004-CCCF3FFCDC8B}"/>
    <cellStyle name="RECUAD - Style4 2 3 3" xfId="24299" xr:uid="{2ABEACE7-7D74-42E9-9E22-A040B7751C4D}"/>
    <cellStyle name="RECUAD - Style4 2 4" xfId="12205" xr:uid="{D0641F30-4DB1-4A09-B2C2-F93D83ED3926}"/>
    <cellStyle name="RECUAD - Style4 2 5" xfId="23772" xr:uid="{35243E48-7046-4A80-AF51-82884FBCA7F8}"/>
    <cellStyle name="RECUAD - Style4 3" xfId="6067" xr:uid="{4AD4FA63-B136-49DD-9F9B-B4F78CFDBE54}"/>
    <cellStyle name="RECUAD - Style4 3 2" xfId="12208" xr:uid="{E7E4DBAE-DDDA-4E62-8154-94CB2D788C1E}"/>
    <cellStyle name="RECUAD - Style4 4" xfId="12204" xr:uid="{DE1B72ED-0FE3-48E8-857D-ADBBA44BEB53}"/>
    <cellStyle name="Red Text" xfId="616" xr:uid="{48A58CA6-EB7F-4E4D-BE76-A8B83AD46644}"/>
    <cellStyle name="Red Text 2" xfId="1093" xr:uid="{9C2F681C-6CE9-4F71-8A5A-42B3784DB61F}"/>
    <cellStyle name="Red Text 2 2" xfId="6070" xr:uid="{9386F0EC-9D9B-4A39-8D7D-63988AC6D608}"/>
    <cellStyle name="Red Text 2 2 2" xfId="12211" xr:uid="{7F30AFED-8CEA-4754-B1DC-5F9FB7397D76}"/>
    <cellStyle name="Red Text 2 2 3" xfId="24511" xr:uid="{2CD0FA54-D1ED-474B-AC88-92F057CE23FC}"/>
    <cellStyle name="Red Text 2 3" xfId="12210" xr:uid="{D60635F7-A19E-4632-AE2C-C1B074C72E53}"/>
    <cellStyle name="Red Text 2 4" xfId="23811" xr:uid="{0CEF625F-CC1B-483D-BD75-C24624FDBB7F}"/>
    <cellStyle name="Red Text 3" xfId="6069" xr:uid="{3A2C5A8C-B38E-434F-99E4-18AC7EB76E12}"/>
    <cellStyle name="Red Text 3 2" xfId="12212" xr:uid="{E99BF898-A6E5-400E-868B-482A95885B5E}"/>
    <cellStyle name="Red Text 4" xfId="12209" xr:uid="{EFE29AFE-391C-4712-AD41-2CB6AF224FCC}"/>
    <cellStyle name="Red Text 4 2" xfId="20101" xr:uid="{78328B3F-18DC-426C-98E6-93F7C446C7CA}"/>
    <cellStyle name="Red Text 4 3" xfId="26367" xr:uid="{39655717-2F22-4524-AE44-2F1854D0DE3A}"/>
    <cellStyle name="Red Text 5" xfId="21805" xr:uid="{E775691C-BF74-41B5-8FAD-18CCB78DF013}"/>
    <cellStyle name="regstoresfromspecstores" xfId="824" xr:uid="{6384AC6C-71B3-447B-9D3E-DE0104FFCFF3}"/>
    <cellStyle name="regstoresfromspecstores 2" xfId="6071" xr:uid="{73A4B38F-BE0A-4B29-8451-77D6EB6F52BC}"/>
    <cellStyle name="regstoresfromspecstores 2 2" xfId="12214" xr:uid="{7D7E6ACB-EC39-48C0-AFF3-8FE6244D2384}"/>
    <cellStyle name="regstoresfromspecstores 3" xfId="12213" xr:uid="{DDD63FF3-376B-4896-BB9B-749B29A54714}"/>
    <cellStyle name="RevList" xfId="825" xr:uid="{18C6CF1D-E6BD-4E9E-9063-2E2BA6DE541F}"/>
    <cellStyle name="RevList 2" xfId="6072" xr:uid="{53C15CF7-7F4C-40BE-B62E-3FEC9707C462}"/>
    <cellStyle name="RevList 2 2" xfId="12216" xr:uid="{DAE5BAB9-50A0-44FF-B287-DC7DABEC0DA5}"/>
    <cellStyle name="RevList 3" xfId="12215" xr:uid="{9CB9F759-6421-4CCA-85DC-41F92B5EE43B}"/>
    <cellStyle name="RM" xfId="401" xr:uid="{B0BDB94B-FB6F-4BA0-A8DC-1C191B0A2302}"/>
    <cellStyle name="RM 2" xfId="826" xr:uid="{6C703251-A6BF-478E-A8F3-B8C94C84EC5B}"/>
    <cellStyle name="RM 2 2" xfId="6074" xr:uid="{A2A93C95-4B61-4461-B896-7CDAB6CE7998}"/>
    <cellStyle name="RM 2 2 2" xfId="12219" xr:uid="{C8A86938-480B-4249-9F4D-77A51995E9E8}"/>
    <cellStyle name="RM 2 3" xfId="12218" xr:uid="{CC596697-E812-4B10-AEA0-76A3CE24FBA3}"/>
    <cellStyle name="RM 3" xfId="984" xr:uid="{A3BF355A-0E6D-4489-8185-D774734CF826}"/>
    <cellStyle name="RM 3 2" xfId="6073" xr:uid="{1AC1E076-F80B-4247-91FD-33F3FD35C32F}"/>
    <cellStyle name="RM 3 2 2" xfId="12221" xr:uid="{C741C62A-6772-4E4A-80BA-2F443E4C059D}"/>
    <cellStyle name="RM 3 2 3" xfId="24512" xr:uid="{F1049EF2-B675-4344-BA1F-670FF7CAC83F}"/>
    <cellStyle name="RM 3 3" xfId="12220" xr:uid="{F3BD051F-D029-47E7-B5F0-0E053BA9B0A5}"/>
    <cellStyle name="RM 3 4" xfId="23773" xr:uid="{E2EED702-1DD3-49D5-BB54-E50D5857A451}"/>
    <cellStyle name="RM 4" xfId="12217" xr:uid="{A9D34F4D-D474-4DF7-A5D1-999841D77D8A}"/>
    <cellStyle name="rodape" xfId="402" xr:uid="{16018E69-222A-4361-9395-23C09E14275B}"/>
    <cellStyle name="rodape 2" xfId="827" xr:uid="{4D29711D-3466-4F70-B24B-F317049353A7}"/>
    <cellStyle name="rodape 2 2" xfId="6076" xr:uid="{7A497793-B9A1-4740-A781-09FD012E46A0}"/>
    <cellStyle name="rodape 2 2 2" xfId="12224" xr:uid="{B63C166D-D76F-4C97-A822-3B6AD81DC6F8}"/>
    <cellStyle name="rodape 2 3" xfId="12223" xr:uid="{6E486FE1-9F6E-4EF0-9F2A-1528179E8D4D}"/>
    <cellStyle name="rodape 3" xfId="6075" xr:uid="{FF5407FA-15BF-46C3-BAEC-68DB3EDF0DB1}"/>
    <cellStyle name="rodape 3 2" xfId="12225" xr:uid="{C6A740EE-18AC-47C2-8437-FA5F06D55C51}"/>
    <cellStyle name="rodape 4" xfId="12222" xr:uid="{4CDB093E-96FA-45FA-8EC9-5475731CF5F4}"/>
    <cellStyle name="RowHeading" xfId="3840" xr:uid="{DE656C6F-221C-46EE-A10E-76D4F691BF43}"/>
    <cellStyle name="RowHeading 2" xfId="6077" xr:uid="{FA3E7E8D-64C8-4031-9742-4EBAF7CDCF4F}"/>
    <cellStyle name="RowHeading 2 2" xfId="12227" xr:uid="{F5E0F8C5-2437-42A5-A69A-50D4A743A106}"/>
    <cellStyle name="RowHeading 3" xfId="12226" xr:uid="{8406A44E-21DA-4141-8DE7-22DC3315C79F}"/>
    <cellStyle name="s" xfId="6078" xr:uid="{0A8E8095-D3D7-437B-9165-1626B5735BF3}"/>
    <cellStyle name="s 2" xfId="12228" xr:uid="{45E3889D-BBCA-4B92-9F82-51C449D75AFF}"/>
    <cellStyle name="s_DCFLBO Code" xfId="6079" xr:uid="{A644204C-C5EF-4749-BD7F-D81737014E4B}"/>
    <cellStyle name="s_DCFLBO Code 2" xfId="12229" xr:uid="{011DE7D6-EB64-469D-8374-3F713B770302}"/>
    <cellStyle name="s_DCFLBO Code_1" xfId="6080" xr:uid="{96234E47-11D5-4DFD-8827-0F024D959142}"/>
    <cellStyle name="s_DCFLBO Code_1 2" xfId="12230" xr:uid="{FCF209F9-CD41-4E49-B331-59FAA9EAA968}"/>
    <cellStyle name="s_DCFLBO Code_1_GOL MODEL" xfId="6081" xr:uid="{24A01697-6792-49E3-A00F-E7CF08A294CD}"/>
    <cellStyle name="s_DCFLBO Code_1_GOL MODEL 2" xfId="12231" xr:uid="{0E10EBE6-99DB-4C16-BE5D-E508243EC5B1}"/>
    <cellStyle name="s_DCFLBO Code_GOL MODEL" xfId="6082" xr:uid="{04F833B8-FC61-4D20-B994-A180AA761701}"/>
    <cellStyle name="s_DCFLBO Code_GOL MODEL 2" xfId="12232" xr:uid="{1C7F7FF1-4564-4C14-B665-284106C34B10}"/>
    <cellStyle name="s_GOL MODEL" xfId="6083" xr:uid="{80DAF78D-4B81-449C-98D7-4BE88D7B915D}"/>
    <cellStyle name="s_GOL MODEL 2" xfId="12233" xr:uid="{E1C9CFC4-28FE-476A-AAD3-1219B847BD81}"/>
    <cellStyle name="Saída" xfId="617" xr:uid="{B92BDC7F-D00C-4519-90FD-0E73102BBD4F}"/>
    <cellStyle name="Saída 10" xfId="14256" xr:uid="{CCA1BADD-3304-4271-988C-EBA6AD20B691}"/>
    <cellStyle name="Saída 10 2" xfId="27128" xr:uid="{FF6A13BF-DF0F-4075-9DBE-BB6C06B666D1}"/>
    <cellStyle name="Saída 10 2 2" xfId="37874" xr:uid="{72A56687-B281-4204-9746-C149D7729330}"/>
    <cellStyle name="Saída 10 3" xfId="31299" xr:uid="{EF887AD8-B454-4C97-B71A-9CB9ADE9264A}"/>
    <cellStyle name="Saída 11" xfId="14688" xr:uid="{04283676-1C14-459B-B7C8-43C60402D4AD}"/>
    <cellStyle name="Saída 11 2" xfId="20512" xr:uid="{104344F0-C262-49F9-9B68-EB1D88BF0FD3}"/>
    <cellStyle name="Saída 11 2 2" xfId="35851" xr:uid="{D607943C-A296-47C7-BF15-88D81E9869AA}"/>
    <cellStyle name="Saída 11 3" xfId="31681" xr:uid="{01011B90-AD58-4602-8A4C-57F59DA2FBA8}"/>
    <cellStyle name="Saída 12" xfId="21083" xr:uid="{0E778147-C5EC-4B16-9212-298E149A9F5B}"/>
    <cellStyle name="Saída 12 2" xfId="35961" xr:uid="{BFC8773F-47B3-4DAE-9D75-223C0066F68A}"/>
    <cellStyle name="Saída 2" xfId="876" xr:uid="{DB757723-FC49-4CAE-A3A7-73F74A5DBBB0}"/>
    <cellStyle name="Saída 2 2" xfId="6084" xr:uid="{491DBD32-680A-4437-9CA3-6C0C16D6DC1D}"/>
    <cellStyle name="Saída 2 2 2" xfId="12236" xr:uid="{E8F53B5A-3CEC-4787-BEAA-1D5456A52889}"/>
    <cellStyle name="Saída 2 2 3" xfId="24513" xr:uid="{CDF5A26F-9FF0-4F5C-8EFA-7E547AD55649}"/>
    <cellStyle name="Saída 2 3" xfId="8463" xr:uid="{0B8E5B10-3C94-49CE-A875-165C11B008EE}"/>
    <cellStyle name="Saída 2 3 2" xfId="14690" xr:uid="{6B1D2B36-61D4-4118-8AB7-2EBAD493FC3D}"/>
    <cellStyle name="Saída 2 3 2 2" xfId="19594" xr:uid="{1F43B099-BED6-4AAE-B304-7787D4E43B87}"/>
    <cellStyle name="Saída 2 3 2 2 2" xfId="35620" xr:uid="{B45D754C-D58F-4F90-8B06-ABD649E90525}"/>
    <cellStyle name="Saída 2 3 2 3" xfId="31683" xr:uid="{7FCA9E1E-FBDF-42A6-930F-ECAC4871C503}"/>
    <cellStyle name="Saída 2 3 3" xfId="21820" xr:uid="{8E4B8D18-F888-46B7-92E1-E7F3FE5D883F}"/>
    <cellStyle name="Saída 2 3 4" xfId="25705" xr:uid="{257A339B-A072-4853-8A73-0E16BD102C3A}"/>
    <cellStyle name="Saída 2 3 4 2" xfId="27179" xr:uid="{91E7725C-3005-4BF7-8ADC-2F82B850588D}"/>
    <cellStyle name="Saída 2 3 4 2 2" xfId="37909" xr:uid="{3037AD7A-E0EA-4816-89ED-6056546DB430}"/>
    <cellStyle name="Saída 2 3 4 3" xfId="36932" xr:uid="{F0C4D64B-C755-44E8-9D9C-635A848FA1FF}"/>
    <cellStyle name="Saída 2 3 5" xfId="30113" xr:uid="{0A8B69DE-F2CD-4FC7-8F2F-311060556610}"/>
    <cellStyle name="Saída 2 4" xfId="9320" xr:uid="{402635F8-1B6C-42EF-9C1B-B61E5EC4B74C}"/>
    <cellStyle name="Saída 2 4 2" xfId="14691" xr:uid="{4086C50F-2BFB-4F55-9C21-66CB3AEF82AA}"/>
    <cellStyle name="Saída 2 4 2 2" xfId="19488" xr:uid="{16781E9C-E964-4B78-99CC-1FB3E32498B8}"/>
    <cellStyle name="Saída 2 4 2 2 2" xfId="35581" xr:uid="{7ED12741-3E14-4562-913D-67A23946343D}"/>
    <cellStyle name="Saída 2 4 2 3" xfId="31684" xr:uid="{0952C51A-3D0E-42A2-A4FE-D4C914463C31}"/>
    <cellStyle name="Saída 2 4 3" xfId="27184" xr:uid="{5C831347-F702-4108-A2D7-E9165C849491}"/>
    <cellStyle name="Saída 2 4 3 2" xfId="37913" xr:uid="{FDA8F6D3-D506-431D-A84B-498AC9EA5720}"/>
    <cellStyle name="Saída 2 4 4" xfId="30863" xr:uid="{41707FFD-E9F9-4209-9E68-86E18EF1D7B4}"/>
    <cellStyle name="Saída 2 5" xfId="12235" xr:uid="{A8DBA48A-CC00-4407-BA25-02F45BEDABF8}"/>
    <cellStyle name="Saída 2 6" xfId="14689" xr:uid="{84CEB09C-8241-4666-97FE-DAE7C345601C}"/>
    <cellStyle name="Saída 2 6 2" xfId="21699" xr:uid="{1AF09777-63E5-43F9-A7BA-C53BDB4ABDFD}"/>
    <cellStyle name="Saída 2 6 2 2" xfId="36098" xr:uid="{6AC30097-BC99-4FA9-9878-A3AA785D1A09}"/>
    <cellStyle name="Saída 2 6 3" xfId="31682" xr:uid="{0C3ADBEE-9813-4F07-9F11-6CF1ACC54FEA}"/>
    <cellStyle name="Saída 2 7" xfId="23727" xr:uid="{8395189B-BFC7-4963-B5DA-89175910209B}"/>
    <cellStyle name="Saída 2 7 2" xfId="26762" xr:uid="{0479B6F9-55C9-4FE9-A721-F40794FE9146}"/>
    <cellStyle name="Saída 2 7 2 2" xfId="37556" xr:uid="{A644182E-78CE-46C1-8272-CFBED137A374}"/>
    <cellStyle name="Saída 2 7 3" xfId="36517" xr:uid="{265964B3-59CC-424B-838E-BB5231C01C99}"/>
    <cellStyle name="Saída 3" xfId="1094" xr:uid="{ABE15758-D4E5-46D5-AD0C-6FC5C59AFE87}"/>
    <cellStyle name="Saída 3 2" xfId="8475" xr:uid="{33C18432-6FD2-4344-A928-82014509ED70}"/>
    <cellStyle name="Saída 3 2 2" xfId="14693" xr:uid="{AA3D411E-5AC1-45FA-AE6C-2A60042A64F8}"/>
    <cellStyle name="Saída 3 2 2 2" xfId="27523" xr:uid="{00631548-0A34-4110-A995-93813EEDBEC3}"/>
    <cellStyle name="Saída 3 2 2 2 2" xfId="38121" xr:uid="{C327611B-30C3-436F-8CB6-FDCDC392EEAC}"/>
    <cellStyle name="Saída 3 2 2 3" xfId="31686" xr:uid="{8D25FB0B-387D-4700-9899-6378C1B91980}"/>
    <cellStyle name="Saída 3 2 3" xfId="21822" xr:uid="{123F8829-B268-4B4B-A842-0DA489DE5FAC}"/>
    <cellStyle name="Saída 3 2 4" xfId="25714" xr:uid="{6868A907-8EEB-478E-A98E-0E8F9AAADD1D}"/>
    <cellStyle name="Saída 3 2 4 2" xfId="27021" xr:uid="{9BBB2458-F2C6-409E-B4AF-BD825397434C}"/>
    <cellStyle name="Saída 3 2 4 2 2" xfId="37786" xr:uid="{00F6A56F-FC56-46ED-91CD-302FB59CE9B3}"/>
    <cellStyle name="Saída 3 2 4 3" xfId="36939" xr:uid="{C785F8CE-BAAE-46FC-9837-9D27190BB70A}"/>
    <cellStyle name="Saída 3 2 5" xfId="30122" xr:uid="{A145D0B4-6AB5-46D1-A2BE-916472137B34}"/>
    <cellStyle name="Saída 3 3" xfId="9039" xr:uid="{18CCA7A4-A9B5-434C-87F4-BA4BDAC35974}"/>
    <cellStyle name="Saída 3 3 2" xfId="14694" xr:uid="{809C8ED3-AAC6-45F0-8F98-9E5173D67296}"/>
    <cellStyle name="Saída 3 3 2 2" xfId="26551" xr:uid="{A82D60CB-11B2-4C6D-950D-2878B3346128}"/>
    <cellStyle name="Saída 3 3 2 2 2" xfId="37495" xr:uid="{EEC29A24-3230-46B3-8CBD-EA3235B1EFA2}"/>
    <cellStyle name="Saída 3 3 2 3" xfId="31687" xr:uid="{6BEE2139-C676-433D-B8DD-A9E15942B1C3}"/>
    <cellStyle name="Saída 3 3 3" xfId="27572" xr:uid="{22904C47-AB9B-465D-8FD5-49D533830834}"/>
    <cellStyle name="Saída 3 3 3 2" xfId="38152" xr:uid="{C68955F4-5EA1-44B3-94AA-8092C54263C2}"/>
    <cellStyle name="Saída 3 3 4" xfId="30608" xr:uid="{74DC942F-F259-4400-815C-9E1DEA733C30}"/>
    <cellStyle name="Saída 3 4" xfId="12237" xr:uid="{3D40AEA3-5D73-4A86-B5A0-24D3B6FD9E01}"/>
    <cellStyle name="Saída 3 5" xfId="14692" xr:uid="{7BDDEC06-C250-4C6F-9D0E-69A5A7087EB1}"/>
    <cellStyle name="Saída 3 5 2" xfId="21738" xr:uid="{610CC7BC-5F81-49B3-B189-6BCDE3A7EE23}"/>
    <cellStyle name="Saída 3 5 2 2" xfId="36122" xr:uid="{C8C5CD49-6B6B-404E-B939-0635A907271F}"/>
    <cellStyle name="Saída 3 5 3" xfId="31685" xr:uid="{49C826DF-B86F-48B8-A431-D319FA18AEDD}"/>
    <cellStyle name="Saída 3 6" xfId="18422" xr:uid="{A42E2677-7688-4288-8CBB-FDF7446B4D6F}"/>
    <cellStyle name="Saída 3 6 2" xfId="35198" xr:uid="{DCD283FC-5EE4-4F84-9E5A-D6B949BD5411}"/>
    <cellStyle name="Saída 4" xfId="7974" xr:uid="{0C41508A-1B20-4B26-B2D2-D6B26E9963A0}"/>
    <cellStyle name="Saída 4 2" xfId="9271" xr:uid="{E5BCE579-90C7-4FDA-8B5A-EBBC6FA20AFC}"/>
    <cellStyle name="Saída 4 2 2" xfId="14696" xr:uid="{D1E461BF-363E-4888-BB3D-AA9762610BF3}"/>
    <cellStyle name="Saída 4 2 2 2" xfId="19258" xr:uid="{41EE78B6-2793-4D14-9E09-46A0EC36340B}"/>
    <cellStyle name="Saída 4 2 2 2 2" xfId="35510" xr:uid="{CFD84F74-E9E1-426B-B1C7-21394FF4F1B7}"/>
    <cellStyle name="Saída 4 2 2 3" xfId="31689" xr:uid="{DD0FF669-4C8D-4C12-B572-22860940A4D3}"/>
    <cellStyle name="Saída 4 2 3" xfId="26530" xr:uid="{9050F176-E689-4DCF-B135-218D2347FB06}"/>
    <cellStyle name="Saída 4 2 3 2" xfId="37479" xr:uid="{9D748C43-A3FF-457F-AF04-5B7639E2B77A}"/>
    <cellStyle name="Saída 4 2 4" xfId="30815" xr:uid="{1CF8FD3C-0A6D-4807-AA4E-10D1ED19F87F}"/>
    <cellStyle name="Saída 4 3" xfId="8575" xr:uid="{4E3A2944-BB9A-446F-AC91-60CF569449A7}"/>
    <cellStyle name="Saída 4 3 2" xfId="14697" xr:uid="{DF640EB8-2ACF-4387-87AD-626433DE80C8}"/>
    <cellStyle name="Saída 4 3 2 2" xfId="21164" xr:uid="{0FA691E7-B43A-4B0A-9E73-E42E631C60C5}"/>
    <cellStyle name="Saída 4 3 2 2 2" xfId="35990" xr:uid="{3FA3D3A3-3A44-466B-8F67-1E1E92EC4732}"/>
    <cellStyle name="Saída 4 3 2 3" xfId="31690" xr:uid="{C0D94337-340E-4D60-8811-95746DC80AD8}"/>
    <cellStyle name="Saída 4 3 3" xfId="20309" xr:uid="{F76E1691-15CD-40FE-82A3-946913B3788E}"/>
    <cellStyle name="Saída 4 3 3 2" xfId="35808" xr:uid="{9250654F-4CA3-4EFC-8D88-1A1299EB3BC7}"/>
    <cellStyle name="Saída 4 3 4" xfId="30163" xr:uid="{FA0B3EC0-D213-460F-8F85-790660417BA5}"/>
    <cellStyle name="Saída 4 4" xfId="12238" xr:uid="{209F4035-BBE0-4E7E-9A43-5995A6E144E2}"/>
    <cellStyle name="Saída 4 5" xfId="14695" xr:uid="{17E67680-385A-48E8-B5B4-C25A943E53ED}"/>
    <cellStyle name="Saída 4 5 2" xfId="19145" xr:uid="{92861163-F35D-4B9E-B1F6-31BA90D96D43}"/>
    <cellStyle name="Saída 4 5 2 2" xfId="35441" xr:uid="{39739D72-BC13-4B68-A46A-3D663CD099B3}"/>
    <cellStyle name="Saída 4 5 3" xfId="31688" xr:uid="{EFB64316-681A-4A1A-AEB5-201E470C9936}"/>
    <cellStyle name="Saída 4 6" xfId="25417" xr:uid="{3183C50D-8381-42B6-B9C5-C318BDA9EC95}"/>
    <cellStyle name="Saída 4 6 2" xfId="27012" xr:uid="{BF09C4C8-E13B-4651-9D65-2FBD22B2B780}"/>
    <cellStyle name="Saída 4 6 2 2" xfId="37778" xr:uid="{FE9FC446-04D2-428A-81F6-0640E427F965}"/>
    <cellStyle name="Saída 4 6 3" xfId="36749" xr:uid="{ABD42AC7-E8E9-40BD-8F41-E7F2800F7C87}"/>
    <cellStyle name="Saída 5" xfId="7975" xr:uid="{61A18793-2D18-4AA1-9E14-645AD9BC93AA}"/>
    <cellStyle name="Saída 5 2" xfId="9272" xr:uid="{8CE8ED1F-862C-4537-B236-E59A91B1CF10}"/>
    <cellStyle name="Saída 5 2 2" xfId="14699" xr:uid="{BA59AD1E-24A0-4BD1-BCE8-A5C95AD0BE0F}"/>
    <cellStyle name="Saída 5 2 2 2" xfId="23360" xr:uid="{1E2148FF-48A6-48C5-88B1-B9A3A31A2877}"/>
    <cellStyle name="Saída 5 2 2 2 2" xfId="36378" xr:uid="{0B7B9815-B314-44EC-919F-D770BD09901C}"/>
    <cellStyle name="Saída 5 2 2 3" xfId="31692" xr:uid="{9C2F717A-575A-4D50-86E4-D1EA3ACD57E5}"/>
    <cellStyle name="Saída 5 2 3" xfId="27497" xr:uid="{F1E4087C-44B4-407A-8377-1B14A4907D20}"/>
    <cellStyle name="Saída 5 2 3 2" xfId="38101" xr:uid="{7E16BA50-0C35-4B95-B8B8-F36D3FB9F724}"/>
    <cellStyle name="Saída 5 2 4" xfId="30816" xr:uid="{546F5940-06E8-4196-A760-0FCEEABE8B9F}"/>
    <cellStyle name="Saída 5 3" xfId="8574" xr:uid="{2A4662A3-9A22-483E-A5D6-A81E58EAB762}"/>
    <cellStyle name="Saída 5 3 2" xfId="14700" xr:uid="{E5F40663-8B19-4D74-A049-A101FCE43581}"/>
    <cellStyle name="Saída 5 3 2 2" xfId="27522" xr:uid="{A49DA9B9-0D26-4FD6-9D49-9F607D0196B4}"/>
    <cellStyle name="Saída 5 3 2 2 2" xfId="38120" xr:uid="{74BFF862-E230-4A0D-94CE-70CE296043E6}"/>
    <cellStyle name="Saída 5 3 2 3" xfId="31693" xr:uid="{62E30419-2370-4A17-9E29-AD025C097BB4}"/>
    <cellStyle name="Saída 5 3 3" xfId="22955" xr:uid="{CA04B660-30B1-4F33-9BEE-37F1A141102A}"/>
    <cellStyle name="Saída 5 3 3 2" xfId="36308" xr:uid="{C987EDCE-EDF1-4B5D-955D-67B82E2E75B1}"/>
    <cellStyle name="Saída 5 3 4" xfId="30162" xr:uid="{3E88BAB6-EB94-4346-BE49-C6631332B171}"/>
    <cellStyle name="Saída 5 4" xfId="12239" xr:uid="{B87C9A81-21AC-4021-B51E-7C6E8919B769}"/>
    <cellStyle name="Saída 5 5" xfId="14698" xr:uid="{0A50058E-1650-42E0-BF92-08435939A430}"/>
    <cellStyle name="Saída 5 5 2" xfId="26552" xr:uid="{647C9D22-C54B-40F4-AF85-0FCB7AC1B064}"/>
    <cellStyle name="Saída 5 5 2 2" xfId="37496" xr:uid="{716AB98A-8042-429D-967D-7E1A9E3F18FC}"/>
    <cellStyle name="Saída 5 5 3" xfId="31691" xr:uid="{30DE8CC2-8C4F-4C0F-B48D-3D1EE94F804C}"/>
    <cellStyle name="Saída 5 6" xfId="25418" xr:uid="{EBE55062-974C-480F-9F7C-0798BCB60988}"/>
    <cellStyle name="Saída 5 6 2" xfId="26871" xr:uid="{F1D1893B-162A-4CDB-ABD4-D8819742E617}"/>
    <cellStyle name="Saída 5 6 2 2" xfId="37659" xr:uid="{2CEC3089-2A5A-41FC-8BD7-8916BBC41EC5}"/>
    <cellStyle name="Saída 5 6 3" xfId="36750" xr:uid="{55C3F878-B723-490D-BD42-7F9036C008E9}"/>
    <cellStyle name="Saída 6" xfId="7976" xr:uid="{BAA25184-4FB2-4F1B-99A4-0D1AF2E2F5FC}"/>
    <cellStyle name="Saída 6 2" xfId="9273" xr:uid="{CE4D96E8-869B-43E3-912D-0D97D3B80CD6}"/>
    <cellStyle name="Saída 6 2 2" xfId="14702" xr:uid="{351B34F6-F760-478D-8B34-56798EFEE974}"/>
    <cellStyle name="Saída 6 2 2 2" xfId="18531" xr:uid="{BFF58F6F-CFB1-4355-9A5B-CC5C2757B901}"/>
    <cellStyle name="Saída 6 2 2 2 2" xfId="35246" xr:uid="{99048E43-4FB2-43FE-B4F1-F50E39672BC8}"/>
    <cellStyle name="Saída 6 2 2 3" xfId="31695" xr:uid="{AD4C861C-49C3-438A-B8DD-220B106EF542}"/>
    <cellStyle name="Saída 6 2 3" xfId="26840" xr:uid="{63DED25A-EE73-4B23-A3B2-AC5B06CEE915}"/>
    <cellStyle name="Saída 6 2 3 2" xfId="37629" xr:uid="{EEABA558-1352-492C-BAE4-7FA9A5C08BD7}"/>
    <cellStyle name="Saída 6 2 4" xfId="30817" xr:uid="{92551A54-93E6-4577-ABBD-96819C96F9B3}"/>
    <cellStyle name="Saída 6 3" xfId="8573" xr:uid="{1045C8A5-A8B8-4B23-976E-0684D7544C3B}"/>
    <cellStyle name="Saída 6 3 2" xfId="14703" xr:uid="{F2DAFF27-182C-4AB9-834F-2B7F2FF49613}"/>
    <cellStyle name="Saída 6 3 2 2" xfId="27237" xr:uid="{1E394BAD-8B73-4161-8985-B66E206862B6}"/>
    <cellStyle name="Saída 6 3 2 2 2" xfId="37951" xr:uid="{B4FC9C12-CBA3-471A-8B77-BC021026009C}"/>
    <cellStyle name="Saída 6 3 2 3" xfId="31696" xr:uid="{7B827C70-CDD8-41CC-8704-99C8DAE254FA}"/>
    <cellStyle name="Saída 6 3 3" xfId="18707" xr:uid="{374CA0CE-2F0E-4B60-B8EE-14EECD31795E}"/>
    <cellStyle name="Saída 6 3 3 2" xfId="35288" xr:uid="{B71B43E0-BC2C-4BD3-A092-D05BD3C75C7A}"/>
    <cellStyle name="Saída 6 3 4" xfId="30161" xr:uid="{194ADBB2-72E5-4650-8C9F-92E263F58CBD}"/>
    <cellStyle name="Saída 6 4" xfId="12240" xr:uid="{065DF619-E1D6-4C29-9BB4-9B86C8A0F07A}"/>
    <cellStyle name="Saída 6 5" xfId="14701" xr:uid="{8516D41D-6774-4C5A-B9FF-09D52D5DE28B}"/>
    <cellStyle name="Saída 6 5 2" xfId="26550" xr:uid="{9F40A615-F96F-4073-A8B0-BAF011735D11}"/>
    <cellStyle name="Saída 6 5 2 2" xfId="37494" xr:uid="{0CEF38DC-C944-46C1-8819-D0EFDB64CB72}"/>
    <cellStyle name="Saída 6 5 3" xfId="31694" xr:uid="{0D727E3D-3408-4D0B-AED4-5432821DC718}"/>
    <cellStyle name="Saída 6 6" xfId="25419" xr:uid="{7F52493B-18A0-4F55-87B0-59C880045E7E}"/>
    <cellStyle name="Saída 6 6 2" xfId="27029" xr:uid="{1215E29A-29CB-4CCD-897E-B952D0185AF2}"/>
    <cellStyle name="Saída 6 6 2 2" xfId="37793" xr:uid="{7405A3B1-C1CD-47D1-9A22-7C65958DF7AB}"/>
    <cellStyle name="Saída 6 6 3" xfId="36751" xr:uid="{9AC24850-E260-4051-8B7D-C02A1188EB5E}"/>
    <cellStyle name="Saída 7" xfId="8341" xr:uid="{F2D1B822-5C55-4AF2-BF0C-2AA5840E3136}"/>
    <cellStyle name="Saída 7 2" xfId="9449" xr:uid="{61F332BA-5A4F-463C-AF9E-5EA4C5D542F4}"/>
    <cellStyle name="Saída 7 2 2" xfId="14705" xr:uid="{4C27A15F-FAA9-478B-B209-02C58D0859E0}"/>
    <cellStyle name="Saída 7 2 2 2" xfId="20510" xr:uid="{EEA369D4-42CB-4D22-94AA-7F5286541445}"/>
    <cellStyle name="Saída 7 2 2 2 2" xfId="35849" xr:uid="{E2FDE472-FEE5-4673-A880-A9B08B36BAB8}"/>
    <cellStyle name="Saída 7 2 2 3" xfId="31698" xr:uid="{F0AEFBE3-185A-43B8-9A0D-1E742C683EDD}"/>
    <cellStyle name="Saída 7 2 3" xfId="23328" xr:uid="{49B8C268-37BA-4615-BCED-A4134B20AA0C}"/>
    <cellStyle name="Saída 7 2 3 2" xfId="36360" xr:uid="{94DBA40D-1E76-43BE-BE0C-76F422DF653D}"/>
    <cellStyle name="Saída 7 2 4" xfId="30929" xr:uid="{F5DE18F5-D320-40C6-ACBB-4E8E8C4803FB}"/>
    <cellStyle name="Saída 7 3" xfId="12241" xr:uid="{A8DDD891-143B-4565-8E82-6635F88C0239}"/>
    <cellStyle name="Saída 7 4" xfId="14704" xr:uid="{B0443CB7-16FF-4608-B10B-4BF6F8A7C6C8}"/>
    <cellStyle name="Saída 7 4 2" xfId="21700" xr:uid="{43B8920D-F529-4395-92A1-CF27052DFD2E}"/>
    <cellStyle name="Saída 7 4 2 2" xfId="36099" xr:uid="{E29BC4F4-CBEC-4689-937E-99B2175A0929}"/>
    <cellStyle name="Saída 7 4 3" xfId="31697" xr:uid="{2A3DEB27-204B-4F0E-9399-252ABC86EBDD}"/>
    <cellStyle name="Saída 7 5" xfId="25637" xr:uid="{35B645B8-91A9-42F1-BF62-A749DF6A33C0}"/>
    <cellStyle name="Saída 7 5 2" xfId="27337" xr:uid="{05266ACC-4AE5-4FFC-9F99-529A3AB501A9}"/>
    <cellStyle name="Saída 7 5 2 2" xfId="38027" xr:uid="{26BBB9BB-FA14-4360-B63C-CC7BA163CA4C}"/>
    <cellStyle name="Saída 7 5 3" xfId="36879" xr:uid="{FF081DDB-1C72-460A-9967-0CFC1BFFBF09}"/>
    <cellStyle name="Saída 7 6" xfId="30035" xr:uid="{06469F1A-CD15-49C0-8511-27380DF8CED5}"/>
    <cellStyle name="Saída 8" xfId="9296" xr:uid="{247F25A4-E543-4113-82EF-BA8AF9DFCBCC}"/>
    <cellStyle name="Saída 8 2" xfId="14706" xr:uid="{21BE7035-7CD4-46A4-9A83-4EB2EEA0020D}"/>
    <cellStyle name="Saída 8 2 2" xfId="18738" xr:uid="{940BD988-BF98-48F5-9F53-5BF6A567569D}"/>
    <cellStyle name="Saída 8 2 2 2" xfId="35305" xr:uid="{6BBBB756-CB71-4391-9478-BBE0D75619CE}"/>
    <cellStyle name="Saída 8 2 3" xfId="31699" xr:uid="{8DC46D82-29AA-4725-A9F3-0C18CE4CCA33}"/>
    <cellStyle name="Saída 8 3" xfId="21819" xr:uid="{52363CD7-697F-44CB-B63A-3E7AF6B83883}"/>
    <cellStyle name="Saída 8 4" xfId="26107" xr:uid="{7C6443FD-6885-4FF7-8B3E-D87A4FCD4337}"/>
    <cellStyle name="Saída 8 4 2" xfId="20083" xr:uid="{597C6F33-D1DE-4FC1-91E4-C343945A06B7}"/>
    <cellStyle name="Saída 8 4 2 2" xfId="35754" xr:uid="{9493BFFC-0631-4A73-A436-441F0346CFD8}"/>
    <cellStyle name="Saída 8 4 3" xfId="37260" xr:uid="{30551C50-87C4-4634-8747-8ADCF674BF9F}"/>
    <cellStyle name="Saída 8 5" xfId="30839" xr:uid="{9B40B340-C688-4278-A1A4-D51FA7760F30}"/>
    <cellStyle name="Saída 9" xfId="12234" xr:uid="{0D58507D-1783-46E0-97D9-520DC2282010}"/>
    <cellStyle name="Salida 2" xfId="403" xr:uid="{6AC75DF4-59BB-4658-93E3-6246CB920A03}"/>
    <cellStyle name="Salida 2 10" xfId="3842" xr:uid="{40ADA2D9-4BB5-4369-A299-850425989B35}"/>
    <cellStyle name="Salida 2 10 2" xfId="6087" xr:uid="{445CC56D-8645-4550-9675-FC5D23DC1E9C}"/>
    <cellStyle name="Salida 2 10 2 2" xfId="12244" xr:uid="{C36D6ABD-966C-4E75-8AB2-FF47F08391D6}"/>
    <cellStyle name="Salida 2 10 3" xfId="8343" xr:uid="{F82BAC9B-A25E-48C0-A81C-2D2423A7DC04}"/>
    <cellStyle name="Salida 2 10 3 2" xfId="9451" xr:uid="{65C91F12-92E7-4574-BA11-0224C7BC15E5}"/>
    <cellStyle name="Salida 2 10 3 2 2" xfId="14709" xr:uid="{6164847C-93ED-427D-80CC-38CEC18BCA91}"/>
    <cellStyle name="Salida 2 10 3 2 2 2" xfId="19743" xr:uid="{807BE3A7-C792-4179-8094-F1C2BE3077C8}"/>
    <cellStyle name="Salida 2 10 3 2 2 2 2" xfId="35682" xr:uid="{38517ED7-9705-4354-AF66-50DA8D8D74D2}"/>
    <cellStyle name="Salida 2 10 3 2 2 3" xfId="31702" xr:uid="{9B85289E-758B-4598-B02B-51172BBFEFB2}"/>
    <cellStyle name="Salida 2 10 3 2 3" xfId="27164" xr:uid="{A143AE7E-56D5-4120-9A80-1D5E2588AB35}"/>
    <cellStyle name="Salida 2 10 3 2 3 2" xfId="37901" xr:uid="{32A65F13-B861-4A04-A770-67516C4FADA9}"/>
    <cellStyle name="Salida 2 10 3 2 4" xfId="30931" xr:uid="{D324F1AB-30B0-4AC2-B141-02596C960980}"/>
    <cellStyle name="Salida 2 10 3 3" xfId="12245" xr:uid="{405ED5FC-CC55-4A26-AB1B-880B65BB3075}"/>
    <cellStyle name="Salida 2 10 3 4" xfId="14708" xr:uid="{EF1ABA3F-3579-4523-BA94-9934B7EC1EEC}"/>
    <cellStyle name="Salida 2 10 3 4 2" xfId="18385" xr:uid="{E96E8585-0BE6-4BB6-8582-677611AE9B4E}"/>
    <cellStyle name="Salida 2 10 3 4 2 2" xfId="35186" xr:uid="{EBD17B2C-D68D-47AE-8480-C01F872B03FE}"/>
    <cellStyle name="Salida 2 10 3 4 3" xfId="31701" xr:uid="{CF0F8083-8768-4D65-9424-3B053B43ED90}"/>
    <cellStyle name="Salida 2 10 3 5" xfId="25639" xr:uid="{3B466858-5260-4FF0-9FFB-ABA53CD42E5B}"/>
    <cellStyle name="Salida 2 10 3 5 2" xfId="26601" xr:uid="{8A290C89-52B4-45D0-B89B-F3441B5A7267}"/>
    <cellStyle name="Salida 2 10 3 5 2 2" xfId="37533" xr:uid="{79558764-74B8-4E36-9647-F1323A0547EF}"/>
    <cellStyle name="Salida 2 10 3 5 3" xfId="36881" xr:uid="{2305BF8C-96DC-4341-8B56-2BE6C3CCAEC7}"/>
    <cellStyle name="Salida 2 10 3 6" xfId="30037" xr:uid="{D66D75AA-7EEB-4FA7-A5A4-F1F19878D745}"/>
    <cellStyle name="Salida 2 10 4" xfId="8984" xr:uid="{E253D2DD-534D-4915-98D1-37DEB18C39C4}"/>
    <cellStyle name="Salida 2 10 4 2" xfId="14710" xr:uid="{5C8A1247-2C4F-46DF-87DF-A722EBDFEC56}"/>
    <cellStyle name="Salida 2 10 4 2 2" xfId="18997" xr:uid="{44EDB644-3239-404A-A07E-DF3862BCF569}"/>
    <cellStyle name="Salida 2 10 4 2 2 2" xfId="35411" xr:uid="{68031E98-682D-4C25-88F1-D5817E87827D}"/>
    <cellStyle name="Salida 2 10 4 2 3" xfId="31703" xr:uid="{CC188897-AB7D-4B89-B5F5-01E5604C5ECF}"/>
    <cellStyle name="Salida 2 10 4 3" xfId="21825" xr:uid="{F15CBFA5-1A3E-48ED-98D3-9AA7A53E2B54}"/>
    <cellStyle name="Salida 2 10 4 4" xfId="25992" xr:uid="{0E46AF7A-6091-4D4A-8173-D356F9D78D3E}"/>
    <cellStyle name="Salida 2 10 4 4 2" xfId="18943" xr:uid="{25824808-B804-4070-960F-0ECC9EDCE94C}"/>
    <cellStyle name="Salida 2 10 4 4 2 2" xfId="35385" xr:uid="{0F6984A3-A4C2-431B-B715-7461D5090FC6}"/>
    <cellStyle name="Salida 2 10 4 4 3" xfId="37168" xr:uid="{81120181-5191-4BCC-90B5-B3C99DDDC3D6}"/>
    <cellStyle name="Salida 2 10 4 5" xfId="30553" xr:uid="{ABA5643B-9E03-4C17-8292-A8E5E99034D8}"/>
    <cellStyle name="Salida 2 10 5" xfId="12243" xr:uid="{A06B63DD-4DE3-4C8C-BECF-D390F86F1FE9}"/>
    <cellStyle name="Salida 2 10 6" xfId="14707" xr:uid="{F9A97B6F-4D98-4A52-A51F-DBF15B3E3E65}"/>
    <cellStyle name="Salida 2 10 6 2" xfId="23362" xr:uid="{D7F79BB2-28AA-49D2-A901-14B6D2F83512}"/>
    <cellStyle name="Salida 2 10 6 2 2" xfId="36380" xr:uid="{A9B9B078-33E4-4390-9ED3-74B8E7334827}"/>
    <cellStyle name="Salida 2 10 6 3" xfId="31700" xr:uid="{CF3FCE10-D0BB-4852-AE92-E4BAB0DA0DFD}"/>
    <cellStyle name="Salida 2 10 7" xfId="22044" xr:uid="{DF4E0419-724A-4EC9-9696-14DB207E18E0}"/>
    <cellStyle name="Salida 2 10 7 2" xfId="36210" xr:uid="{EE874435-3737-4308-B251-75603E1D70DF}"/>
    <cellStyle name="Salida 2 11" xfId="3843" xr:uid="{D2186D56-230D-401A-823D-3214B36EEEF7}"/>
    <cellStyle name="Salida 2 11 2" xfId="6088" xr:uid="{4D903AA3-BE38-410D-AF59-DAA57DEF4251}"/>
    <cellStyle name="Salida 2 11 2 2" xfId="12247" xr:uid="{5D88BDA6-4344-4914-8281-603D5EEED3A0}"/>
    <cellStyle name="Salida 2 11 3" xfId="8344" xr:uid="{DA1B661B-1F69-46A7-8D5D-5058C3A6655A}"/>
    <cellStyle name="Salida 2 11 3 2" xfId="9452" xr:uid="{95588C2C-3613-4D71-A1BA-522907FC6109}"/>
    <cellStyle name="Salida 2 11 3 2 2" xfId="14713" xr:uid="{7E55E84E-C9D6-4CCF-9B81-7A7DB572771C}"/>
    <cellStyle name="Salida 2 11 3 2 2 2" xfId="18781" xr:uid="{54F318C3-71F1-4049-9BD1-A52C80AC4A0E}"/>
    <cellStyle name="Salida 2 11 3 2 2 2 2" xfId="35328" xr:uid="{5AEBDF41-4706-406A-B7DD-4AAF4D1804BF}"/>
    <cellStyle name="Salida 2 11 3 2 2 3" xfId="31706" xr:uid="{2BBA2BAD-F438-489D-96A4-69E8FF22B475}"/>
    <cellStyle name="Salida 2 11 3 2 3" xfId="27187" xr:uid="{F9CC726D-2434-4A73-8BAC-0C3FA744A58C}"/>
    <cellStyle name="Salida 2 11 3 2 3 2" xfId="37916" xr:uid="{D51EFBE2-72E8-4890-ADD2-D0B2E213EE7D}"/>
    <cellStyle name="Salida 2 11 3 2 4" xfId="30932" xr:uid="{902F80F8-341A-47A6-ADE3-ABF183295F20}"/>
    <cellStyle name="Salida 2 11 3 3" xfId="12248" xr:uid="{472F7C34-CE5A-43B3-873B-36F4201E33A8}"/>
    <cellStyle name="Salida 2 11 3 4" xfId="14712" xr:uid="{A4485DCA-5FEA-4057-8DD7-DCA29A6255FD}"/>
    <cellStyle name="Salida 2 11 3 4 2" xfId="18839" xr:uid="{2998D980-F064-45A5-8D71-3DD46C8F5760}"/>
    <cellStyle name="Salida 2 11 3 4 2 2" xfId="35342" xr:uid="{8E907C21-418E-406C-B451-E542D9911A23}"/>
    <cellStyle name="Salida 2 11 3 4 3" xfId="31705" xr:uid="{25AEA557-C1B1-4F15-AF73-8F6E85A67D5A}"/>
    <cellStyle name="Salida 2 11 3 5" xfId="25640" xr:uid="{2F4BF99D-6F7A-44DC-9643-9021C2F6B358}"/>
    <cellStyle name="Salida 2 11 3 5 2" xfId="26519" xr:uid="{44AFBC3B-55F5-4842-A952-C1557EA53578}"/>
    <cellStyle name="Salida 2 11 3 5 2 2" xfId="37470" xr:uid="{DAE74E7F-ACAB-433D-80A1-25187712857D}"/>
    <cellStyle name="Salida 2 11 3 5 3" xfId="36882" xr:uid="{6FD9AC70-A005-4B99-A51D-AC97CB7E770A}"/>
    <cellStyle name="Salida 2 11 3 6" xfId="30038" xr:uid="{0A765C37-CA6F-49E8-9DF3-4FFD7F84A659}"/>
    <cellStyle name="Salida 2 11 4" xfId="8983" xr:uid="{B6256DEA-D0ED-4949-A245-CE1D02AF40EB}"/>
    <cellStyle name="Salida 2 11 4 2" xfId="14714" xr:uid="{F8366684-A8D3-4CDC-B84A-A63249A66DC1}"/>
    <cellStyle name="Salida 2 11 4 2 2" xfId="21037" xr:uid="{4B063B0D-6944-4609-870A-0B215C874990}"/>
    <cellStyle name="Salida 2 11 4 2 2 2" xfId="35954" xr:uid="{1ED57195-16E7-4E94-AB7B-D960321825A3}"/>
    <cellStyle name="Salida 2 11 4 2 3" xfId="31707" xr:uid="{EF8554A0-187B-45C8-8EA7-9D1405C9F3B1}"/>
    <cellStyle name="Salida 2 11 4 3" xfId="21827" xr:uid="{A02351C4-A3A8-49D3-8DD9-ED90E4BA25CA}"/>
    <cellStyle name="Salida 2 11 4 4" xfId="25991" xr:uid="{FF23835B-FA56-4697-AAF5-53C7444B7AA2}"/>
    <cellStyle name="Salida 2 11 4 4 2" xfId="18700" xr:uid="{3F85EAD9-F226-43D2-9773-A9AF46FC05B5}"/>
    <cellStyle name="Salida 2 11 4 4 2 2" xfId="35281" xr:uid="{07E7FDDA-918F-458B-8AE2-7B14424E4AD1}"/>
    <cellStyle name="Salida 2 11 4 4 3" xfId="37167" xr:uid="{D75B0823-1523-44FA-B014-821187BBDC42}"/>
    <cellStyle name="Salida 2 11 4 5" xfId="30552" xr:uid="{00B510E6-A96E-4B8C-B2C4-EF2AAADEEE94}"/>
    <cellStyle name="Salida 2 11 5" xfId="12246" xr:uid="{E6652B7E-085A-4E80-B8E5-5FBD56AADF22}"/>
    <cellStyle name="Salida 2 11 6" xfId="14711" xr:uid="{0870498E-A690-431B-88A2-39586CB8F473}"/>
    <cellStyle name="Salida 2 11 6 2" xfId="19738" xr:uid="{CB6172D4-337C-4005-85D6-EE3C85F7D053}"/>
    <cellStyle name="Salida 2 11 6 2 2" xfId="35680" xr:uid="{100F4086-A10E-484F-904E-B4767A0A5BF2}"/>
    <cellStyle name="Salida 2 11 6 3" xfId="31704" xr:uid="{73EB8760-4593-45D6-8E72-2374DFFB9971}"/>
    <cellStyle name="Salida 2 11 7" xfId="29152" xr:uid="{C899D9F5-AF20-4743-A728-F2535F16F85C}"/>
    <cellStyle name="Salida 2 11 7 2" xfId="38259" xr:uid="{F0919091-3E92-4D23-8807-F355DA63095A}"/>
    <cellStyle name="Salida 2 12" xfId="3844" xr:uid="{A16BEF03-461F-4A2F-A2B3-D4407A19226E}"/>
    <cellStyle name="Salida 2 12 2" xfId="6089" xr:uid="{A88B781F-164F-4BF2-AFE0-5A5AA5F4809C}"/>
    <cellStyle name="Salida 2 12 2 2" xfId="12250" xr:uid="{EBC455B6-7CD0-491C-8782-C462D2FBBCCA}"/>
    <cellStyle name="Salida 2 12 3" xfId="8345" xr:uid="{D835FB08-551A-47E1-B0E1-D271741812ED}"/>
    <cellStyle name="Salida 2 12 3 2" xfId="9453" xr:uid="{82FCC562-E49D-4A94-A9FC-A5D4115C6E91}"/>
    <cellStyle name="Salida 2 12 3 2 2" xfId="14717" xr:uid="{B8FA04B1-7F16-4E69-BBB6-DB4E11EBD725}"/>
    <cellStyle name="Salida 2 12 3 2 2 2" xfId="18963" xr:uid="{EA0AB289-F3AC-44A6-8E56-7279105CE6FE}"/>
    <cellStyle name="Salida 2 12 3 2 2 2 2" xfId="35392" xr:uid="{82FEB972-05ED-4693-B3DE-D4F88EA7D37F}"/>
    <cellStyle name="Salida 2 12 3 2 2 3" xfId="31710" xr:uid="{7AD58F09-84FD-4A26-A112-F4083391AB38}"/>
    <cellStyle name="Salida 2 12 3 2 3" xfId="27203" xr:uid="{17FC8AB8-3930-4A9E-870B-2A06C161134B}"/>
    <cellStyle name="Salida 2 12 3 2 3 2" xfId="37927" xr:uid="{9B4A601A-A5A6-46A3-B0EF-3C8250EC3E80}"/>
    <cellStyle name="Salida 2 12 3 2 4" xfId="30933" xr:uid="{4EA2F02F-A967-4194-A08D-3DB1D6414BD2}"/>
    <cellStyle name="Salida 2 12 3 3" xfId="12251" xr:uid="{FBA2DC00-C90C-4E51-9175-FCA0613D0EFE}"/>
    <cellStyle name="Salida 2 12 3 4" xfId="14716" xr:uid="{29788434-3A9D-4749-9777-9B21427C3F5C}"/>
    <cellStyle name="Salida 2 12 3 4 2" xfId="26553" xr:uid="{C274BBDF-8E7A-4BC7-BA87-AD3745E6CEAC}"/>
    <cellStyle name="Salida 2 12 3 4 2 2" xfId="37497" xr:uid="{A43AA91B-126A-4639-89A9-A1AB5C820D2A}"/>
    <cellStyle name="Salida 2 12 3 4 3" xfId="31709" xr:uid="{B58046C8-1024-4BB2-A6E7-30C5772035E8}"/>
    <cellStyle name="Salida 2 12 3 5" xfId="25641" xr:uid="{19EA1CA2-A6A8-48E3-8B8E-E9AA675F84CE}"/>
    <cellStyle name="Salida 2 12 3 5 2" xfId="27490" xr:uid="{83E3B6D1-28A4-429A-A2EB-5C63958770C3}"/>
    <cellStyle name="Salida 2 12 3 5 2 2" xfId="38095" xr:uid="{D58C4402-F4D6-445E-BA03-6BBB43F77069}"/>
    <cellStyle name="Salida 2 12 3 5 3" xfId="36883" xr:uid="{A1EEA0B9-E7DD-4B9E-B334-816FA709425D}"/>
    <cellStyle name="Salida 2 12 3 6" xfId="30039" xr:uid="{5401D78A-7FF9-4F80-B747-F486CB8F14E0}"/>
    <cellStyle name="Salida 2 12 4" xfId="8982" xr:uid="{1DFF6F19-4870-41AA-8014-4EA88AE89470}"/>
    <cellStyle name="Salida 2 12 4 2" xfId="14718" xr:uid="{AB8FBB6A-DF44-447E-AF3C-29B52B3B4D86}"/>
    <cellStyle name="Salida 2 12 4 2 2" xfId="21737" xr:uid="{27837DEC-FF63-4DEA-AB3B-0FD44A197629}"/>
    <cellStyle name="Salida 2 12 4 2 2 2" xfId="36121" xr:uid="{9A2E3C5A-DCAA-46F2-840A-BE4DCFD58465}"/>
    <cellStyle name="Salida 2 12 4 2 3" xfId="31711" xr:uid="{1D20A067-DEF3-4F59-9DFF-F88F596295FA}"/>
    <cellStyle name="Salida 2 12 4 3" xfId="21830" xr:uid="{2DB2E414-92A6-40F7-9D61-F25C1E31711D}"/>
    <cellStyle name="Salida 2 12 4 4" xfId="25990" xr:uid="{C9C71D26-97DC-439A-A89E-B7C207E48B61}"/>
    <cellStyle name="Salida 2 12 4 4 2" xfId="27571" xr:uid="{BEE6BAF6-B841-435C-8F8D-46F0853A216A}"/>
    <cellStyle name="Salida 2 12 4 4 2 2" xfId="38151" xr:uid="{66C56AB2-8248-478D-BAB0-B99D58F27D45}"/>
    <cellStyle name="Salida 2 12 4 4 3" xfId="37166" xr:uid="{42E7180F-6B18-4C9D-8C31-631BE2199CAF}"/>
    <cellStyle name="Salida 2 12 4 5" xfId="30551" xr:uid="{DE925ECD-593B-4945-A735-42C36F1D34B2}"/>
    <cellStyle name="Salida 2 12 5" xfId="12249" xr:uid="{DFBA06AD-B7E4-47E4-B11B-91C2638A43D9}"/>
    <cellStyle name="Salida 2 12 6" xfId="14715" xr:uid="{7BEB1330-A49D-4B5B-94EF-FBDDFB9103ED}"/>
    <cellStyle name="Salida 2 12 6 2" xfId="27525" xr:uid="{00CCF9E0-2082-4524-B830-12CC7445BC33}"/>
    <cellStyle name="Salida 2 12 6 2 2" xfId="38123" xr:uid="{6B0758DB-BEEE-4D54-82F9-C828D9C83549}"/>
    <cellStyle name="Salida 2 12 6 3" xfId="31708" xr:uid="{13824027-5FE6-442E-BD10-F98297C1C269}"/>
    <cellStyle name="Salida 2 12 7" xfId="29153" xr:uid="{2B6BA975-D2C0-4E55-A7A2-43815FEB3EFC}"/>
    <cellStyle name="Salida 2 12 7 2" xfId="38260" xr:uid="{B41C0B1B-889A-496F-9C3E-AA112221D600}"/>
    <cellStyle name="Salida 2 13" xfId="6090" xr:uid="{8E9A4077-AF5C-4B17-A724-5893ED71964C}"/>
    <cellStyle name="Salida 2 13 2" xfId="12252" xr:uid="{19A6D5F4-5F64-44A9-B91A-B5C5AF21435B}"/>
    <cellStyle name="Salida 2 14" xfId="6086" xr:uid="{FF4F0D90-3782-40B5-826C-FAFA0EAEEBE1}"/>
    <cellStyle name="Salida 2 14 2" xfId="12253" xr:uid="{13F662E6-C531-4810-A583-7F675BA4ABE3}"/>
    <cellStyle name="Salida 2 15" xfId="3841" xr:uid="{6D068F73-D2BF-45E1-9AA6-693279D86233}"/>
    <cellStyle name="Salida 2 15 2" xfId="8743" xr:uid="{8697B03C-DB10-4F11-9265-8C95FFCF114E}"/>
    <cellStyle name="Salida 2 15 2 2" xfId="14720" xr:uid="{62EA4CA2-D7D5-4F5F-BB9A-1FCA63A58A0D}"/>
    <cellStyle name="Salida 2 15 2 2 2" xfId="19210" xr:uid="{9D2A082D-F8F2-4DBE-B0BF-5BE252A82695}"/>
    <cellStyle name="Salida 2 15 2 2 2 2" xfId="35473" xr:uid="{F3242410-B4DA-430C-A1F5-71A4AE7F498B}"/>
    <cellStyle name="Salida 2 15 2 2 3" xfId="31713" xr:uid="{2C87C8C2-8AB2-4C6E-ACB1-DB0F6FED1FA8}"/>
    <cellStyle name="Salida 2 15 2 3" xfId="18710" xr:uid="{D4302C25-BC3B-422C-9256-76A356E6C007}"/>
    <cellStyle name="Salida 2 15 2 3 2" xfId="35290" xr:uid="{6284C60C-9D56-4DEE-89F4-62FF06F594E2}"/>
    <cellStyle name="Salida 2 15 2 4" xfId="30321" xr:uid="{836CA92F-C8F0-48C4-A401-10C928CB866E}"/>
    <cellStyle name="Salida 2 15 3" xfId="8977" xr:uid="{7794BBA2-80F6-40F6-B6FF-D62ADE189FB9}"/>
    <cellStyle name="Salida 2 15 3 2" xfId="14721" xr:uid="{5972D16E-CDA0-488E-A246-A7ABB7BC36DE}"/>
    <cellStyle name="Salida 2 15 3 2 2" xfId="26554" xr:uid="{F32689BD-4904-475F-BB01-B1883D21A4A4}"/>
    <cellStyle name="Salida 2 15 3 2 2 2" xfId="37498" xr:uid="{FEF52A1C-67D1-4271-ACC4-62E0843FEC6D}"/>
    <cellStyle name="Salida 2 15 3 2 3" xfId="31714" xr:uid="{510D67D9-FA9A-4EC5-8F66-B1300297BFE8}"/>
    <cellStyle name="Salida 2 15 3 3" xfId="19225" xr:uid="{2EEEA4BC-2A9F-4674-9B86-A132F4D9FBBA}"/>
    <cellStyle name="Salida 2 15 3 3 2" xfId="35478" xr:uid="{607D340D-954D-413C-A290-11666D04601B}"/>
    <cellStyle name="Salida 2 15 3 4" xfId="30546" xr:uid="{2B247147-88B9-440B-8B5F-F269304438D6}"/>
    <cellStyle name="Salida 2 15 4" xfId="12254" xr:uid="{0DA32203-3D47-4875-895F-F72110C50A5A}"/>
    <cellStyle name="Salida 2 15 5" xfId="14719" xr:uid="{F1D94171-2CA9-4CB9-B998-6540A95A9509}"/>
    <cellStyle name="Salida 2 15 5 2" xfId="18255" xr:uid="{568018AE-CB36-4851-83B0-B2D3EF3D9D73}"/>
    <cellStyle name="Salida 2 15 5 2 2" xfId="35121" xr:uid="{FD29D20A-75DD-43CC-AC80-8FCBEBABD9A8}"/>
    <cellStyle name="Salida 2 15 5 3" xfId="31712" xr:uid="{85C6FCE3-7FC7-409C-BED1-00CD73BBFD72}"/>
    <cellStyle name="Salida 2 15 6" xfId="24301" xr:uid="{925DC11C-7412-43E3-AF7E-DF1B98DEBD4D}"/>
    <cellStyle name="Salida 2 15 6 2" xfId="26776" xr:uid="{4FE2819D-6D54-4333-A6CE-FB4DFB70817B}"/>
    <cellStyle name="Salida 2 15 6 2 2" xfId="37569" xr:uid="{1A19270C-6E92-4A04-A324-926423506E21}"/>
    <cellStyle name="Salida 2 15 6 3" xfId="36561" xr:uid="{C134FF3A-BF01-44BB-A799-7A68F25F5014}"/>
    <cellStyle name="Salida 2 16" xfId="8342" xr:uid="{BF93AC49-7397-4C2C-A85D-A1F046919723}"/>
    <cellStyle name="Salida 2 16 2" xfId="9450" xr:uid="{ABAC03D5-26F5-49CB-85B4-4D4855450509}"/>
    <cellStyle name="Salida 2 16 2 2" xfId="14723" xr:uid="{633540B4-3821-4808-BF03-6E1B435C2C19}"/>
    <cellStyle name="Salida 2 16 2 2 2" xfId="23361" xr:uid="{484DC67D-A612-423F-86ED-537E808E4738}"/>
    <cellStyle name="Salida 2 16 2 2 2 2" xfId="36379" xr:uid="{C01DC784-E882-4E3E-9DDD-D002923C3E7C}"/>
    <cellStyle name="Salida 2 16 2 2 3" xfId="31716" xr:uid="{47A3B2DD-6DFA-4B7A-BD01-FEFE29E42CFF}"/>
    <cellStyle name="Salida 2 16 2 3" xfId="27151" xr:uid="{F298D693-CA80-4E54-B577-8B5ADDBC5C53}"/>
    <cellStyle name="Salida 2 16 2 3 2" xfId="37892" xr:uid="{856BB42F-826B-420D-A522-11E53EF3F70E}"/>
    <cellStyle name="Salida 2 16 2 4" xfId="30930" xr:uid="{AF1571FF-7D36-42A4-BBF8-0A4D89D502DC}"/>
    <cellStyle name="Salida 2 16 3" xfId="12255" xr:uid="{30FF7CEA-F930-423E-B47D-8583D380B5D2}"/>
    <cellStyle name="Salida 2 16 4" xfId="14722" xr:uid="{DEFFB4A9-CD01-402B-9609-234E75FFF486}"/>
    <cellStyle name="Salida 2 16 4 2" xfId="21032" xr:uid="{6B580B57-DE7D-4CF1-9DA2-AA50FCDE3971}"/>
    <cellStyle name="Salida 2 16 4 2 2" xfId="35949" xr:uid="{1E7356CC-CC7A-488E-B504-A2301A6C9952}"/>
    <cellStyle name="Salida 2 16 4 3" xfId="31715" xr:uid="{E3B64DB0-94DC-46EC-BEB1-670E9D7EA6D8}"/>
    <cellStyle name="Salida 2 16 5" xfId="25638" xr:uid="{2C0392B8-4105-4BB3-9EBA-EA9A81D6F2BA}"/>
    <cellStyle name="Salida 2 16 5 2" xfId="23324" xr:uid="{FEE4389C-0EA8-454F-BB2E-6451FF1C71E1}"/>
    <cellStyle name="Salida 2 16 5 2 2" xfId="36359" xr:uid="{CAA85BC6-3119-41FA-A935-DBC50C00EEA6}"/>
    <cellStyle name="Salida 2 16 5 3" xfId="36880" xr:uid="{588DBF5B-F1DB-4E5C-8FF1-9073F58C39F7}"/>
    <cellStyle name="Salida 2 16 6" xfId="30036" xr:uid="{B4D8AF33-D9F9-4A49-AA81-4B6C878EE78D}"/>
    <cellStyle name="Salida 2 17" xfId="9052" xr:uid="{7A2E1E49-8BD6-4235-8A00-01EDBDCA66FE}"/>
    <cellStyle name="Salida 2 17 2" xfId="14724" xr:uid="{F5851659-8F58-4EB7-B627-C73EA86BF2FA}"/>
    <cellStyle name="Salida 2 17 2 2" xfId="19956" xr:uid="{5ECB29E8-DBD6-498B-80DC-572B1AF1563F}"/>
    <cellStyle name="Salida 2 17 2 2 2" xfId="35724" xr:uid="{6554D045-21A7-4FFD-B380-90B5540AFFE0}"/>
    <cellStyle name="Salida 2 17 2 3" xfId="31717" xr:uid="{AA958B39-5FD7-45EE-AEF5-96682F9B38A8}"/>
    <cellStyle name="Salida 2 17 3" xfId="21824" xr:uid="{391CAFA3-C953-485F-8019-2AC0CF97E59E}"/>
    <cellStyle name="Salida 2 17 4" xfId="26020" xr:uid="{4E0D90DF-23AF-4B3F-8A67-7AAC6FD1394E}"/>
    <cellStyle name="Salida 2 17 4 2" xfId="26422" xr:uid="{21409976-0A3F-4C63-A53E-01DEA99E22BE}"/>
    <cellStyle name="Salida 2 17 4 2 2" xfId="37389" xr:uid="{E4E47FB1-E65D-4BCD-9D26-0081B7D97605}"/>
    <cellStyle name="Salida 2 17 4 3" xfId="37192" xr:uid="{05C9D566-918B-4F93-9AAE-84FDE61070E5}"/>
    <cellStyle name="Salida 2 17 5" xfId="30620" xr:uid="{6176FF34-06D3-489B-AAAE-FA8D7824F0AF}"/>
    <cellStyle name="Salida 2 18" xfId="12242" xr:uid="{41E00EB2-1172-4A83-846D-D5716A440C11}"/>
    <cellStyle name="Salida 2 19" xfId="14257" xr:uid="{B43C846C-F670-4985-B6E7-FE5B29316E7D}"/>
    <cellStyle name="Salida 2 19 2" xfId="19602" xr:uid="{42FF530F-131E-47E1-9540-C682A14EE117}"/>
    <cellStyle name="Salida 2 19 2 2" xfId="35625" xr:uid="{08F2C705-AC5C-4570-B982-585898F4F130}"/>
    <cellStyle name="Salida 2 19 3" xfId="31300" xr:uid="{260B9F4C-9FCA-4DAA-96CD-CAA7410EA7CC}"/>
    <cellStyle name="Salida 2 2" xfId="885" xr:uid="{3C39F423-67BF-4D45-92FA-63DD61F06425}"/>
    <cellStyle name="Salida 2 2 2" xfId="6091" xr:uid="{3A3B72E7-A09C-446A-B876-DE0D18710F6C}"/>
    <cellStyle name="Salida 2 2 2 2" xfId="12257" xr:uid="{BB24935C-E440-49F7-8AF8-24D47F375FF7}"/>
    <cellStyle name="Salida 2 2 3" xfId="8346" xr:uid="{65FEF19F-49A8-4048-9D9F-C1BB3F196D4D}"/>
    <cellStyle name="Salida 2 2 3 2" xfId="9454" xr:uid="{4E2808F6-6F61-471B-B034-E33656277C97}"/>
    <cellStyle name="Salida 2 2 3 2 2" xfId="14727" xr:uid="{86EF4C34-4856-4D4C-A525-94AE8D18B97A}"/>
    <cellStyle name="Salida 2 2 3 2 2 2" xfId="23364" xr:uid="{3AA96A18-808D-4E8F-92EB-11D197BDCAA8}"/>
    <cellStyle name="Salida 2 2 3 2 2 2 2" xfId="36382" xr:uid="{9420D1EF-BE6C-48CC-8343-80DC732DAEF4}"/>
    <cellStyle name="Salida 2 2 3 2 2 3" xfId="31720" xr:uid="{8EC105BD-A51E-436B-A771-5DCE8C8C8829}"/>
    <cellStyle name="Salida 2 2 3 2 3" xfId="27287" xr:uid="{25496B9C-937A-40F1-B98F-D9979ADDBF83}"/>
    <cellStyle name="Salida 2 2 3 2 3 2" xfId="37991" xr:uid="{C683F94F-C8A9-4E28-8B98-2CD8B825DE9E}"/>
    <cellStyle name="Salida 2 2 3 2 4" xfId="30934" xr:uid="{19ACE06A-2F5A-4534-9EC9-239807CD4759}"/>
    <cellStyle name="Salida 2 2 3 3" xfId="12258" xr:uid="{94FC0424-0DC7-4DD8-AAA0-4AA0082B8EA1}"/>
    <cellStyle name="Salida 2 2 3 4" xfId="14726" xr:uid="{56C6E869-5233-403F-8FB1-CC65A1796DA6}"/>
    <cellStyle name="Salida 2 2 3 4 2" xfId="18739" xr:uid="{54F67800-3305-4352-9272-FAFB1BFC3989}"/>
    <cellStyle name="Salida 2 2 3 4 2 2" xfId="35306" xr:uid="{2AB23C30-D137-4CC3-9610-9CD33DDCFBB6}"/>
    <cellStyle name="Salida 2 2 3 4 3" xfId="31719" xr:uid="{57B133D5-C5A7-4EAB-97A9-C98A29952106}"/>
    <cellStyle name="Salida 2 2 3 5" xfId="25642" xr:uid="{6A1DA286-F609-4440-B4C5-69C18AF929A7}"/>
    <cellStyle name="Salida 2 2 3 5 2" xfId="26831" xr:uid="{01B47D02-9348-465C-B573-F46AD894E69E}"/>
    <cellStyle name="Salida 2 2 3 5 2 2" xfId="37620" xr:uid="{5FB97B4F-101F-42DE-8A11-59DEBD205018}"/>
    <cellStyle name="Salida 2 2 3 5 3" xfId="36884" xr:uid="{D58A1B40-4E27-46E7-A393-A0A12DE38DC7}"/>
    <cellStyle name="Salida 2 2 3 6" xfId="30040" xr:uid="{3583E031-F50A-47B6-8491-2490236FF5C9}"/>
    <cellStyle name="Salida 2 2 4" xfId="9043" xr:uid="{58362377-F6F6-4327-8A0D-10AF9CB4D8AD}"/>
    <cellStyle name="Salida 2 2 4 2" xfId="14728" xr:uid="{D229DE58-2A4E-48E2-995F-138800015C77}"/>
    <cellStyle name="Salida 2 2 4 2 2" xfId="21912" xr:uid="{FEE14427-AC54-429C-9F7B-83369D44DDCA}"/>
    <cellStyle name="Salida 2 2 4 2 2 2" xfId="36166" xr:uid="{36EED2C5-35B0-4CDC-B1C3-82F6EDA89361}"/>
    <cellStyle name="Salida 2 2 4 2 3" xfId="31721" xr:uid="{4BDEEE10-C173-49F0-8FED-25276D536980}"/>
    <cellStyle name="Salida 2 2 4 3" xfId="21835" xr:uid="{B06563EF-9E6C-49D9-B106-37C0428A441D}"/>
    <cellStyle name="Salida 2 2 4 4" xfId="26015" xr:uid="{AB216A5A-3518-43E5-9674-8C856BE6D410}"/>
    <cellStyle name="Salida 2 2 4 4 2" xfId="26421" xr:uid="{0BA8A410-79FF-4281-985C-B1E93EFE0AF3}"/>
    <cellStyle name="Salida 2 2 4 4 2 2" xfId="37388" xr:uid="{71BD19DF-6798-4F7D-9E3C-A64CA3C8E192}"/>
    <cellStyle name="Salida 2 2 4 4 3" xfId="37190" xr:uid="{2D69D899-56E9-46BC-9CB2-B911E8C0651A}"/>
    <cellStyle name="Salida 2 2 4 5" xfId="30611" xr:uid="{682D871D-58D8-4C05-BC71-EDC2F6DA7522}"/>
    <cellStyle name="Salida 2 2 5" xfId="12256" xr:uid="{636AFC0C-FB1E-4AF8-86D7-05F5549B7605}"/>
    <cellStyle name="Salida 2 2 6" xfId="14725" xr:uid="{31014769-455E-440D-BAA9-2E53CA2A1427}"/>
    <cellStyle name="Salida 2 2 6 2" xfId="18939" xr:uid="{3C13ABEF-D7B1-41FC-89BF-EF9B7063ED4A}"/>
    <cellStyle name="Salida 2 2 6 2 2" xfId="35381" xr:uid="{314174B8-F659-494F-B63B-DEEB706395A6}"/>
    <cellStyle name="Salida 2 2 6 3" xfId="31718" xr:uid="{5AC166F9-CCF0-4F66-8BB7-EF5F2EB3A735}"/>
    <cellStyle name="Salida 2 2 7" xfId="29128" xr:uid="{F07D19AE-06AA-4520-9D50-88E0DBA75DE1}"/>
    <cellStyle name="Salida 2 2 7 2" xfId="38239" xr:uid="{2BDA7312-1270-43E5-B2C1-69FC2141AACA}"/>
    <cellStyle name="Salida 2 20" xfId="29150" xr:uid="{DD6618AF-8346-4883-9192-13EE30ECABB4}"/>
    <cellStyle name="Salida 2 20 2" xfId="38258" xr:uid="{F38E0E98-E78C-4BC0-BD42-E6B8B58D5CC2}"/>
    <cellStyle name="Salida 2 3" xfId="3845" xr:uid="{E504DAB9-7B55-4E2B-9807-2618767C4447}"/>
    <cellStyle name="Salida 2 3 2" xfId="6092" xr:uid="{868887CD-E6F2-4D28-93B6-533D90293AEE}"/>
    <cellStyle name="Salida 2 3 2 2" xfId="12260" xr:uid="{6A9958CF-4EE4-4FF5-AC34-93A949344033}"/>
    <cellStyle name="Salida 2 3 3" xfId="8347" xr:uid="{8A35F192-DF3A-41A3-9AA6-968F78CC5ED6}"/>
    <cellStyle name="Salida 2 3 3 2" xfId="9455" xr:uid="{25131773-F569-4499-9804-E0AC3AD17B8E}"/>
    <cellStyle name="Salida 2 3 3 2 2" xfId="14731" xr:uid="{BCFC6668-F03D-4B91-951A-E1870D7B3A9F}"/>
    <cellStyle name="Salida 2 3 3 2 2 2" xfId="21040" xr:uid="{29D079AA-7507-4ED1-85D0-D785CDDD7207}"/>
    <cellStyle name="Salida 2 3 3 2 2 2 2" xfId="35957" xr:uid="{7656143D-B715-4732-974C-2E4A62BBFE24}"/>
    <cellStyle name="Salida 2 3 3 2 2 3" xfId="31724" xr:uid="{2252DEE0-909D-42D7-955F-0FD4997644BA}"/>
    <cellStyle name="Salida 2 3 3 2 3" xfId="27224" xr:uid="{936D94DF-6824-4E27-B552-F674ED366FE8}"/>
    <cellStyle name="Salida 2 3 3 2 3 2" xfId="37939" xr:uid="{815E471C-FEE3-40B5-ABA3-DA1E1A04F39C}"/>
    <cellStyle name="Salida 2 3 3 2 4" xfId="30935" xr:uid="{1544ACB2-17CF-4ED1-9906-55A7CF01F4D8}"/>
    <cellStyle name="Salida 2 3 3 3" xfId="12261" xr:uid="{4D538FC6-3549-4C14-BD63-52AE41FB8E96}"/>
    <cellStyle name="Salida 2 3 3 4" xfId="14730" xr:uid="{8C53E9A8-1A1B-4E54-A89F-D3624E54FFEF}"/>
    <cellStyle name="Salida 2 3 3 4 2" xfId="19208" xr:uid="{E8A0DD48-DF45-42E0-BEF5-024DEC8DCB56}"/>
    <cellStyle name="Salida 2 3 3 4 2 2" xfId="35471" xr:uid="{F7C3EB9F-48EE-4268-85F6-D2F6FF7D9C1B}"/>
    <cellStyle name="Salida 2 3 3 4 3" xfId="31723" xr:uid="{495A465F-0461-4675-8D60-855282B99345}"/>
    <cellStyle name="Salida 2 3 3 5" xfId="25643" xr:uid="{9EE95152-E78D-429C-A5BA-8726CC377AB5}"/>
    <cellStyle name="Salida 2 3 3 5 2" xfId="27147" xr:uid="{B789796D-373C-448E-BE4C-E304381C8827}"/>
    <cellStyle name="Salida 2 3 3 5 2 2" xfId="37888" xr:uid="{3E546873-E3E0-4635-AD45-5F2D3E3BF718}"/>
    <cellStyle name="Salida 2 3 3 5 3" xfId="36885" xr:uid="{36560E06-219A-4D96-9E71-FDCF6F0DC761}"/>
    <cellStyle name="Salida 2 3 3 6" xfId="30041" xr:uid="{63CDA781-3E83-44BF-8EAF-1854C475EBF4}"/>
    <cellStyle name="Salida 2 3 4" xfId="8981" xr:uid="{A422DCD4-B684-49D4-A18B-2180984F1EF0}"/>
    <cellStyle name="Salida 2 3 4 2" xfId="14732" xr:uid="{26F94539-1F97-464E-A5A2-9A842237C8F9}"/>
    <cellStyle name="Salida 2 3 4 2 2" xfId="21697" xr:uid="{37824F72-8BB0-4303-AB7A-F48C8395443B}"/>
    <cellStyle name="Salida 2 3 4 2 2 2" xfId="36096" xr:uid="{F5FC5B8A-AF1E-4F07-B74F-88B1C6EE4812}"/>
    <cellStyle name="Salida 2 3 4 2 3" xfId="31725" xr:uid="{A3F28653-B1B5-43FC-9F6C-8DF4F056869D}"/>
    <cellStyle name="Salida 2 3 4 3" xfId="21836" xr:uid="{E0EB449D-56E7-4EFE-A00A-9E798224BA28}"/>
    <cellStyle name="Salida 2 3 4 4" xfId="25989" xr:uid="{D6CC0DE9-2A45-4C1E-9FEB-E5F4EE0AE29B}"/>
    <cellStyle name="Salida 2 3 4 4 2" xfId="27505" xr:uid="{2CB8BA17-07DE-4B13-A40F-9BFF31069C7C}"/>
    <cellStyle name="Salida 2 3 4 4 2 2" xfId="38108" xr:uid="{CE1C57C1-C44A-4D79-AD77-E93000107426}"/>
    <cellStyle name="Salida 2 3 4 4 3" xfId="37165" xr:uid="{8685A401-FDE5-4AED-B13B-CF7D7CD49789}"/>
    <cellStyle name="Salida 2 3 4 5" xfId="30550" xr:uid="{40E37CD1-BEFA-41B7-898F-9802BE4ABD08}"/>
    <cellStyle name="Salida 2 3 5" xfId="12259" xr:uid="{709B9E30-36CA-4335-9600-7D446AB4B93B}"/>
    <cellStyle name="Salida 2 3 6" xfId="14729" xr:uid="{E188B391-B1AD-4582-B9C5-C67C8BEF94C2}"/>
    <cellStyle name="Salida 2 3 6 2" xfId="21210" xr:uid="{E81D0030-651A-4A19-9AD5-FA239E61862B}"/>
    <cellStyle name="Salida 2 3 6 2 2" xfId="36009" xr:uid="{E34402C3-EB15-42FF-B446-F85F5626B744}"/>
    <cellStyle name="Salida 2 3 6 3" xfId="31722" xr:uid="{B8D2DFFC-4F94-4A87-A317-08EE20EDD025}"/>
    <cellStyle name="Salida 2 3 7" xfId="19278" xr:uid="{18568267-E7ED-4AFF-9887-BEF7CD69BE81}"/>
    <cellStyle name="Salida 2 3 7 2" xfId="35519" xr:uid="{F84EA07D-D30D-4489-865F-AD52428EAFFD}"/>
    <cellStyle name="Salida 2 4" xfId="3846" xr:uid="{30A67AF8-EEF6-49EB-BE23-798C48065D27}"/>
    <cellStyle name="Salida 2 4 2" xfId="6093" xr:uid="{88EF2DE2-AE01-4333-A7DF-B82CD2A226C7}"/>
    <cellStyle name="Salida 2 4 2 2" xfId="12263" xr:uid="{E3B042E2-64F0-4E3B-8ABE-06CE76BC4E64}"/>
    <cellStyle name="Salida 2 4 3" xfId="8348" xr:uid="{E48DB43A-E518-4D26-91B4-EBCC2E74AF76}"/>
    <cellStyle name="Salida 2 4 3 2" xfId="9456" xr:uid="{5CFA4E82-0D14-4581-B7FB-2E60BE2297AB}"/>
    <cellStyle name="Salida 2 4 3 2 2" xfId="14735" xr:uid="{B26D6FA3-8974-4506-A7ED-315779EAA8C7}"/>
    <cellStyle name="Salida 2 4 3 2 2 2" xfId="21039" xr:uid="{E2175CAC-4F3F-4F91-9BCB-03DA23A136AA}"/>
    <cellStyle name="Salida 2 4 3 2 2 2 2" xfId="35956" xr:uid="{35B06645-5CAC-4D67-99B9-0B441D732F8E}"/>
    <cellStyle name="Salida 2 4 3 2 2 3" xfId="31728" xr:uid="{2AFE56B0-7205-4734-B3CC-A06CD2788304}"/>
    <cellStyle name="Salida 2 4 3 2 3" xfId="26902" xr:uid="{62BC09F8-3EE9-45F6-A04D-0759F9605ADA}"/>
    <cellStyle name="Salida 2 4 3 2 3 2" xfId="37685" xr:uid="{E884A8AC-7907-46FB-995F-C3EC9AF2C3B9}"/>
    <cellStyle name="Salida 2 4 3 2 4" xfId="30936" xr:uid="{36893594-7885-4B49-9A8D-8B37A4E27E6C}"/>
    <cellStyle name="Salida 2 4 3 3" xfId="12264" xr:uid="{D249DA16-A439-406C-8CF5-0442CF9F597F}"/>
    <cellStyle name="Salida 2 4 3 4" xfId="14734" xr:uid="{D1B47705-278A-4272-81D7-7CAFD19A42DB}"/>
    <cellStyle name="Salida 2 4 3 4 2" xfId="19209" xr:uid="{B9E0EFF4-B7C3-4EEA-AEA8-B4F9ECAA40EF}"/>
    <cellStyle name="Salida 2 4 3 4 2 2" xfId="35472" xr:uid="{6C4D30CF-E205-447F-BDB0-DB1ECC9C2831}"/>
    <cellStyle name="Salida 2 4 3 4 3" xfId="31727" xr:uid="{F2005F96-4570-4797-8CD6-AA249704B9DE}"/>
    <cellStyle name="Salida 2 4 3 5" xfId="25644" xr:uid="{4857E4D1-8C24-4EC2-B94C-4E664FD1F621}"/>
    <cellStyle name="Salida 2 4 3 5 2" xfId="27558" xr:uid="{02DEE34B-61BB-4C4A-ADB3-F02CFD99CDC7}"/>
    <cellStyle name="Salida 2 4 3 5 2 2" xfId="38138" xr:uid="{E2D39D4F-27B7-4D88-97DC-329445154586}"/>
    <cellStyle name="Salida 2 4 3 5 3" xfId="36886" xr:uid="{59B2FED0-C7E7-4DFD-862E-649DF6F42402}"/>
    <cellStyle name="Salida 2 4 3 6" xfId="30042" xr:uid="{1FD12C49-FE06-498B-94F9-F2C722DC4945}"/>
    <cellStyle name="Salida 2 4 4" xfId="8724" xr:uid="{329674A0-20AE-4380-BAEB-22C2F0D9B33E}"/>
    <cellStyle name="Salida 2 4 4 2" xfId="14736" xr:uid="{1199D61F-9482-4B63-8838-A282C2020635}"/>
    <cellStyle name="Salida 2 4 4 2 2" xfId="20508" xr:uid="{BB6ED6BA-3696-4105-A141-D9F0E4DB79CD}"/>
    <cellStyle name="Salida 2 4 4 2 2 2" xfId="35847" xr:uid="{7368BF9E-AC3E-459A-8BE3-7C943912089C}"/>
    <cellStyle name="Salida 2 4 4 2 3" xfId="31729" xr:uid="{90495611-9A53-412A-8559-FAD0E9304A29}"/>
    <cellStyle name="Salida 2 4 4 3" xfId="21837" xr:uid="{F53B9B94-2C15-426D-8F6C-26B0887BEA94}"/>
    <cellStyle name="Salida 2 4 4 4" xfId="25801" xr:uid="{5FB86BC8-957C-4B3E-B2FB-72868880B725}"/>
    <cellStyle name="Salida 2 4 4 4 2" xfId="27357" xr:uid="{BD8D2911-17FF-485D-825C-650A33DF1D00}"/>
    <cellStyle name="Salida 2 4 4 4 2 2" xfId="38042" xr:uid="{5E6BECE1-D966-4C8D-98CF-3BE52A8DBD84}"/>
    <cellStyle name="Salida 2 4 4 4 3" xfId="36984" xr:uid="{B65B1348-9F47-49BC-B281-B473FC6AAE17}"/>
    <cellStyle name="Salida 2 4 4 5" xfId="30302" xr:uid="{5EBF831F-00B4-4E29-B84D-AAB7BAB06037}"/>
    <cellStyle name="Salida 2 4 5" xfId="12262" xr:uid="{D315B82B-5D29-4839-9BC5-71574DC1F721}"/>
    <cellStyle name="Salida 2 4 6" xfId="14733" xr:uid="{CE2820E5-E321-4C03-A5AA-D1D69960FAAA}"/>
    <cellStyle name="Salida 2 4 6 2" xfId="19141" xr:uid="{D111EDCC-0F3D-4F5C-85BF-B1947CCA715B}"/>
    <cellStyle name="Salida 2 4 6 2 2" xfId="35437" xr:uid="{D842FC68-54E7-4F6D-979B-8D47619E94DB}"/>
    <cellStyle name="Salida 2 4 6 3" xfId="31726" xr:uid="{CE7A5FD7-3DDF-4CDC-BC33-5C08DEAEDC91}"/>
    <cellStyle name="Salida 2 4 7" xfId="21011" xr:uid="{3F69F896-BE0B-4F37-AC0B-01F8C81CD631}"/>
    <cellStyle name="Salida 2 4 7 2" xfId="35945" xr:uid="{37D251AE-6B84-43FA-B55C-37F061D5B732}"/>
    <cellStyle name="Salida 2 5" xfId="3847" xr:uid="{FD84F072-5796-4A74-83D1-65F6878599AB}"/>
    <cellStyle name="Salida 2 5 2" xfId="6094" xr:uid="{F74EEB7D-0560-4F69-AC91-0F301C295132}"/>
    <cellStyle name="Salida 2 5 2 2" xfId="12266" xr:uid="{F14DECAF-132B-49AB-A015-8C7A6BFA71C8}"/>
    <cellStyle name="Salida 2 5 3" xfId="8349" xr:uid="{2A276D1F-A49A-4452-9076-89B67B19A0A8}"/>
    <cellStyle name="Salida 2 5 3 2" xfId="9457" xr:uid="{8FCC0959-9543-4C5C-A41C-8DA8BBF4204F}"/>
    <cellStyle name="Salida 2 5 3 2 2" xfId="14739" xr:uid="{A470992A-98A0-4949-8AF3-E96C64D56D49}"/>
    <cellStyle name="Salida 2 5 3 2 2 2" xfId="23365" xr:uid="{9992EC2F-B411-4BFC-A508-B3DEAE9B9180}"/>
    <cellStyle name="Salida 2 5 3 2 2 2 2" xfId="36383" xr:uid="{156CA2B8-D31C-416A-80D2-715F9DCDC087}"/>
    <cellStyle name="Salida 2 5 3 2 2 3" xfId="31732" xr:uid="{2839FD29-7817-4908-A151-C6C3CADAECA5}"/>
    <cellStyle name="Salida 2 5 3 2 3" xfId="27057" xr:uid="{4887CE89-EE70-4550-B5F4-1A0C261598D6}"/>
    <cellStyle name="Salida 2 5 3 2 3 2" xfId="37820" xr:uid="{451EC9B3-055B-4B36-B2FC-EE113173CFEB}"/>
    <cellStyle name="Salida 2 5 3 2 4" xfId="30937" xr:uid="{20A8D35D-A1A0-4056-AF47-6F3FC556FA31}"/>
    <cellStyle name="Salida 2 5 3 3" xfId="12267" xr:uid="{A94C8C2B-C919-4D7D-A823-968F04BCF6AF}"/>
    <cellStyle name="Salida 2 5 3 4" xfId="14738" xr:uid="{7FBAC426-6A4C-4511-AE40-84D274BCF686}"/>
    <cellStyle name="Salida 2 5 3 4 2" xfId="21911" xr:uid="{D733B522-6781-4494-936B-BB143E18F46B}"/>
    <cellStyle name="Salida 2 5 3 4 2 2" xfId="36165" xr:uid="{D46D8E24-8C36-4586-A6EA-7A087A9E7D67}"/>
    <cellStyle name="Salida 2 5 3 4 3" xfId="31731" xr:uid="{096C935C-030B-41FE-9C3A-EC61846813C1}"/>
    <cellStyle name="Salida 2 5 3 5" xfId="25645" xr:uid="{33765509-616E-4F32-A03A-EB2443310BF4}"/>
    <cellStyle name="Salida 2 5 3 5 2" xfId="27158" xr:uid="{2F5F5F5D-C9D5-4A25-92BF-508EA5FEDCF4}"/>
    <cellStyle name="Salida 2 5 3 5 2 2" xfId="37897" xr:uid="{44A374A8-0605-4F7E-858F-25043ED321DE}"/>
    <cellStyle name="Salida 2 5 3 5 3" xfId="36887" xr:uid="{E3FF947E-BC24-44C9-9F3F-217688A4C963}"/>
    <cellStyle name="Salida 2 5 3 6" xfId="30043" xr:uid="{7591B994-6992-4C8C-A7BC-E415F8BEBAF2}"/>
    <cellStyle name="Salida 2 5 4" xfId="8723" xr:uid="{37F36C6E-6887-4970-BE22-BDC6CC98AF90}"/>
    <cellStyle name="Salida 2 5 4 2" xfId="14740" xr:uid="{40932FB6-4A36-4C82-8982-42B240F841D4}"/>
    <cellStyle name="Salida 2 5 4 2 2" xfId="19626" xr:uid="{E041DC69-ACB6-4319-809C-0F357CB998E2}"/>
    <cellStyle name="Salida 2 5 4 2 2 2" xfId="35638" xr:uid="{EEDCB60D-F370-4A7D-94D2-AED5CE6EF40E}"/>
    <cellStyle name="Salida 2 5 4 2 3" xfId="31733" xr:uid="{BFB1C4B3-CE7A-47FF-848C-F35BFED2C6CF}"/>
    <cellStyle name="Salida 2 5 4 3" xfId="21838" xr:uid="{79B92F7D-1EAD-4DC2-82B8-C2ADF4734107}"/>
    <cellStyle name="Salida 2 5 4 4" xfId="25800" xr:uid="{5F3D1B56-A3FC-407A-977A-5F8C86958727}"/>
    <cellStyle name="Salida 2 5 4 4 2" xfId="18702" xr:uid="{FC64C015-FDAB-4923-B236-3036500523C9}"/>
    <cellStyle name="Salida 2 5 4 4 2 2" xfId="35283" xr:uid="{27137DD0-B3F9-4474-AB06-6DC1FD0241C1}"/>
    <cellStyle name="Salida 2 5 4 4 3" xfId="36983" xr:uid="{438A4AC5-61F3-4C2B-AAC9-5C1E06DFCDDB}"/>
    <cellStyle name="Salida 2 5 4 5" xfId="30301" xr:uid="{55CFF450-D5FC-47F5-A562-5693DF38133C}"/>
    <cellStyle name="Salida 2 5 5" xfId="12265" xr:uid="{EEA1C82D-1315-4980-8158-6DBFD1D77D03}"/>
    <cellStyle name="Salida 2 5 6" xfId="14737" xr:uid="{03C5FA55-FC2B-4113-ABED-A2BA9298ED6E}"/>
    <cellStyle name="Salida 2 5 6 2" xfId="19593" xr:uid="{06937D3E-C75E-4BEB-ABB9-BB0425763860}"/>
    <cellStyle name="Salida 2 5 6 2 2" xfId="35619" xr:uid="{902DDC76-D153-449E-937D-A8A072C58E6B}"/>
    <cellStyle name="Salida 2 5 6 3" xfId="31730" xr:uid="{3B27C6CA-1DD0-4B98-846F-00A939B0477B}"/>
    <cellStyle name="Salida 2 5 7" xfId="19775" xr:uid="{DBA5E82C-3C4E-4236-90D1-4C811C2826F7}"/>
    <cellStyle name="Salida 2 5 7 2" xfId="35704" xr:uid="{8A804286-D739-4F87-A592-275982D98894}"/>
    <cellStyle name="Salida 2 6" xfId="3848" xr:uid="{4A953916-9465-40E5-8766-BDD3832D199D}"/>
    <cellStyle name="Salida 2 6 2" xfId="6095" xr:uid="{B4C13781-2884-4BC4-BBCE-363FA987CEE8}"/>
    <cellStyle name="Salida 2 6 2 2" xfId="12269" xr:uid="{911B5941-C649-4C7B-BB3B-7509662C7515}"/>
    <cellStyle name="Salida 2 6 3" xfId="8350" xr:uid="{4B9E569C-3D6A-4FFC-9AC8-411C8F6EE323}"/>
    <cellStyle name="Salida 2 6 3 2" xfId="9458" xr:uid="{F0592BEF-0BBB-47CD-97A2-02DFD48F20BA}"/>
    <cellStyle name="Salida 2 6 3 2 2" xfId="14743" xr:uid="{BBE5CF0D-5D48-4E74-889B-1FB6859316E8}"/>
    <cellStyle name="Salida 2 6 3 2 2 2" xfId="21041" xr:uid="{15A3993D-E04D-42A9-A057-D663DE39887A}"/>
    <cellStyle name="Salida 2 6 3 2 2 2 2" xfId="35958" xr:uid="{D4022E70-A2BD-445F-95F3-2E625E188BFF}"/>
    <cellStyle name="Salida 2 6 3 2 2 3" xfId="31736" xr:uid="{CB59CCE7-720F-49AD-904F-4986AC5F7C88}"/>
    <cellStyle name="Salida 2 6 3 2 3" xfId="26930" xr:uid="{DBBB6E9A-3D78-4001-851B-6EDAA2E429AB}"/>
    <cellStyle name="Salida 2 6 3 2 3 2" xfId="37710" xr:uid="{5E371F36-31A7-4595-A089-ECFB8E083BEC}"/>
    <cellStyle name="Salida 2 6 3 2 4" xfId="30938" xr:uid="{03B321FF-ADB9-4F87-8119-5A1B9E689C3B}"/>
    <cellStyle name="Salida 2 6 3 3" xfId="12270" xr:uid="{33927F88-2F37-493B-B579-2B21A3382F9A}"/>
    <cellStyle name="Salida 2 6 3 4" xfId="14742" xr:uid="{61F3138D-151D-441B-B293-DBAC9C9263D6}"/>
    <cellStyle name="Salida 2 6 3 4 2" xfId="19207" xr:uid="{8A731405-20A2-4091-BD40-CCCECB60E51A}"/>
    <cellStyle name="Salida 2 6 3 4 2 2" xfId="35470" xr:uid="{CBF406B5-F56D-4B94-830C-AD21B144932F}"/>
    <cellStyle name="Salida 2 6 3 4 3" xfId="31735" xr:uid="{56619245-E2BA-48EE-A47F-84FE60617A02}"/>
    <cellStyle name="Salida 2 6 3 5" xfId="25646" xr:uid="{F80BAA03-B326-401D-B2B1-A50206C36570}"/>
    <cellStyle name="Salida 2 6 3 5 2" xfId="27177" xr:uid="{461585AD-E9EA-43DC-B709-0C8EDE798B6A}"/>
    <cellStyle name="Salida 2 6 3 5 2 2" xfId="37907" xr:uid="{485C8DEA-31B9-47B7-A926-3A2F975D80D2}"/>
    <cellStyle name="Salida 2 6 3 5 3" xfId="36888" xr:uid="{6307ADBF-9C90-4215-B3D9-B7D3D1C88D6A}"/>
    <cellStyle name="Salida 2 6 3 6" xfId="30044" xr:uid="{AF65A182-316F-4786-AAC1-A495CD403821}"/>
    <cellStyle name="Salida 2 6 4" xfId="8980" xr:uid="{8F82618E-EF1C-4745-A0EC-15127F2C2E10}"/>
    <cellStyle name="Salida 2 6 4 2" xfId="14744" xr:uid="{4205BAA7-5D22-430D-A734-4EB70AB5339B}"/>
    <cellStyle name="Salida 2 6 4 2 2" xfId="21695" xr:uid="{52DB977B-3A03-4F25-8FE6-D9B8F47E8939}"/>
    <cellStyle name="Salida 2 6 4 2 2 2" xfId="36094" xr:uid="{46B0A7FA-0AC9-41E3-8BE5-AC5A99B0CA9B}"/>
    <cellStyle name="Salida 2 6 4 2 3" xfId="31737" xr:uid="{76020583-1636-4733-B1C6-1220EA4CA70F}"/>
    <cellStyle name="Salida 2 6 4 3" xfId="21839" xr:uid="{B83C228E-BE6E-47C8-AC81-6CDD70E83167}"/>
    <cellStyle name="Salida 2 6 4 4" xfId="25988" xr:uid="{EDA5863D-B982-4091-B925-A9466103AB61}"/>
    <cellStyle name="Salida 2 6 4 4 2" xfId="27228" xr:uid="{AB20D8EE-335C-43C8-9A7A-8FE327503794}"/>
    <cellStyle name="Salida 2 6 4 4 2 2" xfId="37943" xr:uid="{86EF6C83-3CDE-45FE-9301-D66A0CBF9F0D}"/>
    <cellStyle name="Salida 2 6 4 4 3" xfId="37164" xr:uid="{ADD3F0F6-769F-403E-A249-FABC21D9042C}"/>
    <cellStyle name="Salida 2 6 4 5" xfId="30549" xr:uid="{0CE79262-C0A7-4AC2-B1B6-F3568F12FD40}"/>
    <cellStyle name="Salida 2 6 5" xfId="12268" xr:uid="{8E33692D-8A83-4139-A070-FCDF262C2A10}"/>
    <cellStyle name="Salida 2 6 6" xfId="14741" xr:uid="{513B610E-9DF1-4749-8AED-006F1A754278}"/>
    <cellStyle name="Salida 2 6 6 2" xfId="18825" xr:uid="{3B06894B-62F8-44DE-A2F3-C67F760E1C88}"/>
    <cellStyle name="Salida 2 6 6 2 2" xfId="35337" xr:uid="{CA1C923E-A75B-4526-BB90-5461EA49337E}"/>
    <cellStyle name="Salida 2 6 6 3" xfId="31734" xr:uid="{687A45D1-170A-46B1-8F4A-1CBB98CE4C71}"/>
    <cellStyle name="Salida 2 6 7" xfId="29129" xr:uid="{BAC771BD-DB2E-4DC7-9D10-8146215B4B02}"/>
    <cellStyle name="Salida 2 6 7 2" xfId="38240" xr:uid="{E00BEF3D-E50B-446A-B5C5-9788F3411242}"/>
    <cellStyle name="Salida 2 7" xfId="3849" xr:uid="{8DCE72EC-3311-4F10-8DCE-4C97D068462E}"/>
    <cellStyle name="Salida 2 7 2" xfId="6096" xr:uid="{39DC7FCC-FDA7-46DF-9E2C-7420B2A1F981}"/>
    <cellStyle name="Salida 2 7 2 2" xfId="12272" xr:uid="{5A667005-7F0A-4E2C-9222-3AE074830861}"/>
    <cellStyle name="Salida 2 7 3" xfId="8351" xr:uid="{3B8D69ED-5356-4286-AF41-BC82871C5B4C}"/>
    <cellStyle name="Salida 2 7 3 2" xfId="9459" xr:uid="{BC227B12-DB0D-4177-B91B-6DC2C7E3851B}"/>
    <cellStyle name="Salida 2 7 3 2 2" xfId="14747" xr:uid="{28A61786-3A20-474B-90EB-70724E2095A8}"/>
    <cellStyle name="Salida 2 7 3 2 2 2" xfId="27499" xr:uid="{F31A9533-338F-453F-A472-F3A08B87B6DA}"/>
    <cellStyle name="Salida 2 7 3 2 2 2 2" xfId="38103" xr:uid="{59205D06-803A-475C-8AC8-C7A40D7FC089}"/>
    <cellStyle name="Salida 2 7 3 2 2 3" xfId="31740" xr:uid="{7B77C13E-0FB1-4386-8DDD-3672EF0B4FEA}"/>
    <cellStyle name="Salida 2 7 3 2 3" xfId="26466" xr:uid="{A090EE79-D5EC-4631-B369-54E84951A979}"/>
    <cellStyle name="Salida 2 7 3 2 3 2" xfId="37433" xr:uid="{9A3D233C-B07C-4247-B4B6-EB896AEB8D20}"/>
    <cellStyle name="Salida 2 7 3 2 4" xfId="30939" xr:uid="{C9A31AD8-9828-43B5-B917-875A777721BE}"/>
    <cellStyle name="Salida 2 7 3 3" xfId="12273" xr:uid="{41327E4B-9277-4868-B01E-9DC3E5D1ECF9}"/>
    <cellStyle name="Salida 2 7 3 4" xfId="14746" xr:uid="{119705C2-02C5-47F6-B4DB-6D0E8447EBAF}"/>
    <cellStyle name="Salida 2 7 3 4 2" xfId="20043" xr:uid="{C52B6F61-437B-4F77-B775-DF016BA1A2C6}"/>
    <cellStyle name="Salida 2 7 3 4 2 2" xfId="35741" xr:uid="{1A6D96A8-3DC7-410D-A4CB-5B6B89C4A4A9}"/>
    <cellStyle name="Salida 2 7 3 4 3" xfId="31739" xr:uid="{043A823F-473F-4F54-AE10-A1C753AF0F4C}"/>
    <cellStyle name="Salida 2 7 3 5" xfId="25647" xr:uid="{17EBB1E7-D918-41B2-8A62-82CBDB9C8438}"/>
    <cellStyle name="Salida 2 7 3 5 2" xfId="27019" xr:uid="{161063C1-E70D-4A64-8AA9-AE31A97A4838}"/>
    <cellStyle name="Salida 2 7 3 5 2 2" xfId="37784" xr:uid="{E420F05B-5D8C-486B-AE29-501BE8C651C2}"/>
    <cellStyle name="Salida 2 7 3 5 3" xfId="36889" xr:uid="{EF8CABA7-F2F6-4590-829B-27B69CFFFC04}"/>
    <cellStyle name="Salida 2 7 3 6" xfId="30045" xr:uid="{B952C311-AB30-40CF-8A0A-98B7BFE37DFA}"/>
    <cellStyle name="Salida 2 7 4" xfId="8492" xr:uid="{A1FAB10F-0261-45C2-96DD-7F3FE712A80C}"/>
    <cellStyle name="Salida 2 7 4 2" xfId="14748" xr:uid="{CEF5B1B6-36C7-47F5-AEB3-0CC7C6588893}"/>
    <cellStyle name="Salida 2 7 4 2 2" xfId="19257" xr:uid="{5C78E296-0E4B-4EA0-BD97-F356DFCCBCA1}"/>
    <cellStyle name="Salida 2 7 4 2 2 2" xfId="35509" xr:uid="{164B9EF5-B1C2-43EE-850E-4AFFFDAF3691}"/>
    <cellStyle name="Salida 2 7 4 2 3" xfId="31741" xr:uid="{EB5328A6-FA62-401A-A8BF-8A17D4A95D8C}"/>
    <cellStyle name="Salida 2 7 4 3" xfId="21840" xr:uid="{DF46D27C-E516-40CA-B921-CE294C24A82C}"/>
    <cellStyle name="Salida 2 7 4 4" xfId="25717" xr:uid="{50AA5A7E-45A6-485D-B50F-88C86FC1892E}"/>
    <cellStyle name="Salida 2 7 4 4 2" xfId="26400" xr:uid="{13EBF00F-32C9-4C9C-8BDA-83D487A4BE5C}"/>
    <cellStyle name="Salida 2 7 4 4 2 2" xfId="37367" xr:uid="{FD1BF321-37FC-48FB-9E15-E54B35AB96B1}"/>
    <cellStyle name="Salida 2 7 4 4 3" xfId="36941" xr:uid="{0B32975F-419D-4C17-A430-570EEAD91217}"/>
    <cellStyle name="Salida 2 7 4 5" xfId="30134" xr:uid="{B8D8B6FE-AE5E-4B26-86C3-2A21FAEAB002}"/>
    <cellStyle name="Salida 2 7 5" xfId="12271" xr:uid="{8B381B3C-A090-4486-8825-AC07D9314044}"/>
    <cellStyle name="Salida 2 7 6" xfId="14745" xr:uid="{26ABFF33-2E1B-4EE1-9B5D-987B222B2CC1}"/>
    <cellStyle name="Salida 2 7 6 2" xfId="19338" xr:uid="{92DF3616-B03D-4427-8732-97A3CB5F249B}"/>
    <cellStyle name="Salida 2 7 6 2 2" xfId="35537" xr:uid="{1A8D82CB-D0E3-41AF-B5B6-CE0EAA896ED5}"/>
    <cellStyle name="Salida 2 7 6 3" xfId="31738" xr:uid="{DD89101C-C2C7-407D-B396-5C3FA9FFC762}"/>
    <cellStyle name="Salida 2 7 7" xfId="19410" xr:uid="{15CEA5FA-506F-4A6B-8E87-4C0EC999C9DF}"/>
    <cellStyle name="Salida 2 7 7 2" xfId="35562" xr:uid="{7E826E16-BFAC-4536-AE9A-A35A4AB82B69}"/>
    <cellStyle name="Salida 2 8" xfId="3850" xr:uid="{6A635F9D-652F-4A28-9CC4-FD2C7747EDBC}"/>
    <cellStyle name="Salida 2 8 2" xfId="6097" xr:uid="{1F0424FA-3E6C-457C-8410-0B91B1BC4A77}"/>
    <cellStyle name="Salida 2 8 2 2" xfId="12275" xr:uid="{7C1860F4-CEB7-4116-B0A0-8867A8C12678}"/>
    <cellStyle name="Salida 2 8 3" xfId="8352" xr:uid="{1A0F1541-C74A-4651-9BC6-24F3AEB04B58}"/>
    <cellStyle name="Salida 2 8 3 2" xfId="9460" xr:uid="{1AF4B1DD-B5A4-4636-B8D6-B0AC3F685997}"/>
    <cellStyle name="Salida 2 8 3 2 2" xfId="14751" xr:uid="{286A9F66-67EA-4349-BB2A-69E789487953}"/>
    <cellStyle name="Salida 2 8 3 2 2 2" xfId="20509" xr:uid="{AD4FD34D-6D94-43A3-BC2C-3B7DAD2A68F7}"/>
    <cellStyle name="Salida 2 8 3 2 2 2 2" xfId="35848" xr:uid="{903A699D-F993-4E75-BF5E-1E50DBBECF82}"/>
    <cellStyle name="Salida 2 8 3 2 2 3" xfId="31744" xr:uid="{3AF5CD14-8902-4A6D-8CBD-D41EFF05DD89}"/>
    <cellStyle name="Salida 2 8 3 2 3" xfId="26531" xr:uid="{E1986A4D-B32E-4901-80E4-E6AEF8593401}"/>
    <cellStyle name="Salida 2 8 3 2 3 2" xfId="37480" xr:uid="{C7C1C817-C9AC-4292-B955-BEB799C43A2B}"/>
    <cellStyle name="Salida 2 8 3 2 4" xfId="30940" xr:uid="{AB367504-5694-401D-9A14-D0C518CC4B5A}"/>
    <cellStyle name="Salida 2 8 3 3" xfId="12276" xr:uid="{CAE1F756-6FCB-4406-B0F3-B737F7348F56}"/>
    <cellStyle name="Salida 2 8 3 4" xfId="14750" xr:uid="{595DC8D7-3E95-4394-80E5-B5AB21F5781A}"/>
    <cellStyle name="Salida 2 8 3 4 2" xfId="21696" xr:uid="{C5EA3467-1147-4710-A3F2-64198F9AA5EE}"/>
    <cellStyle name="Salida 2 8 3 4 2 2" xfId="36095" xr:uid="{2833B8A7-3437-4924-954C-09C47AFE0C66}"/>
    <cellStyle name="Salida 2 8 3 4 3" xfId="31743" xr:uid="{B96E2EAF-36D2-48BA-9C82-9D5D33BE368E}"/>
    <cellStyle name="Salida 2 8 3 5" xfId="25648" xr:uid="{995F1867-3F8B-480C-95B6-723618DE2B4B}"/>
    <cellStyle name="Salida 2 8 3 5 2" xfId="27513" xr:uid="{4F79F97E-F1A7-409B-B8A1-E665AA4F8073}"/>
    <cellStyle name="Salida 2 8 3 5 2 2" xfId="38111" xr:uid="{53CE859F-3D53-41DF-AD20-721C99B49961}"/>
    <cellStyle name="Salida 2 8 3 5 3" xfId="36890" xr:uid="{B2204600-4ABF-41CE-8BB3-4F8805ABE600}"/>
    <cellStyle name="Salida 2 8 3 6" xfId="30046" xr:uid="{F1D2F7C7-143B-40DC-A620-0D334FA2ED0C}"/>
    <cellStyle name="Salida 2 8 4" xfId="8468" xr:uid="{8F607D0F-474A-478B-950C-E9FB16D83FFA}"/>
    <cellStyle name="Salida 2 8 4 2" xfId="14752" xr:uid="{DF624C13-4B9F-4812-A037-ACACF04A9121}"/>
    <cellStyle name="Salida 2 8 4 2 2" xfId="18868" xr:uid="{DBB5FD30-DA03-4C3A-8BDD-B1BFAC261387}"/>
    <cellStyle name="Salida 2 8 4 2 2 2" xfId="35353" xr:uid="{2D49FB76-3008-4DC2-BA16-F3A411A375C2}"/>
    <cellStyle name="Salida 2 8 4 2 3" xfId="31745" xr:uid="{5BCB44FE-515A-457F-BE7B-DFBBFB77DB55}"/>
    <cellStyle name="Salida 2 8 4 3" xfId="21841" xr:uid="{799A6695-2C29-472F-92F4-C1A7CC0101C6}"/>
    <cellStyle name="Salida 2 8 4 4" xfId="25709" xr:uid="{13301589-7A61-4256-B1D3-AE0038A61B5B}"/>
    <cellStyle name="Salida 2 8 4 4 2" xfId="26672" xr:uid="{E279CDEC-434C-4B7A-A2EC-6E17ED61DB1F}"/>
    <cellStyle name="Salida 2 8 4 4 2 2" xfId="37543" xr:uid="{B59812D9-EC19-4EB5-AFF8-A13FDBD7D4D2}"/>
    <cellStyle name="Salida 2 8 4 4 3" xfId="36936" xr:uid="{8CBE36C3-7F66-44AC-8436-A476048CC162}"/>
    <cellStyle name="Salida 2 8 4 5" xfId="30118" xr:uid="{405DA707-8CDA-45BE-9535-AF878469C214}"/>
    <cellStyle name="Salida 2 8 5" xfId="12274" xr:uid="{1BB715D0-57F0-4A8D-936A-51983C43123A}"/>
    <cellStyle name="Salida 2 8 6" xfId="14749" xr:uid="{F1C4F17A-FDE9-4AAB-8A8F-D577EDD28478}"/>
    <cellStyle name="Salida 2 8 6 2" xfId="23366" xr:uid="{E96F6658-912A-4AA9-B033-D39510E27BA5}"/>
    <cellStyle name="Salida 2 8 6 2 2" xfId="36384" xr:uid="{FCBC48D8-8157-453D-A9E5-56A2BFC298CF}"/>
    <cellStyle name="Salida 2 8 6 3" xfId="31742" xr:uid="{07DE1B85-40E3-4D51-9C6F-FEE0AB17182E}"/>
    <cellStyle name="Salida 2 8 7" xfId="26298" xr:uid="{72C81EBA-658D-45F5-8291-F748E92049C1}"/>
    <cellStyle name="Salida 2 8 7 2" xfId="37338" xr:uid="{8F530415-7640-45D8-BE29-BF9942E97E8D}"/>
    <cellStyle name="Salida 2 9" xfId="3851" xr:uid="{2B5D672A-FB45-487E-909E-635852EB1A1D}"/>
    <cellStyle name="Salida 2 9 2" xfId="6098" xr:uid="{A502815D-48E8-461E-AC1C-F681291DFE97}"/>
    <cellStyle name="Salida 2 9 2 2" xfId="12278" xr:uid="{C64A2C56-9E3A-49BA-BC08-43F07416F243}"/>
    <cellStyle name="Salida 2 9 3" xfId="8353" xr:uid="{AA70969D-98D9-4400-90EC-F5DAF2C39A94}"/>
    <cellStyle name="Salida 2 9 3 2" xfId="9461" xr:uid="{B365AB5D-89DB-427C-8E00-73762DEFC9CE}"/>
    <cellStyle name="Salida 2 9 3 2 2" xfId="14755" xr:uid="{DF3030B5-9D3E-47D2-A450-7AF4258188D1}"/>
    <cellStyle name="Salida 2 9 3 2 2 2" xfId="18527" xr:uid="{EECC7FA9-6F78-49FC-9444-72C5F956AB83}"/>
    <cellStyle name="Salida 2 9 3 2 2 2 2" xfId="35242" xr:uid="{16B8C261-D843-4860-8ABF-2D6BA796492D}"/>
    <cellStyle name="Salida 2 9 3 2 2 3" xfId="31748" xr:uid="{197279E0-4E77-4EA5-AFAA-F3D6B89707F9}"/>
    <cellStyle name="Salida 2 9 3 2 3" xfId="27085" xr:uid="{2C8A7745-AD56-43E4-9094-9506BDD337A0}"/>
    <cellStyle name="Salida 2 9 3 2 3 2" xfId="37841" xr:uid="{25E144F3-586B-4B66-B68C-645447A34CC7}"/>
    <cellStyle name="Salida 2 9 3 2 4" xfId="30941" xr:uid="{757F3397-021B-49B3-986F-12B8C97C8879}"/>
    <cellStyle name="Salida 2 9 3 3" xfId="12279" xr:uid="{852EB3B3-D810-4723-A7D0-24AEA4B4B47B}"/>
    <cellStyle name="Salida 2 9 3 4" xfId="14754" xr:uid="{F88F3150-3019-49F2-862C-A95641BFF753}"/>
    <cellStyle name="Salida 2 9 3 4 2" xfId="19334" xr:uid="{26D2AE52-40E5-4B10-92D3-69EA199A0039}"/>
    <cellStyle name="Salida 2 9 3 4 2 2" xfId="35533" xr:uid="{2418F5CA-568A-4B87-91DC-BB0121C630AA}"/>
    <cellStyle name="Salida 2 9 3 4 3" xfId="31747" xr:uid="{DE894A9B-50D7-41C9-865C-005C194D90EA}"/>
    <cellStyle name="Salida 2 9 3 5" xfId="25649" xr:uid="{89925D0A-520C-498A-AEE4-92315F2575E6}"/>
    <cellStyle name="Salida 2 9 3 5 2" xfId="26839" xr:uid="{E3815D7D-669F-42BA-83AD-E4ACCAC9F87C}"/>
    <cellStyle name="Salida 2 9 3 5 2 2" xfId="37628" xr:uid="{DA08FB8B-D96B-45D6-A808-3EE9092BE0BE}"/>
    <cellStyle name="Salida 2 9 3 5 3" xfId="36891" xr:uid="{E48D0506-7AD6-48FD-A1F5-181A87155459}"/>
    <cellStyle name="Salida 2 9 3 6" xfId="30047" xr:uid="{2A265EEA-061C-4898-A5F4-4D6B8414E201}"/>
    <cellStyle name="Salida 2 9 4" xfId="9316" xr:uid="{10452A9B-95BF-430F-B44C-A98F20533FF2}"/>
    <cellStyle name="Salida 2 9 4 2" xfId="14756" xr:uid="{81D39D7F-47D1-4A78-93B1-3CAC7AB32204}"/>
    <cellStyle name="Salida 2 9 4 2 2" xfId="21940" xr:uid="{59CB087A-F08F-4E02-B9D7-95453D8BC222}"/>
    <cellStyle name="Salida 2 9 4 2 2 2" xfId="36188" xr:uid="{204AE89F-A68D-480D-AF4F-49F976267FEF}"/>
    <cellStyle name="Salida 2 9 4 2 3" xfId="31749" xr:uid="{5088804F-FA80-48B8-9875-3FBB06257913}"/>
    <cellStyle name="Salida 2 9 4 3" xfId="21842" xr:uid="{2379B63B-9217-45A9-BDB6-011138B28F1A}"/>
    <cellStyle name="Salida 2 9 4 4" xfId="26120" xr:uid="{FFAB15C7-59D9-4E18-BDB3-F64D30DAD5B5}"/>
    <cellStyle name="Salida 2 9 4 4 2" xfId="28877" xr:uid="{2F874F72-B2CE-4EE0-BE59-45D8C7C6312A}"/>
    <cellStyle name="Salida 2 9 4 4 2 2" xfId="38212" xr:uid="{59BA406C-CAE6-48BA-8D9A-F3B239376D8B}"/>
    <cellStyle name="Salida 2 9 4 4 3" xfId="37272" xr:uid="{8031F944-C076-4FCC-9FD9-9396C516ECFF}"/>
    <cellStyle name="Salida 2 9 4 5" xfId="30859" xr:uid="{8A6254DF-7786-4A21-93E7-B3DE3B166319}"/>
    <cellStyle name="Salida 2 9 5" xfId="12277" xr:uid="{DB004A65-A54C-4099-9E2A-562A39E7EC74}"/>
    <cellStyle name="Salida 2 9 6" xfId="14753" xr:uid="{EFD2DBDC-30F8-4F31-A813-2981BEED0F2C}"/>
    <cellStyle name="Salida 2 9 6 2" xfId="23202" xr:uid="{BC86D563-E668-4E21-9E46-49F3C3C58693}"/>
    <cellStyle name="Salida 2 9 6 2 2" xfId="36346" xr:uid="{CA968768-A905-4FF6-AE45-604FA04431D4}"/>
    <cellStyle name="Salida 2 9 6 3" xfId="31746" xr:uid="{444C43E5-A457-4C56-9199-02425A66AF37}"/>
    <cellStyle name="Salida 2 9 7" xfId="29130" xr:uid="{82BDF842-E5DC-495B-B201-4B5622FC9653}"/>
    <cellStyle name="Salida 2 9 7 2" xfId="38241" xr:uid="{4989C691-8152-424A-9CE8-1EF6B6026725}"/>
    <cellStyle name="Salida 3" xfId="866" xr:uid="{8629D1F1-D840-4A01-8017-CBF21365C772}"/>
    <cellStyle name="Salida 3 10" xfId="3853" xr:uid="{2D765406-6862-4747-B670-F102B0568ED8}"/>
    <cellStyle name="Salida 3 10 2" xfId="6100" xr:uid="{D0B6D71E-0D88-4A2C-A180-F670C98CEB46}"/>
    <cellStyle name="Salida 3 10 2 2" xfId="12282" xr:uid="{999CBAF3-9C45-4C77-9872-47B77E297824}"/>
    <cellStyle name="Salida 3 10 3" xfId="8355" xr:uid="{9C8058E6-EFA3-4605-A18B-D1A631ECFB1D}"/>
    <cellStyle name="Salida 3 10 3 2" xfId="9463" xr:uid="{BEADE38D-F19F-4FF6-8584-7385D3F459D0}"/>
    <cellStyle name="Salida 3 10 3 2 2" xfId="14760" xr:uid="{5B2B7E07-1264-4BE9-A389-59DE4F923238}"/>
    <cellStyle name="Salida 3 10 3 2 2 2" xfId="18492" xr:uid="{EAE56538-1E85-4AAB-A3CE-7C4B32AE2712}"/>
    <cellStyle name="Salida 3 10 3 2 2 2 2" xfId="35224" xr:uid="{F473F3F8-3DE8-4C6A-B147-A6C032143A66}"/>
    <cellStyle name="Salida 3 10 3 2 2 3" xfId="31753" xr:uid="{1D655136-A112-41F2-9428-87DB4C50CD3A}"/>
    <cellStyle name="Salida 3 10 3 2 3" xfId="27116" xr:uid="{29B120DC-17F8-4FE3-8FEC-11EF2D62E947}"/>
    <cellStyle name="Salida 3 10 3 2 3 2" xfId="37866" xr:uid="{911ADC4B-C6B7-4608-A7CC-897521146030}"/>
    <cellStyle name="Salida 3 10 3 2 4" xfId="30943" xr:uid="{7F657BCC-423E-4ADA-98AC-B88208B5D7B0}"/>
    <cellStyle name="Salida 3 10 3 3" xfId="12283" xr:uid="{8BB3A2BD-4934-496D-B447-BDED447F64EB}"/>
    <cellStyle name="Salida 3 10 3 4" xfId="14759" xr:uid="{912B9967-0AD1-400E-A7C9-BDB746B87173}"/>
    <cellStyle name="Salida 3 10 3 4 2" xfId="19655" xr:uid="{4021EACF-1E75-45E1-A955-51C2FD3B3222}"/>
    <cellStyle name="Salida 3 10 3 4 2 2" xfId="35650" xr:uid="{699C57AD-3C61-48E9-BC29-B96F2BF40C70}"/>
    <cellStyle name="Salida 3 10 3 4 3" xfId="31752" xr:uid="{93A58784-2282-4B23-914D-E105EC7DD248}"/>
    <cellStyle name="Salida 3 10 3 5" xfId="25651" xr:uid="{38D696FF-5382-477E-B745-70F071E7E944}"/>
    <cellStyle name="Salida 3 10 3 5 2" xfId="27196" xr:uid="{C8A80D4C-3C22-490A-8D36-BEC20412A585}"/>
    <cellStyle name="Salida 3 10 3 5 2 2" xfId="37921" xr:uid="{11B0C8A5-783E-435A-AD30-9EF2AD810100}"/>
    <cellStyle name="Salida 3 10 3 5 3" xfId="36893" xr:uid="{56C4DEB9-3926-45D5-AFD7-842317F004CD}"/>
    <cellStyle name="Salida 3 10 3 6" xfId="30049" xr:uid="{93C1438D-05FD-49B1-A442-469F09216BBE}"/>
    <cellStyle name="Salida 3 10 4" xfId="8722" xr:uid="{56C9F667-E26C-47C8-AB09-09639E1B7EA3}"/>
    <cellStyle name="Salida 3 10 4 2" xfId="14761" xr:uid="{B3D94B0D-E8C9-415C-916B-D92CCAE20614}"/>
    <cellStyle name="Salida 3 10 4 2 2" xfId="23442" xr:uid="{19D9B829-256A-4993-951A-1E1FDCA8D04F}"/>
    <cellStyle name="Salida 3 10 4 2 2 2" xfId="36437" xr:uid="{8A008C3C-8032-4428-88A1-FEC521FF53E4}"/>
    <cellStyle name="Salida 3 10 4 2 3" xfId="31754" xr:uid="{573B0C52-1DEB-4468-98D0-E2F7B915F773}"/>
    <cellStyle name="Salida 3 10 4 3" xfId="21844" xr:uid="{C725F4ED-AE9D-4AC1-948D-5B6BFF85F05E}"/>
    <cellStyle name="Salida 3 10 4 4" xfId="25799" xr:uid="{DED55852-D318-401E-95F6-25FA5CEF9162}"/>
    <cellStyle name="Salida 3 10 4 4 2" xfId="26222" xr:uid="{60B8EF98-A946-484C-A8A1-5C45FB1E0FB8}"/>
    <cellStyle name="Salida 3 10 4 4 2 2" xfId="37303" xr:uid="{A02C48E5-4684-423F-AF50-E55F327159E0}"/>
    <cellStyle name="Salida 3 10 4 4 3" xfId="36982" xr:uid="{23E657F6-CBC7-4ADB-98F4-0CC2EC126EBA}"/>
    <cellStyle name="Salida 3 10 4 5" xfId="30300" xr:uid="{3B4D0995-EB1A-4113-8BC8-556D99C7337B}"/>
    <cellStyle name="Salida 3 10 5" xfId="12281" xr:uid="{14955FCC-6963-4B9E-BB26-B75565B3C112}"/>
    <cellStyle name="Salida 3 10 6" xfId="14758" xr:uid="{E7894896-D0A7-49C4-99F3-6C8137D6B2A4}"/>
    <cellStyle name="Salida 3 10 6 2" xfId="21941" xr:uid="{FAC325D0-47BF-4417-BC30-3690BCC34887}"/>
    <cellStyle name="Salida 3 10 6 2 2" xfId="36189" xr:uid="{FF49DBC9-75DD-4950-8B45-3BB8165B518E}"/>
    <cellStyle name="Salida 3 10 6 3" xfId="31751" xr:uid="{A8197F32-3909-4EB4-B9DB-B60274643AEB}"/>
    <cellStyle name="Salida 3 10 7" xfId="29165" xr:uid="{58105487-4F1C-4820-8A7C-11C6F373F09B}"/>
    <cellStyle name="Salida 3 10 7 2" xfId="38272" xr:uid="{981835B9-3241-4302-B9ED-95E301AB493B}"/>
    <cellStyle name="Salida 3 11" xfId="6101" xr:uid="{4F362FDE-AB94-4FC7-9BFC-A5A77C7EA831}"/>
    <cellStyle name="Salida 3 11 2" xfId="12284" xr:uid="{A6C73D25-DCF7-43E2-902F-B79F589067CC}"/>
    <cellStyle name="Salida 3 12" xfId="6099" xr:uid="{6A108188-8FE0-4344-A16A-CF143CDAD074}"/>
    <cellStyle name="Salida 3 12 2" xfId="12285" xr:uid="{B75060D2-DBFB-46BD-8A8E-EBFA98B706B4}"/>
    <cellStyle name="Salida 3 13" xfId="3852" xr:uid="{4CDFF736-8F42-4F41-BD24-18CE826283FE}"/>
    <cellStyle name="Salida 3 13 2" xfId="8744" xr:uid="{388A71FA-D76C-423F-8E1B-6DC5794D43B1}"/>
    <cellStyle name="Salida 3 13 2 2" xfId="14763" xr:uid="{A68E874D-039D-4670-B8F9-DB0E9F35E77F}"/>
    <cellStyle name="Salida 3 13 2 2 2" xfId="18319" xr:uid="{57EF63AE-0016-4599-822E-D8AAC572A3AB}"/>
    <cellStyle name="Salida 3 13 2 2 2 2" xfId="35170" xr:uid="{F8B6EBE6-A050-46F7-88F3-F588CDA34975}"/>
    <cellStyle name="Salida 3 13 2 2 3" xfId="31756" xr:uid="{98D9DEFB-B68D-455F-B81E-3136271DFE73}"/>
    <cellStyle name="Salida 3 13 2 3" xfId="29132" xr:uid="{C6472658-28CF-461D-9EF5-F69DA76FF1A7}"/>
    <cellStyle name="Salida 3 13 2 3 2" xfId="38243" xr:uid="{54F906F6-AF8F-47A8-ADA3-B7F6BE3ED084}"/>
    <cellStyle name="Salida 3 13 2 4" xfId="30322" xr:uid="{C0EAB059-18EB-4582-9D31-F068303E1608}"/>
    <cellStyle name="Salida 3 13 3" xfId="8979" xr:uid="{61B9BF72-9268-4764-9B83-9BF284925F88}"/>
    <cellStyle name="Salida 3 13 3 2" xfId="14764" xr:uid="{1CF01936-1C9E-4E44-86B4-50D0B495073D}"/>
    <cellStyle name="Salida 3 13 3 2 2" xfId="19254" xr:uid="{35F551DA-63CA-49B1-8603-86CF81E9454C}"/>
    <cellStyle name="Salida 3 13 3 2 2 2" xfId="35506" xr:uid="{E8F9659F-85E6-4BA5-BB02-E2AFC3B801AA}"/>
    <cellStyle name="Salida 3 13 3 2 3" xfId="31757" xr:uid="{8CAAB2E8-F70B-4F1A-BB2B-951D47E34AF8}"/>
    <cellStyle name="Salida 3 13 3 3" xfId="27282" xr:uid="{5F190945-C8EB-4101-8484-FC45135F2216}"/>
    <cellStyle name="Salida 3 13 3 3 2" xfId="37986" xr:uid="{FD41343A-49C1-403E-B0D2-36EFACF282EB}"/>
    <cellStyle name="Salida 3 13 3 4" xfId="30548" xr:uid="{E2AD8A27-EF5B-4A90-9D89-1C541579F968}"/>
    <cellStyle name="Salida 3 13 4" xfId="12286" xr:uid="{AA3838EC-A136-474B-A876-F4C3F75FC8B8}"/>
    <cellStyle name="Salida 3 13 5" xfId="14762" xr:uid="{847406DA-D448-4640-906D-736913890A76}"/>
    <cellStyle name="Salida 3 13 5 2" xfId="21939" xr:uid="{060CE800-025B-4086-A4A8-A89A00FAED30}"/>
    <cellStyle name="Salida 3 13 5 2 2" xfId="36187" xr:uid="{EE34EF27-181B-4281-B397-9687516FD788}"/>
    <cellStyle name="Salida 3 13 5 3" xfId="31755" xr:uid="{18E2A5D9-CAB7-4121-9F28-3245B130A705}"/>
    <cellStyle name="Salida 3 13 6" xfId="24302" xr:uid="{791A1317-E9A5-42F9-8511-07F4109FE63E}"/>
    <cellStyle name="Salida 3 13 6 2" xfId="26826" xr:uid="{60D6AF5B-652C-41F9-B7F6-60F1242B6A08}"/>
    <cellStyle name="Salida 3 13 6 2 2" xfId="37616" xr:uid="{E793B355-8C03-4BE5-A691-034AA774A42C}"/>
    <cellStyle name="Salida 3 13 6 3" xfId="36562" xr:uid="{6BB4155D-6558-4578-A412-D7D585410DC2}"/>
    <cellStyle name="Salida 3 14" xfId="8354" xr:uid="{214201EA-DE94-4A73-B4DA-C6EB76888A89}"/>
    <cellStyle name="Salida 3 14 2" xfId="9462" xr:uid="{84433921-53EB-4FED-A5D6-EF56128D3ACC}"/>
    <cellStyle name="Salida 3 14 2 2" xfId="14766" xr:uid="{E9819B89-F1ED-44D4-983F-9BBF4669E31C}"/>
    <cellStyle name="Salida 3 14 2 2 2" xfId="19512" xr:uid="{E4A194D9-D349-4642-A224-05392D54E841}"/>
    <cellStyle name="Salida 3 14 2 2 2 2" xfId="35593" xr:uid="{D3F037E6-8082-4860-A20D-C906B23F4873}"/>
    <cellStyle name="Salida 3 14 2 2 3" xfId="31759" xr:uid="{1BF67F65-BF69-4A7B-B778-22AC3CACDBFE}"/>
    <cellStyle name="Salida 3 14 2 3" xfId="26959" xr:uid="{DBBD7BB6-E7BD-4924-9D9B-EE503B552ADD}"/>
    <cellStyle name="Salida 3 14 2 3 2" xfId="37735" xr:uid="{E59EF1EC-BE34-4DE4-8009-3A9F49CC9D0C}"/>
    <cellStyle name="Salida 3 14 2 4" xfId="30942" xr:uid="{88BAD923-06CC-428A-90C4-BAB59BDB87A3}"/>
    <cellStyle name="Salida 3 14 3" xfId="12287" xr:uid="{DB313F96-D014-42BD-B140-DB020D9F39AF}"/>
    <cellStyle name="Salida 3 14 4" xfId="14765" xr:uid="{C0051BF7-B9FB-4E77-851D-4634C409EC59}"/>
    <cellStyle name="Salida 3 14 4 2" xfId="23180" xr:uid="{1B81C2EA-5672-42A2-AC23-F6DC3ECB717B}"/>
    <cellStyle name="Salida 3 14 4 2 2" xfId="36330" xr:uid="{C5712938-7CD8-4CAD-B92F-AA6A060EC6E4}"/>
    <cellStyle name="Salida 3 14 4 3" xfId="31758" xr:uid="{F4B2C146-1C8E-4A4B-BE6E-1EB35F7049EE}"/>
    <cellStyle name="Salida 3 14 5" xfId="25650" xr:uid="{069A1404-A2F6-4E4C-883F-7A38D1D4B485}"/>
    <cellStyle name="Salida 3 14 5 2" xfId="27002" xr:uid="{619060A7-D272-40B9-836A-15F44E04E050}"/>
    <cellStyle name="Salida 3 14 5 2 2" xfId="37768" xr:uid="{3E18347A-EBD5-4E0A-8771-E81F777C79C4}"/>
    <cellStyle name="Salida 3 14 5 3" xfId="36892" xr:uid="{6FD06A08-796E-41E7-8007-FFCBB9B3462A}"/>
    <cellStyle name="Salida 3 14 6" xfId="30048" xr:uid="{E4FAF51E-A054-4A70-AED1-2326D0840371}"/>
    <cellStyle name="Salida 3 15" xfId="9307" xr:uid="{EE227CC5-A228-4717-B329-C501F1625F9E}"/>
    <cellStyle name="Salida 3 15 2" xfId="14767" xr:uid="{A71172D2-75F9-494E-B448-4AA79FC62E89}"/>
    <cellStyle name="Salida 3 15 2 2" xfId="19630" xr:uid="{76AD2C33-059F-4908-B418-D81DFFCC54AA}"/>
    <cellStyle name="Salida 3 15 2 2 2" xfId="35641" xr:uid="{4659352A-4E26-424A-BD5A-8FFC9BA5E77B}"/>
    <cellStyle name="Salida 3 15 2 3" xfId="31760" xr:uid="{20123797-041F-451C-9A62-7FA4C36222B7}"/>
    <cellStyle name="Salida 3 15 3" xfId="21843" xr:uid="{AA571D36-5C35-4295-84BC-C51BD6B3A403}"/>
    <cellStyle name="Salida 3 15 4" xfId="26114" xr:uid="{C56609DB-F0FB-49C0-A399-120CD1CD06B9}"/>
    <cellStyle name="Salida 3 15 4 2" xfId="18282" xr:uid="{9F96F919-9E4E-4300-A16D-28D706A8B9FA}"/>
    <cellStyle name="Salida 3 15 4 2 2" xfId="35139" xr:uid="{EED47F64-F9D7-46CB-A8B1-E0C19AAF0960}"/>
    <cellStyle name="Salida 3 15 4 3" xfId="37267" xr:uid="{7EA2EFAB-F317-4673-9081-3A30A8242EBB}"/>
    <cellStyle name="Salida 3 15 5" xfId="30850" xr:uid="{F50C92CE-4B9D-4552-8848-969C3CE5B085}"/>
    <cellStyle name="Salida 3 16" xfId="12280" xr:uid="{ED489183-C584-4636-9829-64B5A40E7BE9}"/>
    <cellStyle name="Salida 3 17" xfId="14757" xr:uid="{C5049A22-9B45-4778-892B-42ED827D6CD9}"/>
    <cellStyle name="Salida 3 17 2" xfId="18279" xr:uid="{3A52D883-A7AF-4214-AD60-BB59F3401017}"/>
    <cellStyle name="Salida 3 17 2 2" xfId="35138" xr:uid="{A33041CB-C5CF-4E8F-8811-018E344C8E36}"/>
    <cellStyle name="Salida 3 17 3" xfId="31750" xr:uid="{5BFA428D-250D-4B0E-BA3D-86E1A002B649}"/>
    <cellStyle name="Salida 3 18" xfId="29169" xr:uid="{5708AD1D-E498-4B0A-9D61-206E6FD6E917}"/>
    <cellStyle name="Salida 3 18 2" xfId="38275" xr:uid="{14EFB59D-DAFE-463A-AA25-23CCB3C68D82}"/>
    <cellStyle name="Salida 3 2" xfId="3854" xr:uid="{10B8A794-2543-4B1A-ACBA-E1648DCAC3CD}"/>
    <cellStyle name="Salida 3 2 2" xfId="6102" xr:uid="{E5E4CFB4-5967-4BE0-9137-97B826BA9ADA}"/>
    <cellStyle name="Salida 3 2 2 2" xfId="12289" xr:uid="{242E0941-6FFF-481B-A23C-D42AC2AA8938}"/>
    <cellStyle name="Salida 3 2 3" xfId="8356" xr:uid="{29C58012-E965-46D2-B49B-04C125AF1726}"/>
    <cellStyle name="Salida 3 2 3 2" xfId="9464" xr:uid="{C937780F-E640-4E9C-B5EA-8461F1937389}"/>
    <cellStyle name="Salida 3 2 3 2 2" xfId="14770" xr:uid="{E678DA25-EA51-4556-BFB6-821C835E2BD1}"/>
    <cellStyle name="Salida 3 2 3 2 2 2" xfId="18544" xr:uid="{814AA45C-0590-45D0-A83A-443C8073B3CF}"/>
    <cellStyle name="Salida 3 2 3 2 2 2 2" xfId="35257" xr:uid="{17357156-9ECC-4E67-B374-6FC1F2B2B549}"/>
    <cellStyle name="Salida 3 2 3 2 2 3" xfId="31763" xr:uid="{61F77B6C-3ECF-4E91-A202-AF0CF963CC59}"/>
    <cellStyle name="Salida 3 2 3 2 3" xfId="26987" xr:uid="{00F26348-EA73-4D82-B57A-32B815379DC4}"/>
    <cellStyle name="Salida 3 2 3 2 3 2" xfId="37756" xr:uid="{1B4AE8B9-39CB-4BB9-A879-59566BB3DD41}"/>
    <cellStyle name="Salida 3 2 3 2 4" xfId="30944" xr:uid="{A5E506AC-C9AA-4DC7-8988-AC2D25A4F791}"/>
    <cellStyle name="Salida 3 2 3 3" xfId="12290" xr:uid="{5D9F5659-670D-4482-A227-3A77D6E2BA72}"/>
    <cellStyle name="Salida 3 2 3 4" xfId="14769" xr:uid="{9564657D-D35A-4EC4-B631-4B48CC73A598}"/>
    <cellStyle name="Salida 3 2 3 4 2" xfId="21397" xr:uid="{D4134E05-E0F2-4B28-AAF9-EA69C9CE0276}"/>
    <cellStyle name="Salida 3 2 3 4 2 2" xfId="36065" xr:uid="{09D318E5-79F1-46B5-9157-18D5E76157BB}"/>
    <cellStyle name="Salida 3 2 3 4 3" xfId="31762" xr:uid="{00EBF88D-AEBB-4339-89D3-A502A898464C}"/>
    <cellStyle name="Salida 3 2 3 5" xfId="25652" xr:uid="{D10E7E8E-FF80-4DAD-A98B-5B265E65911F}"/>
    <cellStyle name="Salida 3 2 3 5 2" xfId="26857" xr:uid="{64B58121-3B0F-422D-890A-14572A17804F}"/>
    <cellStyle name="Salida 3 2 3 5 2 2" xfId="37646" xr:uid="{4781A3C1-04D4-48CC-A2C1-39ACC2C0AB6D}"/>
    <cellStyle name="Salida 3 2 3 5 3" xfId="36894" xr:uid="{77DF5FB9-EA08-47C8-A348-F70C9D6B68C5}"/>
    <cellStyle name="Salida 3 2 3 6" xfId="30050" xr:uid="{418BB52F-562A-4FC0-BAB5-79E524D8B4A7}"/>
    <cellStyle name="Salida 3 2 4" xfId="8721" xr:uid="{D84B7715-1B15-46AC-B074-69DBAE641F67}"/>
    <cellStyle name="Salida 3 2 4 2" xfId="14771" xr:uid="{1C2E69B4-06C2-482C-969B-DD49FC7FBBEC}"/>
    <cellStyle name="Salida 3 2 4 2 2" xfId="23182" xr:uid="{4479F1BD-CDDB-41FA-9D9D-69EA6CF0BABA}"/>
    <cellStyle name="Salida 3 2 4 2 2 2" xfId="36331" xr:uid="{8ABA0D9B-33D9-4AE4-B220-DA38E6CE42BD}"/>
    <cellStyle name="Salida 3 2 4 2 3" xfId="31764" xr:uid="{F74F35A1-7D2B-4D84-A8B9-EA008E591F7F}"/>
    <cellStyle name="Salida 3 2 4 3" xfId="21846" xr:uid="{5949C078-5376-47BE-898A-3CAB1E19F082}"/>
    <cellStyle name="Salida 3 2 4 4" xfId="25798" xr:uid="{55B5C272-9EC7-4915-A23E-E8B7F3DB69EE}"/>
    <cellStyle name="Salida 3 2 4 4 2" xfId="21177" xr:uid="{519C34BE-763A-4919-BF37-42A5A8988849}"/>
    <cellStyle name="Salida 3 2 4 4 2 2" xfId="35993" xr:uid="{CFBFFA99-EB20-478D-BD16-EC72EE762CE1}"/>
    <cellStyle name="Salida 3 2 4 4 3" xfId="36981" xr:uid="{D1758B43-B0B2-480F-B565-EEA6FEA30E57}"/>
    <cellStyle name="Salida 3 2 4 5" xfId="30299" xr:uid="{054ED6B0-402E-4227-A659-FF34DC434EE3}"/>
    <cellStyle name="Salida 3 2 5" xfId="12288" xr:uid="{F8977A4A-EB69-4560-AAE8-657FFCBF3418}"/>
    <cellStyle name="Salida 3 2 6" xfId="14768" xr:uid="{0AE39AF1-12FB-40C6-8E28-74763E9ACEA2}"/>
    <cellStyle name="Salida 3 2 6 2" xfId="22063" xr:uid="{661758FA-6AD5-46D3-BD2F-6CB7E28CE164}"/>
    <cellStyle name="Salida 3 2 6 2 2" xfId="36220" xr:uid="{350238B4-141B-48EE-9ADA-2EC2A521787A}"/>
    <cellStyle name="Salida 3 2 6 3" xfId="31761" xr:uid="{35D64E96-C932-427F-8830-1DFA1002EFDA}"/>
    <cellStyle name="Salida 3 2 7" xfId="22352" xr:uid="{25556811-2A78-45FC-91C9-4B54709232DB}"/>
    <cellStyle name="Salida 3 2 7 2" xfId="36293" xr:uid="{6C178842-8ECD-4463-9F09-45047B8ED1D8}"/>
    <cellStyle name="Salida 3 3" xfId="3855" xr:uid="{A35813FF-AD72-449C-B075-B3437D52E2F1}"/>
    <cellStyle name="Salida 3 3 2" xfId="6103" xr:uid="{E6A2A02F-CF97-4184-9D71-B0A88C19CF15}"/>
    <cellStyle name="Salida 3 3 2 2" xfId="12292" xr:uid="{C8F12446-2296-4DD9-9A2B-00954426D51F}"/>
    <cellStyle name="Salida 3 3 3" xfId="8357" xr:uid="{51C0EE9A-B5A7-48AA-8EDF-2D3C9DABE2BD}"/>
    <cellStyle name="Salida 3 3 3 2" xfId="9465" xr:uid="{6B14CB07-39EB-4BFD-A4B4-BC76DF2C6C67}"/>
    <cellStyle name="Salida 3 3 3 2 2" xfId="14774" xr:uid="{9A7ABCA2-7A3B-491D-A265-C3363E240C84}"/>
    <cellStyle name="Salida 3 3 3 2 2 2" xfId="26555" xr:uid="{29D0529C-7EBA-4C57-B6E6-4B7A097CADE6}"/>
    <cellStyle name="Salida 3 3 3 2 2 2 2" xfId="37499" xr:uid="{0BFBB553-3E10-472D-BC14-47E7BFABB937}"/>
    <cellStyle name="Salida 3 3 3 2 2 3" xfId="31767" xr:uid="{E721E476-9B70-4760-B9C6-D89518BE2F53}"/>
    <cellStyle name="Salida 3 3 3 2 3" xfId="23394" xr:uid="{4EFE7137-52E1-4179-B7C0-9B85CC1F633F}"/>
    <cellStyle name="Salida 3 3 3 2 3 2" xfId="36412" xr:uid="{F467EA25-A335-4DC6-B745-6F8B39CB1A2C}"/>
    <cellStyle name="Salida 3 3 3 2 4" xfId="30945" xr:uid="{39242A60-D20D-4A8D-ACC8-BED1DAAF19FE}"/>
    <cellStyle name="Salida 3 3 3 3" xfId="12293" xr:uid="{8F4D8ABF-896B-4FF0-BC07-70A121170183}"/>
    <cellStyle name="Salida 3 3 3 4" xfId="14773" xr:uid="{D5CA96E4-47FF-477A-9CB8-0E0D8C5830F7}"/>
    <cellStyle name="Salida 3 3 3 4 2" xfId="25793" xr:uid="{2CD5D95F-C2DF-4901-9A54-DE772F9AD9E3}"/>
    <cellStyle name="Salida 3 3 3 4 2 2" xfId="36976" xr:uid="{E4E05265-4AD3-4982-8B5E-FE38FEC6DF6A}"/>
    <cellStyle name="Salida 3 3 3 4 3" xfId="31766" xr:uid="{6830849E-5F0B-4C7C-A83F-A6CF0D065D89}"/>
    <cellStyle name="Salida 3 3 3 5" xfId="25653" xr:uid="{392F0E69-8EFD-495C-8463-5190099BBBB8}"/>
    <cellStyle name="Salida 3 3 3 5 2" xfId="27280" xr:uid="{236B8099-BFB0-477B-97EA-F99AC36AA528}"/>
    <cellStyle name="Salida 3 3 3 5 2 2" xfId="37984" xr:uid="{048C4692-6541-4C25-817D-ADB95AAA527D}"/>
    <cellStyle name="Salida 3 3 3 5 3" xfId="36895" xr:uid="{156963E2-51D5-4FA7-AD1A-7E78E52258E0}"/>
    <cellStyle name="Salida 3 3 3 6" xfId="30051" xr:uid="{B43EE7C8-3F1E-4A5B-A727-2074DDA4674D}"/>
    <cellStyle name="Salida 3 3 4" xfId="8978" xr:uid="{EA243E98-838D-4F5E-AE45-8AA57CD84A52}"/>
    <cellStyle name="Salida 3 3 4 2" xfId="14775" xr:uid="{1D883490-0CF8-486F-A67F-BC2DB7BD7E3E}"/>
    <cellStyle name="Salida 3 3 4 2 2" xfId="23363" xr:uid="{3CBD7ED8-5CD5-418A-A25F-C299459F3507}"/>
    <cellStyle name="Salida 3 3 4 2 2 2" xfId="36381" xr:uid="{0CD49E00-875D-4560-989F-579B03EA99DA}"/>
    <cellStyle name="Salida 3 3 4 2 3" xfId="31768" xr:uid="{AF6CF2F5-8AE7-40E7-B552-2A307185FBDB}"/>
    <cellStyle name="Salida 3 3 4 3" xfId="21847" xr:uid="{54377E80-7C59-43C2-BBCF-FA570CB29D41}"/>
    <cellStyle name="Salida 3 3 4 4" xfId="25987" xr:uid="{1B78E986-1F44-40E9-8B3B-57CDDAFA6F55}"/>
    <cellStyle name="Salida 3 3 4 4 2" xfId="18840" xr:uid="{234BD6F3-EA75-49C8-AEEB-FB11FFB0348C}"/>
    <cellStyle name="Salida 3 3 4 4 2 2" xfId="35343" xr:uid="{9572C142-25C5-4B63-8A65-2AC62EC7DF45}"/>
    <cellStyle name="Salida 3 3 4 4 3" xfId="37163" xr:uid="{3D44153D-A204-4137-84C8-B4C2AFDDA9A2}"/>
    <cellStyle name="Salida 3 3 4 5" xfId="30547" xr:uid="{D86DA8B1-29EE-44C2-A1CD-6761C9B88EF4}"/>
    <cellStyle name="Salida 3 3 5" xfId="12291" xr:uid="{C410A262-1115-403E-8BA6-36C6BF1FC8D5}"/>
    <cellStyle name="Salida 3 3 6" xfId="14772" xr:uid="{9B37C0D1-489F-467B-9C31-9AE2E4936648}"/>
    <cellStyle name="Salida 3 3 6 2" xfId="18838" xr:uid="{4F739D92-F765-4793-9803-5989184EA147}"/>
    <cellStyle name="Salida 3 3 6 2 2" xfId="35341" xr:uid="{DE50B698-CA1B-4DC2-A00B-9EEE9716A93D}"/>
    <cellStyle name="Salida 3 3 6 3" xfId="31765" xr:uid="{88F45A85-0C3C-4025-9D82-3431292C467F}"/>
    <cellStyle name="Salida 3 3 7" xfId="19715" xr:uid="{B2172AE7-F901-43C4-A985-CB84E05D31A5}"/>
    <cellStyle name="Salida 3 3 7 2" xfId="35668" xr:uid="{0557BE3D-F3FE-427C-AE62-428CF566D317}"/>
    <cellStyle name="Salida 3 4" xfId="3856" xr:uid="{27231EEB-6325-49D4-BC59-41D31DA62C65}"/>
    <cellStyle name="Salida 3 4 2" xfId="6104" xr:uid="{4FBAB099-05F5-472E-AE68-742F756DD5A6}"/>
    <cellStyle name="Salida 3 4 2 2" xfId="12295" xr:uid="{DFCB5B60-5BAF-4139-AB58-46845A5C20FA}"/>
    <cellStyle name="Salida 3 4 3" xfId="8358" xr:uid="{94B423EA-BCCA-4506-BBC5-68ABD96BC9DF}"/>
    <cellStyle name="Salida 3 4 3 2" xfId="9466" xr:uid="{7E34CC81-C0DC-47ED-AB29-0CEF43649B0A}"/>
    <cellStyle name="Salida 3 4 3 2 2" xfId="14778" xr:uid="{D8A6359C-77F8-4696-8E3D-3E1895FBB339}"/>
    <cellStyle name="Salida 3 4 3 2 2 2" xfId="19353" xr:uid="{F15FFCBD-FC4A-402C-8EDF-182B87C95A1C}"/>
    <cellStyle name="Salida 3 4 3 2 2 2 2" xfId="35543" xr:uid="{8F85FC0B-7D24-4D60-89BF-ACE3E7628AD8}"/>
    <cellStyle name="Salida 3 4 3 2 2 3" xfId="31771" xr:uid="{D581D8F9-4FC0-429F-8D48-9EF0015891BF}"/>
    <cellStyle name="Salida 3 4 3 2 3" xfId="27138" xr:uid="{32DD668F-37A1-4102-B620-1DB284F5BDF8}"/>
    <cellStyle name="Salida 3 4 3 2 3 2" xfId="37881" xr:uid="{93ED5675-39AA-4F67-AB4A-B4FE0AD4F88A}"/>
    <cellStyle name="Salida 3 4 3 2 4" xfId="30946" xr:uid="{9D73F6BE-3EEF-44A5-B8F3-DD5E52227DDF}"/>
    <cellStyle name="Salida 3 4 3 3" xfId="12296" xr:uid="{69820C71-B3C6-426F-B142-FFAFEF3C25E7}"/>
    <cellStyle name="Salida 3 4 3 4" xfId="14777" xr:uid="{09C53F81-BBCA-496D-8903-6B1C08CEA5E7}"/>
    <cellStyle name="Salida 3 4 3 4 2" xfId="21736" xr:uid="{E9A8A6C0-CB51-40B0-9251-BD09F4137589}"/>
    <cellStyle name="Salida 3 4 3 4 2 2" xfId="36120" xr:uid="{9DE145C5-52EE-43AA-A6E3-E3CF04DA8BD5}"/>
    <cellStyle name="Salida 3 4 3 4 3" xfId="31770" xr:uid="{A6461325-D288-4FAA-AAA7-C8CBA01831CC}"/>
    <cellStyle name="Salida 3 4 3 5" xfId="25654" xr:uid="{A52D3285-060D-4217-ADC2-BE53416E1289}"/>
    <cellStyle name="Salida 3 4 3 5 2" xfId="27231" xr:uid="{486C2F23-794D-4A8C-9F96-D3018B9DFD27}"/>
    <cellStyle name="Salida 3 4 3 5 2 2" xfId="37946" xr:uid="{CAC32282-AC78-4820-BBB2-A7357713E1C0}"/>
    <cellStyle name="Salida 3 4 3 5 3" xfId="36896" xr:uid="{95C7A6A3-E368-4CEB-812C-A34574253381}"/>
    <cellStyle name="Salida 3 4 3 6" xfId="30052" xr:uid="{E116F0E3-1B59-4C62-BBA6-0E1CD6D833B3}"/>
    <cellStyle name="Salida 3 4 4" xfId="8469" xr:uid="{46035273-2458-4004-B3E8-9844E6526D06}"/>
    <cellStyle name="Salida 3 4 4 2" xfId="14779" xr:uid="{F94F8496-54AC-4074-8FF4-C384BC7634BB}"/>
    <cellStyle name="Salida 3 4 4 2 2" xfId="26557" xr:uid="{75CB992A-8F06-4306-9428-B91A59D66543}"/>
    <cellStyle name="Salida 3 4 4 2 2 2" xfId="37501" xr:uid="{BCDA72FF-4D7D-447D-86D6-5890533F663E}"/>
    <cellStyle name="Salida 3 4 4 2 3" xfId="31772" xr:uid="{1116F498-DD11-40A3-B682-F82D01BB4E7C}"/>
    <cellStyle name="Salida 3 4 4 3" xfId="21848" xr:uid="{CE98E444-DD48-4289-ADD0-2AF95E65FAB5}"/>
    <cellStyle name="Salida 3 4 4 4" xfId="25710" xr:uid="{739C02A2-57AA-474C-96C1-15AF828B29B2}"/>
    <cellStyle name="Salida 3 4 4 4 2" xfId="26842" xr:uid="{03F91309-EB07-4F5F-918C-5B8A511B4086}"/>
    <cellStyle name="Salida 3 4 4 4 2 2" xfId="37631" xr:uid="{00759B30-174A-4F0C-A7EE-15CD7F530FE7}"/>
    <cellStyle name="Salida 3 4 4 4 3" xfId="36937" xr:uid="{EC1AB667-560B-4266-9F4B-82BB7682E839}"/>
    <cellStyle name="Salida 3 4 4 5" xfId="30119" xr:uid="{60F6B83D-E44D-4C9B-9173-48E139691CAF}"/>
    <cellStyle name="Salida 3 4 5" xfId="12294" xr:uid="{81ECBF63-80B0-482F-A818-A24FAB019313}"/>
    <cellStyle name="Salida 3 4 6" xfId="14776" xr:uid="{E0336CEA-96D6-40A0-9521-7FAC5E54D624}"/>
    <cellStyle name="Salida 3 4 6 2" xfId="26556" xr:uid="{0D55358A-C823-4C6A-BE85-4C0D46177A4F}"/>
    <cellStyle name="Salida 3 4 6 2 2" xfId="37500" xr:uid="{68EE60D5-8341-4886-BEC0-02CB85D6126C}"/>
    <cellStyle name="Salida 3 4 6 3" xfId="31769" xr:uid="{1BB798AF-8375-44C1-B4CB-4EDA6A304FFA}"/>
    <cellStyle name="Salida 3 4 7" xfId="29168" xr:uid="{F362A28A-C45D-429F-8809-B1440CE37BA6}"/>
    <cellStyle name="Salida 3 4 7 2" xfId="38274" xr:uid="{828321E2-66F2-4944-8B6A-070E8067745C}"/>
    <cellStyle name="Salida 3 5" xfId="3857" xr:uid="{8C6B95F6-AB78-4655-BE34-92429FC8B520}"/>
    <cellStyle name="Salida 3 5 2" xfId="6105" xr:uid="{CBAB36E8-D199-45E2-9169-99488D86A599}"/>
    <cellStyle name="Salida 3 5 2 2" xfId="12298" xr:uid="{30C75AD7-8714-4B79-9614-385EBF511CE0}"/>
    <cellStyle name="Salida 3 5 3" xfId="8359" xr:uid="{3BAEA935-21D7-4DFC-834D-75DDA271C58E}"/>
    <cellStyle name="Salida 3 5 3 2" xfId="9467" xr:uid="{CAA49D89-27B7-4318-A384-1E8DD1F5F78B}"/>
    <cellStyle name="Salida 3 5 3 2 2" xfId="14782" xr:uid="{E169589F-8835-465B-84BC-B2FBBCFC8B5A}"/>
    <cellStyle name="Salida 3 5 3 2 2 2" xfId="18317" xr:uid="{51BB6E0D-65C6-48D8-8F26-7F6464061E8E}"/>
    <cellStyle name="Salida 3 5 3 2 2 2 2" xfId="35168" xr:uid="{2CD0192F-1C3A-464C-A81A-F143CA082201}"/>
    <cellStyle name="Salida 3 5 3 2 2 3" xfId="31775" xr:uid="{23A933ED-BA80-4DFE-99A2-FE3836000091}"/>
    <cellStyle name="Salida 3 5 3 2 3" xfId="27524" xr:uid="{AF3542D7-AA42-4C79-9F18-30279112F77B}"/>
    <cellStyle name="Salida 3 5 3 2 3 2" xfId="38122" xr:uid="{77F64787-29F1-469D-9D09-8C93691B0257}"/>
    <cellStyle name="Salida 3 5 3 2 4" xfId="30947" xr:uid="{C8CCF043-52D7-4C25-8CDF-6A458F656236}"/>
    <cellStyle name="Salida 3 5 3 3" xfId="12299" xr:uid="{7C73642A-0A74-4D3B-B439-F03699685801}"/>
    <cellStyle name="Salida 3 5 3 4" xfId="14781" xr:uid="{C9E1BB83-4D8C-4611-B3FD-4ED76BCC8F8C}"/>
    <cellStyle name="Salida 3 5 3 4 2" xfId="19256" xr:uid="{C7F3E2B7-63A4-4C85-9FA5-3EB68E38C267}"/>
    <cellStyle name="Salida 3 5 3 4 2 2" xfId="35508" xr:uid="{EBF1A057-9DE4-4DF7-993D-B1D26AF8A457}"/>
    <cellStyle name="Salida 3 5 3 4 3" xfId="31774" xr:uid="{DEB7BF33-F4B0-4615-945F-98E0EC816489}"/>
    <cellStyle name="Salida 3 5 3 5" xfId="25655" xr:uid="{BC8CC14E-B289-4FB2-BB36-1A89925A3C09}"/>
    <cellStyle name="Salida 3 5 3 5 2" xfId="26934" xr:uid="{2D760C51-8EAD-4269-AE41-6D015B92A5F3}"/>
    <cellStyle name="Salida 3 5 3 5 2 2" xfId="37714" xr:uid="{BF72EF89-A1EF-4F24-A456-EBC935CCAA0A}"/>
    <cellStyle name="Salida 3 5 3 5 3" xfId="36897" xr:uid="{209115D2-4480-4A78-A7E7-C6B9768B5A22}"/>
    <cellStyle name="Salida 3 5 3 6" xfId="30053" xr:uid="{68683A93-F6C0-411D-A5D0-B9BCFCF20B54}"/>
    <cellStyle name="Salida 3 5 4" xfId="8458" xr:uid="{F50A4358-1D18-4AA4-A2FA-634A58341EDC}"/>
    <cellStyle name="Salida 3 5 4 2" xfId="14783" xr:uid="{18356598-AA8C-421B-9B26-D51AECF806C1}"/>
    <cellStyle name="Salida 3 5 4 2 2" xfId="23204" xr:uid="{8B074517-1EED-41FE-B730-70CAA37AA3D5}"/>
    <cellStyle name="Salida 3 5 4 2 2 2" xfId="36348" xr:uid="{F69E8E04-DD32-41C3-910A-360BDF87385E}"/>
    <cellStyle name="Salida 3 5 4 2 3" xfId="31776" xr:uid="{F57648EC-91BF-4EEF-A5C3-231EFDDF8513}"/>
    <cellStyle name="Salida 3 5 4 3" xfId="21850" xr:uid="{76A10BA0-3AB3-45DC-911E-1A195AC19BC7}"/>
    <cellStyle name="Salida 3 5 4 4" xfId="25702" xr:uid="{7A9AACDC-12C3-4F95-BEFD-5FC0CF5CAF4E}"/>
    <cellStyle name="Salida 3 5 4 4 2" xfId="26936" xr:uid="{8466D1C7-4CBA-4204-B0DF-578A937CC012}"/>
    <cellStyle name="Salida 3 5 4 4 2 2" xfId="37716" xr:uid="{531B7A8B-080D-4C78-BC12-4DD3773DB371}"/>
    <cellStyle name="Salida 3 5 4 4 3" xfId="36930" xr:uid="{C7BC4613-4974-472E-A13E-6C8F8296480A}"/>
    <cellStyle name="Salida 3 5 4 5" xfId="30108" xr:uid="{9D29440B-5FE5-4992-BF41-B5B42B4B2F76}"/>
    <cellStyle name="Salida 3 5 5" xfId="12297" xr:uid="{EFFA595C-8883-4133-8681-5546E8EBBDD8}"/>
    <cellStyle name="Salida 3 5 6" xfId="14780" xr:uid="{F749AAF0-E0F7-4EDC-BBE0-7A7AB8B96EF0}"/>
    <cellStyle name="Salida 3 5 6 2" xfId="27567" xr:uid="{0B008B6D-A773-4361-9FDB-49A5AF6D76C7}"/>
    <cellStyle name="Salida 3 5 6 2 2" xfId="38147" xr:uid="{A1F17227-FCBD-47F1-B6CC-AF25859DD111}"/>
    <cellStyle name="Salida 3 5 6 3" xfId="31773" xr:uid="{F1D22795-5A71-4D30-915B-87E78481BBB0}"/>
    <cellStyle name="Salida 3 5 7" xfId="29164" xr:uid="{AB61BB7D-B48F-409B-B387-E04D9293DB05}"/>
    <cellStyle name="Salida 3 5 7 2" xfId="38271" xr:uid="{56E6BBBF-1994-4F1B-8F25-8CEA56F1344F}"/>
    <cellStyle name="Salida 3 6" xfId="3858" xr:uid="{0E182624-D224-4C36-9061-556088F08127}"/>
    <cellStyle name="Salida 3 6 2" xfId="6106" xr:uid="{5408250B-458B-48F9-A207-7361DA3184A9}"/>
    <cellStyle name="Salida 3 6 2 2" xfId="12301" xr:uid="{D69E64B1-3FA2-4B19-9AA3-7D5E9DC6898C}"/>
    <cellStyle name="Salida 3 6 3" xfId="8360" xr:uid="{1D50F82A-671C-4D23-94B9-522106C1B9B8}"/>
    <cellStyle name="Salida 3 6 3 2" xfId="9468" xr:uid="{7F5E5CBB-515F-453F-9DCE-C60E8887132E}"/>
    <cellStyle name="Salida 3 6 3 2 2" xfId="14786" xr:uid="{77918C57-0F1B-439D-9B94-3D0B31277B82}"/>
    <cellStyle name="Salida 3 6 3 2 2 2" xfId="26128" xr:uid="{95334229-ACDF-4F89-8CF4-65FEB82DEE4B}"/>
    <cellStyle name="Salida 3 6 3 2 2 2 2" xfId="37276" xr:uid="{0FAC0F12-1719-4A3C-AA69-01D3EB645126}"/>
    <cellStyle name="Salida 3 6 3 2 2 3" xfId="31779" xr:uid="{5987D8DE-4C53-437D-9C1A-2763174D55FE}"/>
    <cellStyle name="Salida 3 6 3 2 3" xfId="26538" xr:uid="{F5DED91B-B84D-4034-8E99-4926A7D633F5}"/>
    <cellStyle name="Salida 3 6 3 2 3 2" xfId="37485" xr:uid="{D55CED2B-AB77-4B52-B544-9B0E4974D328}"/>
    <cellStyle name="Salida 3 6 3 2 4" xfId="30948" xr:uid="{36CC8311-27F1-411E-9E66-7C0073043235}"/>
    <cellStyle name="Salida 3 6 3 3" xfId="12302" xr:uid="{F66F5B40-5A99-4ED5-99BE-0E6FECCD46FC}"/>
    <cellStyle name="Salida 3 6 3 4" xfId="14785" xr:uid="{559B9B85-9B3C-415D-B1E3-7532748534D5}"/>
    <cellStyle name="Salida 3 6 3 4 2" xfId="21411" xr:uid="{B041718E-8871-4535-B7E7-6A2907061481}"/>
    <cellStyle name="Salida 3 6 3 4 2 2" xfId="36073" xr:uid="{0A5CEBB8-F163-4371-8E5E-36029E1B3C5A}"/>
    <cellStyle name="Salida 3 6 3 4 3" xfId="31778" xr:uid="{9C5CC0CA-F9A7-408F-9D41-4F79BBE66637}"/>
    <cellStyle name="Salida 3 6 3 5" xfId="25656" xr:uid="{0B75729A-B06A-453B-BD3F-1AA2408F9622}"/>
    <cellStyle name="Salida 3 6 3 5 2" xfId="26876" xr:uid="{986F383B-A134-4BCC-BBB3-CC8D9EFCFD27}"/>
    <cellStyle name="Salida 3 6 3 5 2 2" xfId="37662" xr:uid="{01A046E8-B0E7-4516-8756-18D99C3C47FE}"/>
    <cellStyle name="Salida 3 6 3 5 3" xfId="36898" xr:uid="{84874819-2935-4D3F-B947-C3779E2D78EA}"/>
    <cellStyle name="Salida 3 6 3 6" xfId="30054" xr:uid="{7778A19C-434B-4AFD-8FB3-30D83800EE75}"/>
    <cellStyle name="Salida 3 6 4" xfId="9058" xr:uid="{3124028E-88FD-4696-B1DC-45E22FEE4873}"/>
    <cellStyle name="Salida 3 6 4 2" xfId="14787" xr:uid="{9409CDDF-6C5D-43C2-80DF-9105FF5D30AE}"/>
    <cellStyle name="Salida 3 6 4 2 2" xfId="19505" xr:uid="{62AFB965-C544-4AEB-A926-1C37785BFDD7}"/>
    <cellStyle name="Salida 3 6 4 2 2 2" xfId="35586" xr:uid="{BD5A2538-35B3-49CC-AE1F-1432A501E3DA}"/>
    <cellStyle name="Salida 3 6 4 2 3" xfId="31780" xr:uid="{8A167F9A-3F0F-4F21-8E13-CB32EA7F6466}"/>
    <cellStyle name="Salida 3 6 4 3" xfId="21852" xr:uid="{8F00FF2B-82E8-4A8E-BD04-B522A4A3D346}"/>
    <cellStyle name="Salida 3 6 4 4" xfId="26022" xr:uid="{86C17B1A-6285-40F5-9C10-38BDA1C0422A}"/>
    <cellStyle name="Salida 3 6 4 4 2" xfId="26883" xr:uid="{B8CF0F0D-F1DA-4713-B1E7-0C8F02EDD093}"/>
    <cellStyle name="Salida 3 6 4 4 2 2" xfId="37669" xr:uid="{A8EF5951-C71A-46C6-BAFE-F376E252FBE6}"/>
    <cellStyle name="Salida 3 6 4 4 3" xfId="37194" xr:uid="{5F752489-E55A-4A03-923E-879AF106949F}"/>
    <cellStyle name="Salida 3 6 4 5" xfId="30626" xr:uid="{FFA4DA0C-A33E-45A6-BCE1-49E012833C41}"/>
    <cellStyle name="Salida 3 6 5" xfId="12300" xr:uid="{874D6797-BC55-4E67-98BC-7591864CB4E6}"/>
    <cellStyle name="Salida 3 6 6" xfId="14784" xr:uid="{7EE9BCC1-E125-442B-9C55-CB86613B7BA9}"/>
    <cellStyle name="Salida 3 6 6 2" xfId="18316" xr:uid="{7A4DA504-059F-48F2-935D-C097A7EABA7C}"/>
    <cellStyle name="Salida 3 6 6 2 2" xfId="35167" xr:uid="{7D0ACAF1-C7E7-4D40-BF02-D9F3D2779E34}"/>
    <cellStyle name="Salida 3 6 6 3" xfId="31777" xr:uid="{B085F0A1-73E2-4C64-82B2-0C07FE5DCB83}"/>
    <cellStyle name="Salida 3 6 7" xfId="26354" xr:uid="{D2F5F5FE-269F-48F7-95C8-6838E961D1DE}"/>
    <cellStyle name="Salida 3 6 7 2" xfId="37347" xr:uid="{DBBCEDFE-5A95-44CC-A768-36F7BE7228A1}"/>
    <cellStyle name="Salida 3 7" xfId="3859" xr:uid="{C73DFD24-7A0C-4C8A-BE4A-5F16F879A63A}"/>
    <cellStyle name="Salida 3 7 2" xfId="6107" xr:uid="{3F4AF193-7153-45E1-B3C3-725DC53955E4}"/>
    <cellStyle name="Salida 3 7 2 2" xfId="12304" xr:uid="{FF3EBD68-F6EF-4269-9F71-0EEEFEFF16CA}"/>
    <cellStyle name="Salida 3 7 3" xfId="8361" xr:uid="{A95D4B29-DC72-4478-BC63-0054AD42F3FE}"/>
    <cellStyle name="Salida 3 7 3 2" xfId="9469" xr:uid="{4EC5FEDD-59B0-4A3C-B4E7-5BF1BD1952F1}"/>
    <cellStyle name="Salida 3 7 3 2 2" xfId="14790" xr:uid="{B269011D-BE0E-4943-86C5-4045908F9A1C}"/>
    <cellStyle name="Salida 3 7 3 2 2 2" xfId="26952" xr:uid="{AA567E5A-D19C-40C7-8810-B71C9DB0233A}"/>
    <cellStyle name="Salida 3 7 3 2 2 2 2" xfId="37728" xr:uid="{D2574FF1-BF01-4A1C-BB96-74B2427B8FFA}"/>
    <cellStyle name="Salida 3 7 3 2 2 3" xfId="31783" xr:uid="{C875DF8A-13F7-4DC5-80E9-0191E7CA056D}"/>
    <cellStyle name="Salida 3 7 3 2 3" xfId="18676" xr:uid="{9E370260-CEB5-423A-BFE9-C85778AA21B1}"/>
    <cellStyle name="Salida 3 7 3 2 3 2" xfId="35270" xr:uid="{4C39BA6C-0AB2-4AD9-A835-B5EB29C792F3}"/>
    <cellStyle name="Salida 3 7 3 2 4" xfId="30949" xr:uid="{7CD2B011-3CBA-423B-A3CC-94CA71EA56FA}"/>
    <cellStyle name="Salida 3 7 3 3" xfId="12305" xr:uid="{F8A8A145-3C77-4469-8E7A-44870C53D23C}"/>
    <cellStyle name="Salida 3 7 3 4" xfId="14789" xr:uid="{D1575F0C-CF45-4A39-BFFB-4978B3D55DD3}"/>
    <cellStyle name="Salida 3 7 3 4 2" xfId="23369" xr:uid="{81B5ADBB-2048-415F-AC75-D19C0B04C888}"/>
    <cellStyle name="Salida 3 7 3 4 2 2" xfId="36387" xr:uid="{B20D309B-8E21-483C-9F97-45BD3C69C625}"/>
    <cellStyle name="Salida 3 7 3 4 3" xfId="31782" xr:uid="{3BCDD55D-5CCA-4142-9EA7-1035BAE2C59D}"/>
    <cellStyle name="Salida 3 7 3 5" xfId="25657" xr:uid="{598D64A3-AB94-46FE-A478-E869EF73D74A}"/>
    <cellStyle name="Salida 3 7 3 5 2" xfId="27034" xr:uid="{81C13CA0-3789-4B3D-B76D-9F34E319941B}"/>
    <cellStyle name="Salida 3 7 3 5 2 2" xfId="37797" xr:uid="{03474A8D-D2EB-4FB5-A1E4-72DDD61593B8}"/>
    <cellStyle name="Salida 3 7 3 5 3" xfId="36899" xr:uid="{8D9942D9-2DD2-4038-8C0E-3856E939C948}"/>
    <cellStyle name="Salida 3 7 3 6" xfId="30055" xr:uid="{D6398127-39D0-480C-B449-25333D83EB4C}"/>
    <cellStyle name="Salida 3 7 4" xfId="9193" xr:uid="{752852DF-7538-4CFD-82F5-58CA072D8500}"/>
    <cellStyle name="Salida 3 7 4 2" xfId="14791" xr:uid="{5814BBAD-1721-488F-B0A8-07780E48BFF1}"/>
    <cellStyle name="Salida 3 7 4 2 2" xfId="20415" xr:uid="{90B8D814-19CA-442A-98DA-389A715C72F3}"/>
    <cellStyle name="Salida 3 7 4 2 2 2" xfId="35818" xr:uid="{729D6937-D467-4AA2-9EF3-194FCAA5263D}"/>
    <cellStyle name="Salida 3 7 4 2 3" xfId="31784" xr:uid="{FB09F4F0-BE19-4D4E-97A8-9F75980C362A}"/>
    <cellStyle name="Salida 3 7 4 3" xfId="21853" xr:uid="{5F084C45-A1AE-42BD-A5FC-7F101A8080D4}"/>
    <cellStyle name="Salida 3 7 4 4" xfId="26065" xr:uid="{3E3B181D-4358-45D2-8ABB-E24AA36DF043}"/>
    <cellStyle name="Salida 3 7 4 4 2" xfId="26928" xr:uid="{F18CDDAA-1FF0-42F2-88B2-97AC32D7F05D}"/>
    <cellStyle name="Salida 3 7 4 4 2 2" xfId="37708" xr:uid="{1F068BDE-4C7E-4127-85A7-FD14C9FC4790}"/>
    <cellStyle name="Salida 3 7 4 4 3" xfId="37227" xr:uid="{9E007683-1060-4A4F-8EAD-1164012197ED}"/>
    <cellStyle name="Salida 3 7 4 5" xfId="30748" xr:uid="{187ADFE9-618B-4D09-B4D6-445741E94F75}"/>
    <cellStyle name="Salida 3 7 5" xfId="12303" xr:uid="{F047D09A-53AA-4F61-8246-BBC5CFA15E01}"/>
    <cellStyle name="Salida 3 7 6" xfId="14788" xr:uid="{5580F50C-6FA9-45F3-9215-EEC5D1A86899}"/>
    <cellStyle name="Salida 3 7 6 2" xfId="23368" xr:uid="{B81658C3-4C59-413C-85DE-946E2179E790}"/>
    <cellStyle name="Salida 3 7 6 2 2" xfId="36386" xr:uid="{3E99FB9B-925C-4978-A7DA-18350A07A48B}"/>
    <cellStyle name="Salida 3 7 6 3" xfId="31781" xr:uid="{67F99B13-1ADD-4071-864C-3B86601BB006}"/>
    <cellStyle name="Salida 3 7 7" xfId="23235" xr:uid="{3EC77775-9FC7-4239-AD31-6B0E5DB054E7}"/>
    <cellStyle name="Salida 3 7 7 2" xfId="36353" xr:uid="{208EDD0E-E60A-43B0-9CC0-7A47650F4507}"/>
    <cellStyle name="Salida 3 8" xfId="3860" xr:uid="{37095298-FA7D-4177-857F-B9E046F3A04E}"/>
    <cellStyle name="Salida 3 8 2" xfId="6108" xr:uid="{73C76B9C-0613-4088-8DA8-2083721F7BDC}"/>
    <cellStyle name="Salida 3 8 2 2" xfId="12307" xr:uid="{AF1182A2-707D-4941-9EDD-8CF88C690317}"/>
    <cellStyle name="Salida 3 8 3" xfId="8362" xr:uid="{0C5A5A5B-D63A-4DF8-AA14-E3E6DB85BBC7}"/>
    <cellStyle name="Salida 3 8 3 2" xfId="9470" xr:uid="{DE6B5C3F-C4DC-4F04-A425-7FD465C46853}"/>
    <cellStyle name="Salida 3 8 3 2 2" xfId="14794" xr:uid="{E288B307-5E8B-47F7-AE6A-CBAECC638C62}"/>
    <cellStyle name="Salida 3 8 3 2 2 2" xfId="18390" xr:uid="{932D7888-9814-4530-A309-ECCEDC56AC1D}"/>
    <cellStyle name="Salida 3 8 3 2 2 2 2" xfId="35191" xr:uid="{7D7FBEEB-8E4B-4BC7-B401-F4B4EF951201}"/>
    <cellStyle name="Salida 3 8 3 2 2 3" xfId="31787" xr:uid="{35F29181-1E96-4422-8558-34A5C7C5FEDF}"/>
    <cellStyle name="Salida 3 8 3 2 3" xfId="23433" xr:uid="{D13863A8-A0C3-4E93-BCA7-3E49A0BD5770}"/>
    <cellStyle name="Salida 3 8 3 2 3 2" xfId="36428" xr:uid="{8DDDDF86-496D-4EA3-A34F-42869B502768}"/>
    <cellStyle name="Salida 3 8 3 2 4" xfId="30950" xr:uid="{9875092D-539D-4DF3-A323-D9C33BCC4A28}"/>
    <cellStyle name="Salida 3 8 3 3" xfId="12308" xr:uid="{BD81A5CC-7B15-40B0-8761-17CFDEB9948B}"/>
    <cellStyle name="Salida 3 8 3 4" xfId="14793" xr:uid="{FA08CF1E-95BE-42FD-A24D-F733ADA73EE5}"/>
    <cellStyle name="Salida 3 8 3 4 2" xfId="19407" xr:uid="{67FACCDD-F246-4ADE-AC2E-67EBCBC0BD92}"/>
    <cellStyle name="Salida 3 8 3 4 2 2" xfId="35560" xr:uid="{BDFAB0F5-0F79-4302-931D-DCC322319A90}"/>
    <cellStyle name="Salida 3 8 3 4 3" xfId="31786" xr:uid="{F19BFBEC-B5A5-48B4-9F35-A023A58F50DD}"/>
    <cellStyle name="Salida 3 8 3 5" xfId="25658" xr:uid="{C7A86959-B68C-4942-97FE-B3AB10817BA5}"/>
    <cellStyle name="Salida 3 8 3 5 2" xfId="26909" xr:uid="{B5FFE13F-CFEB-4214-934E-C7537AA51148}"/>
    <cellStyle name="Salida 3 8 3 5 2 2" xfId="37691" xr:uid="{439AEE25-952A-4E70-8E6B-BEB63EDE3C69}"/>
    <cellStyle name="Salida 3 8 3 5 3" xfId="36900" xr:uid="{6B0FB426-10BE-49CC-8A48-25BB035666EF}"/>
    <cellStyle name="Salida 3 8 3 6" xfId="30056" xr:uid="{7DD3B02E-EB8E-424A-8F87-AF03BA30EAB9}"/>
    <cellStyle name="Salida 3 8 4" xfId="8720" xr:uid="{135BF86F-BCB7-4A3D-8FA5-631C9591D0F7}"/>
    <cellStyle name="Salida 3 8 4 2" xfId="14795" xr:uid="{5D92FE59-2147-4E9C-8FED-E36BCE4DB923}"/>
    <cellStyle name="Salida 3 8 4 2 2" xfId="25977" xr:uid="{04A1023B-CF73-473F-AE47-3780B62B45CB}"/>
    <cellStyle name="Salida 3 8 4 2 2 2" xfId="37153" xr:uid="{2B41EE02-C89B-4CD1-BB64-C64EFC132591}"/>
    <cellStyle name="Salida 3 8 4 2 3" xfId="31788" xr:uid="{701CFC9B-15C8-4A92-A091-33044D95675C}"/>
    <cellStyle name="Salida 3 8 4 3" xfId="21854" xr:uid="{324C2748-A467-4DC6-8C6B-C801BCCE6D7E}"/>
    <cellStyle name="Salida 3 8 4 4" xfId="25797" xr:uid="{99B95363-E38E-48EA-9A5F-22895B3A01A0}"/>
    <cellStyle name="Salida 3 8 4 4 2" xfId="26419" xr:uid="{3ED0A891-4A3F-4DD5-A167-EBF50849869A}"/>
    <cellStyle name="Salida 3 8 4 4 2 2" xfId="37386" xr:uid="{34E8D73E-3F31-4C71-855F-71C564EF4C5A}"/>
    <cellStyle name="Salida 3 8 4 4 3" xfId="36980" xr:uid="{B84CE080-06E5-4659-BB92-887458551E5F}"/>
    <cellStyle name="Salida 3 8 4 5" xfId="30298" xr:uid="{763ED2CC-46A0-4B3F-804B-33CA09F2E6DD}"/>
    <cellStyle name="Salida 3 8 5" xfId="12306" xr:uid="{FCBCB9B8-DE76-4C09-A043-812517B0E2F0}"/>
    <cellStyle name="Salida 3 8 6" xfId="14792" xr:uid="{D88F6992-C1ED-4CA0-BE08-9D9EE56CE4A3}"/>
    <cellStyle name="Salida 3 8 6 2" xfId="21038" xr:uid="{1DD88015-E865-4D34-92DD-F53AA2BA5AE4}"/>
    <cellStyle name="Salida 3 8 6 2 2" xfId="35955" xr:uid="{02E404CA-7402-460C-8D69-B588BE3589F7}"/>
    <cellStyle name="Salida 3 8 6 3" xfId="31785" xr:uid="{1DE55D34-CCE5-40C7-AD91-BEC07C13ADB6}"/>
    <cellStyle name="Salida 3 8 7" xfId="19355" xr:uid="{A729B3F1-F41B-4ABA-8E31-2FC61913DC8C}"/>
    <cellStyle name="Salida 3 8 7 2" xfId="35545" xr:uid="{4D27F232-E73B-481A-B36F-6164F73C6C61}"/>
    <cellStyle name="Salida 3 9" xfId="3861" xr:uid="{0DDB5BCA-E562-4480-9C24-5F6E740C7546}"/>
    <cellStyle name="Salida 3 9 2" xfId="6109" xr:uid="{73213B5F-1FAA-41C5-B77A-925779A9EDE1}"/>
    <cellStyle name="Salida 3 9 2 2" xfId="12310" xr:uid="{B8D1809D-7C9C-4B03-B322-49E2BA8D96AF}"/>
    <cellStyle name="Salida 3 9 3" xfId="8363" xr:uid="{DFC7014B-EB86-4B59-ABF3-F2A10A3D6C42}"/>
    <cellStyle name="Salida 3 9 3 2" xfId="9471" xr:uid="{5FAA043F-F91D-4440-B6BF-3AA4AB809B04}"/>
    <cellStyle name="Salida 3 9 3 2 2" xfId="14798" xr:uid="{D7821350-F3DB-4E9B-9661-E8C45E022907}"/>
    <cellStyle name="Salida 3 9 3 2 2 2" xfId="19487" xr:uid="{277FC681-EC4B-44E5-B8BE-B1FD26A7A282}"/>
    <cellStyle name="Salida 3 9 3 2 2 2 2" xfId="35580" xr:uid="{1153650F-B8BE-43B0-9C82-47DA8D678C92}"/>
    <cellStyle name="Salida 3 9 3 2 2 3" xfId="31791" xr:uid="{E7911C15-CDAB-4F7E-877D-BC7D7725738A}"/>
    <cellStyle name="Salida 3 9 3 2 3" xfId="21290" xr:uid="{A0E6F333-8E05-4B26-B128-20EB2C7E1E05}"/>
    <cellStyle name="Salida 3 9 3 2 3 2" xfId="36038" xr:uid="{B4CF7E8C-AB4F-41B6-A72F-691C8167E19B}"/>
    <cellStyle name="Salida 3 9 3 2 4" xfId="30951" xr:uid="{EB27BFC4-42E2-4C4D-968E-70DB7EC1F230}"/>
    <cellStyle name="Salida 3 9 3 3" xfId="12311" xr:uid="{56936306-2AD4-4B16-985B-9BE32FF8319B}"/>
    <cellStyle name="Salida 3 9 3 4" xfId="14797" xr:uid="{B41B8CB7-B74D-4A3B-A6F3-C82EEA45CFE5}"/>
    <cellStyle name="Salida 3 9 3 4 2" xfId="26558" xr:uid="{0560B9CE-5E8C-4636-8507-E77B08B164A7}"/>
    <cellStyle name="Salida 3 9 3 4 2 2" xfId="37502" xr:uid="{CFF3BEB7-2EC0-4F54-984B-E2D3EB350D4D}"/>
    <cellStyle name="Salida 3 9 3 4 3" xfId="31790" xr:uid="{84F4D503-A84E-45E5-B1F3-D595DBD30FF7}"/>
    <cellStyle name="Salida 3 9 3 5" xfId="25659" xr:uid="{00867D97-3925-4EA2-966D-C0A4FBB4A073}"/>
    <cellStyle name="Salida 3 9 3 5 2" xfId="26890" xr:uid="{E3678130-131F-46E7-B885-E85DF7333C3B}"/>
    <cellStyle name="Salida 3 9 3 5 2 2" xfId="37674" xr:uid="{6AA50EE2-99D4-44F6-95D3-D424D5E0754E}"/>
    <cellStyle name="Salida 3 9 3 5 3" xfId="36901" xr:uid="{35F09047-70BA-4810-97C2-5A86D5A90EC0}"/>
    <cellStyle name="Salida 3 9 3 6" xfId="30057" xr:uid="{675459A8-8782-41D2-9A22-E0A1A355E870}"/>
    <cellStyle name="Salida 3 9 4" xfId="8436" xr:uid="{26333BA8-113D-4319-820D-B87E2BDBDA13}"/>
    <cellStyle name="Salida 3 9 4 2" xfId="14799" xr:uid="{74A42C4A-2143-4E99-AF9C-618DDA7ED410}"/>
    <cellStyle name="Salida 3 9 4 2 2" xfId="18278" xr:uid="{0D081710-C1C8-4AA8-BFD8-EE466799CF74}"/>
    <cellStyle name="Salida 3 9 4 2 2 2" xfId="35137" xr:uid="{299A2F75-2A56-4071-AE3E-779ACE8BE536}"/>
    <cellStyle name="Salida 3 9 4 2 3" xfId="31792" xr:uid="{C25E8F80-0BCD-44EA-A9F6-4B8423842F1C}"/>
    <cellStyle name="Salida 3 9 4 3" xfId="21856" xr:uid="{2D6F39A7-4CDB-4269-9185-E038922DFC67}"/>
    <cellStyle name="Salida 3 9 4 4" xfId="25697" xr:uid="{051AE32B-A878-427F-9F61-BBEED488D5B9}"/>
    <cellStyle name="Salida 3 9 4 4 2" xfId="27037" xr:uid="{03EB2FFD-35F2-496F-9797-17F11B2FD16B}"/>
    <cellStyle name="Salida 3 9 4 4 2 2" xfId="37800" xr:uid="{7654DB6B-D83C-4A5D-87AC-D6A86C51C139}"/>
    <cellStyle name="Salida 3 9 4 4 3" xfId="36928" xr:uid="{1F2DFBD8-DC2C-4FDD-B375-46E61225CBBB}"/>
    <cellStyle name="Salida 3 9 4 5" xfId="30101" xr:uid="{84666CE1-2ABF-41E6-92D6-86E9AE4AF33E}"/>
    <cellStyle name="Salida 3 9 5" xfId="12309" xr:uid="{215A5EAE-59B8-4ED0-9BFE-7443DA5FDD22}"/>
    <cellStyle name="Salida 3 9 6" xfId="14796" xr:uid="{D3956708-5F8B-4AD7-BF5D-293099F66312}"/>
    <cellStyle name="Salida 3 9 6 2" xfId="27099" xr:uid="{06C75AA7-EC4C-4620-8FB3-FD358E98586C}"/>
    <cellStyle name="Salida 3 9 6 2 2" xfId="37853" xr:uid="{C887C750-934B-40CD-87D3-9ECC46A28ECE}"/>
    <cellStyle name="Salida 3 9 6 3" xfId="31789" xr:uid="{7B64C8BB-FCCA-4CC0-BDCA-B3C2FA911562}"/>
    <cellStyle name="Salida 3 9 7" xfId="21269" xr:uid="{F03C14EE-E103-4A6C-AC28-1FA1EC98F6B4}"/>
    <cellStyle name="Salida 3 9 7 2" xfId="36019" xr:uid="{FC26E1A9-61EA-4653-8DCE-FF83626978E2}"/>
    <cellStyle name="Salida 4" xfId="3862" xr:uid="{58E54355-4D0C-4A51-B8EE-B7686A61F6ED}"/>
    <cellStyle name="Salida 4 10" xfId="3863" xr:uid="{BDD4C7D5-66B3-4F3D-B462-8E749894CA21}"/>
    <cellStyle name="Salida 4 10 2" xfId="6111" xr:uid="{A7D94D71-1BE4-431A-ABEB-177EA8F83063}"/>
    <cellStyle name="Salida 4 10 2 2" xfId="12314" xr:uid="{6DAF6F68-5A53-4B53-8A85-1DB00D363982}"/>
    <cellStyle name="Salida 4 10 3" xfId="8365" xr:uid="{0A3DA2F7-0507-4F6D-A871-1AC2FD1ED7A3}"/>
    <cellStyle name="Salida 4 10 3 2" xfId="9473" xr:uid="{F66CC359-ACF3-409F-BD17-6300E2E9F9E6}"/>
    <cellStyle name="Salida 4 10 3 2 2" xfId="14803" xr:uid="{1EBBFA05-7BAE-4894-9157-3DF9F0F2FEF6}"/>
    <cellStyle name="Salida 4 10 3 2 2 2" xfId="19304" xr:uid="{E4D0D9D4-0BA7-4C32-937B-A7244B39CE37}"/>
    <cellStyle name="Salida 4 10 3 2 2 2 2" xfId="35526" xr:uid="{4BCA38D6-B86B-4B9B-B51C-68DF2022BBD4}"/>
    <cellStyle name="Salida 4 10 3 2 2 3" xfId="31796" xr:uid="{147E6B56-E95C-4FC0-BC77-EAB11A1A5998}"/>
    <cellStyle name="Salida 4 10 3 2 3" xfId="26901" xr:uid="{E7F304EF-9DB9-4BE4-A8A2-77040A9ED5EC}"/>
    <cellStyle name="Salida 4 10 3 2 3 2" xfId="37684" xr:uid="{4BF73C5E-584B-47A0-B2AD-2B30B82E901D}"/>
    <cellStyle name="Salida 4 10 3 2 4" xfId="30953" xr:uid="{86E74EC3-D4F1-4868-A4BA-2FC22A3F1FAF}"/>
    <cellStyle name="Salida 4 10 3 3" xfId="12315" xr:uid="{E04BD732-73BA-474C-9346-A2E27DFCA2DF}"/>
    <cellStyle name="Salida 4 10 3 4" xfId="14802" xr:uid="{3391770D-C6C0-4153-A61D-34829E9BFEE2}"/>
    <cellStyle name="Salida 4 10 3 4 2" xfId="26977" xr:uid="{692BE6BC-E768-4B6F-B212-33D5678AD695}"/>
    <cellStyle name="Salida 4 10 3 4 2 2" xfId="37746" xr:uid="{91EE06CA-C1D1-43FB-8384-C3DB616FE717}"/>
    <cellStyle name="Salida 4 10 3 4 3" xfId="31795" xr:uid="{1FCDF8A5-03D4-4139-B36C-451D99C19921}"/>
    <cellStyle name="Salida 4 10 3 5" xfId="25661" xr:uid="{0FFF7A9E-15ED-4486-9155-7959F2DFC80B}"/>
    <cellStyle name="Salida 4 10 3 5 2" xfId="27049" xr:uid="{C50E0539-12ED-4F48-A883-926D224FAD2D}"/>
    <cellStyle name="Salida 4 10 3 5 2 2" xfId="37812" xr:uid="{986C8AEC-2B38-4FFE-8876-68F161541913}"/>
    <cellStyle name="Salida 4 10 3 5 3" xfId="36903" xr:uid="{9C7F3881-FC24-4D9A-ACDB-03F6078DB7EC}"/>
    <cellStyle name="Salida 4 10 3 6" xfId="30059" xr:uid="{EB1B1901-3C0B-4540-A049-9566EE4C2BE0}"/>
    <cellStyle name="Salida 4 10 4" xfId="9133" xr:uid="{543D1E20-F066-45BD-A00D-3A42E6E0A0AE}"/>
    <cellStyle name="Salida 4 10 4 2" xfId="14804" xr:uid="{CFC970B7-02FD-4557-8297-E3EE9DD710DF}"/>
    <cellStyle name="Salida 4 10 4 2 2" xfId="23370" xr:uid="{56C009B1-A7AE-44EC-96DF-39B8F84DE17E}"/>
    <cellStyle name="Salida 4 10 4 2 2 2" xfId="36388" xr:uid="{F095B8E2-C46F-4F99-9606-62106600DDAC}"/>
    <cellStyle name="Salida 4 10 4 2 3" xfId="31797" xr:uid="{1C86148A-42CF-4126-8A3A-0E7D5A145D79}"/>
    <cellStyle name="Salida 4 10 4 3" xfId="21860" xr:uid="{01563FDA-B8B5-4B2F-BCE1-BBB8ACC859B8}"/>
    <cellStyle name="Salida 4 10 4 4" xfId="26049" xr:uid="{CE923A42-2A0C-41E6-90CA-496A48EB588B}"/>
    <cellStyle name="Salida 4 10 4 4 2" xfId="26438" xr:uid="{BC262057-03F0-43C2-A513-5F9F2867B284}"/>
    <cellStyle name="Salida 4 10 4 4 2 2" xfId="37405" xr:uid="{AFAFF3ED-9DF8-41E3-B245-277013FF21CB}"/>
    <cellStyle name="Salida 4 10 4 4 3" xfId="37214" xr:uid="{908B1117-2456-4156-A9B6-B61016232AC1}"/>
    <cellStyle name="Salida 4 10 4 5" xfId="30691" xr:uid="{F7166709-5FFB-4D5F-AA9B-363EECBA03EC}"/>
    <cellStyle name="Salida 4 10 5" xfId="12313" xr:uid="{EA348356-5056-4B0B-A6FE-6CA4A9991288}"/>
    <cellStyle name="Salida 4 10 6" xfId="14801" xr:uid="{B212E3CA-5E78-4BE9-A8C6-FEB52197A9E3}"/>
    <cellStyle name="Salida 4 10 6 2" xfId="19592" xr:uid="{730DA455-3A98-45DD-BE83-158DB5272218}"/>
    <cellStyle name="Salida 4 10 6 2 2" xfId="35618" xr:uid="{80F9432D-2D7F-4C32-8512-2B8091C43A01}"/>
    <cellStyle name="Salida 4 10 6 3" xfId="31794" xr:uid="{58FCDE61-E642-48C2-9CFE-C7A52FE11886}"/>
    <cellStyle name="Salida 4 10 7" xfId="21945" xr:uid="{36F4BB44-5275-43C4-984E-8C581CE6F392}"/>
    <cellStyle name="Salida 4 10 7 2" xfId="36191" xr:uid="{6466B0D6-0D8E-463A-8CA2-CF53396B3923}"/>
    <cellStyle name="Salida 4 11" xfId="6110" xr:uid="{05F6D8B2-D4B5-4F09-BE93-542A6459019F}"/>
    <cellStyle name="Salida 4 11 2" xfId="12316" xr:uid="{F7B80031-55D9-4D3E-A9EE-40452A4E2AAC}"/>
    <cellStyle name="Salida 4 12" xfId="8364" xr:uid="{F64E51A4-FC28-4172-85C6-440CA876ABC2}"/>
    <cellStyle name="Salida 4 12 2" xfId="9472" xr:uid="{9C5BE422-5CDE-475B-884D-BC772F8FFA4B}"/>
    <cellStyle name="Salida 4 12 2 2" xfId="14806" xr:uid="{B7FE1B22-31EC-4919-ABAF-73A8709E074B}"/>
    <cellStyle name="Salida 4 12 2 2 2" xfId="18530" xr:uid="{20360D38-E0D8-4F9D-91AD-E13E52092EF4}"/>
    <cellStyle name="Salida 4 12 2 2 2 2" xfId="35245" xr:uid="{E911E408-3D59-42D2-9FB4-E3E5C8E568B5}"/>
    <cellStyle name="Salida 4 12 2 2 3" xfId="31799" xr:uid="{8FBCE95E-3C76-41AD-9C75-CBA6D603C947}"/>
    <cellStyle name="Salida 4 12 2 3" xfId="26925" xr:uid="{B1B00595-F1B1-4F69-83BD-2A76BDEC6E52}"/>
    <cellStyle name="Salida 4 12 2 3 2" xfId="37706" xr:uid="{E0411716-9A51-4BE2-8CA6-C887F6FD2F94}"/>
    <cellStyle name="Salida 4 12 2 4" xfId="30952" xr:uid="{A0D6E3E2-EC01-47B6-A845-B9E179F77A0B}"/>
    <cellStyle name="Salida 4 12 3" xfId="12317" xr:uid="{F894408D-A569-4F08-B92A-14406C5085AB}"/>
    <cellStyle name="Salida 4 12 4" xfId="14805" xr:uid="{259045FC-A5D9-4207-979E-C3D3D62CB8D9}"/>
    <cellStyle name="Salida 4 12 4 2" xfId="19206" xr:uid="{D2EAB6B5-1A2C-43C5-999C-301EAD1BE41C}"/>
    <cellStyle name="Salida 4 12 4 2 2" xfId="35469" xr:uid="{CCBEE5A4-9D12-4840-AE98-8598DC271980}"/>
    <cellStyle name="Salida 4 12 4 3" xfId="31798" xr:uid="{BD8660C9-7BC7-42F8-94F5-BF798310A392}"/>
    <cellStyle name="Salida 4 12 5" xfId="25660" xr:uid="{6CA2C6E2-0D10-4F59-A0DD-4CC385CFBF32}"/>
    <cellStyle name="Salida 4 12 5 2" xfId="27053" xr:uid="{39019F8D-FD9B-4C87-8762-33592BE4E012}"/>
    <cellStyle name="Salida 4 12 5 2 2" xfId="37816" xr:uid="{8A6E6DEE-792B-4673-A324-1D352AF4073B}"/>
    <cellStyle name="Salida 4 12 5 3" xfId="36902" xr:uid="{7394C79F-D6C0-4DCD-8ADD-175BA5102C37}"/>
    <cellStyle name="Salida 4 12 6" xfId="30058" xr:uid="{0007CF72-CB0D-4A8F-8029-0E705A022202}"/>
    <cellStyle name="Salida 4 13" xfId="9118" xr:uid="{28707232-59BD-49FB-839F-098929A76EBA}"/>
    <cellStyle name="Salida 4 13 2" xfId="14807" xr:uid="{012554A7-DB99-420B-8CD1-0D01F0222B6F}"/>
    <cellStyle name="Salida 4 13 2 2" xfId="21693" xr:uid="{AF3EF093-9046-4B93-8804-59E5F62B288D}"/>
    <cellStyle name="Salida 4 13 2 2 2" xfId="36092" xr:uid="{2863E977-2025-42D0-830A-F32487126E6A}"/>
    <cellStyle name="Salida 4 13 2 3" xfId="31800" xr:uid="{96021C01-7E7F-4B8D-A7EA-930F06FB9338}"/>
    <cellStyle name="Salida 4 13 3" xfId="21859" xr:uid="{8959D6A4-C4D7-4317-AE97-941156C78AF2}"/>
    <cellStyle name="Salida 4 13 4" xfId="26044" xr:uid="{6AF8F2FF-EB25-458B-B9E7-820B0A9DDF76}"/>
    <cellStyle name="Salida 4 13 4 2" xfId="20929" xr:uid="{8DD86E75-729B-438B-97B3-3CB8E68B7049}"/>
    <cellStyle name="Salida 4 13 4 2 2" xfId="35920" xr:uid="{CD6C221C-6E0C-4EF2-813D-07CB6398A72C}"/>
    <cellStyle name="Salida 4 13 4 3" xfId="37212" xr:uid="{4012EF3E-3CE5-4541-BA8D-752BCD67303E}"/>
    <cellStyle name="Salida 4 13 5" xfId="30679" xr:uid="{E213DEE7-B5D4-407F-B239-CAE3A6D1A6D2}"/>
    <cellStyle name="Salida 4 14" xfId="12312" xr:uid="{C7AC0057-E52F-4835-9BE1-5A4C65F10C35}"/>
    <cellStyle name="Salida 4 15" xfId="14800" xr:uid="{E5A8E2D5-8350-4D38-AC77-D13836B5BD7F}"/>
    <cellStyle name="Salida 4 15 2" xfId="18938" xr:uid="{40277D25-62D6-4667-AA9E-868EA84744B0}"/>
    <cellStyle name="Salida 4 15 2 2" xfId="35380" xr:uid="{360D0EEA-7887-47F6-9D42-46D8A0B60C28}"/>
    <cellStyle name="Salida 4 15 3" xfId="31793" xr:uid="{77263B23-FF46-44AC-8F0D-21E0C5C4B877}"/>
    <cellStyle name="Salida 4 16" xfId="22972" xr:uid="{6F88EBB2-8C65-4847-981E-2B42D432E08A}"/>
    <cellStyle name="Salida 4 16 2" xfId="36313" xr:uid="{8866F6C2-BE4D-4163-BC1E-63D5F9D167F4}"/>
    <cellStyle name="Salida 4 2" xfId="3864" xr:uid="{F8094790-C607-40D9-84E6-9ECB136D1FB8}"/>
    <cellStyle name="Salida 4 2 2" xfId="6112" xr:uid="{0EF25F57-FF5C-4FAB-AB7D-C8E75DC43242}"/>
    <cellStyle name="Salida 4 2 2 2" xfId="12319" xr:uid="{C6540BBF-F392-437F-9B79-B33DC90B574C}"/>
    <cellStyle name="Salida 4 2 3" xfId="8366" xr:uid="{883BE9D7-9131-46CE-BF0E-AA32A564FBA5}"/>
    <cellStyle name="Salida 4 2 3 2" xfId="9474" xr:uid="{116E302F-4BAF-4517-8900-86BF06477D7D}"/>
    <cellStyle name="Salida 4 2 3 2 2" xfId="14810" xr:uid="{026FA39A-3524-47F3-92C5-0D721D3F4765}"/>
    <cellStyle name="Salida 4 2 3 2 2 2" xfId="23203" xr:uid="{A736734B-BB27-4C8D-AC23-BB2E593B28BC}"/>
    <cellStyle name="Salida 4 2 3 2 2 2 2" xfId="36347" xr:uid="{434E1618-7C18-46CB-8907-8FCF4AD3D537}"/>
    <cellStyle name="Salida 4 2 3 2 2 3" xfId="31803" xr:uid="{1CDE2FD0-FF14-4A76-A2E8-B23A978699B7}"/>
    <cellStyle name="Salida 4 2 3 2 3" xfId="26468" xr:uid="{675DD689-30B4-44A0-B550-5A34B7199B78}"/>
    <cellStyle name="Salida 4 2 3 2 3 2" xfId="37435" xr:uid="{94B7BBC9-81A6-4DB9-AB93-111D457B3547}"/>
    <cellStyle name="Salida 4 2 3 2 4" xfId="30954" xr:uid="{516F9926-BD5A-41E7-81FD-62C6AAEFCE70}"/>
    <cellStyle name="Salida 4 2 3 3" xfId="12320" xr:uid="{4FD49BF9-A1BC-4EFE-A3D0-ED428D7CBC38}"/>
    <cellStyle name="Salida 4 2 3 4" xfId="14809" xr:uid="{790BDB4F-3209-4155-84D5-4CE34164749A}"/>
    <cellStyle name="Salida 4 2 3 4 2" xfId="18870" xr:uid="{BCB7EBA7-DF67-4264-A0D0-97B38E4778FE}"/>
    <cellStyle name="Salida 4 2 3 4 2 2" xfId="35355" xr:uid="{AEF8FDCB-F321-4DCC-8199-1EE4D10C6064}"/>
    <cellStyle name="Salida 4 2 3 4 3" xfId="31802" xr:uid="{A9890D24-9CBD-4CC3-82F5-6688AA2F166E}"/>
    <cellStyle name="Salida 4 2 3 5" xfId="25662" xr:uid="{C3A05113-A1C4-4F81-B6DD-6CF6E5554AF6}"/>
    <cellStyle name="Salida 4 2 3 5 2" xfId="26919" xr:uid="{2CBB2962-0520-400C-94D9-33718E4D732E}"/>
    <cellStyle name="Salida 4 2 3 5 2 2" xfId="37701" xr:uid="{5F782C32-F66E-40F8-840F-92702B2258B8}"/>
    <cellStyle name="Salida 4 2 3 5 3" xfId="36904" xr:uid="{53C49F8F-CD09-4303-9CAE-A025C93BE86F}"/>
    <cellStyle name="Salida 4 2 3 6" xfId="30060" xr:uid="{B791920A-725D-42B6-8CBB-55907EEDE875}"/>
    <cellStyle name="Salida 4 2 4" xfId="8550" xr:uid="{D03D7203-E537-434A-9354-992A15C9E36A}"/>
    <cellStyle name="Salida 4 2 4 2" xfId="14811" xr:uid="{F5753BBC-2DE5-4E82-85C7-918F23C346FB}"/>
    <cellStyle name="Salida 4 2 4 2 2" xfId="20932" xr:uid="{000DEC48-BD86-4A1F-AFC9-D44DD7F5367C}"/>
    <cellStyle name="Salida 4 2 4 2 2 2" xfId="35923" xr:uid="{FC6941E7-B009-4C2A-A30D-AA4EACB85ACB}"/>
    <cellStyle name="Salida 4 2 4 2 3" xfId="31804" xr:uid="{84FF4D68-EE2D-4458-9C1F-2185E4D0E962}"/>
    <cellStyle name="Salida 4 2 4 3" xfId="21862" xr:uid="{726F857E-F93B-428D-BD66-D86E72972D7C}"/>
    <cellStyle name="Salida 4 2 4 4" xfId="25757" xr:uid="{747F842C-DB01-40B9-9453-7B8A223DB840}"/>
    <cellStyle name="Salida 4 2 4 4 2" xfId="18854" xr:uid="{69C64890-D9FF-47EF-AEBE-37C9998F8620}"/>
    <cellStyle name="Salida 4 2 4 4 2 2" xfId="35350" xr:uid="{8E3C9E5C-D508-4A32-8F3E-C88B484A8D6A}"/>
    <cellStyle name="Salida 4 2 4 4 3" xfId="36953" xr:uid="{C1554761-3989-43F4-BB9B-323851776EEF}"/>
    <cellStyle name="Salida 4 2 4 5" xfId="30155" xr:uid="{FEFB00AC-B0E9-4285-BA62-738BA41AF668}"/>
    <cellStyle name="Salida 4 2 5" xfId="12318" xr:uid="{19A84DDB-BCF8-4371-BD87-399C3E05357B}"/>
    <cellStyle name="Salida 4 2 6" xfId="14808" xr:uid="{34D12BDC-DF28-47CA-86F2-39CED83CA471}"/>
    <cellStyle name="Salida 4 2 6 2" xfId="19336" xr:uid="{53D195CB-C26F-4D39-AE70-E505D070C965}"/>
    <cellStyle name="Salida 4 2 6 2 2" xfId="35535" xr:uid="{3A7CB6B3-FD4B-4EF9-B3C3-C8B57B4630B0}"/>
    <cellStyle name="Salida 4 2 6 3" xfId="31801" xr:uid="{78E5383B-F053-48A0-9A7B-CFE3D2A65E10}"/>
    <cellStyle name="Salida 4 2 7" xfId="27458" xr:uid="{CE4D3DCC-4F75-41C5-BB42-EF373417C0E5}"/>
    <cellStyle name="Salida 4 2 7 2" xfId="38077" xr:uid="{0D041E51-D706-4640-8062-B6027ECDF1E4}"/>
    <cellStyle name="Salida 4 3" xfId="3865" xr:uid="{553AF74B-305F-4229-A19A-C00B5C55C19D}"/>
    <cellStyle name="Salida 4 3 2" xfId="6113" xr:uid="{CB82CEF4-AAE9-4B76-86A4-0F6C5008A282}"/>
    <cellStyle name="Salida 4 3 2 2" xfId="12322" xr:uid="{8AA9CC91-F353-4C71-86F1-EFF464B0CBD0}"/>
    <cellStyle name="Salida 4 3 3" xfId="8367" xr:uid="{93D2D280-CC83-4AAC-B831-5B4BAEDFBA4A}"/>
    <cellStyle name="Salida 4 3 3 2" xfId="9475" xr:uid="{F1B405F1-B8E0-4176-87A3-B8898FCB7680}"/>
    <cellStyle name="Salida 4 3 3 2 2" xfId="14814" xr:uid="{425ADE08-D92B-493F-8B4A-522B3951A0C3}"/>
    <cellStyle name="Salida 4 3 3 2 2 2" xfId="21735" xr:uid="{108074B0-5BFF-4846-BBE7-BF0BF160052B}"/>
    <cellStyle name="Salida 4 3 3 2 2 2 2" xfId="36119" xr:uid="{4234EC8E-B2F8-4620-A6A7-437A96F5F874}"/>
    <cellStyle name="Salida 4 3 3 2 2 3" xfId="31807" xr:uid="{9BC7438E-9FAF-438B-A691-FA6367CEB98E}"/>
    <cellStyle name="Salida 4 3 3 2 3" xfId="26467" xr:uid="{AD8F73C5-6B04-440C-B884-21CFC49A34C7}"/>
    <cellStyle name="Salida 4 3 3 2 3 2" xfId="37434" xr:uid="{A6B34490-B256-4010-9C65-2E6841F84090}"/>
    <cellStyle name="Salida 4 3 3 2 4" xfId="30955" xr:uid="{1250FC74-7620-4B74-9B29-4FA4410FA473}"/>
    <cellStyle name="Salida 4 3 3 3" xfId="12323" xr:uid="{08C65683-10E8-4DF1-B988-548AEAA996B2}"/>
    <cellStyle name="Salida 4 3 3 4" xfId="14813" xr:uid="{0FD50ECA-4F8F-4E39-A987-7886A48568C2}"/>
    <cellStyle name="Salida 4 3 3 4 2" xfId="20553" xr:uid="{45A26CB2-B585-4FEF-86C4-DB1855DB4C5B}"/>
    <cellStyle name="Salida 4 3 3 4 2 2" xfId="35854" xr:uid="{67495D06-6252-4A70-A7C3-C1A413CA41EF}"/>
    <cellStyle name="Salida 4 3 3 4 3" xfId="31806" xr:uid="{677873DE-5DD0-4D0F-A76C-BEB5A0AB07DA}"/>
    <cellStyle name="Salida 4 3 3 5" xfId="25663" xr:uid="{6E14E637-585D-4B4E-A8D4-9610CE5F44A9}"/>
    <cellStyle name="Salida 4 3 3 5 2" xfId="27559" xr:uid="{EBA668E5-C6F2-4ECF-B81D-BD94E522B5FD}"/>
    <cellStyle name="Salida 4 3 3 5 2 2" xfId="38139" xr:uid="{9C7D90B8-E9B1-46C3-BC48-933F9CBD6CA3}"/>
    <cellStyle name="Salida 4 3 3 5 3" xfId="36905" xr:uid="{8DCE16A7-011F-439C-A61F-916A9BE0E5F4}"/>
    <cellStyle name="Salida 4 3 3 6" xfId="30061" xr:uid="{BBB3234D-E9F1-476C-BC07-E96EA6688D10}"/>
    <cellStyle name="Salida 4 3 4" xfId="8975" xr:uid="{62778FDF-784A-4462-BFAB-6745FB1AF440}"/>
    <cellStyle name="Salida 4 3 4 2" xfId="14815" xr:uid="{4A660BA2-03E8-4526-AA92-F45F31815B3F}"/>
    <cellStyle name="Salida 4 3 4 2 2" xfId="18981" xr:uid="{F1E9D59B-9B49-4474-A681-257DFE3F64C5}"/>
    <cellStyle name="Salida 4 3 4 2 2 2" xfId="35399" xr:uid="{1E1CA049-D598-4E7A-ADB6-1D5BCB58D4E5}"/>
    <cellStyle name="Salida 4 3 4 2 3" xfId="31808" xr:uid="{DBACD0F5-A9BA-4FE1-BAFB-B52B9312DAA4}"/>
    <cellStyle name="Salida 4 3 4 3" xfId="21865" xr:uid="{4864D4DD-6F7C-4EED-BD99-56C03A0E159A}"/>
    <cellStyle name="Salida 4 3 4 4" xfId="25985" xr:uid="{9DD1367A-D14C-41EC-BD61-49EF1857959A}"/>
    <cellStyle name="Salida 4 3 4 4 2" xfId="27199" xr:uid="{296D8B38-B695-4683-A165-5AE0016B7696}"/>
    <cellStyle name="Salida 4 3 4 4 2 2" xfId="37923" xr:uid="{099FBFD8-2A81-4EB3-B259-14909F25224E}"/>
    <cellStyle name="Salida 4 3 4 4 3" xfId="37161" xr:uid="{48FC4398-3154-4CE1-948A-9989DD99DAE6}"/>
    <cellStyle name="Salida 4 3 4 5" xfId="30544" xr:uid="{4333E7D7-F2C0-420C-981D-BF105DB31255}"/>
    <cellStyle name="Salida 4 3 5" xfId="12321" xr:uid="{148F4727-00EF-4B37-8F27-98913D0B3481}"/>
    <cellStyle name="Salida 4 3 6" xfId="14812" xr:uid="{F675F046-231F-4ED8-99B1-E138A9C396C6}"/>
    <cellStyle name="Salida 4 3 6 2" xfId="19444" xr:uid="{7DD9F87B-B765-4813-AB21-590107E0205D}"/>
    <cellStyle name="Salida 4 3 6 2 2" xfId="35568" xr:uid="{ECDF8CF5-6702-4849-8394-66306B01DD2F}"/>
    <cellStyle name="Salida 4 3 6 3" xfId="31805" xr:uid="{43F00D23-E450-42AD-ADDC-A98685AD0272}"/>
    <cellStyle name="Salida 4 3 7" xfId="26818" xr:uid="{ED96AF46-BDB5-432A-B92E-11F430226EF4}"/>
    <cellStyle name="Salida 4 3 7 2" xfId="37610" xr:uid="{42223CF6-EDC1-4D97-966C-FEB5958A807A}"/>
    <cellStyle name="Salida 4 4" xfId="3866" xr:uid="{57E8022E-5E6E-485E-B83D-137D32D625AA}"/>
    <cellStyle name="Salida 4 4 2" xfId="6114" xr:uid="{2B4382B4-84FB-4F2A-A64E-51C387C2CF7B}"/>
    <cellStyle name="Salida 4 4 2 2" xfId="12325" xr:uid="{B2C5A75B-E512-4845-8CA4-60126AD1DA1B}"/>
    <cellStyle name="Salida 4 4 3" xfId="8368" xr:uid="{686C6A55-35A9-4FAE-84FC-B5C0214B94DF}"/>
    <cellStyle name="Salida 4 4 3 2" xfId="9476" xr:uid="{CDAA7ABA-132C-4BE2-8813-79112AE753D5}"/>
    <cellStyle name="Salida 4 4 3 2 2" xfId="14818" xr:uid="{634DF919-9856-492D-B086-C01B8C60F9CD}"/>
    <cellStyle name="Salida 4 4 3 2 2 2" xfId="19625" xr:uid="{1C565942-3CF5-4DFC-A736-FF78FA9099E7}"/>
    <cellStyle name="Salida 4 4 3 2 2 2 2" xfId="35637" xr:uid="{2288CFF2-8EF3-4E00-B4A0-C88C11EADD66}"/>
    <cellStyle name="Salida 4 4 3 2 2 3" xfId="31811" xr:uid="{6B544928-D3DF-4D44-9794-766A4CD879E3}"/>
    <cellStyle name="Salida 4 4 3 2 3" xfId="19970" xr:uid="{208F06F3-6CEE-4820-AE18-E01D30D4CA8F}"/>
    <cellStyle name="Salida 4 4 3 2 3 2" xfId="35731" xr:uid="{2D5B9FD2-E037-485B-8DC2-14A2B11C1D2B}"/>
    <cellStyle name="Salida 4 4 3 2 4" xfId="30956" xr:uid="{8341AE6C-E05F-4E40-9CE2-D869750DC395}"/>
    <cellStyle name="Salida 4 4 3 3" xfId="12326" xr:uid="{001CE33E-5876-486A-B2C4-7C5118D8FD84}"/>
    <cellStyle name="Salida 4 4 3 4" xfId="14817" xr:uid="{2BC0412F-C4D4-47E1-9D7E-DAFF1A895FF1}"/>
    <cellStyle name="Salida 4 4 3 4 2" xfId="23367" xr:uid="{43A745B5-5BC3-4B44-BD68-0CD762E52C9B}"/>
    <cellStyle name="Salida 4 4 3 4 2 2" xfId="36385" xr:uid="{0AF87483-874A-4A6D-9FAD-C679E6858F7B}"/>
    <cellStyle name="Salida 4 4 3 4 3" xfId="31810" xr:uid="{6E202B6E-9409-4D08-9795-DC8A983AC90F}"/>
    <cellStyle name="Salida 4 4 3 5" xfId="25664" xr:uid="{675CC7B5-6955-456D-BFCB-39E912D7D6C6}"/>
    <cellStyle name="Salida 4 4 3 5 2" xfId="27087" xr:uid="{08FB69FE-C159-4111-AB46-ABB27E2168CD}"/>
    <cellStyle name="Salida 4 4 3 5 2 2" xfId="37842" xr:uid="{58BF6C74-BAA2-427D-8DBB-10632E01082C}"/>
    <cellStyle name="Salida 4 4 3 5 3" xfId="36906" xr:uid="{3973590B-93F4-4E5A-8091-6876A086BE55}"/>
    <cellStyle name="Salida 4 4 3 6" xfId="30062" xr:uid="{DF35A289-1118-4029-8EA9-4DD03AC1EB61}"/>
    <cellStyle name="Salida 4 4 4" xfId="8976" xr:uid="{9E0C0DB6-12F0-4F60-B7CC-B48B0A8E8C2E}"/>
    <cellStyle name="Salida 4 4 4 2" xfId="14819" xr:uid="{8B41011E-C825-47F0-8BE3-02593C2B5F6F}"/>
    <cellStyle name="Salida 4 4 4 2 2" xfId="19337" xr:uid="{0ECC5F23-CD77-4E17-A289-44489653C13C}"/>
    <cellStyle name="Salida 4 4 4 2 2 2" xfId="35536" xr:uid="{B994F53D-D570-45A5-8306-AD7AB306CFF2}"/>
    <cellStyle name="Salida 4 4 4 2 3" xfId="31812" xr:uid="{15A7166A-C586-4EDA-9D99-A8A9F91D498A}"/>
    <cellStyle name="Salida 4 4 4 3" xfId="21868" xr:uid="{28F0E1B0-56D5-4CE2-BB15-14DEB66536EF}"/>
    <cellStyle name="Salida 4 4 4 4" xfId="25986" xr:uid="{111341C8-466D-4D98-B0FE-06A90C00BA65}"/>
    <cellStyle name="Salida 4 4 4 4 2" xfId="18944" xr:uid="{776673CE-D721-4355-86BE-B1201914E7A9}"/>
    <cellStyle name="Salida 4 4 4 4 2 2" xfId="35386" xr:uid="{7A78A0FC-5811-4B33-AF22-4CF28B361174}"/>
    <cellStyle name="Salida 4 4 4 4 3" xfId="37162" xr:uid="{F2F2B954-1F12-49FC-B01E-A21BF50B7120}"/>
    <cellStyle name="Salida 4 4 4 5" xfId="30545" xr:uid="{27C89871-C69E-40F2-857D-A1D9DE076EC3}"/>
    <cellStyle name="Salida 4 4 5" xfId="12324" xr:uid="{F47F4659-3222-4D88-B136-D80E8F7418A4}"/>
    <cellStyle name="Salida 4 4 6" xfId="14816" xr:uid="{FA1FD539-C8C4-4597-9105-6FA73F15DB9B}"/>
    <cellStyle name="Salida 4 4 6 2" xfId="19158" xr:uid="{49A8D1D0-F9D5-478E-8AD5-077F6622E37A}"/>
    <cellStyle name="Salida 4 4 6 2 2" xfId="35448" xr:uid="{8F0D06C6-4933-4539-9CB1-91C672742512}"/>
    <cellStyle name="Salida 4 4 6 3" xfId="31809" xr:uid="{296AF44B-1870-4817-8A45-73B18BF0CBAA}"/>
    <cellStyle name="Salida 4 4 7" xfId="26355" xr:uid="{B66BB408-E740-4AD9-9AF1-AEDB04A4F9C0}"/>
    <cellStyle name="Salida 4 4 7 2" xfId="37348" xr:uid="{B862E2EF-D022-45E7-968F-813A5725ABD4}"/>
    <cellStyle name="Salida 4 5" xfId="3867" xr:uid="{A4C922BF-B112-401F-A59E-D68E13703717}"/>
    <cellStyle name="Salida 4 5 2" xfId="6115" xr:uid="{A7BCE79D-6603-47F3-ADAE-E94664076C5F}"/>
    <cellStyle name="Salida 4 5 2 2" xfId="12328" xr:uid="{46AC1533-F7C8-4054-A9E5-DD5596B773C0}"/>
    <cellStyle name="Salida 4 5 3" xfId="8369" xr:uid="{E508C194-ECD7-42FC-AFFC-C96A05184E4F}"/>
    <cellStyle name="Salida 4 5 3 2" xfId="9477" xr:uid="{4B3FDDD5-B40E-4724-896A-46F82D4D9AD0}"/>
    <cellStyle name="Salida 4 5 3 2 2" xfId="14822" xr:uid="{D272D10E-7877-4EBB-86C7-F3084EA2B1F0}"/>
    <cellStyle name="Salida 4 5 3 2 2 2" xfId="21694" xr:uid="{26F51AA9-7495-4504-A567-A7F26FCEF1D5}"/>
    <cellStyle name="Salida 4 5 3 2 2 2 2" xfId="36093" xr:uid="{BFBE2F00-B3DE-4D6C-8FC1-3E6615DCDF27}"/>
    <cellStyle name="Salida 4 5 3 2 2 3" xfId="31815" xr:uid="{66F8DA3C-5B7D-47BF-B993-5C65A48B5345}"/>
    <cellStyle name="Salida 4 5 3 2 3" xfId="20002" xr:uid="{058606DE-86C1-48B9-8D90-9D418A18C6D8}"/>
    <cellStyle name="Salida 4 5 3 2 3 2" xfId="35740" xr:uid="{55A92599-9362-450B-9C72-7B30984257F2}"/>
    <cellStyle name="Salida 4 5 3 2 4" xfId="30957" xr:uid="{A457B41F-36CC-4E98-97ED-4F28BA804EDC}"/>
    <cellStyle name="Salida 4 5 3 3" xfId="12329" xr:uid="{28B84F1C-2952-4AF4-8DCE-A67E365E8AD7}"/>
    <cellStyle name="Salida 4 5 3 4" xfId="14821" xr:uid="{5C9F7669-AF69-4CB3-908B-69BD1E5CD6CC}"/>
    <cellStyle name="Salida 4 5 3 4 2" xfId="21910" xr:uid="{E1B2659C-230A-434B-97A0-9883BE493930}"/>
    <cellStyle name="Salida 4 5 3 4 2 2" xfId="36164" xr:uid="{9DFBAD6A-BA57-4981-8192-27E0DF9E85AA}"/>
    <cellStyle name="Salida 4 5 3 4 3" xfId="31814" xr:uid="{73E354F2-A6F8-42A9-8AD1-0F3131FD8604}"/>
    <cellStyle name="Salida 4 5 3 5" xfId="25665" xr:uid="{D385141D-C6F6-4D75-9110-55E59B260CD9}"/>
    <cellStyle name="Salida 4 5 3 5 2" xfId="27267" xr:uid="{BFBBF6CF-5A2F-4359-A40E-1CD64818B252}"/>
    <cellStyle name="Salida 4 5 3 5 2 2" xfId="37972" xr:uid="{E974D36E-7172-4ACF-8A1D-6FC5DB7AB274}"/>
    <cellStyle name="Salida 4 5 3 5 3" xfId="36907" xr:uid="{46DE0237-AEBB-4BCB-A4E3-927FC024E817}"/>
    <cellStyle name="Salida 4 5 3 6" xfId="30063" xr:uid="{86D99116-68B4-4CF0-860B-9179D1A57CF0}"/>
    <cellStyle name="Salida 4 5 4" xfId="8505" xr:uid="{FF2F661C-8FAF-47A3-A353-B8D6F08B3440}"/>
    <cellStyle name="Salida 4 5 4 2" xfId="14823" xr:uid="{5CC77858-7A8F-41CE-9401-E9C435BB0816}"/>
    <cellStyle name="Salida 4 5 4 2 2" xfId="19142" xr:uid="{A06819ED-3352-4EB3-8ECC-D4C93D80EB1E}"/>
    <cellStyle name="Salida 4 5 4 2 2 2" xfId="35438" xr:uid="{DCAFBD57-86A8-4C2F-A39F-2D00A8641F18}"/>
    <cellStyle name="Salida 4 5 4 2 3" xfId="31816" xr:uid="{82384386-2FFC-4C58-A648-74F8EEE7B397}"/>
    <cellStyle name="Salida 4 5 4 3" xfId="21869" xr:uid="{08C9EEAE-F095-457E-BA12-4AE3428FA25B}"/>
    <cellStyle name="Salida 4 5 4 4" xfId="25723" xr:uid="{F969455D-C9B4-4E96-81FD-3F63281F0FC0}"/>
    <cellStyle name="Salida 4 5 4 4 2" xfId="26881" xr:uid="{B7063863-59EA-477F-8407-7915E80BFA68}"/>
    <cellStyle name="Salida 4 5 4 4 2 2" xfId="37667" xr:uid="{0BC08CE3-1BE2-4075-A267-5527D9D4820F}"/>
    <cellStyle name="Salida 4 5 4 4 3" xfId="36945" xr:uid="{11136490-6B58-40E4-86FB-D89434B92EF2}"/>
    <cellStyle name="Salida 4 5 4 5" xfId="30146" xr:uid="{9B7FAD63-182A-4701-808E-E6592DE01567}"/>
    <cellStyle name="Salida 4 5 5" xfId="12327" xr:uid="{4F75E7D8-D247-4002-BD03-B613F89420CC}"/>
    <cellStyle name="Salida 4 5 6" xfId="14820" xr:uid="{1B9585BE-C72A-4CBF-BDFD-5C44C5A7D2B5}"/>
    <cellStyle name="Salida 4 5 6 2" xfId="19486" xr:uid="{C171AF3F-E055-4B01-A505-F6E0A3E5519F}"/>
    <cellStyle name="Salida 4 5 6 2 2" xfId="35579" xr:uid="{66E411B7-BFB0-4A8A-BF08-2C8CE731D7C6}"/>
    <cellStyle name="Salida 4 5 6 3" xfId="31813" xr:uid="{5CCA696D-F698-4D6C-90E8-0E06AF92F92B}"/>
    <cellStyle name="Salida 4 5 7" xfId="26654" xr:uid="{52CFAE0C-CE70-4592-A73C-830DCA942DEB}"/>
    <cellStyle name="Salida 4 5 7 2" xfId="37539" xr:uid="{843C3667-D550-4441-9264-F120691EA3B8}"/>
    <cellStyle name="Salida 4 6" xfId="3868" xr:uid="{3F165C0A-B936-46D5-8EC0-4B0753635E2C}"/>
    <cellStyle name="Salida 4 6 2" xfId="6116" xr:uid="{577675BA-25F9-41B1-B882-6CE5F570A892}"/>
    <cellStyle name="Salida 4 6 2 2" xfId="12331" xr:uid="{47354995-3D53-4F39-8038-51DC20881FF7}"/>
    <cellStyle name="Salida 4 6 3" xfId="8370" xr:uid="{2FEB9156-F42D-4A4D-B359-966160BFB592}"/>
    <cellStyle name="Salida 4 6 3 2" xfId="9478" xr:uid="{F0AE8E8E-159C-47AD-8C84-2ECF6E0B0EDC}"/>
    <cellStyle name="Salida 4 6 3 2 2" xfId="14826" xr:uid="{59B3A16B-A56E-4F9A-9DEA-6355A37C0080}"/>
    <cellStyle name="Salida 4 6 3 2 2 2" xfId="22137" xr:uid="{75B25FE4-DB6E-4412-B6A7-62448B045943}"/>
    <cellStyle name="Salida 4 6 3 2 2 2 2" xfId="36273" xr:uid="{B209DABC-C084-41F8-BB4C-16EA5EF7BA37}"/>
    <cellStyle name="Salida 4 6 3 2 2 3" xfId="31819" xr:uid="{09EF4AD4-8506-488B-AECC-0475EEFCC68C}"/>
    <cellStyle name="Salida 4 6 3 2 3" xfId="27056" xr:uid="{76CBF757-82C2-457C-8849-B7E549BAE32F}"/>
    <cellStyle name="Salida 4 6 3 2 3 2" xfId="37819" xr:uid="{62D70696-071A-454E-BB68-BFCFEFFD7E51}"/>
    <cellStyle name="Salida 4 6 3 2 4" xfId="30958" xr:uid="{452CF479-0E0D-474D-ADF1-6022AC1672DD}"/>
    <cellStyle name="Salida 4 6 3 3" xfId="12332" xr:uid="{9933056D-52D6-4F70-8708-7033C6544DF4}"/>
    <cellStyle name="Salida 4 6 3 4" xfId="14825" xr:uid="{9EEDED97-D63B-4BFE-B18C-82532BB46DFB}"/>
    <cellStyle name="Salida 4 6 3 4 2" xfId="23373" xr:uid="{D5B0A0C7-CE0C-4ABD-9981-2B720B7B7AA3}"/>
    <cellStyle name="Salida 4 6 3 4 2 2" xfId="36391" xr:uid="{DE4898D7-0D35-498D-A1AB-88E6745DD9AD}"/>
    <cellStyle name="Salida 4 6 3 4 3" xfId="31818" xr:uid="{BE5D302E-2908-42F7-890D-2F9CED698435}"/>
    <cellStyle name="Salida 4 6 3 5" xfId="25666" xr:uid="{19186FE3-AC70-4FF7-82B4-51396D6F194D}"/>
    <cellStyle name="Salida 4 6 3 5 2" xfId="27249" xr:uid="{09F9CDC2-CEEF-4E61-B3F7-F397618A3E20}"/>
    <cellStyle name="Salida 4 6 3 5 2 2" xfId="37963" xr:uid="{6B7C17E7-B59E-4090-8D62-51679E4ECCA6}"/>
    <cellStyle name="Salida 4 6 3 5 3" xfId="36908" xr:uid="{35696211-1486-4B08-B221-32EB30CDD4EE}"/>
    <cellStyle name="Salida 4 6 3 6" xfId="30064" xr:uid="{2C7858F1-E526-4F61-B09C-7126E947D636}"/>
    <cellStyle name="Salida 4 6 4" xfId="8943" xr:uid="{9E820672-8817-48AA-B072-30FB6BDB6FB0}"/>
    <cellStyle name="Salida 4 6 4 2" xfId="14827" xr:uid="{2DCFCD67-D8A2-4F1B-A754-3EE203B3474A}"/>
    <cellStyle name="Salida 4 6 4 2 2" xfId="21834" xr:uid="{846F1121-0581-4D6D-8ACA-D327C3C8F235}"/>
    <cellStyle name="Salida 4 6 4 2 2 2" xfId="36155" xr:uid="{27A209DE-7A06-495B-933B-504401D0CC97}"/>
    <cellStyle name="Salida 4 6 4 2 3" xfId="31820" xr:uid="{28842EF2-5E84-4A86-9628-149F6278D2B8}"/>
    <cellStyle name="Salida 4 6 4 3" xfId="21870" xr:uid="{711D5658-D968-4430-A42E-CD1C273F5609}"/>
    <cellStyle name="Salida 4 6 4 4" xfId="25971" xr:uid="{D8123DFB-52A3-46C2-897D-F929FDEA65D1}"/>
    <cellStyle name="Salida 4 6 4 4 2" xfId="27229" xr:uid="{13FA8DC8-345B-4B4D-8C6D-9D485B766064}"/>
    <cellStyle name="Salida 4 6 4 4 2 2" xfId="37944" xr:uid="{5666DB50-B504-4501-9EEB-075A4F468551}"/>
    <cellStyle name="Salida 4 6 4 4 3" xfId="37151" xr:uid="{1BF5820B-CD9E-49C0-9D28-A3BA227A4BE6}"/>
    <cellStyle name="Salida 4 6 4 5" xfId="30513" xr:uid="{6B3AAD4B-0DFF-4639-BE67-A0405519E0EE}"/>
    <cellStyle name="Salida 4 6 5" xfId="12330" xr:uid="{264104C1-8770-46BB-9A75-E7B4B2740E29}"/>
    <cellStyle name="Salida 4 6 6" xfId="14824" xr:uid="{A599A4D7-73B1-40EC-996F-929297748E24}"/>
    <cellStyle name="Salida 4 6 6 2" xfId="18389" xr:uid="{C00A2FF3-96C0-4A46-95F8-E5B30CF114C9}"/>
    <cellStyle name="Salida 4 6 6 2 2" xfId="35190" xr:uid="{65310854-79DB-4E8D-A348-F5EA99355B5D}"/>
    <cellStyle name="Salida 4 6 6 3" xfId="31817" xr:uid="{B4C9192A-EA4A-483D-934A-BDC79479BBEB}"/>
    <cellStyle name="Salida 4 6 7" xfId="18750" xr:uid="{5B498415-B72E-4685-B7C9-C00AED2C1960}"/>
    <cellStyle name="Salida 4 6 7 2" xfId="35313" xr:uid="{103B8589-B72A-4116-BA01-7092BD6AED88}"/>
    <cellStyle name="Salida 4 7" xfId="3869" xr:uid="{9743CE93-EDE4-49CA-B840-CB2CF29CF39F}"/>
    <cellStyle name="Salida 4 7 2" xfId="6117" xr:uid="{FD144C8C-91E7-4E5E-A3B5-9CB812E7AC5B}"/>
    <cellStyle name="Salida 4 7 2 2" xfId="12334" xr:uid="{C8651A68-ED36-4E1F-BCA8-C8BCBE68E6D2}"/>
    <cellStyle name="Salida 4 7 3" xfId="8371" xr:uid="{337A7C56-AC24-447F-9FF7-68D3AEA6C97A}"/>
    <cellStyle name="Salida 4 7 3 2" xfId="9479" xr:uid="{100149A0-6DB5-4083-8955-117DF06CE2DD}"/>
    <cellStyle name="Salida 4 7 3 2 2" xfId="14830" xr:uid="{18AB05C0-9250-4159-958C-C347212566CB}"/>
    <cellStyle name="Salida 4 7 3 2 2 2" xfId="20507" xr:uid="{E1216E08-7C65-47A3-9C4E-3148B80339D5}"/>
    <cellStyle name="Salida 4 7 3 2 2 2 2" xfId="35846" xr:uid="{95DC82CA-6B24-4520-8AEB-E60EA2DFB008}"/>
    <cellStyle name="Salida 4 7 3 2 2 3" xfId="31823" xr:uid="{527B9EFB-F7AA-4E6A-9086-A8C7778937B0}"/>
    <cellStyle name="Salida 4 7 3 2 3" xfId="27070" xr:uid="{95D5C158-C38C-43B0-84C6-2D707DA9DC3B}"/>
    <cellStyle name="Salida 4 7 3 2 3 2" xfId="37831" xr:uid="{248AB231-3307-4367-B9C7-3E7FC87749F0}"/>
    <cellStyle name="Salida 4 7 3 2 4" xfId="30959" xr:uid="{B4B1A32F-F44C-4B2B-8FF6-65E6E7533D12}"/>
    <cellStyle name="Salida 4 7 3 3" xfId="12335" xr:uid="{7FBD4B83-70B2-486B-9C51-6C0C3379F5F8}"/>
    <cellStyle name="Salida 4 7 3 4" xfId="14829" xr:uid="{ECB23190-F669-4981-8804-2671C3B4C140}"/>
    <cellStyle name="Salida 4 7 3 4 2" xfId="23372" xr:uid="{55E8F4FA-D81D-491D-BF38-26264C6557EA}"/>
    <cellStyle name="Salida 4 7 3 4 2 2" xfId="36390" xr:uid="{CF0FE313-C208-4CFC-903E-9CB4B15AECA6}"/>
    <cellStyle name="Salida 4 7 3 4 3" xfId="31822" xr:uid="{A56D3D0E-F12C-4AFE-8E29-B2A47EB6C982}"/>
    <cellStyle name="Salida 4 7 3 5" xfId="25667" xr:uid="{66C1E451-F4BD-49CE-A076-7CC2F1E70EDA}"/>
    <cellStyle name="Salida 4 7 3 5 2" xfId="27079" xr:uid="{098C8D7F-2FA2-4997-A480-3C1B743F440E}"/>
    <cellStyle name="Salida 4 7 3 5 2 2" xfId="37836" xr:uid="{7D86BBD0-E139-45F1-9DC8-FD52B7F4FDE7}"/>
    <cellStyle name="Salida 4 7 3 5 3" xfId="36909" xr:uid="{05748463-7013-4A44-BD72-DDB2B0ED9E9E}"/>
    <cellStyle name="Salida 4 7 3 6" xfId="30065" xr:uid="{7449855F-7D3B-4467-9E48-D475CBE949D2}"/>
    <cellStyle name="Salida 4 7 4" xfId="9241" xr:uid="{A2851BDF-131B-4EF1-A83F-0FE3EAB9FCCD}"/>
    <cellStyle name="Salida 4 7 4 2" xfId="14831" xr:uid="{F9CF9B43-BD4B-4ADC-95FE-03F8053968C3}"/>
    <cellStyle name="Salida 4 7 4 2 2" xfId="21406" xr:uid="{231CBF4D-3620-4AF7-8FE3-0EE83CB1A0C9}"/>
    <cellStyle name="Salida 4 7 4 2 2 2" xfId="36069" xr:uid="{9827E970-C16D-4EC9-B0CD-7032C4ED36D4}"/>
    <cellStyle name="Salida 4 7 4 2 3" xfId="31824" xr:uid="{FC265409-13A6-49C8-B1F7-A43273B4F37C}"/>
    <cellStyle name="Salida 4 7 4 3" xfId="21873" xr:uid="{78488D70-A6CD-4122-8F8D-AC94C2C9E883}"/>
    <cellStyle name="Salida 4 7 4 4" xfId="26079" xr:uid="{1A602ED5-12E2-4C11-B0A5-483DB6CB1919}"/>
    <cellStyle name="Salida 4 7 4 4 2" xfId="26920" xr:uid="{D4AB3B86-D0C1-4F40-92B3-B5C483083A83}"/>
    <cellStyle name="Salida 4 7 4 4 2 2" xfId="37702" xr:uid="{1AC816C9-AECF-4B89-BC22-D77F4223B51D}"/>
    <cellStyle name="Salida 4 7 4 4 3" xfId="37239" xr:uid="{9337F260-1C46-4FF3-BCFE-EC98A39C81D0}"/>
    <cellStyle name="Salida 4 7 4 5" xfId="30788" xr:uid="{979CD29A-3081-4268-B136-5AB910D49636}"/>
    <cellStyle name="Salida 4 7 5" xfId="12333" xr:uid="{FCB3DAA9-3EAC-4F44-A663-6B6B2792C38B}"/>
    <cellStyle name="Salida 4 7 6" xfId="14828" xr:uid="{B79511E3-C6C4-4B12-B609-05A3D1D197DF}"/>
    <cellStyle name="Salida 4 7 6 2" xfId="20931" xr:uid="{029D9FD8-13F5-4C9A-9B51-7E4BE159A65B}"/>
    <cellStyle name="Salida 4 7 6 2 2" xfId="35922" xr:uid="{B63218F0-C2D1-4BD2-90C4-5E6213C12A68}"/>
    <cellStyle name="Salida 4 7 6 3" xfId="31821" xr:uid="{54A1548B-BAF9-4C4F-AF36-8233D10CBE0E}"/>
    <cellStyle name="Salida 4 7 7" xfId="26819" xr:uid="{3985D2A8-9AEA-4344-9CC6-A61279EB16BF}"/>
    <cellStyle name="Salida 4 7 7 2" xfId="37611" xr:uid="{553F6A14-3A07-4281-B6F8-051976C91D30}"/>
    <cellStyle name="Salida 4 8" xfId="3870" xr:uid="{AF05F19E-700A-4348-95EA-32DD1D4CE716}"/>
    <cellStyle name="Salida 4 8 2" xfId="6118" xr:uid="{0666682E-7404-437A-B010-0AE5B50F723D}"/>
    <cellStyle name="Salida 4 8 2 2" xfId="12337" xr:uid="{0874E6F9-D8A7-4C5E-BC8E-29386C372D0B}"/>
    <cellStyle name="Salida 4 8 3" xfId="8372" xr:uid="{562A9855-2080-46A3-84EF-CE76D0186B52}"/>
    <cellStyle name="Salida 4 8 3 2" xfId="9480" xr:uid="{4ADCC15A-9339-4791-8ADC-246FEEAE91CD}"/>
    <cellStyle name="Salida 4 8 3 2 2" xfId="14834" xr:uid="{5642164A-58B7-4A46-9CEE-D678B1FDB8A5}"/>
    <cellStyle name="Salida 4 8 3 2 2 2" xfId="18315" xr:uid="{C04DE84B-A854-4BA8-B1E6-B602C7EDA650}"/>
    <cellStyle name="Salida 4 8 3 2 2 2 2" xfId="35166" xr:uid="{F9EB72E7-612E-4EFC-A606-161AACC16229}"/>
    <cellStyle name="Salida 4 8 3 2 2 3" xfId="31827" xr:uid="{BE23F91E-9248-4EE4-9325-C95C21FBD243}"/>
    <cellStyle name="Salida 4 8 3 2 3" xfId="26954" xr:uid="{7AF95E4D-BAA0-481A-8E20-086605222559}"/>
    <cellStyle name="Salida 4 8 3 2 3 2" xfId="37730" xr:uid="{BCA080CC-D1D7-47B0-957E-5875CDD54F7C}"/>
    <cellStyle name="Salida 4 8 3 2 4" xfId="30960" xr:uid="{7779FED8-B6B2-446D-8904-3C672F9ABBBC}"/>
    <cellStyle name="Salida 4 8 3 3" xfId="12338" xr:uid="{7E8010C0-D578-4A9D-AE17-0125B85CBD67}"/>
    <cellStyle name="Salida 4 8 3 4" xfId="14833" xr:uid="{5777CAEB-3192-4DC0-967E-5A6F6D0C65C5}"/>
    <cellStyle name="Salida 4 8 3 4 2" xfId="18814" xr:uid="{08AD0180-FD34-467C-9E70-8E6027317114}"/>
    <cellStyle name="Salida 4 8 3 4 2 2" xfId="35334" xr:uid="{A5E4435C-A4E1-4505-A073-33EA81A0125E}"/>
    <cellStyle name="Salida 4 8 3 4 3" xfId="31826" xr:uid="{8FC7F324-A596-48A8-8315-1ACDC4783579}"/>
    <cellStyle name="Salida 4 8 3 5" xfId="25668" xr:uid="{17EB0DCB-A65D-4D52-8C39-A376128C5971}"/>
    <cellStyle name="Salida 4 8 3 5 2" xfId="27491" xr:uid="{3A4A2C53-F1AB-4769-8896-FC83C072B414}"/>
    <cellStyle name="Salida 4 8 3 5 2 2" xfId="38096" xr:uid="{577FD023-8F72-4DA5-AF3E-CA2EA544C44C}"/>
    <cellStyle name="Salida 4 8 3 5 3" xfId="36910" xr:uid="{7708B78C-4288-4A6D-967A-B325A42E9506}"/>
    <cellStyle name="Salida 4 8 3 6" xfId="30066" xr:uid="{F8977848-6B1C-4F9D-8670-458C0BAF467E}"/>
    <cellStyle name="Salida 4 8 4" xfId="8719" xr:uid="{684252F7-5937-40C0-9828-58D55E04F574}"/>
    <cellStyle name="Salida 4 8 4 2" xfId="14835" xr:uid="{F3BCC739-1028-4D63-9F51-F72884AF5DCE}"/>
    <cellStyle name="Salida 4 8 4 2 2" xfId="19335" xr:uid="{DA3A65E6-61E0-4CA4-9AD6-D7EC9A241B13}"/>
    <cellStyle name="Salida 4 8 4 2 2 2" xfId="35534" xr:uid="{1AE0B678-5B88-4F08-B4AE-567F43576172}"/>
    <cellStyle name="Salida 4 8 4 2 3" xfId="31828" xr:uid="{903BE3F3-D209-4DB4-A3B3-39DBAC0D9EE7}"/>
    <cellStyle name="Salida 4 8 4 3" xfId="21874" xr:uid="{B8C8D6FB-3A65-477D-9B13-47F4AB27D2CD}"/>
    <cellStyle name="Salida 4 8 4 4" xfId="25796" xr:uid="{C8641C3C-8C5A-4F99-8924-D581BD0B1A5B}"/>
    <cellStyle name="Salida 4 8 4 4 2" xfId="18849" xr:uid="{268B6B1C-BD76-4A6B-9AB0-E3DF7954A36A}"/>
    <cellStyle name="Salida 4 8 4 4 2 2" xfId="35347" xr:uid="{05682CD7-22C2-4870-8A0D-D72F80CBAEAA}"/>
    <cellStyle name="Salida 4 8 4 4 3" xfId="36979" xr:uid="{0B75193D-BE3F-49E7-8E23-7FA2B81980B4}"/>
    <cellStyle name="Salida 4 8 4 5" xfId="30297" xr:uid="{026C3367-C63D-4034-8491-DF8C9339CD44}"/>
    <cellStyle name="Salida 4 8 5" xfId="12336" xr:uid="{FC4AC2B6-863F-4C81-A983-8CE1AB866348}"/>
    <cellStyle name="Salida 4 8 6" xfId="14832" xr:uid="{8531E511-9417-401C-9078-6C45B91AEE3A}"/>
    <cellStyle name="Salida 4 8 6 2" xfId="23371" xr:uid="{E6F3E5CF-30D9-4242-AEA9-3F147ACBBEE2}"/>
    <cellStyle name="Salida 4 8 6 2 2" xfId="36389" xr:uid="{D96F033F-9AD6-4D38-A7FE-C060ACB48F24}"/>
    <cellStyle name="Salida 4 8 6 3" xfId="31825" xr:uid="{8FEAB09C-1FCE-4CF5-8DB8-0CE23D987F6C}"/>
    <cellStyle name="Salida 4 8 7" xfId="22973" xr:uid="{1C56F472-D50C-495B-9EA8-66063D08E63B}"/>
    <cellStyle name="Salida 4 8 7 2" xfId="36314" xr:uid="{DAD30DA8-49C9-4E8E-9BF3-30F354074746}"/>
    <cellStyle name="Salida 4 9" xfId="3871" xr:uid="{D92218B2-F798-4F50-A35C-B186F9C68997}"/>
    <cellStyle name="Salida 4 9 2" xfId="6119" xr:uid="{E516B126-A1F1-4B2B-AE98-591131C3DC3F}"/>
    <cellStyle name="Salida 4 9 2 2" xfId="12340" xr:uid="{90B6175E-61D9-4E6D-8B8F-4D727EA09CE7}"/>
    <cellStyle name="Salida 4 9 3" xfId="8373" xr:uid="{66FB0331-96B1-4026-B714-7577824E7C74}"/>
    <cellStyle name="Salida 4 9 3 2" xfId="9481" xr:uid="{3017C813-C626-4380-A56D-501DAA065DF9}"/>
    <cellStyle name="Salida 4 9 3 2 2" xfId="14838" xr:uid="{72F79FDF-C134-4BBD-A0F3-7DFA960B0A71}"/>
    <cellStyle name="Salida 4 9 3 2 2 2" xfId="18314" xr:uid="{CA444FF1-874A-4F16-83B8-40E14868485A}"/>
    <cellStyle name="Salida 4 9 3 2 2 2 2" xfId="35165" xr:uid="{08B5742F-AFF9-4A5F-AEC8-F9CFCF6FBAFE}"/>
    <cellStyle name="Salida 4 9 3 2 2 3" xfId="31831" xr:uid="{D01028CA-9835-42AC-A9B0-513D3B9DDEFB}"/>
    <cellStyle name="Salida 4 9 3 2 3" xfId="26470" xr:uid="{030AE299-CB8E-4CE7-A5D7-7049B709231E}"/>
    <cellStyle name="Salida 4 9 3 2 3 2" xfId="37437" xr:uid="{7DEB8CE4-6482-4F20-90E3-3F44E825151E}"/>
    <cellStyle name="Salida 4 9 3 2 4" xfId="30961" xr:uid="{FF44A981-43DE-48A8-B303-5DEC08691660}"/>
    <cellStyle name="Salida 4 9 3 3" xfId="12341" xr:uid="{31CB82BD-8580-4161-AE1B-0A3479B45ED7}"/>
    <cellStyle name="Salida 4 9 3 4" xfId="14837" xr:uid="{ED3574A6-9417-4AD6-AC75-56D7A2BC9DBF}"/>
    <cellStyle name="Salida 4 9 3 4 2" xfId="23374" xr:uid="{C1B0D36A-5085-4710-83FC-49208CC478E8}"/>
    <cellStyle name="Salida 4 9 3 4 2 2" xfId="36392" xr:uid="{F948F805-050A-4A69-AD8E-D0A712383744}"/>
    <cellStyle name="Salida 4 9 3 4 3" xfId="31830" xr:uid="{5BE807FA-76F8-487D-8434-2A2C64C88938}"/>
    <cellStyle name="Salida 4 9 3 5" xfId="25669" xr:uid="{A314910F-0F72-49A7-81C2-D611AA8CF8F5}"/>
    <cellStyle name="Salida 4 9 3 5 2" xfId="26951" xr:uid="{182B892D-0FB1-444B-9B1A-89295C8A8EAE}"/>
    <cellStyle name="Salida 4 9 3 5 2 2" xfId="37727" xr:uid="{5CBDA74F-2534-4F6B-9410-892CFF984DFD}"/>
    <cellStyle name="Salida 4 9 3 5 3" xfId="36911" xr:uid="{A2BC989C-B37B-4DC6-9502-883D962D31D0}"/>
    <cellStyle name="Salida 4 9 3 6" xfId="30067" xr:uid="{E98FA579-8D51-463B-B221-41F20DD812BD}"/>
    <cellStyle name="Salida 4 9 4" xfId="8973" xr:uid="{8E5D76B5-7A72-464C-829D-8A8624DA314B}"/>
    <cellStyle name="Salida 4 9 4 2" xfId="14839" xr:uid="{AF6EC7C7-370E-4AE9-9CD2-5BB8F1510700}"/>
    <cellStyle name="Salida 4 9 4 2 2" xfId="21692" xr:uid="{B821D466-3211-48CB-BD08-EF22029BA3F5}"/>
    <cellStyle name="Salida 4 9 4 2 2 2" xfId="36091" xr:uid="{903C9665-5CA9-473D-A66A-1A371E2F783A}"/>
    <cellStyle name="Salida 4 9 4 2 3" xfId="31832" xr:uid="{38C8E1D2-0304-4184-A088-0628EF0FA8BD}"/>
    <cellStyle name="Salida 4 9 4 3" xfId="21875" xr:uid="{D1B0124A-F87D-4B27-9DC4-247036A84DAB}"/>
    <cellStyle name="Salida 4 9 4 4" xfId="25983" xr:uid="{7F32D03A-1D48-4835-AA9F-4AAB3562E4E7}"/>
    <cellStyle name="Salida 4 9 4 4 2" xfId="27182" xr:uid="{E3E47BE5-5D68-4CFD-AFC3-CCA57FB76404}"/>
    <cellStyle name="Salida 4 9 4 4 2 2" xfId="37911" xr:uid="{9509D1C6-0896-4D50-A089-40DE24D05DBF}"/>
    <cellStyle name="Salida 4 9 4 4 3" xfId="37159" xr:uid="{5F5A2347-ED31-420A-8C68-D7B0B8AFEF51}"/>
    <cellStyle name="Salida 4 9 4 5" xfId="30542" xr:uid="{2ACE1E60-473A-43BA-90CC-F6EAB0A29768}"/>
    <cellStyle name="Salida 4 9 5" xfId="12339" xr:uid="{C3CA4041-17FA-4EA9-8383-2D5F477B86F8}"/>
    <cellStyle name="Salida 4 9 6" xfId="14836" xr:uid="{EE04A811-6709-4724-913D-9D405CD86751}"/>
    <cellStyle name="Salida 4 9 6 2" xfId="18869" xr:uid="{320C28BB-F0D2-47AC-BFF0-64F615391A07}"/>
    <cellStyle name="Salida 4 9 6 2 2" xfId="35354" xr:uid="{1D522FB2-EAE6-4210-AA91-3F35CE89E40A}"/>
    <cellStyle name="Salida 4 9 6 3" xfId="31829" xr:uid="{79782C40-B099-4421-8674-EA3E3BBB4AE0}"/>
    <cellStyle name="Salida 4 9 7" xfId="26674" xr:uid="{E44CDD19-B2F0-4FB5-B7F3-9E860FD6924B}"/>
    <cellStyle name="Salida 4 9 7 2" xfId="37544" xr:uid="{2CC89A10-C7E1-443C-BD80-204DC4F2A5AF}"/>
    <cellStyle name="Salida 5" xfId="3872" xr:uid="{CB893F99-B54F-431B-9768-DC4BD3ECF5F2}"/>
    <cellStyle name="Salida 5 2" xfId="3873" xr:uid="{B60CA299-3870-4D2A-8474-58045F759704}"/>
    <cellStyle name="Salida 5 2 2" xfId="6121" xr:uid="{3EC5B6FB-F984-478E-BC5D-E07870EE7FA1}"/>
    <cellStyle name="Salida 5 2 2 2" xfId="12344" xr:uid="{00456D8F-3A8D-411F-ABC6-F0735195F3CC}"/>
    <cellStyle name="Salida 5 2 3" xfId="8375" xr:uid="{7EBDEF76-EA34-4DAC-AC9D-90BAB601E047}"/>
    <cellStyle name="Salida 5 2 3 2" xfId="9483" xr:uid="{CE1C0CB7-5601-48D0-B7CB-31361C6FC74B}"/>
    <cellStyle name="Salida 5 2 3 2 2" xfId="14843" xr:uid="{B440E93D-A55B-4385-9535-AEEE05AC3990}"/>
    <cellStyle name="Salida 5 2 3 2 2 2" xfId="18737" xr:uid="{7EE5C4F6-C761-469A-B69F-1B098CC9496F}"/>
    <cellStyle name="Salida 5 2 3 2 2 2 2" xfId="35304" xr:uid="{84117461-74CA-45ED-91DB-C4ABCA6CC526}"/>
    <cellStyle name="Salida 5 2 3 2 2 3" xfId="31836" xr:uid="{2EC1D467-2BAF-4693-AB42-5C3BA584C8D9}"/>
    <cellStyle name="Salida 5 2 3 2 3" xfId="18695" xr:uid="{F0BCE653-9E4F-4F85-863D-02BB9D680D6D}"/>
    <cellStyle name="Salida 5 2 3 2 3 2" xfId="35276" xr:uid="{3CB78C20-4A2B-4635-8265-F2659CA29787}"/>
    <cellStyle name="Salida 5 2 3 2 4" xfId="30963" xr:uid="{8C3D24CE-66CA-4EEB-98A4-3EB5D38C97A0}"/>
    <cellStyle name="Salida 5 2 3 3" xfId="12345" xr:uid="{CD1B1A46-8D17-4246-AA42-64D4E67980A1}"/>
    <cellStyle name="Salida 5 2 3 4" xfId="14842" xr:uid="{B45FB488-A5FA-491C-871B-4B79A0760BC7}"/>
    <cellStyle name="Salida 5 2 3 4 2" xfId="21028" xr:uid="{2DB444F3-A42F-4290-BF2C-A2FDEF4FA4EB}"/>
    <cellStyle name="Salida 5 2 3 4 2 2" xfId="35947" xr:uid="{C2F4D7D3-F772-4E07-9640-FBEE02AD0EC4}"/>
    <cellStyle name="Salida 5 2 3 4 3" xfId="31835" xr:uid="{8D160EAA-FC1C-49FC-AE57-52C21AA0D393}"/>
    <cellStyle name="Salida 5 2 3 5" xfId="25671" xr:uid="{BDA10FE7-9EBB-4F02-B32B-4952155874AC}"/>
    <cellStyle name="Salida 5 2 3 5 2" xfId="26975" xr:uid="{9E841C12-A33E-4407-9E06-002F54BC3987}"/>
    <cellStyle name="Salida 5 2 3 5 2 2" xfId="37744" xr:uid="{3F2B2D3F-AE97-49D6-B7EF-A9B19E000CCB}"/>
    <cellStyle name="Salida 5 2 3 5 3" xfId="36913" xr:uid="{3AD894C9-D76D-4B3A-8603-6221E98EE2E1}"/>
    <cellStyle name="Salida 5 2 3 6" xfId="30069" xr:uid="{D4F30535-1F7A-4626-8BE9-15B96FDDE415}"/>
    <cellStyle name="Salida 5 2 4" xfId="8504" xr:uid="{2992D4F5-48BA-4B9C-8FAF-DEEA61461AB2}"/>
    <cellStyle name="Salida 5 2 4 2" xfId="14844" xr:uid="{E3E652D4-577E-4411-89B5-9E217A50B96F}"/>
    <cellStyle name="Salida 5 2 4 2 2" xfId="23376" xr:uid="{735E208A-7AB4-4138-808F-92D82FC4A6DE}"/>
    <cellStyle name="Salida 5 2 4 2 2 2" xfId="36394" xr:uid="{84F0E18C-1312-442F-833D-6C463DAEC3B1}"/>
    <cellStyle name="Salida 5 2 4 2 3" xfId="31837" xr:uid="{5B24CBF9-12BC-439B-A533-05CE626DE3A9}"/>
    <cellStyle name="Salida 5 2 4 3" xfId="21877" xr:uid="{46F4A930-E0B2-42C2-A825-F929E1615E00}"/>
    <cellStyle name="Salida 5 2 4 4" xfId="25722" xr:uid="{77197A2D-A96C-47FC-B6C9-DFCA1A3A73D4}"/>
    <cellStyle name="Salida 5 2 4 4 2" xfId="26891" xr:uid="{10141EE5-AF5C-40BE-B992-E8AD0E03541C}"/>
    <cellStyle name="Salida 5 2 4 4 2 2" xfId="37675" xr:uid="{553930BE-CC58-4155-9204-5FA595AF08C8}"/>
    <cellStyle name="Salida 5 2 4 4 3" xfId="36944" xr:uid="{347C5C75-5B49-4930-B63C-B0DF32484B9B}"/>
    <cellStyle name="Salida 5 2 4 5" xfId="30145" xr:uid="{FE517949-28A0-44AE-A61E-6EF3F760E376}"/>
    <cellStyle name="Salida 5 2 5" xfId="12343" xr:uid="{8A3CC30B-78C8-4F7D-AEFC-9F4901026E6C}"/>
    <cellStyle name="Salida 5 2 6" xfId="14841" xr:uid="{88C004E6-291F-4F1D-AEDF-878029BAF58C}"/>
    <cellStyle name="Salida 5 2 6 2" xfId="19204" xr:uid="{6A534F6D-BFDE-4EBC-BE33-15BD5078598E}"/>
    <cellStyle name="Salida 5 2 6 2 2" xfId="35467" xr:uid="{7F7F17A4-EAE4-486E-BB24-C7AE2FB6ACE1}"/>
    <cellStyle name="Salida 5 2 6 3" xfId="31834" xr:uid="{9BD657C7-4F0D-48AE-9A55-F85B64675B71}"/>
    <cellStyle name="Salida 5 2 7" xfId="26817" xr:uid="{DBB7B077-A25F-48B5-A84D-2713A7AB5356}"/>
    <cellStyle name="Salida 5 2 7 2" xfId="37609" xr:uid="{27811159-C190-4FE7-98D3-E3660BF6D424}"/>
    <cellStyle name="Salida 5 3" xfId="6120" xr:uid="{7F38FA16-0B05-46BF-AC54-6C1E67AD7CA4}"/>
    <cellStyle name="Salida 5 3 2" xfId="12346" xr:uid="{661312A8-B2DB-4F7A-AA96-E13CE386695F}"/>
    <cellStyle name="Salida 5 4" xfId="8374" xr:uid="{6A227A85-1765-4DA0-B422-7445559C27D9}"/>
    <cellStyle name="Salida 5 4 2" xfId="9482" xr:uid="{19EDD9DE-916D-4DE0-AF6E-882AE8CDA212}"/>
    <cellStyle name="Salida 5 4 2 2" xfId="14846" xr:uid="{FB8165D1-FD53-490E-9996-BA506D6250EF}"/>
    <cellStyle name="Salida 5 4 2 2 2" xfId="27527" xr:uid="{21012830-FE4C-4FA2-B41A-18506E3E50F7}"/>
    <cellStyle name="Salida 5 4 2 2 2 2" xfId="38124" xr:uid="{B0DA75B4-CF05-4127-A71C-D4C97B532817}"/>
    <cellStyle name="Salida 5 4 2 2 3" xfId="31839" xr:uid="{552BB90F-998E-4C72-88E5-79AFF364703E}"/>
    <cellStyle name="Salida 5 4 2 3" xfId="26469" xr:uid="{DA691962-CE2C-47D4-88D0-02C097404D5B}"/>
    <cellStyle name="Salida 5 4 2 3 2" xfId="37436" xr:uid="{0C5EA751-5DA6-47B4-964C-AEED3018AFFA}"/>
    <cellStyle name="Salida 5 4 2 4" xfId="30962" xr:uid="{EF2DB50A-10D8-4F94-AFCE-4EB1CDC593FF}"/>
    <cellStyle name="Salida 5 4 3" xfId="12347" xr:uid="{35F16C8C-F5C2-4617-A1DA-E1316C48E510}"/>
    <cellStyle name="Salida 5 4 4" xfId="14845" xr:uid="{B627EDD2-B418-466E-9091-CD834FED3427}"/>
    <cellStyle name="Salida 5 4 4 2" xfId="21734" xr:uid="{E49A0717-B443-4A5F-9B16-AD768525F11C}"/>
    <cellStyle name="Salida 5 4 4 2 2" xfId="36118" xr:uid="{D2604D8F-3301-4876-9CAD-4A274D0C59C3}"/>
    <cellStyle name="Salida 5 4 4 3" xfId="31838" xr:uid="{C70287B6-5ED3-41BF-BC0C-DB7C2A785BB3}"/>
    <cellStyle name="Salida 5 4 5" xfId="25670" xr:uid="{F2388AF5-3689-452E-BAE2-0ADFF1D2B8CE}"/>
    <cellStyle name="Salida 5 4 5 2" xfId="27109" xr:uid="{87700C8A-5B73-451C-A798-3F640F84AFCA}"/>
    <cellStyle name="Salida 5 4 5 2 2" xfId="37859" xr:uid="{59866EE2-395C-4A6E-8851-99122BE89BCF}"/>
    <cellStyle name="Salida 5 4 5 3" xfId="36912" xr:uid="{94723012-3AFD-45A7-AA20-B7E315A11642}"/>
    <cellStyle name="Salida 5 4 6" xfId="30068" xr:uid="{3A67B642-DC68-4EF9-B534-4A8BC7EB4AA8}"/>
    <cellStyle name="Salida 5 5" xfId="8974" xr:uid="{C8EB958C-B5BF-4B3D-89A5-3847A1D69F4F}"/>
    <cellStyle name="Salida 5 5 2" xfId="14847" xr:uid="{284BFC6B-1C4A-484B-B2C4-3DEFB08F653B}"/>
    <cellStyle name="Salida 5 5 2 2" xfId="26559" xr:uid="{43D966B2-6F6C-4B38-BB37-BFF721A0FAD9}"/>
    <cellStyle name="Salida 5 5 2 2 2" xfId="37503" xr:uid="{C20692E4-B84E-4ADC-AD5E-06481D4E1F40}"/>
    <cellStyle name="Salida 5 5 2 3" xfId="31840" xr:uid="{A9E2348C-2A68-4A6D-8023-60D3CB996B9E}"/>
    <cellStyle name="Salida 5 5 3" xfId="21876" xr:uid="{6EED590B-6B98-4833-BA50-CD7D3AFBF20A}"/>
    <cellStyle name="Salida 5 5 4" xfId="25984" xr:uid="{AF17B1AF-635A-4D1F-92D1-4C3AFD7A8EF9}"/>
    <cellStyle name="Salida 5 5 4 2" xfId="19274" xr:uid="{B1644727-88B4-498C-A33A-A43EF7C6EA9C}"/>
    <cellStyle name="Salida 5 5 4 2 2" xfId="35517" xr:uid="{82EC8745-2732-4E9B-B268-79C5064CB6B6}"/>
    <cellStyle name="Salida 5 5 4 3" xfId="37160" xr:uid="{D0451079-09FB-45D6-8183-10B9A4356028}"/>
    <cellStyle name="Salida 5 5 5" xfId="30543" xr:uid="{F5752917-C810-45E2-834A-2A7AD5D8B620}"/>
    <cellStyle name="Salida 5 6" xfId="12342" xr:uid="{A29B78AE-6642-4229-B7FF-433C39C82D17}"/>
    <cellStyle name="Salida 5 7" xfId="14840" xr:uid="{5A7538A8-D125-44FF-92DE-F8ED0850E2C2}"/>
    <cellStyle name="Salida 5 7 2" xfId="19591" xr:uid="{E75E9CF6-F2CE-4D42-A681-6FB7B82A8984}"/>
    <cellStyle name="Salida 5 7 2 2" xfId="35617" xr:uid="{1C87C232-5180-4D82-9D8A-EEBAE3E71E9F}"/>
    <cellStyle name="Salida 5 7 3" xfId="31833" xr:uid="{6BA914E7-4DA1-4E66-883A-4AF6F665B9F4}"/>
    <cellStyle name="Salida 5 8" xfId="27459" xr:uid="{AAB72B9E-BC1A-42D9-BAD8-3591AF595504}"/>
    <cellStyle name="Salida 5 8 2" xfId="38078" xr:uid="{3D0F7E68-0C6D-43BF-9B52-AFD538532F74}"/>
    <cellStyle name="Salida 6" xfId="3874" xr:uid="{F71419A6-4797-4D96-A01E-6FBCDE551A03}"/>
    <cellStyle name="Salida 6 2" xfId="3875" xr:uid="{473A1446-3D78-4563-89AC-5A4CD874D10B}"/>
    <cellStyle name="Salida 6 2 2" xfId="6123" xr:uid="{98FFDE67-1A13-436D-8FAF-DD4C7594A731}"/>
    <cellStyle name="Salida 6 2 2 2" xfId="12350" xr:uid="{29EC7EA1-F1D9-4378-8119-AEA9B9E50E57}"/>
    <cellStyle name="Salida 6 2 3" xfId="8377" xr:uid="{971E4595-40BC-4F22-AEC8-22B8A17EB976}"/>
    <cellStyle name="Salida 6 2 3 2" xfId="9485" xr:uid="{A4041362-0A3C-427B-937C-F4210EF8967B}"/>
    <cellStyle name="Salida 6 2 3 2 2" xfId="14851" xr:uid="{44F3DAA9-CDF4-4D63-8C36-E077822FA847}"/>
    <cellStyle name="Salida 6 2 3 2 2 2" xfId="18736" xr:uid="{AEF97BEC-05FF-4A64-97D2-9E6F3041353D}"/>
    <cellStyle name="Salida 6 2 3 2 2 2 2" xfId="35303" xr:uid="{399951F6-7A42-44BD-92DF-CE0426F619C4}"/>
    <cellStyle name="Salida 6 2 3 2 2 3" xfId="31844" xr:uid="{DBF8E9F3-06BE-43F8-8F47-160D4213466E}"/>
    <cellStyle name="Salida 6 2 3 2 3" xfId="26929" xr:uid="{45AF4FB2-179C-4EB8-B299-AC669195BA1A}"/>
    <cellStyle name="Salida 6 2 3 2 3 2" xfId="37709" xr:uid="{47F7A883-2FF4-42D4-BCF7-9BE539FD81E2}"/>
    <cellStyle name="Salida 6 2 3 2 4" xfId="30965" xr:uid="{820C9835-92D0-4E64-A6F3-1DB3A38FF6E1}"/>
    <cellStyle name="Salida 6 2 3 3" xfId="12351" xr:uid="{E4406FEA-9175-4DE6-9F3F-C40CA3C13601}"/>
    <cellStyle name="Salida 6 2 3 4" xfId="14850" xr:uid="{C8292044-7F16-431B-B42A-52DF7751DF13}"/>
    <cellStyle name="Salida 6 2 3 4 2" xfId="27120" xr:uid="{6EA0BA3B-2E68-44B1-92E3-3E2D7AABF8D8}"/>
    <cellStyle name="Salida 6 2 3 4 2 2" xfId="37870" xr:uid="{E302BC66-10D6-4639-9EDF-C4EE62FEE453}"/>
    <cellStyle name="Salida 6 2 3 4 3" xfId="31843" xr:uid="{76BA20F9-6FD0-47B4-B6DC-5B959B375100}"/>
    <cellStyle name="Salida 6 2 3 5" xfId="25673" xr:uid="{85978105-C80B-4FF1-87BB-5884A69A2378}"/>
    <cellStyle name="Salida 6 2 3 5 2" xfId="27268" xr:uid="{988AACA3-3B2B-4284-97EA-BBC24BFD3EF6}"/>
    <cellStyle name="Salida 6 2 3 5 2 2" xfId="37973" xr:uid="{18DE5003-E276-4E0F-9A13-F97EEFA325A8}"/>
    <cellStyle name="Salida 6 2 3 5 3" xfId="36915" xr:uid="{54146EBE-DB7E-449F-BC98-DD4084D315DC}"/>
    <cellStyle name="Salida 6 2 3 6" xfId="30071" xr:uid="{8470C514-C5EE-4C58-8515-ADBB2403D371}"/>
    <cellStyle name="Salida 6 2 4" xfId="9117" xr:uid="{22FCA1AD-3F9F-4580-9242-2AEF6143F372}"/>
    <cellStyle name="Salida 6 2 4 2" xfId="14852" xr:uid="{750C0126-0C0B-4D5F-9F37-C29567B3A88D}"/>
    <cellStyle name="Salida 6 2 4 2 2" xfId="18388" xr:uid="{F26B69DC-BCC7-4729-8563-4CFCA2E1B2D4}"/>
    <cellStyle name="Salida 6 2 4 2 2 2" xfId="35189" xr:uid="{F2B721F1-EEC8-4CC4-A848-96C07F5A7F97}"/>
    <cellStyle name="Salida 6 2 4 2 3" xfId="31845" xr:uid="{230A0FDE-A6EC-420C-A22E-F8BCCA0923B4}"/>
    <cellStyle name="Salida 6 2 4 3" xfId="21879" xr:uid="{E4E99175-03B6-41A2-82CE-C319ACA67E09}"/>
    <cellStyle name="Salida 6 2 4 4" xfId="26043" xr:uid="{16868995-CE2C-426D-BBDE-F3FAC7AD0F8C}"/>
    <cellStyle name="Salida 6 2 4 4 2" xfId="26434" xr:uid="{8C5D822D-C8E5-4CC1-A500-C8F2CA5B7E66}"/>
    <cellStyle name="Salida 6 2 4 4 2 2" xfId="37401" xr:uid="{E4C82F05-1FEF-4BC1-A2F9-0A675609E6E0}"/>
    <cellStyle name="Salida 6 2 4 4 3" xfId="37211" xr:uid="{9B22968C-42AF-44DA-8619-6871834E4C9C}"/>
    <cellStyle name="Salida 6 2 4 5" xfId="30678" xr:uid="{1048B865-7A33-4817-9AB4-60A02763BC0B}"/>
    <cellStyle name="Salida 6 2 5" xfId="12349" xr:uid="{7227127F-9556-479B-9933-D7C90DE11E88}"/>
    <cellStyle name="Salida 6 2 6" xfId="14849" xr:uid="{E3C27B5A-5C90-4ADE-A3E9-0D9FFB693E05}"/>
    <cellStyle name="Salida 6 2 6 2" xfId="23184" xr:uid="{05520ABD-0492-413D-96DC-16852890D762}"/>
    <cellStyle name="Salida 6 2 6 2 2" xfId="36332" xr:uid="{C9EFF7FA-24CB-47FB-9E0A-A8CF7D6F821A}"/>
    <cellStyle name="Salida 6 2 6 3" xfId="31842" xr:uid="{163C8E02-8056-4BB3-91B8-A1CB149CCFA3}"/>
    <cellStyle name="Salida 6 2 7" xfId="26675" xr:uid="{58E4C018-0EA5-4205-93C2-DB357599A0F8}"/>
    <cellStyle name="Salida 6 2 7 2" xfId="37545" xr:uid="{7EC53909-D870-4867-ADEF-B019C0EC3071}"/>
    <cellStyle name="Salida 6 3" xfId="6122" xr:uid="{DF6BF8C2-FF79-4A6B-ACF4-E4B4E21F6897}"/>
    <cellStyle name="Salida 6 3 2" xfId="12352" xr:uid="{8AE58112-5ED4-4C28-8CE2-141DB2C38F59}"/>
    <cellStyle name="Salida 6 4" xfId="8376" xr:uid="{ED5D79A4-E98B-4A18-A36E-8D6558ED091E}"/>
    <cellStyle name="Salida 6 4 2" xfId="9484" xr:uid="{4A298DF0-0C78-4D08-973D-5BD08377F347}"/>
    <cellStyle name="Salida 6 4 2 2" xfId="14854" xr:uid="{B3A23426-6C7D-49DD-A822-9EB6FA0F25FA}"/>
    <cellStyle name="Salida 6 4 2 2 2" xfId="18717" xr:uid="{9F8632F9-05AF-4FB3-985F-AEF95FE749C8}"/>
    <cellStyle name="Salida 6 4 2 2 2 2" xfId="35292" xr:uid="{9F7E00F8-BBA1-4093-B4BD-15934E32D7CA}"/>
    <cellStyle name="Salida 6 4 2 2 3" xfId="31847" xr:uid="{2B18A547-F534-4FAA-8E04-B2F56A3AAA76}"/>
    <cellStyle name="Salida 6 4 2 3" xfId="23434" xr:uid="{D8E70491-075B-4D9C-B28F-DFE9EB2536D6}"/>
    <cellStyle name="Salida 6 4 2 3 2" xfId="36429" xr:uid="{CDFDF4A7-3AE1-4549-A623-ACA19B478984}"/>
    <cellStyle name="Salida 6 4 2 4" xfId="30964" xr:uid="{705D41ED-2122-4927-A088-758A972E3B64}"/>
    <cellStyle name="Salida 6 4 3" xfId="12353" xr:uid="{E185115F-38B0-4A47-8437-C3473B35C3D5}"/>
    <cellStyle name="Salida 6 4 4" xfId="14853" xr:uid="{15DF727E-557B-4A26-A4BB-6A5663601E6B}"/>
    <cellStyle name="Salida 6 4 4 2" xfId="23375" xr:uid="{3F940BBF-0D52-4106-A900-21F9CB2D884B}"/>
    <cellStyle name="Salida 6 4 4 2 2" xfId="36393" xr:uid="{7F801BA7-6273-4E92-AAF7-0F0AB423B4E1}"/>
    <cellStyle name="Salida 6 4 4 3" xfId="31846" xr:uid="{9603226E-5B5B-4C2A-801F-96B31516527E}"/>
    <cellStyle name="Salida 6 4 5" xfId="25672" xr:uid="{61EDC63D-7CE2-42D4-99AB-F68C69AE4B0C}"/>
    <cellStyle name="Salida 6 4 5 2" xfId="27130" xr:uid="{6A3D5955-31F3-4291-B5F7-E7493C929524}"/>
    <cellStyle name="Salida 6 4 5 2 2" xfId="37875" xr:uid="{D9460249-96F8-4459-A382-1ED55DC452B4}"/>
    <cellStyle name="Salida 6 4 5 3" xfId="36914" xr:uid="{7E9B74A7-4E84-4066-A972-34D58A0D6E4C}"/>
    <cellStyle name="Salida 6 4 6" xfId="30070" xr:uid="{1B38BFF6-1212-464A-826D-EADA3A457910}"/>
    <cellStyle name="Salida 6 5" xfId="9139" xr:uid="{C6B641C2-3379-430E-9F89-C9403B740862}"/>
    <cellStyle name="Salida 6 5 2" xfId="14855" xr:uid="{2F76209A-07AD-4635-B68E-60332717DE27}"/>
    <cellStyle name="Salida 6 5 2 2" xfId="21924" xr:uid="{058B52BA-60BA-433F-9359-4C8C5E3828C3}"/>
    <cellStyle name="Salida 6 5 2 2 2" xfId="36172" xr:uid="{CC587660-2194-49C1-A1D1-C2D2E07ECAAB}"/>
    <cellStyle name="Salida 6 5 2 3" xfId="31848" xr:uid="{21E83237-8058-43A7-A4EC-B59C6B35D836}"/>
    <cellStyle name="Salida 6 5 3" xfId="21878" xr:uid="{CE59BC18-BA0F-48EC-AE32-44C6EC305ACD}"/>
    <cellStyle name="Salida 6 5 4" xfId="26052" xr:uid="{13A3C180-4E2A-4F0E-B7B0-6A938D3CAEF5}"/>
    <cellStyle name="Salida 6 5 4 2" xfId="27024" xr:uid="{B430243C-1DCD-43AE-BD0D-B86DDA5ED055}"/>
    <cellStyle name="Salida 6 5 4 2 2" xfId="37789" xr:uid="{3552350D-426E-41CD-B654-642488DCEFBB}"/>
    <cellStyle name="Salida 6 5 4 3" xfId="37216" xr:uid="{6C58B664-7BFE-48B9-BDA1-F961BBD83844}"/>
    <cellStyle name="Salida 6 5 5" xfId="30697" xr:uid="{95A6A163-8B3C-4880-B1A3-FDA510DB0163}"/>
    <cellStyle name="Salida 6 6" xfId="12348" xr:uid="{60C6752D-AE6F-42B6-8A71-45DB7DA11455}"/>
    <cellStyle name="Salida 6 7" xfId="14848" xr:uid="{3E3C7359-F2FB-4C0B-B59F-19058FF51F9E}"/>
    <cellStyle name="Salida 6 7 2" xfId="21691" xr:uid="{C1CC04E5-A2E5-4570-B902-FC590B425843}"/>
    <cellStyle name="Salida 6 7 2 2" xfId="36090" xr:uid="{20E2E908-65EE-46AA-9C2C-7AA59ECCC24F}"/>
    <cellStyle name="Salida 6 7 3" xfId="31841" xr:uid="{85970916-1579-45A9-8E0D-AE2B8224207D}"/>
    <cellStyle name="Salida 6 8" xfId="26356" xr:uid="{861F5312-5AB5-4450-83D5-41ED9C7B41BB}"/>
    <cellStyle name="Salida 6 8 2" xfId="37349" xr:uid="{7D5526CE-7EC4-4D2D-A93F-7983138FCD6E}"/>
    <cellStyle name="Salida 7" xfId="6085" xr:uid="{50CA489E-85E3-4B7E-BF50-47B765F5CF56}"/>
    <cellStyle name="Salida 7 2" xfId="12354" xr:uid="{59CDC089-6A52-4895-AE70-CFC7AAC2495B}"/>
    <cellStyle name="Salida 8" xfId="8518" xr:uid="{1F5766CE-FAD8-46EB-9448-D8D56331FFFF}"/>
    <cellStyle name="Salida 8 2" xfId="12355" xr:uid="{2229016E-EC72-44D9-B291-6C464D9D93F0}"/>
    <cellStyle name="Salida 8 3" xfId="25733" xr:uid="{E8BF76E0-A834-4514-B5B9-03BCF52BDE65}"/>
    <cellStyle name="Salomon Logo" xfId="828" xr:uid="{C942B334-31F0-4A74-B45D-02665BAD6C28}"/>
    <cellStyle name="Salomon Logo 2" xfId="6124" xr:uid="{4E860153-1B6C-48F2-A957-CC7D32EB8603}"/>
    <cellStyle name="Salomon Logo 2 2" xfId="12357" xr:uid="{BFCEEC4F-FC0F-4132-A1A0-6D718212B819}"/>
    <cellStyle name="Salomon Logo 3" xfId="7884" xr:uid="{FE24D036-EFAB-4BA4-98BB-87680D186C15}"/>
    <cellStyle name="Salomon Logo 3 2" xfId="12358" xr:uid="{4F30B6AC-90F2-4806-BBA2-AE6C7F6D15F4}"/>
    <cellStyle name="Salomon Logo 3 3" xfId="17962" xr:uid="{0B40457A-DC79-43C4-B032-5118F0BD1C35}"/>
    <cellStyle name="Salomon Logo 3 3 2" xfId="27620" xr:uid="{4A9F02A5-C1FA-463E-9FEC-7CD52CC4D6D8}"/>
    <cellStyle name="Salomon Logo 3 3 2 2" xfId="29208" xr:uid="{9179631E-710C-4154-8475-5346A84060EF}"/>
    <cellStyle name="Salomon Logo 3 3 2 2 2" xfId="38291" xr:uid="{358AB959-5310-43D0-BBD9-A9604E984A96}"/>
    <cellStyle name="Salomon Logo 3 3 2 3" xfId="29798" xr:uid="{98169C94-6334-4E95-87FE-1C594153A518}"/>
    <cellStyle name="Salomon Logo 3 3 2 3 2" xfId="38452" xr:uid="{BB73D887-F854-4879-B783-8BC745EEF6D6}"/>
    <cellStyle name="Salomon Logo 3 3 2 4" xfId="38175" xr:uid="{292D0655-25F3-498F-BA26-E3103A618869}"/>
    <cellStyle name="Salomon Logo 3 3 3" xfId="28880" xr:uid="{6723A7FC-64D2-47F1-8A32-B545E6DAC6D9}"/>
    <cellStyle name="Salomon Logo 3 3 3 2" xfId="38215" xr:uid="{F878FA5B-6E41-4280-9850-C6BBB3A462E7}"/>
    <cellStyle name="Salomon Logo 3 3 4" xfId="29713" xr:uid="{85DA0C1E-81FB-4001-A584-9DF510A0CFDC}"/>
    <cellStyle name="Salomon Logo 3 3 4 2" xfId="38370" xr:uid="{384A9772-D56E-466B-B541-DE7AFB72373F}"/>
    <cellStyle name="Salomon Logo 3 3 5" xfId="34885" xr:uid="{EBD5FFC5-22D9-4264-9D5C-52891A2C1F08}"/>
    <cellStyle name="Salomon Logo 3 4" xfId="25367" xr:uid="{67EB5CA5-F7D5-4ABC-A2DB-21CB978F5F8E}"/>
    <cellStyle name="Salomon Logo 3 4 2" xfId="26924" xr:uid="{2BFEE23B-1EEC-4E0B-8EDC-CA4990267619}"/>
    <cellStyle name="Salomon Logo 3 4 2 2" xfId="37705" xr:uid="{E72411B7-981F-445D-825E-6EAFC5C2BB8B}"/>
    <cellStyle name="Salomon Logo 3 4 3" xfId="36732" xr:uid="{42A604F1-8892-4A40-B403-6207E51BA81C}"/>
    <cellStyle name="Salomon Logo 3 5" xfId="29863" xr:uid="{815CA259-1258-46B9-87CC-BFE8D131C2CF}"/>
    <cellStyle name="Salomon Logo 4" xfId="12356" xr:uid="{A08D7E63-D147-4D79-AE76-41F5819F85D2}"/>
    <cellStyle name="Salomon Logo 5" xfId="17961" xr:uid="{46460C45-CA65-45D7-87E1-9F5FE00EE10A}"/>
    <cellStyle name="Salomon Logo 5 2" xfId="27619" xr:uid="{909E6701-5D2E-45CE-891E-C70F9161B89F}"/>
    <cellStyle name="Salomon Logo 5 2 2" xfId="29207" xr:uid="{5DCA55AA-32A0-43AC-BD8E-1C863CCB16DF}"/>
    <cellStyle name="Salomon Logo 5 2 2 2" xfId="38290" xr:uid="{6A4586CD-28A0-41AB-9F15-5719CECD3E81}"/>
    <cellStyle name="Salomon Logo 5 2 3" xfId="29797" xr:uid="{10CCB2E8-3D39-4DDF-8615-4E11529D0288}"/>
    <cellStyle name="Salomon Logo 5 2 3 2" xfId="38451" xr:uid="{DFD3D151-3E33-44FC-8EE8-38D862FE8196}"/>
    <cellStyle name="Salomon Logo 5 2 4" xfId="38174" xr:uid="{5D4BEAD8-9586-4978-94D6-F8969ABB2FC4}"/>
    <cellStyle name="Salomon Logo 5 3" xfId="28879" xr:uid="{D15FF247-8899-402D-8772-E1C387D29F64}"/>
    <cellStyle name="Salomon Logo 5 3 2" xfId="38214" xr:uid="{B6B4DCD3-605E-4843-9718-243C36331ED1}"/>
    <cellStyle name="Salomon Logo 5 4" xfId="29712" xr:uid="{F1EC24A9-4833-4691-A386-FD19718E47AD}"/>
    <cellStyle name="Salomon Logo 5 4 2" xfId="38369" xr:uid="{AA3E5D98-B651-4326-9472-E07C9F0B83A7}"/>
    <cellStyle name="Salomon Logo 5 5" xfId="34884" xr:uid="{00F8C76C-A2A5-4029-A684-2C4674AB27CA}"/>
    <cellStyle name="SAPBEXaggData" xfId="7145" xr:uid="{274603B6-10CA-419B-86B3-797ED12070ED}"/>
    <cellStyle name="SAPBEXaggData 2" xfId="9113" xr:uid="{F2000A46-0C13-4676-945C-8C81FA090387}"/>
    <cellStyle name="SAPBEXaggData 2 2" xfId="14857" xr:uid="{96785349-6F47-491E-A0FF-46BD216B50D3}"/>
    <cellStyle name="SAPBEXaggData 2 2 2" xfId="22096" xr:uid="{00569F17-8C58-4005-95D0-B958978AD152}"/>
    <cellStyle name="SAPBEXaggData 2 2 2 2" xfId="36248" xr:uid="{1A4259F1-0B73-42DC-B396-FC98E91B3D38}"/>
    <cellStyle name="SAPBEXaggData 2 2 3" xfId="31850" xr:uid="{E6E9527C-4355-4DE2-A135-9F371EFB118C}"/>
    <cellStyle name="SAPBEXaggData 2 3" xfId="18749" xr:uid="{EDA290F8-B194-4576-AFD4-DB97173888AC}"/>
    <cellStyle name="SAPBEXaggData 2 3 2" xfId="35312" xr:uid="{84D96B37-1125-4A75-A910-C9741B11F0EA}"/>
    <cellStyle name="SAPBEXaggData 2 4" xfId="30674" xr:uid="{66F408B6-0A10-4495-8E6A-5C14D93B4C8B}"/>
    <cellStyle name="SAPBEXaggData 3" xfId="8427" xr:uid="{CFD42E99-04A5-4110-869C-243274BF3970}"/>
    <cellStyle name="SAPBEXaggData 3 2" xfId="14858" xr:uid="{9C3225C9-F9C8-42B5-975B-5881B45F5D21}"/>
    <cellStyle name="SAPBEXaggData 3 2 2" xfId="18837" xr:uid="{BB0C683B-89E8-4F0E-A1D2-17EA7BB63840}"/>
    <cellStyle name="SAPBEXaggData 3 2 2 2" xfId="35340" xr:uid="{3F46EADD-5B60-4A46-B687-C11DFB86A6F9}"/>
    <cellStyle name="SAPBEXaggData 3 2 3" xfId="31851" xr:uid="{2B38C5AC-B677-426B-8AA4-62DC1D8F908D}"/>
    <cellStyle name="SAPBEXaggData 3 3" xfId="26841" xr:uid="{8DE6FE78-B701-4A53-83BC-FED50B978C57}"/>
    <cellStyle name="SAPBEXaggData 3 3 2" xfId="37630" xr:uid="{E7DCE330-7576-428F-926B-61ACDD6C7BB0}"/>
    <cellStyle name="SAPBEXaggData 3 4" xfId="30094" xr:uid="{64E30811-AC61-4A17-8A94-016501A14B0D}"/>
    <cellStyle name="SAPBEXaggData 4" xfId="12359" xr:uid="{8D53179D-BB0B-42FD-BF19-5026E0EDBB45}"/>
    <cellStyle name="SAPBEXaggData 5" xfId="14856" xr:uid="{B8FB41F7-44D6-4ED6-8B0B-C200E6A91B27}"/>
    <cellStyle name="SAPBEXaggData 5 2" xfId="20980" xr:uid="{62AB5E9F-E6B2-47CF-ADFD-01BD982CDB03}"/>
    <cellStyle name="SAPBEXaggData 5 2 2" xfId="35932" xr:uid="{ED129BFB-7279-4BA4-9D39-43061BBC59DB}"/>
    <cellStyle name="SAPBEXaggData 5 3" xfId="31849" xr:uid="{3352ADC0-ED18-4A18-B5B0-8E772D764A8C}"/>
    <cellStyle name="SAPBEXaggData 6" xfId="24767" xr:uid="{55D4D11F-4C92-421F-B4DC-FA651EDA264C}"/>
    <cellStyle name="SAPBEXaggData 6 2" xfId="27017" xr:uid="{53CE74B3-7B8E-4C67-98DD-3AD8E522D3D6}"/>
    <cellStyle name="SAPBEXaggData 6 2 2" xfId="37782" xr:uid="{B1F6BB96-68C7-4A5E-9B58-436D54556B22}"/>
    <cellStyle name="SAPBEXaggData 6 3" xfId="36630" xr:uid="{01338CEA-8E8E-484C-911A-60D7079D6B95}"/>
    <cellStyle name="SAPBEXaggDataEmph" xfId="6995" xr:uid="{A31E532F-F06D-4C62-9DC3-4CF7DFD1FDBD}"/>
    <cellStyle name="SAPBEXaggDataEmph 2" xfId="9073" xr:uid="{797356EB-DBDB-464F-A3C0-A71F379B494D}"/>
    <cellStyle name="SAPBEXaggDataEmph 2 2" xfId="14860" xr:uid="{16509625-F5F6-4DE3-8E27-C87B7683986B}"/>
    <cellStyle name="SAPBEXaggDataEmph 2 2 2" xfId="22055" xr:uid="{72B01D47-606F-4D77-B9ED-27503187239C}"/>
    <cellStyle name="SAPBEXaggDataEmph 2 2 2 2" xfId="36213" xr:uid="{968F9800-A5FF-4B39-8654-5D10AE8995B4}"/>
    <cellStyle name="SAPBEXaggDataEmph 2 2 3" xfId="31853" xr:uid="{87A7C540-A742-4C82-B6A9-793D42DD4323}"/>
    <cellStyle name="SAPBEXaggDataEmph 2 3" xfId="21922" xr:uid="{A300B197-87A6-4F11-AF1E-654002F02FFC}"/>
    <cellStyle name="SAPBEXaggDataEmph 2 3 2" xfId="36170" xr:uid="{28900C28-71E9-48C5-836C-43A335321FDA}"/>
    <cellStyle name="SAPBEXaggDataEmph 2 4" xfId="30641" xr:uid="{DFCC16A2-BF83-4BAA-AD15-457479213186}"/>
    <cellStyle name="SAPBEXaggDataEmph 3" xfId="9321" xr:uid="{731FE19B-CCA6-4A26-B85C-C0B8C9269A06}"/>
    <cellStyle name="SAPBEXaggDataEmph 3 2" xfId="14861" xr:uid="{9DD7C7F1-5E41-45C6-B937-6536F4F38DBF}"/>
    <cellStyle name="SAPBEXaggDataEmph 3 2 2" xfId="18735" xr:uid="{61912D2C-66E5-4FAC-9E4E-4DFF7C560A09}"/>
    <cellStyle name="SAPBEXaggDataEmph 3 2 2 2" xfId="35302" xr:uid="{A8001B5B-8989-40FF-9BF3-C02C0812E714}"/>
    <cellStyle name="SAPBEXaggDataEmph 3 2 3" xfId="31854" xr:uid="{2790B589-3235-4CFF-ADF7-5C9E8ACF9DDA}"/>
    <cellStyle name="SAPBEXaggDataEmph 3 3" xfId="21396" xr:uid="{B8069D06-772C-4031-9EF2-40AF7CE9E151}"/>
    <cellStyle name="SAPBEXaggDataEmph 3 3 2" xfId="36064" xr:uid="{AC15B07F-7D29-489A-97E0-B89058BA4E52}"/>
    <cellStyle name="SAPBEXaggDataEmph 3 4" xfId="30864" xr:uid="{1AB1E34E-AE94-43ED-9404-710A72163D9E}"/>
    <cellStyle name="SAPBEXaggDataEmph 4" xfId="12360" xr:uid="{61D661EA-697B-4A11-827E-B5F131732400}"/>
    <cellStyle name="SAPBEXaggDataEmph 5" xfId="14859" xr:uid="{2DD2EA98-CB5C-4A13-BE38-25E7B72E1103}"/>
    <cellStyle name="SAPBEXaggDataEmph 5 2" xfId="18324" xr:uid="{29DA65A9-5274-4375-8E7C-C653C2755739}"/>
    <cellStyle name="SAPBEXaggDataEmph 5 2 2" xfId="35175" xr:uid="{506F2860-9F96-4942-BA8A-6EA5C4984204}"/>
    <cellStyle name="SAPBEXaggDataEmph 5 3" xfId="31852" xr:uid="{158461B5-EF16-44CA-95EC-8B0D60E1A49F}"/>
    <cellStyle name="SAPBEXaggDataEmph 6" xfId="24648" xr:uid="{AF47EF0D-21A6-46CF-95D0-B0F5B40787CC}"/>
    <cellStyle name="SAPBEXaggDataEmph 6 2" xfId="21773" xr:uid="{4A65A0AD-DD82-4AED-A1B1-EB5B74D43965}"/>
    <cellStyle name="SAPBEXaggDataEmph 6 2 2" xfId="36135" xr:uid="{D22DBDD8-5665-421E-ABB5-F2D745167E7E}"/>
    <cellStyle name="SAPBEXaggDataEmph 6 3" xfId="36604" xr:uid="{73C0D5E1-A3FC-4432-B367-75DD1712AB5E}"/>
    <cellStyle name="SAPBEXaggItem" xfId="7181" xr:uid="{8EEB3601-DC4D-4202-9C39-E38D3BB68081}"/>
    <cellStyle name="SAPBEXaggItem 2" xfId="9120" xr:uid="{24382120-750D-4504-81BD-26986E508B9E}"/>
    <cellStyle name="SAPBEXaggItem 2 2" xfId="14863" xr:uid="{D3292B79-50AC-441C-AB33-FEF2C8FF071A}"/>
    <cellStyle name="SAPBEXaggItem 2 2 2" xfId="19644" xr:uid="{1265CC88-132D-4677-9A6B-450905BEA5C6}"/>
    <cellStyle name="SAPBEXaggItem 2 2 2 2" xfId="35647" xr:uid="{3FD6089C-D1F3-4AED-9793-DABA896A4CFD}"/>
    <cellStyle name="SAPBEXaggItem 2 2 3" xfId="31856" xr:uid="{694311A2-0DDD-4888-8FDD-05227725E2F5}"/>
    <cellStyle name="SAPBEXaggItem 2 3" xfId="23411" xr:uid="{D4C7AE66-80B8-4AC9-986A-8A729AD325DA}"/>
    <cellStyle name="SAPBEXaggItem 2 3 2" xfId="36419" xr:uid="{E9CFA3AA-E696-4A2F-993C-931B467D4F4B}"/>
    <cellStyle name="SAPBEXaggItem 2 4" xfId="30681" xr:uid="{F3990101-5B44-4451-884F-318EB941C776}"/>
    <cellStyle name="SAPBEXaggItem 3" xfId="8677" xr:uid="{24B9D919-F844-4BEC-9E79-539E2D456E29}"/>
    <cellStyle name="SAPBEXaggItem 3 2" xfId="14864" xr:uid="{FAA71CB6-FDE8-41F9-8107-818BB5649AFA}"/>
    <cellStyle name="SAPBEXaggItem 3 2 2" xfId="18313" xr:uid="{33D9CB4A-5FF8-429C-BD9D-42C9886DE5E3}"/>
    <cellStyle name="SAPBEXaggItem 3 2 2 2" xfId="35164" xr:uid="{D6790608-4E13-408E-8451-0102F073E9D5}"/>
    <cellStyle name="SAPBEXaggItem 3 2 3" xfId="31857" xr:uid="{67083AAC-48BD-4B6C-A3F8-095209DBD8DA}"/>
    <cellStyle name="SAPBEXaggItem 3 3" xfId="18309" xr:uid="{A8D7EB6C-8F67-4415-812D-0E5BC7C57CB2}"/>
    <cellStyle name="SAPBEXaggItem 3 3 2" xfId="35161" xr:uid="{E62A4376-1B7E-489E-88E6-8620CDF230F3}"/>
    <cellStyle name="SAPBEXaggItem 3 4" xfId="30257" xr:uid="{B97A7B57-0D0F-4BD2-ABB9-69B7E0C12F27}"/>
    <cellStyle name="SAPBEXaggItem 4" xfId="12361" xr:uid="{A49FB32E-57D0-4B83-981E-1EF70513746D}"/>
    <cellStyle name="SAPBEXaggItem 5" xfId="14862" xr:uid="{64C26C73-A0CD-4001-B213-B2FE2F2FCED4}"/>
    <cellStyle name="SAPBEXaggItem 5 2" xfId="21036" xr:uid="{FEC3CB7C-35E2-41D4-B5AF-F140843535BC}"/>
    <cellStyle name="SAPBEXaggItem 5 2 2" xfId="35953" xr:uid="{D6DF6048-55AC-4B00-BD1B-43E31414AB20}"/>
    <cellStyle name="SAPBEXaggItem 5 3" xfId="31855" xr:uid="{B483EF71-F05D-4283-BF2B-5E51F755C003}"/>
    <cellStyle name="SAPBEXaggItem 6" xfId="24792" xr:uid="{EE0CEB6C-613A-4C43-BDEB-171855BD3BFC}"/>
    <cellStyle name="SAPBEXaggItem 6 2" xfId="27501" xr:uid="{68CB3B03-D91E-4FDD-8225-923D1D3ACA02}"/>
    <cellStyle name="SAPBEXaggItem 6 2 2" xfId="38105" xr:uid="{1BC84E03-1ED7-4817-968C-7D3828EBD534}"/>
    <cellStyle name="SAPBEXaggItem 6 3" xfId="36633" xr:uid="{15419B4A-1FE1-407F-B799-033F02108C1E}"/>
    <cellStyle name="SAPBEXaggItemX" xfId="7703" xr:uid="{F11CCA16-F158-48F6-B83D-EC600AFEE6C8}"/>
    <cellStyle name="SAPBEXaggItemX 2" xfId="9219" xr:uid="{71341954-08A4-465A-B81B-71AE8F1D0482}"/>
    <cellStyle name="SAPBEXaggItemX 2 2" xfId="14866" xr:uid="{F5F484F6-CBA5-4E7F-8574-C39D98114F2E}"/>
    <cellStyle name="SAPBEXaggItemX 2 2 2" xfId="23378" xr:uid="{38293FCF-085B-41A9-9D94-D80EB14792B3}"/>
    <cellStyle name="SAPBEXaggItemX 2 2 2 2" xfId="36396" xr:uid="{919C55D6-AF76-4B72-A185-BD1A4C63D160}"/>
    <cellStyle name="SAPBEXaggItemX 2 2 3" xfId="31859" xr:uid="{0F4C5DB0-F556-4150-84AB-5239FDD13289}"/>
    <cellStyle name="SAPBEXaggItemX 2 3" xfId="26885" xr:uid="{B3402C4C-374F-40D3-9635-49D1BDC9CC5B}"/>
    <cellStyle name="SAPBEXaggItemX 2 3 2" xfId="37671" xr:uid="{5D8D2D2E-8040-4B87-B18A-9B76C14A1F42}"/>
    <cellStyle name="SAPBEXaggItemX 2 4" xfId="30768" xr:uid="{60246754-D999-4A39-9A2F-29D051919734}"/>
    <cellStyle name="SAPBEXaggItemX 3" xfId="8474" xr:uid="{F22D4ED5-A874-4060-8452-24005D7DA96C}"/>
    <cellStyle name="SAPBEXaggItemX 3 2" xfId="14867" xr:uid="{2B18E21E-1D68-4808-A99C-DCAF6D4F5E72}"/>
    <cellStyle name="SAPBEXaggItemX 3 2 2" xfId="19205" xr:uid="{774A7761-2C23-4AEE-BBA5-B5ECC9043423}"/>
    <cellStyle name="SAPBEXaggItemX 3 2 2 2" xfId="35468" xr:uid="{677D95C8-3BB1-4C40-81B0-69E21D43489F}"/>
    <cellStyle name="SAPBEXaggItemX 3 2 3" xfId="31860" xr:uid="{E60A196F-1776-4D9B-8AC3-2C6CBF4E6ECE}"/>
    <cellStyle name="SAPBEXaggItemX 3 3" xfId="26521" xr:uid="{DD8CE519-53A0-4805-8CFA-CDB2112C19C3}"/>
    <cellStyle name="SAPBEXaggItemX 3 3 2" xfId="37472" xr:uid="{F7375EC3-B38A-4597-BD66-1E97FCE4474F}"/>
    <cellStyle name="SAPBEXaggItemX 3 4" xfId="30121" xr:uid="{727CE2D5-C620-43F5-AEB9-1E5EC9D4F203}"/>
    <cellStyle name="SAPBEXaggItemX 4" xfId="12362" xr:uid="{8BF64454-9BFB-4622-86A1-E4E7B6474E29}"/>
    <cellStyle name="SAPBEXaggItemX 5" xfId="14865" xr:uid="{72EB171C-CC45-40AB-A78F-5D88F753445A}"/>
    <cellStyle name="SAPBEXaggItemX 5 2" xfId="21023" xr:uid="{4A4676F3-7A6D-4A6C-BD61-17D8297E29B5}"/>
    <cellStyle name="SAPBEXaggItemX 5 2 2" xfId="35946" xr:uid="{7DD8A23C-A789-4D09-8F68-99247A5701E1}"/>
    <cellStyle name="SAPBEXaggItemX 5 3" xfId="31858" xr:uid="{4BFDC655-0E5F-483A-B937-B085611D9191}"/>
    <cellStyle name="SAPBEXaggItemX 6" xfId="25216" xr:uid="{A7D8F974-5C33-44D5-AA26-1DCDEAD1D429}"/>
    <cellStyle name="SAPBEXaggItemX 6 2" xfId="26828" xr:uid="{111BD222-1870-463A-AB7E-83E33F3D4951}"/>
    <cellStyle name="SAPBEXaggItemX 6 2 2" xfId="37617" xr:uid="{9A91CE24-2D5D-4967-9076-786114C32BE8}"/>
    <cellStyle name="SAPBEXaggItemX 6 3" xfId="36710" xr:uid="{2A9C6F24-24D9-4A26-A62C-5B63CC8594B7}"/>
    <cellStyle name="SAPBEXchaText" xfId="7833" xr:uid="{48AB37E8-D20F-48C9-9A01-8C75B1912EE8}"/>
    <cellStyle name="SAPBEXchaText 10" xfId="25325" xr:uid="{E6DADD8D-1B31-40E3-AAD8-C09CBE6074D4}"/>
    <cellStyle name="SAPBEXchaText 2" xfId="7583" xr:uid="{94C03974-9AC2-4FF3-9819-ADF83D2720A7}"/>
    <cellStyle name="SAPBEXchaText 2 2" xfId="7496" xr:uid="{54A33A52-E491-48BC-9EE6-31659E13DA6C}"/>
    <cellStyle name="SAPBEXchaText 2 2 2" xfId="9175" xr:uid="{648D237A-24E5-4748-81DC-0DDD71148646}"/>
    <cellStyle name="SAPBEXchaText 2 2 2 2" xfId="14869" xr:uid="{3478E785-BD46-4C91-B052-952622CFECB1}"/>
    <cellStyle name="SAPBEXchaText 2 2 2 2 2" xfId="18269" xr:uid="{F37D8ADE-C6B9-4983-844C-5FBEAE34169B}"/>
    <cellStyle name="SAPBEXchaText 2 2 2 2 2 2" xfId="35132" xr:uid="{F4F33B68-0388-45B4-89E8-FE8A4BA47A6E}"/>
    <cellStyle name="SAPBEXchaText 2 2 2 2 3" xfId="31862" xr:uid="{CEE1520F-1915-4BAA-B375-F90F12F9A6A7}"/>
    <cellStyle name="SAPBEXchaText 2 2 2 3" xfId="26446" xr:uid="{2195C427-093F-4308-90A8-1A0FEDF2E82F}"/>
    <cellStyle name="SAPBEXchaText 2 2 2 3 2" xfId="37413" xr:uid="{E12A6BEC-3588-42C8-B5EE-10BD29A635C0}"/>
    <cellStyle name="SAPBEXchaText 2 2 2 4" xfId="30733" xr:uid="{33D1D9DD-AD5A-433F-8132-C5C8B9DF4DE4}"/>
    <cellStyle name="SAPBEXchaText 2 2 3" xfId="8777" xr:uid="{6999B02B-7B5A-4E36-B4D5-37D017F31175}"/>
    <cellStyle name="SAPBEXchaText 2 2 3 2" xfId="14870" xr:uid="{AE2C0F69-9296-4DF8-B2D9-5662DCADD8D7}"/>
    <cellStyle name="SAPBEXchaText 2 2 3 2 2" xfId="21161" xr:uid="{5D3940AF-BA28-4710-A4CC-16AD420EF015}"/>
    <cellStyle name="SAPBEXchaText 2 2 3 2 2 2" xfId="35987" xr:uid="{FC7E0ABB-98CA-4287-A92A-9C7B0C722140}"/>
    <cellStyle name="SAPBEXchaText 2 2 3 2 3" xfId="31863" xr:uid="{6C519B4B-C632-4897-B5AD-9CC80484ABD9}"/>
    <cellStyle name="SAPBEXchaText 2 2 3 3" xfId="27477" xr:uid="{197ECF45-2F88-4E6E-A18F-9E425E218261}"/>
    <cellStyle name="SAPBEXchaText 2 2 3 3 2" xfId="38085" xr:uid="{0AC5A9DB-6FEF-44AF-928E-26FC93023B1A}"/>
    <cellStyle name="SAPBEXchaText 2 2 3 4" xfId="30347" xr:uid="{157429E0-ADA1-4437-AFB4-EC6C8D325E59}"/>
    <cellStyle name="SAPBEXchaText 2 2 4" xfId="12365" xr:uid="{0BE11774-6AD4-482A-BC66-119CD1EF95CA}"/>
    <cellStyle name="SAPBEXchaText 2 2 5" xfId="14868" xr:uid="{2D9420A3-5852-4273-94F0-6F36F2EE9E79}"/>
    <cellStyle name="SAPBEXchaText 2 2 5 2" xfId="18937" xr:uid="{C28ACF44-4931-44A1-8416-5C8B7E38A2F6}"/>
    <cellStyle name="SAPBEXchaText 2 2 5 2 2" xfId="35379" xr:uid="{72401E98-CBFA-42FA-935B-FAA38DAA6F40}"/>
    <cellStyle name="SAPBEXchaText 2 2 5 3" xfId="31861" xr:uid="{77EF42D4-E43F-4293-B390-30BEC23F762A}"/>
    <cellStyle name="SAPBEXchaText 2 2 6" xfId="25047" xr:uid="{6D1FA510-C4D5-4AE8-B4C3-2E091B4D4305}"/>
    <cellStyle name="SAPBEXchaText 2 2 6 2" xfId="18787" xr:uid="{DA4581F6-2A97-4C46-8255-9DAA67D0F471}"/>
    <cellStyle name="SAPBEXchaText 2 2 6 2 2" xfId="35332" xr:uid="{A9BFB50B-AB61-4951-B6BC-222A53DCB1D4}"/>
    <cellStyle name="SAPBEXchaText 2 2 6 3" xfId="36679" xr:uid="{3D8B79E6-BD1E-43B7-9647-BF186C324F3A}"/>
    <cellStyle name="SAPBEXchaText 2 3" xfId="7758" xr:uid="{3EB6E3B1-5FE4-4148-9847-6662FA968734}"/>
    <cellStyle name="SAPBEXchaText 2 3 2" xfId="12366" xr:uid="{3B228898-4F6D-4B76-BE75-CF9A668A0E6A}"/>
    <cellStyle name="SAPBEXchaText 2 3 3" xfId="25266" xr:uid="{9B1E66BD-3E51-4B41-801A-6B34591EE546}"/>
    <cellStyle name="SAPBEXchaText 2 4" xfId="7382" xr:uid="{09ADD815-5484-46FD-9426-03C7D4ADB638}"/>
    <cellStyle name="SAPBEXchaText 2 4 2" xfId="9158" xr:uid="{1441CAB3-F4B3-44F0-A60F-7A3D1D0A21A8}"/>
    <cellStyle name="SAPBEXchaText 2 4 2 2" xfId="14872" xr:uid="{9166C6D6-58D8-474A-8A76-842AB7EF03AE}"/>
    <cellStyle name="SAPBEXchaText 2 4 2 2 2" xfId="23451" xr:uid="{06E2F853-F67F-4B45-AA6C-EACE47BBBD92}"/>
    <cellStyle name="SAPBEXchaText 2 4 2 2 2 2" xfId="36445" xr:uid="{DE25ABC9-267D-4C51-973D-2ABEA56EF5DF}"/>
    <cellStyle name="SAPBEXchaText 2 4 2 2 3" xfId="31865" xr:uid="{16431448-A09B-4F95-932D-A2131D4399F9}"/>
    <cellStyle name="SAPBEXchaText 2 4 2 3" xfId="26443" xr:uid="{1D8C6E2A-8D70-4429-83A2-EA692F81E86D}"/>
    <cellStyle name="SAPBEXchaText 2 4 2 3 2" xfId="37410" xr:uid="{F92871D4-0933-4E3E-B418-8CC8CCE8CF9B}"/>
    <cellStyle name="SAPBEXchaText 2 4 2 4" xfId="30716" xr:uid="{68CBFAC6-03E0-4B15-95A6-FB909737FC65}"/>
    <cellStyle name="SAPBEXchaText 2 4 3" xfId="8647" xr:uid="{22C5D70E-AB95-4C7A-B6D5-27AFE0961F04}"/>
    <cellStyle name="SAPBEXchaText 2 4 3 2" xfId="14873" xr:uid="{03C14377-94AE-48DB-A084-0008CF012413}"/>
    <cellStyle name="SAPBEXchaText 2 4 3 2 2" xfId="18268" xr:uid="{6FC2A8F9-DE6D-4AF9-981B-CE1355E663D0}"/>
    <cellStyle name="SAPBEXchaText 2 4 3 2 2 2" xfId="35131" xr:uid="{A229219C-413A-4358-83D6-EEA0A36DBFF0}"/>
    <cellStyle name="SAPBEXchaText 2 4 3 2 3" xfId="31866" xr:uid="{93D9E25F-6287-49BC-947F-5077921BBAFC}"/>
    <cellStyle name="SAPBEXchaText 2 4 3 3" xfId="26219" xr:uid="{AED81304-A66E-4730-9B3D-AE94C1EDD2E2}"/>
    <cellStyle name="SAPBEXchaText 2 4 3 3 2" xfId="37300" xr:uid="{1A5567F2-9729-43F8-AEC3-EFB11DB76BF5}"/>
    <cellStyle name="SAPBEXchaText 2 4 3 4" xfId="30227" xr:uid="{98EDFEE8-5AAC-4313-8373-D971F4708CF4}"/>
    <cellStyle name="SAPBEXchaText 2 4 4" xfId="12367" xr:uid="{8B6CD387-7BD2-4028-9C96-4565E78FE0B2}"/>
    <cellStyle name="SAPBEXchaText 2 4 5" xfId="14871" xr:uid="{76C66646-5832-4946-B94F-905DAF28A9FC}"/>
    <cellStyle name="SAPBEXchaText 2 4 5 2" xfId="23377" xr:uid="{D2A0E121-5771-4A05-BF09-59FB018C7378}"/>
    <cellStyle name="SAPBEXchaText 2 4 5 2 2" xfId="36395" xr:uid="{FCE15492-D93A-4EB3-A8B9-C97A3EC04982}"/>
    <cellStyle name="SAPBEXchaText 2 4 5 3" xfId="31864" xr:uid="{A0EB50ED-1997-4316-964B-C68284F9C47D}"/>
    <cellStyle name="SAPBEXchaText 2 4 6" xfId="24952" xr:uid="{010694F6-668C-475F-9437-5172611CD04F}"/>
    <cellStyle name="SAPBEXchaText 2 4 6 2" xfId="20433" xr:uid="{4FEE5A2F-B85E-44A8-8C4C-A0961C3EEB6F}"/>
    <cellStyle name="SAPBEXchaText 2 4 6 2 2" xfId="35819" xr:uid="{0B4CB6B9-19D5-4FC3-BEA3-F863279B3ADB}"/>
    <cellStyle name="SAPBEXchaText 2 4 6 3" xfId="36664" xr:uid="{2FFE92B3-52AD-4E06-BCC5-837CB19120E2}"/>
    <cellStyle name="SAPBEXchaText 2 5" xfId="8622" xr:uid="{0F9F9E55-FBD3-43EA-B0DD-183867D5100F}"/>
    <cellStyle name="SAPBEXchaText 2 5 2" xfId="30203" xr:uid="{4C5CEC8E-9258-453C-8F6D-B95525C7CEB8}"/>
    <cellStyle name="SAPBEXchaText 2 6" xfId="12364" xr:uid="{2C9B09DE-5EE7-49B4-A983-160C2F85ABC5}"/>
    <cellStyle name="SAPBEXchaText 2 7" xfId="25119" xr:uid="{7E42EE63-16DC-4D05-ACDC-21E492D4870F}"/>
    <cellStyle name="SAPBEXchaText 2 7 2" xfId="36694" xr:uid="{E3B48192-E175-444D-B31B-5B9EA2E6940A}"/>
    <cellStyle name="SAPBEXchaText 2 8" xfId="29860" xr:uid="{BAB223C1-480A-4692-9264-3819AB992BDF}"/>
    <cellStyle name="SAPBEXchaText 3" xfId="7487" xr:uid="{715CF844-2BDE-4B65-B417-301FF1F7285D}"/>
    <cellStyle name="SAPBEXchaText 3 2" xfId="9174" xr:uid="{1330E01E-33BE-451C-95DF-09E276E8F8C0}"/>
    <cellStyle name="SAPBEXchaText 3 2 2" xfId="14875" xr:uid="{A475371B-B6B1-4A6B-A50B-EA47E07346D5}"/>
    <cellStyle name="SAPBEXchaText 3 2 2 2" xfId="21733" xr:uid="{ACB2A1A8-2692-424F-8FE9-4655088A30F5}"/>
    <cellStyle name="SAPBEXchaText 3 2 2 2 2" xfId="36117" xr:uid="{99BF9F40-B641-4B2A-A4D6-3D83060949D0}"/>
    <cellStyle name="SAPBEXchaText 3 2 2 3" xfId="31868" xr:uid="{0F6408B0-CBBC-4D58-AB01-D784570EA7EC}"/>
    <cellStyle name="SAPBEXchaText 3 2 3" xfId="23427" xr:uid="{EB932646-AD6C-4E8B-A3F4-ADEAF99BFEB5}"/>
    <cellStyle name="SAPBEXchaText 3 2 3 2" xfId="36423" xr:uid="{F622261B-990B-4926-A984-61AE7132EFC6}"/>
    <cellStyle name="SAPBEXchaText 3 2 4" xfId="30732" xr:uid="{8FB709B6-9AAC-42F5-AF7C-384A7F6ECD64}"/>
    <cellStyle name="SAPBEXchaText 3 3" xfId="8638" xr:uid="{4D23A659-CDAB-4CF9-862C-BB8B20E18115}"/>
    <cellStyle name="SAPBEXchaText 3 3 2" xfId="14876" xr:uid="{6E8C1CF9-216C-4405-B909-20A0AA085815}"/>
    <cellStyle name="SAPBEXchaText 3 3 2 2" xfId="21690" xr:uid="{74DE2EEC-6CE5-49CD-8CAA-B466816DDEF9}"/>
    <cellStyle name="SAPBEXchaText 3 3 2 2 2" xfId="36089" xr:uid="{14D8E1DD-9384-4BF9-8EDE-C9ED27F0FC19}"/>
    <cellStyle name="SAPBEXchaText 3 3 2 3" xfId="31869" xr:uid="{68587F55-73EA-4DB1-A352-1E3DA0D7A91D}"/>
    <cellStyle name="SAPBEXchaText 3 3 3" xfId="18207" xr:uid="{ADC28E86-3813-4DE7-AA21-CB9095DAA860}"/>
    <cellStyle name="SAPBEXchaText 3 3 3 2" xfId="35114" xr:uid="{BEF0086B-E44E-4AA0-94F5-D7F182E4CAA6}"/>
    <cellStyle name="SAPBEXchaText 3 3 4" xfId="30219" xr:uid="{7049FD6F-D1C7-477E-9716-8E1E397059DF}"/>
    <cellStyle name="SAPBEXchaText 3 4" xfId="12368" xr:uid="{C8A062E9-474B-4F51-B8A7-B7B0AEDD0192}"/>
    <cellStyle name="SAPBEXchaText 3 5" xfId="14874" xr:uid="{85C96576-53C6-495E-A31D-05274C1E9C03}"/>
    <cellStyle name="SAPBEXchaText 3 5 2" xfId="20087" xr:uid="{0A010388-B229-4CE6-9F80-0BC3935FECA7}"/>
    <cellStyle name="SAPBEXchaText 3 5 2 2" xfId="35756" xr:uid="{4A9D6DF0-4927-4D47-8009-69E0131ACF32}"/>
    <cellStyle name="SAPBEXchaText 3 5 3" xfId="31867" xr:uid="{6D712A35-AE2E-4F3D-99EB-1A13CD9566CD}"/>
    <cellStyle name="SAPBEXchaText 3 6" xfId="25041" xr:uid="{F1B42C66-7DB1-42ED-B0DA-382F89A26E55}"/>
    <cellStyle name="SAPBEXchaText 3 6 2" xfId="27343" xr:uid="{8FDA86DC-60FF-460B-B2DC-57830C5202EC}"/>
    <cellStyle name="SAPBEXchaText 3 6 2 2" xfId="38033" xr:uid="{8232350E-8B01-49F3-A225-7AF15C0676B6}"/>
    <cellStyle name="SAPBEXchaText 3 6 3" xfId="36678" xr:uid="{B43526F9-0EDF-4112-95D5-A62841F8C708}"/>
    <cellStyle name="SAPBEXchaText 4" xfId="6978" xr:uid="{6C1ACFE8-24ED-4788-9CCF-2451C5D7AE26}"/>
    <cellStyle name="SAPBEXchaText 4 2" xfId="12369" xr:uid="{BA26D712-EEBB-43C5-A14C-E7B3A153BE51}"/>
    <cellStyle name="SAPBEXchaText 4 3" xfId="24635" xr:uid="{A60758BA-A1B4-4B3A-8689-DD0047C86E20}"/>
    <cellStyle name="SAPBEXchaText 5" xfId="7556" xr:uid="{55D05292-4F1E-406A-B8A8-112868EE140B}"/>
    <cellStyle name="SAPBEXchaText 5 2" xfId="9188" xr:uid="{3B7BEB25-0199-48B0-82C4-466610944B36}"/>
    <cellStyle name="SAPBEXchaText 5 2 2" xfId="14878" xr:uid="{82E9D026-17C8-43D2-BD3C-3232BFE3F38E}"/>
    <cellStyle name="SAPBEXchaText 5 2 2 2" xfId="23380" xr:uid="{B2459F1D-35AA-4A36-BB1B-B28F3DA7C627}"/>
    <cellStyle name="SAPBEXchaText 5 2 2 2 2" xfId="36398" xr:uid="{F71867C1-3B15-45DC-ABEE-2B958F028EEF}"/>
    <cellStyle name="SAPBEXchaText 5 2 2 3" xfId="31871" xr:uid="{BDC2952F-3726-44C3-8AD9-978C9A22BB3A}"/>
    <cellStyle name="SAPBEXchaText 5 2 3" xfId="27042" xr:uid="{CF51465F-E7F1-49FF-9653-054C4725467D}"/>
    <cellStyle name="SAPBEXchaText 5 2 3 2" xfId="37805" xr:uid="{360B8C3B-259F-43EF-AB22-558791BA4A8D}"/>
    <cellStyle name="SAPBEXchaText 5 2 4" xfId="30744" xr:uid="{71BF03E8-955E-45B9-AD9E-22E0C8D10DCF}"/>
    <cellStyle name="SAPBEXchaText 5 3" xfId="8628" xr:uid="{B11196E8-56DC-4537-ADDD-6F325659ADC6}"/>
    <cellStyle name="SAPBEXchaText 5 3 2" xfId="14879" xr:uid="{85528751-004F-42EB-873B-09A29A591E55}"/>
    <cellStyle name="SAPBEXchaText 5 3 2 2" xfId="19114" xr:uid="{393888EB-8EA7-4F03-B6D1-BECE33754522}"/>
    <cellStyle name="SAPBEXchaText 5 3 2 2 2" xfId="35428" xr:uid="{2A598EF3-6A69-499E-837A-A361DCD73F25}"/>
    <cellStyle name="SAPBEXchaText 5 3 2 3" xfId="31872" xr:uid="{0B35194D-71DE-4563-B6B5-60CBFA59B0C5}"/>
    <cellStyle name="SAPBEXchaText 5 3 3" xfId="26409" xr:uid="{59E85621-A6BA-455A-8305-97A648692658}"/>
    <cellStyle name="SAPBEXchaText 5 3 3 2" xfId="37376" xr:uid="{05C925E7-8826-4EAD-A7C9-9A6752E7FD49}"/>
    <cellStyle name="SAPBEXchaText 5 3 4" xfId="30209" xr:uid="{88C23016-CA5C-4337-A324-6F5F49BE27FC}"/>
    <cellStyle name="SAPBEXchaText 5 4" xfId="12370" xr:uid="{C29ED4A5-FB8E-4464-B37C-CC978B0A930B}"/>
    <cellStyle name="SAPBEXchaText 5 5" xfId="14877" xr:uid="{A0DF3978-0FF0-496D-A456-CA8ED60B1A81}"/>
    <cellStyle name="SAPBEXchaText 5 5 2" xfId="19733" xr:uid="{B1B397C2-FFB2-4571-8276-BD881F5F46C4}"/>
    <cellStyle name="SAPBEXchaText 5 5 2 2" xfId="35675" xr:uid="{B932D233-37AF-4ED2-98FF-A58813B5A222}"/>
    <cellStyle name="SAPBEXchaText 5 5 3" xfId="31870" xr:uid="{44DA3FBD-5B55-4993-A85F-EC26458EE1A4}"/>
    <cellStyle name="SAPBEXchaText 5 6" xfId="25096" xr:uid="{050D3C56-335F-4208-850F-8E7F7EF507EE}"/>
    <cellStyle name="SAPBEXchaText 5 6 2" xfId="26210" xr:uid="{4E7E36FD-DA55-42AF-A305-EAF75ED8576B}"/>
    <cellStyle name="SAPBEXchaText 5 6 2 2" xfId="37291" xr:uid="{9246E524-E00C-4ED6-98DE-921D10912B09}"/>
    <cellStyle name="SAPBEXchaText 5 6 3" xfId="36688" xr:uid="{FF379DD5-E7BF-4C21-9B9D-27C2183DDFD5}"/>
    <cellStyle name="SAPBEXchaText 6" xfId="7104" xr:uid="{6EDD2E51-B779-48DA-B0DA-CABF66258499}"/>
    <cellStyle name="SAPBEXchaText 6 2" xfId="7312" xr:uid="{4514D5DB-69A2-4423-9242-A2BCCC03B86B}"/>
    <cellStyle name="SAPBEXchaText 6 2 2" xfId="9145" xr:uid="{9A95F14A-FA7C-4BB7-90EF-5C047761F314}"/>
    <cellStyle name="SAPBEXchaText 6 2 2 2" xfId="14882" xr:uid="{F9E476D6-87E7-4F02-90E7-8771B9AE8775}"/>
    <cellStyle name="SAPBEXchaText 6 2 2 2 2" xfId="18387" xr:uid="{10BADEEF-08AF-42DE-BA34-34494E177935}"/>
    <cellStyle name="SAPBEXchaText 6 2 2 2 2 2" xfId="35188" xr:uid="{B391DDC9-87DB-4E22-BE70-41F77C353990}"/>
    <cellStyle name="SAPBEXchaText 6 2 2 2 3" xfId="31875" xr:uid="{464032D6-8CC9-43BA-969D-B56DC0667971}"/>
    <cellStyle name="SAPBEXchaText 6 2 2 3" xfId="23412" xr:uid="{98B0E5FA-1C7D-4F58-9188-97E7FE38CDEA}"/>
    <cellStyle name="SAPBEXchaText 6 2 2 3 2" xfId="36420" xr:uid="{BBDCE4A8-0420-40EC-9725-F089700A94DA}"/>
    <cellStyle name="SAPBEXchaText 6 2 2 4" xfId="30703" xr:uid="{77D940C7-7166-4094-AD8A-2D1BE60C14CE}"/>
    <cellStyle name="SAPBEXchaText 6 2 3" xfId="8658" xr:uid="{B7CF7EAB-4549-41A4-8EB4-80D1FDE8DDD8}"/>
    <cellStyle name="SAPBEXchaText 6 2 3 2" xfId="14883" xr:uid="{1D8F7D75-2484-4BCC-9BA8-18BB28BF8EA7}"/>
    <cellStyle name="SAPBEXchaText 6 2 3 2 2" xfId="23379" xr:uid="{FC7A236D-4F67-41DC-A19D-84B9571D0B59}"/>
    <cellStyle name="SAPBEXchaText 6 2 3 2 2 2" xfId="36397" xr:uid="{5B7C3FB4-24E5-4797-9747-8311F0A9BE36}"/>
    <cellStyle name="SAPBEXchaText 6 2 3 2 3" xfId="31876" xr:uid="{C661F889-B2FF-4B1B-8941-EEE73B493E21}"/>
    <cellStyle name="SAPBEXchaText 6 2 3 3" xfId="21395" xr:uid="{F1AF5483-F896-4993-9648-A2EA2E7F16B7}"/>
    <cellStyle name="SAPBEXchaText 6 2 3 3 2" xfId="36063" xr:uid="{5EE6E439-67E6-4452-916C-3F2C901BE9A0}"/>
    <cellStyle name="SAPBEXchaText 6 2 3 4" xfId="30238" xr:uid="{23415420-A421-43AD-8EF4-FE2B717B94E9}"/>
    <cellStyle name="SAPBEXchaText 6 2 4" xfId="12372" xr:uid="{5FB7CCF4-1552-4E79-84AD-09A0AEB7B34D}"/>
    <cellStyle name="SAPBEXchaText 6 2 5" xfId="14881" xr:uid="{F1BC98C8-8457-4D8A-9308-77215898A9B2}"/>
    <cellStyle name="SAPBEXchaText 6 2 5 2" xfId="20771" xr:uid="{6A2222A7-150C-4FBE-9B5A-1F6E8EBD3D28}"/>
    <cellStyle name="SAPBEXchaText 6 2 5 2 2" xfId="35900" xr:uid="{FFCD7E86-6DE8-49EB-A752-8DC58A931B53}"/>
    <cellStyle name="SAPBEXchaText 6 2 5 3" xfId="31874" xr:uid="{48092B2C-94AB-45B6-A98F-FFE59AB31A02}"/>
    <cellStyle name="SAPBEXchaText 6 2 6" xfId="24900" xr:uid="{E10E3D85-CFDF-4EBE-9F23-7482B88E7ED6}"/>
    <cellStyle name="SAPBEXchaText 6 2 6 2" xfId="26397" xr:uid="{A1DDA297-1667-4E9E-AAF7-05F4CA1027DE}"/>
    <cellStyle name="SAPBEXchaText 6 2 6 2 2" xfId="37364" xr:uid="{AD3CD151-E28A-4E33-A95F-745950AF7A72}"/>
    <cellStyle name="SAPBEXchaText 6 2 6 3" xfId="36653" xr:uid="{1D15126E-B894-48DF-BCAD-815848239E04}"/>
    <cellStyle name="SAPBEXchaText 6 3" xfId="9102" xr:uid="{B1550C5A-1377-4929-847D-D7422262AC20}"/>
    <cellStyle name="SAPBEXchaText 6 3 2" xfId="14884" xr:uid="{F0D782E7-FDC0-491A-BDB8-F031F3AB1599}"/>
    <cellStyle name="SAPBEXchaText 6 3 2 2" xfId="21689" xr:uid="{A94DA9D1-4122-4491-9C79-F5F211587926}"/>
    <cellStyle name="SAPBEXchaText 6 3 2 2 2" xfId="36088" xr:uid="{ED9C6D41-B403-48EF-918E-85BE7DA05E38}"/>
    <cellStyle name="SAPBEXchaText 6 3 2 3" xfId="31877" xr:uid="{C305BD1D-1199-449E-BF1C-E70E070D020A}"/>
    <cellStyle name="SAPBEXchaText 6 3 3" xfId="23136" xr:uid="{99DE1820-3B90-4C89-8F0B-19560B934925}"/>
    <cellStyle name="SAPBEXchaText 6 3 3 2" xfId="36319" xr:uid="{FEC135EA-C4B5-4A84-99E2-DDCD7B54A444}"/>
    <cellStyle name="SAPBEXchaText 6 3 4" xfId="30667" xr:uid="{97FB7023-442B-4AFA-A83F-7827A0F2D2D6}"/>
    <cellStyle name="SAPBEXchaText 6 4" xfId="9266" xr:uid="{2F23FE75-79D1-44C2-9C5C-C21BC3A31317}"/>
    <cellStyle name="SAPBEXchaText 6 4 2" xfId="14885" xr:uid="{85E38815-84EA-421B-9A96-60415551D31F}"/>
    <cellStyle name="SAPBEXchaText 6 4 2 2" xfId="18734" xr:uid="{4B1F409F-360E-4B55-A12A-F09E98801B1A}"/>
    <cellStyle name="SAPBEXchaText 6 4 2 2 2" xfId="35301" xr:uid="{117BD0E1-E436-4FD5-8910-CB7C934C33D1}"/>
    <cellStyle name="SAPBEXchaText 6 4 2 3" xfId="31878" xr:uid="{B201A900-8404-4547-B3F3-1697B8EFAC3F}"/>
    <cellStyle name="SAPBEXchaText 6 4 3" xfId="26868" xr:uid="{D29A3CB7-734C-40ED-907D-7A2F8259D8FE}"/>
    <cellStyle name="SAPBEXchaText 6 4 3 2" xfId="37656" xr:uid="{5C2A9936-BA6D-4251-A66D-9724D8774469}"/>
    <cellStyle name="SAPBEXchaText 6 4 4" xfId="30810" xr:uid="{DF7AAADC-4582-482E-9C52-1DC86C1A49D9}"/>
    <cellStyle name="SAPBEXchaText 6 5" xfId="12371" xr:uid="{6642879B-B165-44FE-A252-CCC56C3BC761}"/>
    <cellStyle name="SAPBEXchaText 6 6" xfId="14880" xr:uid="{56FAB904-5288-4471-A9D4-93EB2A043F55}"/>
    <cellStyle name="SAPBEXchaText 6 6 2" xfId="23452" xr:uid="{9B07A10E-A11B-4C53-92EA-6A9D49BCB616}"/>
    <cellStyle name="SAPBEXchaText 6 6 2 2" xfId="36446" xr:uid="{86DC6EFB-8CB3-4DB7-9822-EF6CF060DA33}"/>
    <cellStyle name="SAPBEXchaText 6 6 3" xfId="31873" xr:uid="{6B055A0F-6429-4C85-9DDB-1829CC0BC408}"/>
    <cellStyle name="SAPBEXchaText 6 7" xfId="24734" xr:uid="{45E81EBF-6028-4BB9-953B-29C148A945A8}"/>
    <cellStyle name="SAPBEXchaText 6 7 2" xfId="26792" xr:uid="{640E32AC-C3B6-4D79-B5BF-87DAB2E857FE}"/>
    <cellStyle name="SAPBEXchaText 6 7 2 2" xfId="37584" xr:uid="{86F54487-E80A-45D8-85C8-5A1F3F5306E2}"/>
    <cellStyle name="SAPBEXchaText 6 7 3" xfId="36625" xr:uid="{C6A597A5-911A-44AA-A2E4-72760098551B}"/>
    <cellStyle name="SAPBEXchaText 7" xfId="7121" xr:uid="{F1919DC6-D498-48BE-B1A1-834049A273EF}"/>
    <cellStyle name="SAPBEXchaText 7 2" xfId="7135" xr:uid="{95A6B3AA-08E5-4F49-A18D-F526789F861C}"/>
    <cellStyle name="SAPBEXchaText 7 2 2" xfId="9112" xr:uid="{109315DD-D29D-4680-95F5-A89F2006E882}"/>
    <cellStyle name="SAPBEXchaText 7 2 2 2" xfId="14888" xr:uid="{A96C7492-2CC7-4B15-AFEE-91B8118AB2F2}"/>
    <cellStyle name="SAPBEXchaText 7 2 2 2 2" xfId="23454" xr:uid="{2447C7BB-6C62-432E-B920-A01974AA2DE6}"/>
    <cellStyle name="SAPBEXchaText 7 2 2 2 2 2" xfId="36447" xr:uid="{8B52F698-0046-4FB3-97B0-1A94DD21C91B}"/>
    <cellStyle name="SAPBEXchaText 7 2 2 2 3" xfId="31881" xr:uid="{C18E054F-D60F-410D-9993-8B3A2791544E}"/>
    <cellStyle name="SAPBEXchaText 7 2 2 3" xfId="19293" xr:uid="{013F81E7-F5AE-4D2C-A6EA-5FEF1611157C}"/>
    <cellStyle name="SAPBEXchaText 7 2 2 3 2" xfId="35522" xr:uid="{43986507-51F1-4375-89C0-F1E65788AEDD}"/>
    <cellStyle name="SAPBEXchaText 7 2 2 4" xfId="30673" xr:uid="{AC2C3DC2-1348-4828-9910-C290FDE7ED9B}"/>
    <cellStyle name="SAPBEXchaText 7 2 3" xfId="8428" xr:uid="{1A82F71B-8342-41F7-A859-C9B6E90EFA2E}"/>
    <cellStyle name="SAPBEXchaText 7 2 3 2" xfId="14889" xr:uid="{5E8B07EE-49E5-4D47-A8DC-EB3362072DDD}"/>
    <cellStyle name="SAPBEXchaText 7 2 3 2 2" xfId="21688" xr:uid="{0EC85E06-06DA-4BB7-8467-0B44CBD935FB}"/>
    <cellStyle name="SAPBEXchaText 7 2 3 2 2 2" xfId="36087" xr:uid="{5EEEB373-09B0-4FE3-841F-E5F66433269A}"/>
    <cellStyle name="SAPBEXchaText 7 2 3 2 3" xfId="31882" xr:uid="{6EF33587-B760-44D8-930E-2200C79FE8D3}"/>
    <cellStyle name="SAPBEXchaText 7 2 3 3" xfId="27148" xr:uid="{02EFD2F4-1113-4756-85FF-FE824D7BC82E}"/>
    <cellStyle name="SAPBEXchaText 7 2 3 3 2" xfId="37889" xr:uid="{5BF1017C-8D82-42D0-B8A6-92A1BE91CBF9}"/>
    <cellStyle name="SAPBEXchaText 7 2 3 4" xfId="30095" xr:uid="{254A5264-00E4-402E-9D88-038E44F262FA}"/>
    <cellStyle name="SAPBEXchaText 7 2 4" xfId="12374" xr:uid="{C48C585E-12AB-4362-902F-59B107CBCD0D}"/>
    <cellStyle name="SAPBEXchaText 7 2 5" xfId="14887" xr:uid="{7B53E00B-D25E-42A4-9B70-F5C10B1E2016}"/>
    <cellStyle name="SAPBEXchaText 7 2 5 2" xfId="23381" xr:uid="{869E17DE-24DA-478C-A3F9-A806D4045FF7}"/>
    <cellStyle name="SAPBEXchaText 7 2 5 2 2" xfId="36399" xr:uid="{8220E7A5-00BF-4322-9F69-126E9D46A0D0}"/>
    <cellStyle name="SAPBEXchaText 7 2 5 3" xfId="31880" xr:uid="{CEE82D6D-FB8D-460E-889D-DAFD2C167420}"/>
    <cellStyle name="SAPBEXchaText 7 2 6" xfId="24757" xr:uid="{74798D76-F7F1-45BE-AE95-D3B93B2274B6}"/>
    <cellStyle name="SAPBEXchaText 7 2 6 2" xfId="20315" xr:uid="{D167888F-9B8D-490D-B838-49651D723AA8}"/>
    <cellStyle name="SAPBEXchaText 7 2 6 2 2" xfId="35811" xr:uid="{1EB4B078-3869-413A-AC99-47D2FED9B74C}"/>
    <cellStyle name="SAPBEXchaText 7 2 6 3" xfId="36629" xr:uid="{C6C756AE-26F6-42B7-A59E-95413DEEB63C}"/>
    <cellStyle name="SAPBEXchaText 7 3" xfId="9109" xr:uid="{619E295E-2F44-42DE-B6CE-71CCC7C2D161}"/>
    <cellStyle name="SAPBEXchaText 7 3 2" xfId="14890" xr:uid="{B61A2F99-945A-47D1-B228-4E1DAF0B712C}"/>
    <cellStyle name="SAPBEXchaText 7 3 2 2" xfId="22049" xr:uid="{D48D6080-B698-48D4-8197-13AE6ED892F8}"/>
    <cellStyle name="SAPBEXchaText 7 3 2 2 2" xfId="36212" xr:uid="{CF0F53B1-A472-483E-9916-3BD313CFAF83}"/>
    <cellStyle name="SAPBEXchaText 7 3 2 3" xfId="31883" xr:uid="{94FE3DE6-DB83-4D02-B1A3-08432BE0E192}"/>
    <cellStyle name="SAPBEXchaText 7 3 3" xfId="23135" xr:uid="{63EC9990-3EFE-486D-ADB0-594A6328BBAC}"/>
    <cellStyle name="SAPBEXchaText 7 3 3 2" xfId="36318" xr:uid="{D6283D1B-D534-4817-95A0-C7603ED79470}"/>
    <cellStyle name="SAPBEXchaText 7 3 4" xfId="30672" xr:uid="{DE23C556-B5F5-47B1-B523-3711467BE89E}"/>
    <cellStyle name="SAPBEXchaText 7 4" xfId="8459" xr:uid="{0E01D59F-6680-4F24-98AD-0BD064D03FC5}"/>
    <cellStyle name="SAPBEXchaText 7 4 2" xfId="14891" xr:uid="{578AE822-DD33-49EF-8A03-B16E342F06EA}"/>
    <cellStyle name="SAPBEXchaText 7 4 2 2" xfId="19255" xr:uid="{05D8AB7E-B855-4634-85E2-19D7662197F8}"/>
    <cellStyle name="SAPBEXchaText 7 4 2 2 2" xfId="35507" xr:uid="{26321817-068D-47F3-9199-A9D48987A58E}"/>
    <cellStyle name="SAPBEXchaText 7 4 2 3" xfId="31884" xr:uid="{B97F0EC6-542B-4C29-B43A-4F7397D0BC49}"/>
    <cellStyle name="SAPBEXchaText 7 4 3" xfId="27091" xr:uid="{FC4DEF1D-BF60-4160-8D11-5FE8B9F6C6BA}"/>
    <cellStyle name="SAPBEXchaText 7 4 3 2" xfId="37845" xr:uid="{CA6FE40D-5AE5-4C0B-A3B3-21CEA0127DFA}"/>
    <cellStyle name="SAPBEXchaText 7 4 4" xfId="30109" xr:uid="{4DF2EE30-B2A8-46D8-A67D-70963AC73A0F}"/>
    <cellStyle name="SAPBEXchaText 7 5" xfId="12373" xr:uid="{AB9F0DF9-C1CD-4135-BFB5-68F231934856}"/>
    <cellStyle name="SAPBEXchaText 7 6" xfId="14886" xr:uid="{FF587D97-0AE1-4306-A750-8D52A48709E0}"/>
    <cellStyle name="SAPBEXchaText 7 6 2" xfId="18955" xr:uid="{12F0B740-B8A5-4E2E-B2B0-7DBAF43A7E25}"/>
    <cellStyle name="SAPBEXchaText 7 6 2 2" xfId="35388" xr:uid="{EFB5C367-6DE9-4285-A194-4ED39E64EE79}"/>
    <cellStyle name="SAPBEXchaText 7 6 3" xfId="31879" xr:uid="{612C59B2-7B40-4D40-9C1C-7045B95966C0}"/>
    <cellStyle name="SAPBEXchaText 7 7" xfId="24746" xr:uid="{AA941C4A-5B86-4433-8084-FF3C1EDCD8C8}"/>
    <cellStyle name="SAPBEXchaText 7 7 2" xfId="25774" xr:uid="{3D4DCA58-09FC-478B-8221-8DA9733C850E}"/>
    <cellStyle name="SAPBEXchaText 7 7 2 2" xfId="36960" xr:uid="{EB19BE18-312A-446B-A44F-8B4F3FAB022D}"/>
    <cellStyle name="SAPBEXchaText 7 7 3" xfId="36628" xr:uid="{EF27C5EE-E57D-4CED-8601-4D3E1197CDB9}"/>
    <cellStyle name="SAPBEXchaText 8" xfId="5490" xr:uid="{220C1379-8CB4-4ED8-AA80-49142F035DDA}"/>
    <cellStyle name="SAPBEXchaText 8 2" xfId="9006" xr:uid="{96411C90-52F2-4ACD-8B20-CFF8FEE714AC}"/>
    <cellStyle name="SAPBEXchaText 8 2 2" xfId="14893" xr:uid="{1BEC2B75-923C-4C25-A51D-6B4E1FB967C4}"/>
    <cellStyle name="SAPBEXchaText 8 2 2 2" xfId="21708" xr:uid="{FC1E73CD-B176-4DB8-A645-178413C23445}"/>
    <cellStyle name="SAPBEXchaText 8 2 2 2 2" xfId="36106" xr:uid="{71165FFC-F874-430C-A268-EA69DDBF8045}"/>
    <cellStyle name="SAPBEXchaText 8 2 2 3" xfId="31886" xr:uid="{38A11CC3-94BF-46AD-BB9A-7207ADDA2961}"/>
    <cellStyle name="SAPBEXchaText 8 2 3" xfId="26982" xr:uid="{2C5DD66C-9C87-4D27-A260-CAA45AB586F8}"/>
    <cellStyle name="SAPBEXchaText 8 2 3 2" xfId="37751" xr:uid="{9EC44478-899A-4246-AB29-7ECF04CC7D96}"/>
    <cellStyle name="SAPBEXchaText 8 2 4" xfId="30575" xr:uid="{3710091C-0682-4803-AAC7-569949A28E9C}"/>
    <cellStyle name="SAPBEXchaText 8 3" xfId="8940" xr:uid="{A8777269-E438-4CA2-AE23-9C91D6598DB2}"/>
    <cellStyle name="SAPBEXchaText 8 3 2" xfId="14894" xr:uid="{ABE1F635-BF13-4C44-B242-B2FBB6DEE439}"/>
    <cellStyle name="SAPBEXchaText 8 3 2 2" xfId="27278" xr:uid="{54C5D85A-0DD1-4F08-9F2E-2C8C0F327CE2}"/>
    <cellStyle name="SAPBEXchaText 8 3 2 2 2" xfId="37983" xr:uid="{7AD858DA-D508-429E-96B0-68B96A274530}"/>
    <cellStyle name="SAPBEXchaText 8 3 2 3" xfId="31887" xr:uid="{B46FED8E-0529-4D37-9D94-C380A73149F7}"/>
    <cellStyle name="SAPBEXchaText 8 3 3" xfId="26913" xr:uid="{CBA89FF6-46BF-4BC1-BCB0-4EAED3D53C5A}"/>
    <cellStyle name="SAPBEXchaText 8 3 3 2" xfId="37695" xr:uid="{3F4E48CD-6874-4691-99C2-C560A9CE7A06}"/>
    <cellStyle name="SAPBEXchaText 8 3 4" xfId="30510" xr:uid="{71AB3D2D-C38C-44B7-A631-0710BBCEAAB1}"/>
    <cellStyle name="SAPBEXchaText 8 4" xfId="12375" xr:uid="{B8577CC1-CB2E-4A4B-B6B2-24BAB611C3F5}"/>
    <cellStyle name="SAPBEXchaText 8 5" xfId="14892" xr:uid="{133872FA-AE58-4088-8188-D6EA9EA7CF2F}"/>
    <cellStyle name="SAPBEXchaText 8 5 2" xfId="19485" xr:uid="{7BB252EC-00E3-48C3-B4A7-8BCDB6D378E0}"/>
    <cellStyle name="SAPBEXchaText 8 5 2 2" xfId="35578" xr:uid="{1C71F026-0CC3-44E4-B850-1AE9E1186271}"/>
    <cellStyle name="SAPBEXchaText 8 5 3" xfId="31885" xr:uid="{14EA5728-BEE8-4DF1-BE81-0E04205C4175}"/>
    <cellStyle name="SAPBEXchaText 8 6" xfId="24482" xr:uid="{5CCE93AD-6CF8-4F4B-9F43-E640F88755EB}"/>
    <cellStyle name="SAPBEXchaText 8 6 2" xfId="27255" xr:uid="{4D298292-C1EE-4FB1-8368-1FA85679C350}"/>
    <cellStyle name="SAPBEXchaText 8 6 2 2" xfId="37966" xr:uid="{F86A132D-634F-4D72-8231-D4307C6CBDC6}"/>
    <cellStyle name="SAPBEXchaText 8 6 3" xfId="36580" xr:uid="{7C847DD5-3F39-4476-A50C-39BF7A16E66F}"/>
    <cellStyle name="SAPBEXchaText 9" xfId="12363" xr:uid="{3D8FFBD5-1CE0-4A64-9A4B-6C530DF6D7CD}"/>
    <cellStyle name="SAPBEXexcBad7" xfId="7778" xr:uid="{5C3A2270-3A6A-4676-8F20-1D983845E180}"/>
    <cellStyle name="SAPBEXexcBad7 2" xfId="9239" xr:uid="{7EA59285-5C45-4725-A7ED-EA511256D6A3}"/>
    <cellStyle name="SAPBEXexcBad7 2 2" xfId="14896" xr:uid="{66DE9EE0-92A6-4DFF-86D1-0F9777D2A1D7}"/>
    <cellStyle name="SAPBEXexcBad7 2 2 2" xfId="21938" xr:uid="{A54250AC-2893-4E32-9E97-2F1E2872F633}"/>
    <cellStyle name="SAPBEXexcBad7 2 2 2 2" xfId="36186" xr:uid="{45F01715-AF0C-4F29-A259-C90358BD6883}"/>
    <cellStyle name="SAPBEXexcBad7 2 2 3" xfId="31889" xr:uid="{E8EC07CA-2207-4B43-945E-CA9A5EE74357}"/>
    <cellStyle name="SAPBEXexcBad7 2 3" xfId="26887" xr:uid="{C51B3B11-D25E-4A33-AACB-1889AB59734B}"/>
    <cellStyle name="SAPBEXexcBad7 2 3 2" xfId="37672" xr:uid="{5AAE7E85-90F6-427E-8C96-EC0606A0CB29}"/>
    <cellStyle name="SAPBEXexcBad7 2 4" xfId="30786" xr:uid="{03131ADC-F94D-4A54-97A7-D2CE005E9EC9}"/>
    <cellStyle name="SAPBEXexcBad7 3" xfId="8600" xr:uid="{D8022E8C-4645-45C2-A0CC-33305AB15169}"/>
    <cellStyle name="SAPBEXexcBad7 3 2" xfId="14897" xr:uid="{A0CDC3DA-9077-46AA-8641-7D748F29D76A}"/>
    <cellStyle name="SAPBEXexcBad7 3 2 2" xfId="21728" xr:uid="{4340E747-4585-4D7E-AF38-5AAE6B5663B5}"/>
    <cellStyle name="SAPBEXexcBad7 3 2 2 2" xfId="36112" xr:uid="{6CD25174-B9D2-42DB-9E77-E19FAE0A5030}"/>
    <cellStyle name="SAPBEXexcBad7 3 2 3" xfId="31890" xr:uid="{57E93412-CEFE-4CF2-8671-D70DE11984D0}"/>
    <cellStyle name="SAPBEXexcBad7 3 3" xfId="25778" xr:uid="{59273A15-EE8D-4997-B5FF-18C455F6D9F8}"/>
    <cellStyle name="SAPBEXexcBad7 3 3 2" xfId="36964" xr:uid="{BB5C56C6-18A7-4700-A870-001CFE99BE9E}"/>
    <cellStyle name="SAPBEXexcBad7 3 4" xfId="30181" xr:uid="{EFDD4532-FEB3-48A1-816E-B09CFA3C8DE8}"/>
    <cellStyle name="SAPBEXexcBad7 4" xfId="12376" xr:uid="{C8683623-0DFE-4E21-A98A-6B2BA6A2B8D1}"/>
    <cellStyle name="SAPBEXexcBad7 5" xfId="14895" xr:uid="{7D9EE837-324F-4EE4-9192-4414332E663A}"/>
    <cellStyle name="SAPBEXexcBad7 5 2" xfId="18674" xr:uid="{26F9B30F-2400-40BF-8A48-B4CF76BBC3B9}"/>
    <cellStyle name="SAPBEXexcBad7 5 2 2" xfId="35269" xr:uid="{CC31F6F1-BDB5-47ED-BF1A-AAE2A0102B41}"/>
    <cellStyle name="SAPBEXexcBad7 5 3" xfId="31888" xr:uid="{409F8DF4-7441-4506-8182-7307A13B2FE9}"/>
    <cellStyle name="SAPBEXexcBad7 6" xfId="25283" xr:uid="{55412AA4-CF4A-48A3-8268-A5B8A27A4EAE}"/>
    <cellStyle name="SAPBEXexcBad7 6 2" xfId="27544" xr:uid="{F910A407-2F1B-4F38-B5FA-1F4082616CD4}"/>
    <cellStyle name="SAPBEXexcBad7 6 2 2" xfId="38130" xr:uid="{AA0D8B0A-19B3-448A-B551-24FF4620A818}"/>
    <cellStyle name="SAPBEXexcBad7 6 3" xfId="36723" xr:uid="{A6FD9835-0534-41E5-89AA-1EBF02760F68}"/>
    <cellStyle name="SAPBEXexcBad8" xfId="7280" xr:uid="{2DC1DEB9-6C69-412D-BA98-2B70E2E59C9C}"/>
    <cellStyle name="SAPBEXexcBad8 2" xfId="9138" xr:uid="{9C712908-EBAA-415F-8F6D-0E393669B6E2}"/>
    <cellStyle name="SAPBEXexcBad8 2 2" xfId="14899" xr:uid="{77FC9E39-483C-4407-96E3-77EF14488ACC}"/>
    <cellStyle name="SAPBEXexcBad8 2 2 2" xfId="19228" xr:uid="{6E416FEF-B990-481F-B9FB-08A00E31E126}"/>
    <cellStyle name="SAPBEXexcBad8 2 2 2 2" xfId="35480" xr:uid="{24882FB8-6071-4DBE-98E8-791BDD0CDF5C}"/>
    <cellStyle name="SAPBEXexcBad8 2 2 3" xfId="31892" xr:uid="{CFAC66AE-078B-4A0B-A275-B7A7C88B15A0}"/>
    <cellStyle name="SAPBEXexcBad8 2 3" xfId="26524" xr:uid="{8BFF3C66-89FD-4283-BE1D-633FB01B7CD9}"/>
    <cellStyle name="SAPBEXexcBad8 2 3 2" xfId="37475" xr:uid="{B926C0F4-CEC4-4BC6-A2C6-4D9B731BF434}"/>
    <cellStyle name="SAPBEXexcBad8 2 4" xfId="30696" xr:uid="{F8CF5D31-A6CC-4BF7-B3AE-7AE0CD622408}"/>
    <cellStyle name="SAPBEXexcBad8 3" xfId="8664" xr:uid="{5381826E-2379-4E05-93EE-85DF9E4AEA21}"/>
    <cellStyle name="SAPBEXexcBad8 3 2" xfId="14900" xr:uid="{0ABDF0FD-D1CD-4AE0-9B5B-92945393A3A2}"/>
    <cellStyle name="SAPBEXexcBad8 3 2 2" xfId="19173" xr:uid="{C9ED0E8D-9626-4240-BA3D-556325A8CC17}"/>
    <cellStyle name="SAPBEXexcBad8 3 2 2 2" xfId="35452" xr:uid="{1BC20445-EABF-41DD-8338-AABC6E113E05}"/>
    <cellStyle name="SAPBEXexcBad8 3 2 3" xfId="31893" xr:uid="{C8B7C9F9-9956-4B4D-9610-A94B2EC27C90}"/>
    <cellStyle name="SAPBEXexcBad8 3 3" xfId="23438" xr:uid="{301826C6-332B-4DC8-AAC5-DC36C261BA45}"/>
    <cellStyle name="SAPBEXexcBad8 3 3 2" xfId="36433" xr:uid="{846141F9-32BC-4E70-BCEB-0A019B5D5F93}"/>
    <cellStyle name="SAPBEXexcBad8 3 4" xfId="30244" xr:uid="{C368E1EF-17B1-4A36-9AC2-9B7A542783D0}"/>
    <cellStyle name="SAPBEXexcBad8 4" xfId="12377" xr:uid="{FB0DD727-F686-4D68-B222-1F7925FDA4E1}"/>
    <cellStyle name="SAPBEXexcBad8 5" xfId="14898" xr:uid="{76D841A1-FC18-4D86-9D57-EA3337DDD5A1}"/>
    <cellStyle name="SAPBEXexcBad8 5 2" xfId="27529" xr:uid="{31BE4489-69E9-4265-88EF-6102913C9626}"/>
    <cellStyle name="SAPBEXexcBad8 5 2 2" xfId="38126" xr:uid="{741BF6C9-5748-49E8-B2D9-89A48A97FB04}"/>
    <cellStyle name="SAPBEXexcBad8 5 3" xfId="31891" xr:uid="{4E8727CC-1822-4E2E-B399-6D43C13F5253}"/>
    <cellStyle name="SAPBEXexcBad8 6" xfId="24873" xr:uid="{ADC5643F-8A4D-44B5-AC35-1F83EB5485F3}"/>
    <cellStyle name="SAPBEXexcBad8 6 2" xfId="26797" xr:uid="{9BE59D99-0828-407C-BFD6-A4821DE4B5D3}"/>
    <cellStyle name="SAPBEXexcBad8 6 2 2" xfId="37589" xr:uid="{ADECDBD9-7C55-4191-B47E-8FFF86371152}"/>
    <cellStyle name="SAPBEXexcBad8 6 3" xfId="36646" xr:uid="{A1A3F44E-F11E-430D-B125-51D55530693C}"/>
    <cellStyle name="SAPBEXexcBad9" xfId="7526" xr:uid="{E9CB94A6-D6BC-4349-B5FF-92E6359F6747}"/>
    <cellStyle name="SAPBEXexcBad9 2" xfId="9183" xr:uid="{1460D5A5-350D-4BC1-9F61-8F39A8292334}"/>
    <cellStyle name="SAPBEXexcBad9 2 2" xfId="14902" xr:uid="{67C50E5F-545C-4DFB-BC81-7F9AD1872E93}"/>
    <cellStyle name="SAPBEXexcBad9 2 2 2" xfId="22065" xr:uid="{EC2CFA26-7A72-446F-A514-51623D775D9D}"/>
    <cellStyle name="SAPBEXexcBad9 2 2 2 2" xfId="36222" xr:uid="{8B3A403D-0003-4E61-A9B7-78D566EAC524}"/>
    <cellStyle name="SAPBEXexcBad9 2 2 3" xfId="31895" xr:uid="{A158D130-26B8-4CF0-A08F-2BD1ABF2AA17}"/>
    <cellStyle name="SAPBEXexcBad9 2 3" xfId="26448" xr:uid="{792709E3-BA40-448F-953C-919115CAEF0A}"/>
    <cellStyle name="SAPBEXexcBad9 2 3 2" xfId="37415" xr:uid="{26DB8BB8-74CB-408D-914D-1A95EEB2CCB1}"/>
    <cellStyle name="SAPBEXexcBad9 2 4" xfId="30740" xr:uid="{24F38EC3-C264-4C40-A515-A277EA138A5E}"/>
    <cellStyle name="SAPBEXexcBad9 3" xfId="8631" xr:uid="{50479863-1A74-42AE-84B7-B6AA0A035CA8}"/>
    <cellStyle name="SAPBEXexcBad9 3 2" xfId="14903" xr:uid="{7BCB9075-6BCD-46F0-848D-AB0B5210A1B0}"/>
    <cellStyle name="SAPBEXexcBad9 3 2 2" xfId="23187" xr:uid="{4ADACA6D-75BB-4F5A-855D-0010CCBEABAC}"/>
    <cellStyle name="SAPBEXexcBad9 3 2 2 2" xfId="36333" xr:uid="{6A3155C0-34BA-4A87-B30A-54FE037F59E6}"/>
    <cellStyle name="SAPBEXexcBad9 3 2 3" xfId="31896" xr:uid="{309E700F-4DE3-4494-A03A-69AC3A50C281}"/>
    <cellStyle name="SAPBEXexcBad9 3 3" xfId="26911" xr:uid="{C75D67EF-5D24-4E2D-B679-BC48166AAF04}"/>
    <cellStyle name="SAPBEXexcBad9 3 3 2" xfId="37693" xr:uid="{A1A1379C-053C-4DF5-B690-D2F634257080}"/>
    <cellStyle name="SAPBEXexcBad9 3 4" xfId="30212" xr:uid="{DF53A0A8-8CF7-46A9-9E71-315AD2BFB6C3}"/>
    <cellStyle name="SAPBEXexcBad9 4" xfId="12378" xr:uid="{AF4A78DD-CA64-449B-89FC-6357D176176A}"/>
    <cellStyle name="SAPBEXexcBad9 5" xfId="14901" xr:uid="{C03E6877-A5B0-4509-8076-23EFD309B767}"/>
    <cellStyle name="SAPBEXexcBad9 5 2" xfId="20442" xr:uid="{1072C449-FB96-4F9A-80C2-AAA604D744C9}"/>
    <cellStyle name="SAPBEXexcBad9 5 2 2" xfId="35822" xr:uid="{4B8A1EC7-3993-4952-86A3-9AACAF21E246}"/>
    <cellStyle name="SAPBEXexcBad9 5 3" xfId="31894" xr:uid="{76CF6835-121F-41FC-82A7-5DB78958FD46}"/>
    <cellStyle name="SAPBEXexcBad9 6" xfId="25071" xr:uid="{CA6F03B2-3ECA-4AF0-87D8-41D6CB3D8BB7}"/>
    <cellStyle name="SAPBEXexcBad9 6 2" xfId="20102" xr:uid="{8E5E39EE-6B18-4539-9DC9-5081257599DB}"/>
    <cellStyle name="SAPBEXexcBad9 6 2 2" xfId="35758" xr:uid="{1D02CC07-1EC8-4511-A58C-68C2EB6093EC}"/>
    <cellStyle name="SAPBEXexcBad9 6 3" xfId="36685" xr:uid="{81DDE793-D149-4B0E-8EF6-4732B549C044}"/>
    <cellStyle name="SAPBEXexcCritical4" xfId="7214" xr:uid="{5280D8CD-4BEE-4EB3-A58C-F96CEFB318AE}"/>
    <cellStyle name="SAPBEXexcCritical4 2" xfId="9122" xr:uid="{9428D206-5048-4FA5-8F1B-6FD38AB7C857}"/>
    <cellStyle name="SAPBEXexcCritical4 2 2" xfId="14905" xr:uid="{9E9C2082-4242-4D07-AC25-EA03DD142767}"/>
    <cellStyle name="SAPBEXexcCritical4 2 2 2" xfId="26560" xr:uid="{5B314EB7-283D-4526-AF52-63E3C155EB41}"/>
    <cellStyle name="SAPBEXexcCritical4 2 2 2 2" xfId="37504" xr:uid="{C52D89D0-BFF9-44CC-9657-7A1A08F2C8C3}"/>
    <cellStyle name="SAPBEXexcCritical4 2 2 3" xfId="31898" xr:uid="{C43AE70B-9C85-4CA6-9804-B9D2CBD33481}"/>
    <cellStyle name="SAPBEXexcCritical4 2 3" xfId="20619" xr:uid="{B89F960C-1BCB-47AE-B47F-9501A65DD0D6}"/>
    <cellStyle name="SAPBEXexcCritical4 2 3 2" xfId="35871" xr:uid="{5D521CB3-515D-48A7-B613-9D5193668B0F}"/>
    <cellStyle name="SAPBEXexcCritical4 2 4" xfId="30683" xr:uid="{D7416D8C-2A32-44FE-8C04-75BE07920D66}"/>
    <cellStyle name="SAPBEXexcCritical4 3" xfId="8674" xr:uid="{BB1956B7-DC86-4564-8C2E-78BFC40033D6}"/>
    <cellStyle name="SAPBEXexcCritical4 3 2" xfId="14906" xr:uid="{80C629D9-7B5B-4790-8D13-A79B29637F5E}"/>
    <cellStyle name="SAPBEXexcCritical4 3 2 2" xfId="23456" xr:uid="{5CDC5890-6802-4F9A-9784-BF96F81C16C3}"/>
    <cellStyle name="SAPBEXexcCritical4 3 2 2 2" xfId="36448" xr:uid="{DDA5C3D6-DA14-41F0-9CBD-2E2DA97E2A26}"/>
    <cellStyle name="SAPBEXexcCritical4 3 2 3" xfId="31899" xr:uid="{706284DD-CDAE-4DB7-8099-3C32CC1D4199}"/>
    <cellStyle name="SAPBEXexcCritical4 3 3" xfId="19124" xr:uid="{353404BB-158D-4051-A7D4-1FE8893D245F}"/>
    <cellStyle name="SAPBEXexcCritical4 3 3 2" xfId="35432" xr:uid="{DCD335AA-FC7E-4442-BB6C-D65D3B254515}"/>
    <cellStyle name="SAPBEXexcCritical4 3 4" xfId="30254" xr:uid="{DAEF28AB-F354-4CA7-A375-AC8B202CBB19}"/>
    <cellStyle name="SAPBEXexcCritical4 4" xfId="12379" xr:uid="{B479905D-9E05-444C-A02B-5376C054BBB9}"/>
    <cellStyle name="SAPBEXexcCritical4 5" xfId="14904" xr:uid="{B032F659-97E3-4853-BD76-42B56A870AA6}"/>
    <cellStyle name="SAPBEXexcCritical4 5 2" xfId="21915" xr:uid="{9713F2DC-C019-4D80-8EB9-77568802CB3B}"/>
    <cellStyle name="SAPBEXexcCritical4 5 2 2" xfId="36167" xr:uid="{B2A4EDE0-64E7-412E-AC1E-1B8EDA41597A}"/>
    <cellStyle name="SAPBEXexcCritical4 5 3" xfId="31897" xr:uid="{E6E03CBF-060A-4CDB-BBD8-D8B0193EF5B2}"/>
    <cellStyle name="SAPBEXexcCritical4 6" xfId="24818" xr:uid="{B4F8AFF5-9358-4E91-BC32-2EFB98F1A888}"/>
    <cellStyle name="SAPBEXexcCritical4 6 2" xfId="26793" xr:uid="{14950A66-1F66-424A-857E-52D987F63C6C}"/>
    <cellStyle name="SAPBEXexcCritical4 6 2 2" xfId="37585" xr:uid="{38949ADA-15BB-4CE1-A3E1-257A6F31F06F}"/>
    <cellStyle name="SAPBEXexcCritical4 6 3" xfId="36636" xr:uid="{3C54E7EC-8029-41F6-8DCA-456F9A47CCE3}"/>
    <cellStyle name="SAPBEXexcCritical5" xfId="4666" xr:uid="{F0C9B541-686F-47C5-AB4E-E41915F28256}"/>
    <cellStyle name="SAPBEXexcCritical5 2" xfId="8948" xr:uid="{4E66B6F5-E16D-4219-9DC0-C7A32DE8AF55}"/>
    <cellStyle name="SAPBEXexcCritical5 2 2" xfId="14908" xr:uid="{4C393E18-D900-47A2-8F87-DDE224C1358C}"/>
    <cellStyle name="SAPBEXexcCritical5 2 2 2" xfId="18491" xr:uid="{5448553A-CA67-49B0-986E-1BEC158D8EC5}"/>
    <cellStyle name="SAPBEXexcCritical5 2 2 2 2" xfId="35223" xr:uid="{35450055-7E75-4122-84F8-C56049A708AB}"/>
    <cellStyle name="SAPBEXexcCritical5 2 2 3" xfId="31901" xr:uid="{C38C99A1-151B-4456-9CF3-DF8530800319}"/>
    <cellStyle name="SAPBEXexcCritical5 2 3" xfId="27094" xr:uid="{82C8A028-4A28-4893-86F3-E2FFB93CF4B1}"/>
    <cellStyle name="SAPBEXexcCritical5 2 3 2" xfId="37848" xr:uid="{6AE51685-1E5E-4EA6-98C5-E3166A624DE7}"/>
    <cellStyle name="SAPBEXexcCritical5 2 4" xfId="30517" xr:uid="{9709CDFF-FE1D-4590-AB7E-5368210A63D9}"/>
    <cellStyle name="SAPBEXexcCritical5 3" xfId="8951" xr:uid="{AC483AB5-2145-4624-B6FC-F44217EDC331}"/>
    <cellStyle name="SAPBEXexcCritical5 3 2" xfId="14909" xr:uid="{DFC7D94F-CFDD-4191-B1CE-31157D2769C5}"/>
    <cellStyle name="SAPBEXexcCritical5 3 2 2" xfId="19253" xr:uid="{8CDF61F2-5E6B-47E0-804D-33AD51DBC0BA}"/>
    <cellStyle name="SAPBEXexcCritical5 3 2 2 2" xfId="35505" xr:uid="{F190A3A5-0EF4-4D9F-B75A-9ADD67859B88}"/>
    <cellStyle name="SAPBEXexcCritical5 3 2 3" xfId="31902" xr:uid="{1F9D1797-2BE0-4425-BBB9-D57E20926968}"/>
    <cellStyle name="SAPBEXexcCritical5 3 3" xfId="27245" xr:uid="{A0E729F1-77E2-437E-9E31-A066CB740A30}"/>
    <cellStyle name="SAPBEXexcCritical5 3 3 2" xfId="37959" xr:uid="{3268335E-6E9C-4481-B9D9-ABE1F473D938}"/>
    <cellStyle name="SAPBEXexcCritical5 3 4" xfId="30520" xr:uid="{3EF6E65E-59A0-4AE7-8A55-E29C22077F8F}"/>
    <cellStyle name="SAPBEXexcCritical5 4" xfId="12380" xr:uid="{9733D480-0485-4C98-918F-0B3FEF782713}"/>
    <cellStyle name="SAPBEXexcCritical5 5" xfId="14907" xr:uid="{117E1C06-4786-45F7-AB3C-2E47614BC8E0}"/>
    <cellStyle name="SAPBEXexcCritical5 5 2" xfId="21687" xr:uid="{4AD53438-3353-4678-AB89-EDC9CF01617D}"/>
    <cellStyle name="SAPBEXexcCritical5 5 2 2" xfId="36086" xr:uid="{6197974D-8E70-4E23-9465-E51A2F4C9AD6}"/>
    <cellStyle name="SAPBEXexcCritical5 5 3" xfId="31900" xr:uid="{E764F3B2-52FA-434C-933C-712A93604D38}"/>
    <cellStyle name="SAPBEXexcCritical5 6" xfId="24437" xr:uid="{7772D8C3-852F-41C0-B166-5473D87413EE}"/>
    <cellStyle name="SAPBEXexcCritical5 6 2" xfId="26392" xr:uid="{00339931-46E9-46D1-92D0-8D7495EB3B9F}"/>
    <cellStyle name="SAPBEXexcCritical5 6 2 2" xfId="37359" xr:uid="{B177A14B-D415-4A50-9389-B1B9636DFD0E}"/>
    <cellStyle name="SAPBEXexcCritical5 6 3" xfId="36577" xr:uid="{28D2A4BA-5906-4B12-8E86-563B4F1E820E}"/>
    <cellStyle name="SAPBEXexcCritical6" xfId="7580" xr:uid="{206748CF-705A-48AE-85E7-3E060C5E5B83}"/>
    <cellStyle name="SAPBEXexcCritical6 2" xfId="9195" xr:uid="{24187ECA-8CD4-4E80-96F6-1E87DB14F783}"/>
    <cellStyle name="SAPBEXexcCritical6 2 2" xfId="14911" xr:uid="{0A16D16E-C534-485A-86A0-7CE95D8FA296}"/>
    <cellStyle name="SAPBEXexcCritical6 2 2 2" xfId="19962" xr:uid="{276613EC-0A28-481C-BB50-778AB0B89E66}"/>
    <cellStyle name="SAPBEXexcCritical6 2 2 2 2" xfId="35726" xr:uid="{DF918FCE-694B-4387-B2EE-6043B1CE2620}"/>
    <cellStyle name="SAPBEXexcCritical6 2 2 3" xfId="31904" xr:uid="{680E08ED-C7B7-420B-95F5-625F22F1D5BD}"/>
    <cellStyle name="SAPBEXexcCritical6 2 3" xfId="27242" xr:uid="{1FF0B7EB-0302-431C-8DA2-10A45AF07F33}"/>
    <cellStyle name="SAPBEXexcCritical6 2 3 2" xfId="37956" xr:uid="{EDC4CE8C-48FC-48DE-8511-BE49272519A9}"/>
    <cellStyle name="SAPBEXexcCritical6 2 4" xfId="30749" xr:uid="{7CC6BF69-9C7D-4C5A-90CE-F86FA1A18D1C}"/>
    <cellStyle name="SAPBEXexcCritical6 3" xfId="8624" xr:uid="{9BD7FD06-CF65-48D6-82D8-FC6B313FC5BC}"/>
    <cellStyle name="SAPBEXexcCritical6 3 2" xfId="14912" xr:uid="{D965CA05-9653-4DC1-B5C4-36DD107AE706}"/>
    <cellStyle name="SAPBEXexcCritical6 3 2 2" xfId="21909" xr:uid="{2810D810-8943-40A8-8A05-A5B4CBFDDA8C}"/>
    <cellStyle name="SAPBEXexcCritical6 3 2 2 2" xfId="36163" xr:uid="{B2107BC2-19BB-478E-B321-C047D5DAC551}"/>
    <cellStyle name="SAPBEXexcCritical6 3 2 3" xfId="31905" xr:uid="{89F77F1A-1107-4B25-BBD9-7BE2087F7E15}"/>
    <cellStyle name="SAPBEXexcCritical6 3 3" xfId="23399" xr:uid="{17453CD5-42E8-466A-9D0B-65A5D88F4C7D}"/>
    <cellStyle name="SAPBEXexcCritical6 3 3 2" xfId="36415" xr:uid="{341A2BE7-1FDD-43A1-A95F-D4A481786E53}"/>
    <cellStyle name="SAPBEXexcCritical6 3 4" xfId="30205" xr:uid="{88867569-B038-4D8D-8B5E-5E623621D78F}"/>
    <cellStyle name="SAPBEXexcCritical6 4" xfId="12381" xr:uid="{ABBEF8AC-DBB0-473E-89C2-922AEA2ACD84}"/>
    <cellStyle name="SAPBEXexcCritical6 5" xfId="14910" xr:uid="{A0A3A942-49C1-4C8C-A8CC-7A04708315D9}"/>
    <cellStyle name="SAPBEXexcCritical6 5 2" xfId="19252" xr:uid="{B0F461CE-BD7D-41B5-91E0-798A0986240B}"/>
    <cellStyle name="SAPBEXexcCritical6 5 2 2" xfId="35504" xr:uid="{07536B85-0153-4D41-8D1A-C1A89F472202}"/>
    <cellStyle name="SAPBEXexcCritical6 5 3" xfId="31903" xr:uid="{762A4455-D829-4F35-840D-7F1DDA3F3C14}"/>
    <cellStyle name="SAPBEXexcCritical6 6" xfId="25116" xr:uid="{984BBD17-882F-4450-AC6A-394ECA3A2BE8}"/>
    <cellStyle name="SAPBEXexcCritical6 6 2" xfId="27252" xr:uid="{8AE3E796-5442-408B-A8EA-4BEF47769696}"/>
    <cellStyle name="SAPBEXexcCritical6 6 2 2" xfId="37964" xr:uid="{B30D5E1A-3930-489F-9B57-81C4E79632F0}"/>
    <cellStyle name="SAPBEXexcCritical6 6 3" xfId="36692" xr:uid="{19A6FC76-0199-40B9-B1F6-CDDEAC7A2EEC}"/>
    <cellStyle name="SAPBEXexcGood1" xfId="7582" xr:uid="{C0BEC371-B7B9-413F-92D9-74791C611163}"/>
    <cellStyle name="SAPBEXexcGood1 2" xfId="9196" xr:uid="{3988B55A-85DE-483B-9304-0ABA0F452EB4}"/>
    <cellStyle name="SAPBEXexcGood1 2 2" xfId="14914" xr:uid="{2932E566-D4D8-4D98-960A-BB28F72089C1}"/>
    <cellStyle name="SAPBEXexcGood1 2 2 2" xfId="23458" xr:uid="{566028B2-CEB1-4F4D-9E43-85497EA80179}"/>
    <cellStyle name="SAPBEXexcGood1 2 2 2 2" xfId="36449" xr:uid="{F4F15F82-7ED5-49B0-AE58-24CA1B897B4A}"/>
    <cellStyle name="SAPBEXexcGood1 2 2 3" xfId="31907" xr:uid="{D873573A-B263-4853-BBED-E0487558BC2D}"/>
    <cellStyle name="SAPBEXexcGood1 2 3" xfId="27495" xr:uid="{05DC1DD4-B9C0-425B-9AEA-5B7E19C849DE}"/>
    <cellStyle name="SAPBEXexcGood1 2 3 2" xfId="38099" xr:uid="{0DB55DA0-573D-45EB-9E8E-03B7AA6153CD}"/>
    <cellStyle name="SAPBEXexcGood1 2 4" xfId="30750" xr:uid="{26454CB5-B8DF-496E-92F8-ACE60F3D38C5}"/>
    <cellStyle name="SAPBEXexcGood1 3" xfId="8623" xr:uid="{BAC48B06-2730-450E-ADC1-E670D13F78DC}"/>
    <cellStyle name="SAPBEXexcGood1 3 2" xfId="14915" xr:uid="{E18CC443-F3F8-4F9B-94B9-2C1CE4A684BD}"/>
    <cellStyle name="SAPBEXexcGood1 3 2 2" xfId="18918" xr:uid="{8C6CB015-58BE-449A-9EE9-B38EB449BEEA}"/>
    <cellStyle name="SAPBEXexcGood1 3 2 2 2" xfId="35370" xr:uid="{549D28DA-8E6C-4005-BE73-CD87021FFB74}"/>
    <cellStyle name="SAPBEXexcGood1 3 2 3" xfId="31908" xr:uid="{94417E64-0371-4987-A0B6-14660F392418}"/>
    <cellStyle name="SAPBEXexcGood1 3 3" xfId="26216" xr:uid="{B780983C-3DBF-4121-A86F-8BCE3EC7C4DC}"/>
    <cellStyle name="SAPBEXexcGood1 3 3 2" xfId="37297" xr:uid="{506FDF05-B0B1-4AE1-8F8F-49364A5E9DC4}"/>
    <cellStyle name="SAPBEXexcGood1 3 4" xfId="30204" xr:uid="{C0BA458A-6741-4D69-9B5B-C62B4DFA6B3D}"/>
    <cellStyle name="SAPBEXexcGood1 4" xfId="12382" xr:uid="{5F526DBA-6A42-4DC5-8259-98242AA62A0D}"/>
    <cellStyle name="SAPBEXexcGood1 5" xfId="14913" xr:uid="{484B7425-B76A-4112-B44C-C2B84641EC1C}"/>
    <cellStyle name="SAPBEXexcGood1 5 2" xfId="21278" xr:uid="{73095AEA-98FF-4254-AC7E-BC90AE07A6A1}"/>
    <cellStyle name="SAPBEXexcGood1 5 2 2" xfId="36028" xr:uid="{B09928B9-7463-469A-BA29-79BF84BB550F}"/>
    <cellStyle name="SAPBEXexcGood1 5 3" xfId="31906" xr:uid="{FC98623D-ABF8-4850-8273-DAA768A529C0}"/>
    <cellStyle name="SAPBEXexcGood1 6" xfId="25118" xr:uid="{16F385B3-1729-43F3-B394-6E761F579D2C}"/>
    <cellStyle name="SAPBEXexcGood1 6 2" xfId="21185" xr:uid="{48EB0C12-F553-4F59-A17D-A0082AD03017}"/>
    <cellStyle name="SAPBEXexcGood1 6 2 2" xfId="35997" xr:uid="{CDB01E6C-82CE-4026-89A3-72A8E7066837}"/>
    <cellStyle name="SAPBEXexcGood1 6 3" xfId="36693" xr:uid="{451515EF-0B4A-4F5F-8301-5E450B8A8333}"/>
    <cellStyle name="SAPBEXexcGood2" xfId="2944" xr:uid="{7CB77BA7-2FB1-49E0-A173-F02D15568793}"/>
    <cellStyle name="SAPBEXexcGood2 2" xfId="8705" xr:uid="{3E13378D-2337-4E93-9217-2858BC29FCB9}"/>
    <cellStyle name="SAPBEXexcGood2 2 2" xfId="14917" xr:uid="{F7B87824-819B-4E2D-8460-34984B0C9FA2}"/>
    <cellStyle name="SAPBEXexcGood2 2 2 2" xfId="23385" xr:uid="{9CFA21E0-030F-4750-89A4-DA07268C11B1}"/>
    <cellStyle name="SAPBEXexcGood2 2 2 2 2" xfId="36403" xr:uid="{C0D89341-EB7D-4BDE-A3F7-14768D4D85D3}"/>
    <cellStyle name="SAPBEXexcGood2 2 2 3" xfId="31910" xr:uid="{AE496D20-1852-467A-B66B-C27FCED0678C}"/>
    <cellStyle name="SAPBEXexcGood2 2 3" xfId="26862" xr:uid="{E8D41E03-6EBE-4F53-863D-B8775B885337}"/>
    <cellStyle name="SAPBEXexcGood2 2 3 2" xfId="37650" xr:uid="{3CA29C9C-8CB5-4160-96BE-EBB3A3ED0BD9}"/>
    <cellStyle name="SAPBEXexcGood2 2 4" xfId="30283" xr:uid="{CAA7C757-C855-48C7-862E-DD23BF22BA1E}"/>
    <cellStyle name="SAPBEXexcGood2 3" xfId="9055" xr:uid="{0EA179D4-A161-4AF9-83AC-DA92661A9198}"/>
    <cellStyle name="SAPBEXexcGood2 3 2" xfId="14918" xr:uid="{85D4434C-7129-40D3-A3EA-B470284742DA}"/>
    <cellStyle name="SAPBEXexcGood2 3 2 2" xfId="19620" xr:uid="{21C652D1-1011-4894-8296-CEA7E8711A1F}"/>
    <cellStyle name="SAPBEXexcGood2 3 2 2 2" xfId="35633" xr:uid="{DE2272BF-D30F-44EB-960A-EEB7B38A32E5}"/>
    <cellStyle name="SAPBEXexcGood2 3 2 3" xfId="31911" xr:uid="{7D3161A2-005C-4EE7-9FAE-52BC384B58FE}"/>
    <cellStyle name="SAPBEXexcGood2 3 3" xfId="20919" xr:uid="{5D21A802-CC91-4594-AC9A-D1F6303A572C}"/>
    <cellStyle name="SAPBEXexcGood2 3 3 2" xfId="35916" xr:uid="{78DB761F-A25C-405A-8146-4A23451D5585}"/>
    <cellStyle name="SAPBEXexcGood2 3 4" xfId="30623" xr:uid="{08066B8C-F7AD-4CDF-8353-BAB698EE89F8}"/>
    <cellStyle name="SAPBEXexcGood2 4" xfId="12383" xr:uid="{BEE664EB-73CA-421D-9F58-DFCB3A1836F7}"/>
    <cellStyle name="SAPBEXexcGood2 5" xfId="14916" xr:uid="{E1A0B7D4-8C98-4F16-AB4A-6DAA112DAF0E}"/>
    <cellStyle name="SAPBEXexcGood2 5 2" xfId="21937" xr:uid="{FE4A1EEB-5551-4EBA-A875-3E1DA09B141A}"/>
    <cellStyle name="SAPBEXexcGood2 5 2 2" xfId="36185" xr:uid="{2394D7F8-B86B-416E-93BA-B3271753C90A}"/>
    <cellStyle name="SAPBEXexcGood2 5 3" xfId="31909" xr:uid="{500957FB-078A-408B-B3C4-107EAAB6430C}"/>
    <cellStyle name="SAPBEXexcGood2 6" xfId="24104" xr:uid="{D90AA760-E10B-43AB-A3EE-A721E3A6F671}"/>
    <cellStyle name="SAPBEXexcGood2 6 2" xfId="26772" xr:uid="{75995827-6E62-46B9-BFDE-9FF085271C8F}"/>
    <cellStyle name="SAPBEXexcGood2 6 2 2" xfId="37565" xr:uid="{0733EED8-010F-4CDD-B2F1-990BD08F74E0}"/>
    <cellStyle name="SAPBEXexcGood2 6 3" xfId="36547" xr:uid="{C60F9190-B62A-434C-8CB1-72BF5070C9BD}"/>
    <cellStyle name="SAPBEXexcGood3" xfId="7522" xr:uid="{46B52313-AE61-4EBB-88F1-F85DAFA9FC5B}"/>
    <cellStyle name="SAPBEXexcGood3 2" xfId="9179" xr:uid="{DD724BAC-139F-4A74-9CAC-92970B4698A5}"/>
    <cellStyle name="SAPBEXexcGood3 2 2" xfId="14920" xr:uid="{7AF8EB2D-9A6A-4F0C-A15E-2DE98858639A}"/>
    <cellStyle name="SAPBEXexcGood3 2 2 2" xfId="23384" xr:uid="{7CD9EF79-BA0A-4C25-BA31-2918B3AB46D2}"/>
    <cellStyle name="SAPBEXexcGood3 2 2 2 2" xfId="36402" xr:uid="{BA54D944-2AD7-4EB1-8AAE-F37063FD30FF}"/>
    <cellStyle name="SAPBEXexcGood3 2 2 3" xfId="31913" xr:uid="{E669370F-1077-491A-88FE-33EE10BD6B93}"/>
    <cellStyle name="SAPBEXexcGood3 2 3" xfId="26447" xr:uid="{3FF11824-A38D-4038-BDFC-D0F8226A3877}"/>
    <cellStyle name="SAPBEXexcGood3 2 3 2" xfId="37414" xr:uid="{AC4ACE25-074B-45B8-BE47-CE098BD7E22F}"/>
    <cellStyle name="SAPBEXexcGood3 2 4" xfId="30736" xr:uid="{4B939E94-27AC-4C42-9FB8-40BA6D07103B}"/>
    <cellStyle name="SAPBEXexcGood3 3" xfId="8635" xr:uid="{60911353-0B66-4F00-AD34-FF2A448DCA14}"/>
    <cellStyle name="SAPBEXexcGood3 3 2" xfId="14921" xr:uid="{DBF4A6B9-A5D0-4AA6-AEE7-B7435A50230A}"/>
    <cellStyle name="SAPBEXexcGood3 3 2 2" xfId="19968" xr:uid="{10FEF588-6B44-4B45-ADAD-80B8EE2FDE26}"/>
    <cellStyle name="SAPBEXexcGood3 3 2 2 2" xfId="35729" xr:uid="{27CE65B9-408E-4D1E-8FA1-CB20F70C4EE4}"/>
    <cellStyle name="SAPBEXexcGood3 3 2 3" xfId="31914" xr:uid="{F851CC38-03FE-428D-95D7-2F81C0FB7BB7}"/>
    <cellStyle name="SAPBEXexcGood3 3 3" xfId="26217" xr:uid="{3900DBE7-AF2A-4F0B-87AE-5B65AE9B8CD7}"/>
    <cellStyle name="SAPBEXexcGood3 3 3 2" xfId="37298" xr:uid="{85CDB738-5F7A-40CA-9A4C-3D25D561101F}"/>
    <cellStyle name="SAPBEXexcGood3 3 4" xfId="30216" xr:uid="{437007D9-966D-4E5E-8889-A9B2BE8A99CB}"/>
    <cellStyle name="SAPBEXexcGood3 4" xfId="12384" xr:uid="{255D49C4-9B83-4D27-A678-5AAF8A98E6C9}"/>
    <cellStyle name="SAPBEXexcGood3 5" xfId="14919" xr:uid="{2FCE7225-7063-47D2-932A-999F3B68C933}"/>
    <cellStyle name="SAPBEXexcGood3 5 2" xfId="21407" xr:uid="{645B9232-6C1D-40B5-AD06-3E4D0630B7CE}"/>
    <cellStyle name="SAPBEXexcGood3 5 2 2" xfId="36070" xr:uid="{D2776B9D-0102-4E59-99E1-CFE04E48506D}"/>
    <cellStyle name="SAPBEXexcGood3 5 3" xfId="31912" xr:uid="{5C1D27F3-6247-4134-B1E4-3EC26C8D674A}"/>
    <cellStyle name="SAPBEXexcGood3 6" xfId="25067" xr:uid="{E4CEB7D3-9CD4-4AFD-8A31-7308412C55FD}"/>
    <cellStyle name="SAPBEXexcGood3 6 2" xfId="23413" xr:uid="{E939D00A-FD12-4EB8-8EAA-F2804C709046}"/>
    <cellStyle name="SAPBEXexcGood3 6 2 2" xfId="36421" xr:uid="{CA2BB61C-6D3F-4CCA-B4BB-6ECF598179C9}"/>
    <cellStyle name="SAPBEXexcGood3 6 3" xfId="36681" xr:uid="{E8E9819A-1520-412B-BCB2-ABC13203D59A}"/>
    <cellStyle name="SAPBEXfilterDrill" xfId="7348" xr:uid="{7A3343C5-AF5B-40CA-8396-1697E68C3E7F}"/>
    <cellStyle name="SAPBEXfilterDrill 2" xfId="9150" xr:uid="{C5A25176-4429-4313-A86B-3025C34A8FF8}"/>
    <cellStyle name="SAPBEXfilterDrill 2 2" xfId="14923" xr:uid="{3D01EED6-BED5-4A9F-BA6C-9A853EE8CE90}"/>
    <cellStyle name="SAPBEXfilterDrill 2 2 2" xfId="19769" xr:uid="{78798E25-8608-4353-B422-11762EF4D647}"/>
    <cellStyle name="SAPBEXfilterDrill 2 2 2 2" xfId="35702" xr:uid="{314DB738-0454-4FF9-B425-808EF1C469C3}"/>
    <cellStyle name="SAPBEXfilterDrill 2 2 3" xfId="31916" xr:uid="{EB1750EA-7831-4C66-9CF3-D82D8972DC52}"/>
    <cellStyle name="SAPBEXfilterDrill 2 3" xfId="18698" xr:uid="{C96A93E0-8AAC-4403-902D-140A8473CE1C}"/>
    <cellStyle name="SAPBEXfilterDrill 2 3 2" xfId="35279" xr:uid="{EE85B6FD-C31E-42DE-A829-D33F22C0922A}"/>
    <cellStyle name="SAPBEXfilterDrill 2 4" xfId="30708" xr:uid="{0C120BCD-CA20-406A-B550-FF0D7A41995C}"/>
    <cellStyle name="SAPBEXfilterDrill 3" xfId="8654" xr:uid="{90D08591-1831-4CD4-8489-43AF1A94A94F}"/>
    <cellStyle name="SAPBEXfilterDrill 3 2" xfId="14924" xr:uid="{EA98BC5C-7FBE-43AA-A65F-8288FF6245A9}"/>
    <cellStyle name="SAPBEXfilterDrill 3 2 2" xfId="20552" xr:uid="{CD33127F-EC50-474A-B29F-8A630BDF701F}"/>
    <cellStyle name="SAPBEXfilterDrill 3 2 2 2" xfId="35853" xr:uid="{171C4C76-7F8E-4985-82F9-270511BAD7E6}"/>
    <cellStyle name="SAPBEXfilterDrill 3 2 3" xfId="31917" xr:uid="{D90B945B-6F14-4CFE-803F-13ADE3D6A185}"/>
    <cellStyle name="SAPBEXfilterDrill 3 3" xfId="26412" xr:uid="{CDF20603-13B5-42BE-BA83-5EB089ACAA77}"/>
    <cellStyle name="SAPBEXfilterDrill 3 3 2" xfId="37379" xr:uid="{D194CB2B-735C-47DA-88E3-85813F688B70}"/>
    <cellStyle name="SAPBEXfilterDrill 3 4" xfId="30234" xr:uid="{5B39D6B7-805F-45D8-A529-1A9D63F6F1FF}"/>
    <cellStyle name="SAPBEXfilterDrill 4" xfId="12385" xr:uid="{BA4E360B-90D6-46CE-9AD9-8565652515B2}"/>
    <cellStyle name="SAPBEXfilterDrill 5" xfId="14922" xr:uid="{45FFE08C-BB71-4E06-8BBE-F4C103E02A2B}"/>
    <cellStyle name="SAPBEXfilterDrill 5 2" xfId="18968" xr:uid="{4B6FC9FD-1703-48AD-BF0A-4506EF57BE66}"/>
    <cellStyle name="SAPBEXfilterDrill 5 2 2" xfId="35395" xr:uid="{4BF96A67-1EF0-49A1-BB17-CBDABA3FB7F9}"/>
    <cellStyle name="SAPBEXfilterDrill 5 3" xfId="31915" xr:uid="{839DDD20-8FFE-494D-9446-C0678CB1683E}"/>
    <cellStyle name="SAPBEXfilterDrill 6" xfId="24927" xr:uid="{3B0432FA-F84E-4F07-8C78-F6D93A4043AB}"/>
    <cellStyle name="SAPBEXfilterDrill 6 2" xfId="26075" xr:uid="{3DED1251-E4AF-4CB6-BAFC-75C9BE363836}"/>
    <cellStyle name="SAPBEXfilterDrill 6 2 2" xfId="37236" xr:uid="{D30B7EA0-F347-42C7-94BC-087D3B30EA55}"/>
    <cellStyle name="SAPBEXfilterDrill 6 3" xfId="36657" xr:uid="{817FCD44-5491-4124-843A-3A5B8B84D59D}"/>
    <cellStyle name="SAPBEXfilterItem" xfId="3895" xr:uid="{ACC62B40-0600-49D9-A5F7-48044184334C}"/>
    <cellStyle name="SAPBEXfilterItem 2" xfId="12386" xr:uid="{23E593B6-54E9-4CB5-AEEA-F573BCE00D4A}"/>
    <cellStyle name="SAPBEXfilterItem 3" xfId="24314" xr:uid="{80DC646B-A081-41DF-AE4C-27B84032DEC0}"/>
    <cellStyle name="SAPBEXfilterItem 3 2" xfId="36566" xr:uid="{82757A20-CBC1-4A5D-AD53-E55BDE3B44F8}"/>
    <cellStyle name="SAPBEXfilterItem 4" xfId="29846" xr:uid="{15B81EF6-007F-4624-84F5-B21969C0D62B}"/>
    <cellStyle name="SAPBEXfilterText" xfId="7481" xr:uid="{4F528B78-CB07-4B30-9F90-85407D5AE73E}"/>
    <cellStyle name="SAPBEXfilterText 2" xfId="6979" xr:uid="{0BF1D1E5-2F83-4C39-AEA6-0E65846DEB53}"/>
    <cellStyle name="SAPBEXfilterText 2 2" xfId="12388" xr:uid="{5114D5F2-2CC2-460A-8D34-6A1C8D091DC2}"/>
    <cellStyle name="SAPBEXfilterText 2 3" xfId="24636" xr:uid="{0D0BBC92-6AB2-440A-B8BF-B3520D475E3C}"/>
    <cellStyle name="SAPBEXfilterText 3" xfId="7519" xr:uid="{F94859F1-DCBB-4E65-AEDF-554B78A50FD1}"/>
    <cellStyle name="SAPBEXfilterText 3 2" xfId="12389" xr:uid="{D7C5D864-BF2A-4FE5-A8EA-A9EA7DB6161D}"/>
    <cellStyle name="SAPBEXfilterText 3 3" xfId="25064" xr:uid="{FB89446D-30A2-426E-B7A5-41A8AD33D95B}"/>
    <cellStyle name="SAPBEXfilterText 4" xfId="7378" xr:uid="{6A69EE15-89F1-416E-97CB-379DFF69194F}"/>
    <cellStyle name="SAPBEXfilterText 4 2" xfId="12390" xr:uid="{A7B2C3A7-9AA9-4193-8EFE-992DA3F3B1B8}"/>
    <cellStyle name="SAPBEXfilterText 4 3" xfId="24948" xr:uid="{74908125-4CB1-4EAC-8373-C97011BDB873}"/>
    <cellStyle name="SAPBEXfilterText 5" xfId="7577" xr:uid="{C10E0463-3F8A-493F-8E25-1CD00393DE13}"/>
    <cellStyle name="SAPBEXfilterText 5 2" xfId="2950" xr:uid="{48C6F7CC-FF50-4B51-A0AF-9E74996199FC}"/>
    <cellStyle name="SAPBEXfilterText 5 2 2" xfId="12392" xr:uid="{11AFC8D4-C476-4181-BF80-FE6D7F0B2F88}"/>
    <cellStyle name="SAPBEXfilterText 5 2 3" xfId="24106" xr:uid="{1049864D-AB77-44AD-BC58-4D8C9B837105}"/>
    <cellStyle name="SAPBEXfilterText 5 3" xfId="12391" xr:uid="{AC42FCF7-6278-4E61-983E-F63F69F65483}"/>
    <cellStyle name="SAPBEXfilterText 5 4" xfId="25113" xr:uid="{95D585E5-B18D-4F31-83B5-31073889C432}"/>
    <cellStyle name="SAPBEXfilterText 6" xfId="7437" xr:uid="{F55ADFE3-7DF7-4743-B2C3-AACDA933A951}"/>
    <cellStyle name="SAPBEXfilterText 6 2" xfId="7617" xr:uid="{1FDD5CC8-1E08-4C15-A5B4-B6BCA6D6F0FD}"/>
    <cellStyle name="SAPBEXfilterText 6 2 2" xfId="12394" xr:uid="{A86C44E5-1929-4F70-9A0D-C6E90D1A04A6}"/>
    <cellStyle name="SAPBEXfilterText 6 2 3" xfId="25148" xr:uid="{577ED39E-6C63-40F6-B12A-13AEAEA06E2D}"/>
    <cellStyle name="SAPBEXfilterText 6 3" xfId="12393" xr:uid="{98998729-DA7E-4C06-A7C7-98F1A83F1FE8}"/>
    <cellStyle name="SAPBEXfilterText 6 4" xfId="24997" xr:uid="{7F02205E-68AB-4C3B-919D-6E630504772B}"/>
    <cellStyle name="SAPBEXfilterText 7" xfId="12387" xr:uid="{796063CA-70BB-4ED0-AFA9-933826100996}"/>
    <cellStyle name="SAPBEXfilterText 8" xfId="25037" xr:uid="{86D18EC6-6ED6-46E1-87C9-600ABD063A91}"/>
    <cellStyle name="SAPBEXformats" xfId="2932" xr:uid="{1B4E383B-299F-404D-9B5F-C3EE1E940CCA}"/>
    <cellStyle name="SAPBEXformats 10" xfId="24101" xr:uid="{6657B483-C990-4B42-B988-ACBD314291D2}"/>
    <cellStyle name="SAPBEXformats 2" xfId="6969" xr:uid="{8D462DC7-EB43-413D-BB3D-D0C523CB19B5}"/>
    <cellStyle name="SAPBEXformats 2 2" xfId="2385" xr:uid="{16A7655A-D673-48DC-9617-1F9B3F33F5A5}"/>
    <cellStyle name="SAPBEXformats 2 2 2" xfId="8679" xr:uid="{29418567-A579-4D28-800E-D13E9A54A9F8}"/>
    <cellStyle name="SAPBEXformats 2 2 2 2" xfId="14927" xr:uid="{78B9CC21-7A56-4C96-B52F-CD451F445BA3}"/>
    <cellStyle name="SAPBEXformats 2 2 2 2 2" xfId="26108" xr:uid="{F261BDBA-491D-4F62-8B53-7AA5FBBE5AB6}"/>
    <cellStyle name="SAPBEXformats 2 2 2 2 2 2" xfId="37261" xr:uid="{2EB88A9A-BCCD-4D83-8AAE-23CD4BFC74F7}"/>
    <cellStyle name="SAPBEXformats 2 2 2 2 3" xfId="31920" xr:uid="{556B6C25-D9A8-4DED-945D-FD6001C291EB}"/>
    <cellStyle name="SAPBEXformats 2 2 2 3" xfId="18261" xr:uid="{04680585-7151-4E4A-BF3D-0F7B6994E48C}"/>
    <cellStyle name="SAPBEXformats 2 2 2 3 2" xfId="35127" xr:uid="{8557A108-2DA3-43FF-84BE-3836E7539846}"/>
    <cellStyle name="SAPBEXformats 2 2 2 4" xfId="30259" xr:uid="{811F5442-AAB6-499D-9E87-AE880637E405}"/>
    <cellStyle name="SAPBEXformats 2 2 3" xfId="8741" xr:uid="{3063639C-9262-49B6-9928-D61C8D8D2B04}"/>
    <cellStyle name="SAPBEXformats 2 2 3 2" xfId="14928" xr:uid="{3DFEBA7A-1172-4383-A448-52688079CB7D}"/>
    <cellStyle name="SAPBEXformats 2 2 3 2 2" xfId="26027" xr:uid="{B768D27F-94A4-47C4-AC5C-94446EBAB129}"/>
    <cellStyle name="SAPBEXformats 2 2 3 2 2 2" xfId="37198" xr:uid="{E14B424D-48D5-47A8-AD2F-0BB3BDA850B8}"/>
    <cellStyle name="SAPBEXformats 2 2 3 2 3" xfId="31921" xr:uid="{5F009BB8-E8CC-42AF-86BA-4C66ADE1998C}"/>
    <cellStyle name="SAPBEXformats 2 2 3 3" xfId="22072" xr:uid="{132DAF2F-CB87-4788-8762-60D552A86823}"/>
    <cellStyle name="SAPBEXformats 2 2 3 3 2" xfId="36227" xr:uid="{E69B94F0-39ED-42EE-BC3A-F0DAD83ED7B2}"/>
    <cellStyle name="SAPBEXformats 2 2 3 4" xfId="30319" xr:uid="{1EA466C0-09EA-4E6E-BA22-27F9FC21F53C}"/>
    <cellStyle name="SAPBEXformats 2 2 4" xfId="12397" xr:uid="{3D43B730-0404-492F-9400-EF244980CBE2}"/>
    <cellStyle name="SAPBEXformats 2 2 5" xfId="14926" xr:uid="{9E359CB2-DC12-476A-8DB4-1A5378EE57E4}"/>
    <cellStyle name="SAPBEXformats 2 2 5 2" xfId="19251" xr:uid="{68EA2152-12BD-4426-8C4C-FB69C4A828CD}"/>
    <cellStyle name="SAPBEXformats 2 2 5 2 2" xfId="35503" xr:uid="{7F266CCE-7C4E-4F7C-857F-A0F192A3F707}"/>
    <cellStyle name="SAPBEXformats 2 2 5 3" xfId="31919" xr:uid="{340299EF-1E29-4D74-8C9A-ECF8349F05E7}"/>
    <cellStyle name="SAPBEXformats 2 2 6" xfId="24045" xr:uid="{2D075CD7-7BF5-4025-9277-2FCA6E54B3FC}"/>
    <cellStyle name="SAPBEXformats 2 2 6 2" xfId="26064" xr:uid="{0312F46D-4ED3-4A77-BDE7-31583BF86E62}"/>
    <cellStyle name="SAPBEXformats 2 2 6 2 2" xfId="37226" xr:uid="{4B38DA4F-0A68-403D-A708-95890D80DB0C}"/>
    <cellStyle name="SAPBEXformats 2 2 6 3" xfId="36541" xr:uid="{4AC3E5CF-F489-4A24-B747-12C51ACF97BB}"/>
    <cellStyle name="SAPBEXformats 2 3" xfId="7804" xr:uid="{F2A5E80F-D4B0-47E0-AE28-45915E971587}"/>
    <cellStyle name="SAPBEXformats 2 3 2" xfId="12398" xr:uid="{15DC96F3-311D-4550-ADE4-FBE34FA5D49A}"/>
    <cellStyle name="SAPBEXformats 2 3 3" xfId="25302" xr:uid="{C1370378-3F61-4DEB-92A3-91A768E6BD0A}"/>
    <cellStyle name="SAPBEXformats 2 4" xfId="9068" xr:uid="{CCEDC669-3CAA-4193-8FE4-A0753F540FC1}"/>
    <cellStyle name="SAPBEXformats 2 4 2" xfId="14929" xr:uid="{EC2F8CE0-6B39-42BF-8E00-60EDF8072166}"/>
    <cellStyle name="SAPBEXformats 2 4 2 2" xfId="26973" xr:uid="{C7FCFFC6-F901-47C6-B09E-584F945AF029}"/>
    <cellStyle name="SAPBEXformats 2 4 2 2 2" xfId="37743" xr:uid="{15365B52-3AA5-43A9-B4AC-FCADFC1EC812}"/>
    <cellStyle name="SAPBEXformats 2 4 2 3" xfId="31922" xr:uid="{CB264622-804C-4C2B-A206-DA5644DF47CA}"/>
    <cellStyle name="SAPBEXformats 2 4 3" xfId="18699" xr:uid="{FC77EE59-9099-4BE2-ACB4-A0C5B9D48275}"/>
    <cellStyle name="SAPBEXformats 2 4 3 2" xfId="35280" xr:uid="{458CBAD7-C90A-41E4-81C7-3B0764D56DF0}"/>
    <cellStyle name="SAPBEXformats 2 4 4" xfId="30636" xr:uid="{22D0BD8A-CAFA-4381-A8DD-5603683F89A5}"/>
    <cellStyle name="SAPBEXformats 2 5" xfId="9323" xr:uid="{5F1E336C-FD4E-4F93-9FC9-3116ADA5D324}"/>
    <cellStyle name="SAPBEXformats 2 5 2" xfId="14930" xr:uid="{4D48ED8A-4033-44F7-AD2F-682F17D6CE82}"/>
    <cellStyle name="SAPBEXformats 2 5 2 2" xfId="26561" xr:uid="{DF6B9A66-98E7-4AFC-B4A9-A9CC5B41BBB3}"/>
    <cellStyle name="SAPBEXformats 2 5 2 2 2" xfId="37505" xr:uid="{5A0DE28C-A006-4A9C-A4C2-D9EF1162206D}"/>
    <cellStyle name="SAPBEXformats 2 5 2 3" xfId="31923" xr:uid="{460F3AE9-7DD8-44CA-A6E7-A6A37488809F}"/>
    <cellStyle name="SAPBEXformats 2 5 3" xfId="22396" xr:uid="{D3E6456A-D7E8-45F6-A0BB-804D06405BA9}"/>
    <cellStyle name="SAPBEXformats 2 5 3 2" xfId="36296" xr:uid="{7DF85D40-4DEC-4F46-8444-B7B1B55466A6}"/>
    <cellStyle name="SAPBEXformats 2 5 4" xfId="30866" xr:uid="{6B34805F-68A1-4E19-BCBB-F3FD837839C1}"/>
    <cellStyle name="SAPBEXformats 2 6" xfId="12396" xr:uid="{B4AEF8F6-E5E1-4179-B677-3AB52050D689}"/>
    <cellStyle name="SAPBEXformats 2 7" xfId="14925" xr:uid="{921D3462-6B5C-455F-A206-6566D33DC8AD}"/>
    <cellStyle name="SAPBEXformats 2 7 2" xfId="19250" xr:uid="{AD5BECD0-F2F8-4C13-B72B-40B9D99D4463}"/>
    <cellStyle name="SAPBEXformats 2 7 2 2" xfId="35502" xr:uid="{4B3C3E62-9B72-46D0-BDD3-5C50F85999B5}"/>
    <cellStyle name="SAPBEXformats 2 7 3" xfId="31918" xr:uid="{EC7706D7-85FE-47B2-94C8-069E75F77C61}"/>
    <cellStyle name="SAPBEXformats 2 8" xfId="24631" xr:uid="{9D4D38C3-25F8-445A-B031-1D7A16424BA8}"/>
    <cellStyle name="SAPBEXformats 2 8 2" xfId="21191" xr:uid="{2A65D2BB-F582-4180-9117-CF9093669752}"/>
    <cellStyle name="SAPBEXformats 2 8 2 2" xfId="36003" xr:uid="{4CE0799D-418C-4AC0-9E6B-8977F771783D}"/>
    <cellStyle name="SAPBEXformats 2 8 3" xfId="36600" xr:uid="{D4ECF173-501F-437D-A50A-33771018B30C}"/>
    <cellStyle name="SAPBEXformats 3" xfId="7389" xr:uid="{A7CAF707-3805-4281-8281-FB28959E5DC6}"/>
    <cellStyle name="SAPBEXformats 3 2" xfId="9160" xr:uid="{D0F475A3-E4BC-406E-AE0E-CECC65588F3A}"/>
    <cellStyle name="SAPBEXformats 3 2 2" xfId="14932" xr:uid="{848C6124-D478-4F06-9F96-786799F59062}"/>
    <cellStyle name="SAPBEXformats 3 2 2 2" xfId="20506" xr:uid="{86B6C7BF-7335-4F89-B85A-AABD04D93564}"/>
    <cellStyle name="SAPBEXformats 3 2 2 2 2" xfId="35845" xr:uid="{7B7F31A1-D45C-4A07-B35B-8159A05EDAAF}"/>
    <cellStyle name="SAPBEXformats 3 2 2 3" xfId="31925" xr:uid="{5FE7D93B-703F-4006-9057-89FA872627A5}"/>
    <cellStyle name="SAPBEXformats 3 2 3" xfId="26993" xr:uid="{C0A63E03-B45A-497F-AEA6-ACE2C87C0D30}"/>
    <cellStyle name="SAPBEXformats 3 2 3 2" xfId="37761" xr:uid="{539B9C7F-FA88-44E0-80A6-20CC903B0241}"/>
    <cellStyle name="SAPBEXformats 3 2 4" xfId="30718" xr:uid="{F62ADD0E-1F48-49ED-9860-50D4BBA77E11}"/>
    <cellStyle name="SAPBEXformats 3 3" xfId="8645" xr:uid="{5DAA709A-7870-44C4-AD04-01335C984074}"/>
    <cellStyle name="SAPBEXformats 3 3 2" xfId="14933" xr:uid="{EC158B70-F5AE-415C-97A1-6F850FC295F0}"/>
    <cellStyle name="SAPBEXformats 3 3 2 2" xfId="18919" xr:uid="{2411419A-9938-40CF-99FB-4AEA05D1430D}"/>
    <cellStyle name="SAPBEXformats 3 3 2 2 2" xfId="35371" xr:uid="{76D8E4F1-2B1E-4D04-B15C-9D896AB49A4D}"/>
    <cellStyle name="SAPBEXformats 3 3 2 3" xfId="31926" xr:uid="{4B4E9391-854D-40A5-B04C-DC2C0E1D6038}"/>
    <cellStyle name="SAPBEXformats 3 3 3" xfId="20688" xr:uid="{B7D3189E-1F05-40C0-B68C-FB00902B5373}"/>
    <cellStyle name="SAPBEXformats 3 3 3 2" xfId="35883" xr:uid="{6303C427-3B28-42CA-B8C6-E849F8EFDBF4}"/>
    <cellStyle name="SAPBEXformats 3 3 4" xfId="30225" xr:uid="{01A8B0FF-7239-4B97-82D7-2D5661B4BF81}"/>
    <cellStyle name="SAPBEXformats 3 4" xfId="12399" xr:uid="{208A89F5-95AD-4645-B072-DB3B5E675F10}"/>
    <cellStyle name="SAPBEXformats 3 5" xfId="14931" xr:uid="{48621FB2-8789-4920-B68A-C64D3EE0E82A}"/>
    <cellStyle name="SAPBEXformats 3 5 2" xfId="23383" xr:uid="{5B8B6CE6-638A-47EF-8376-CDD500EC0118}"/>
    <cellStyle name="SAPBEXformats 3 5 2 2" xfId="36401" xr:uid="{49E36355-DF6B-45AE-AAD9-8B2CCD635932}"/>
    <cellStyle name="SAPBEXformats 3 5 3" xfId="31924" xr:uid="{CA4032DA-CF07-441F-AB6E-0ED0BF2B4FAE}"/>
    <cellStyle name="SAPBEXformats 3 6" xfId="24957" xr:uid="{EF722E06-D2BB-47F0-BCDB-2EB14870A73E}"/>
    <cellStyle name="SAPBEXformats 3 6 2" xfId="26801" xr:uid="{AB05651B-1369-4375-A644-D75971450C82}"/>
    <cellStyle name="SAPBEXformats 3 6 2 2" xfId="37593" xr:uid="{9AFDFD8D-44CE-4D36-BBE4-140579272BCE}"/>
    <cellStyle name="SAPBEXformats 3 6 3" xfId="36667" xr:uid="{643E2BE3-2358-40A7-B8A8-02AB5680A172}"/>
    <cellStyle name="SAPBEXformats 4" xfId="7019" xr:uid="{C3348F5F-C370-4C63-BBA0-D1D552F04FE3}"/>
    <cellStyle name="SAPBEXformats 4 2" xfId="12400" xr:uid="{52A5412B-ED61-422C-A688-AED3E5E2D56B}"/>
    <cellStyle name="SAPBEXformats 4 3" xfId="24666" xr:uid="{6A793C19-A370-4506-8CCF-DBACB243A264}"/>
    <cellStyle name="SAPBEXformats 5" xfId="7470" xr:uid="{2776A138-349C-45E7-AD42-78EEF49C6649}"/>
    <cellStyle name="SAPBEXformats 5 2" xfId="9171" xr:uid="{EEF1288D-AB9A-4A65-BB59-8F52FB4E6878}"/>
    <cellStyle name="SAPBEXformats 5 2 2" xfId="14935" xr:uid="{D0E62ABD-61EF-4913-B37F-D00BE121C9D2}"/>
    <cellStyle name="SAPBEXformats 5 2 2 2" xfId="23386" xr:uid="{1F04EF60-BAA7-4330-A9F3-4DED86C2A0AB}"/>
    <cellStyle name="SAPBEXformats 5 2 2 2 2" xfId="36404" xr:uid="{79496AC3-4848-44F0-9867-50A7B6D69AF4}"/>
    <cellStyle name="SAPBEXformats 5 2 2 3" xfId="31928" xr:uid="{345F513D-5FD3-4AD5-AF92-E5843A16CE8B}"/>
    <cellStyle name="SAPBEXformats 5 2 3" xfId="26445" xr:uid="{AF3DE611-B067-4BFE-959D-7804DE805016}"/>
    <cellStyle name="SAPBEXformats 5 2 3 2" xfId="37412" xr:uid="{7A7A250B-E927-4AEA-A9D8-5866CDE20F5D}"/>
    <cellStyle name="SAPBEXformats 5 2 4" xfId="30729" xr:uid="{5A1770CB-F81C-4760-8E32-8DE579E566B7}"/>
    <cellStyle name="SAPBEXformats 5 3" xfId="8641" xr:uid="{24A5929E-840B-4B10-B46D-AD05163389A7}"/>
    <cellStyle name="SAPBEXformats 5 3 2" xfId="14936" xr:uid="{621EACB8-8F48-4069-AB6D-51393452A572}"/>
    <cellStyle name="SAPBEXformats 5 3 2 2" xfId="26111" xr:uid="{2482B67B-68CB-44ED-9CE9-6DC250A93E8D}"/>
    <cellStyle name="SAPBEXformats 5 3 2 2 2" xfId="37264" xr:uid="{D83655B3-FF26-4111-BA8A-FAFDB3FA5FF1}"/>
    <cellStyle name="SAPBEXformats 5 3 2 3" xfId="31929" xr:uid="{0806C0B6-C5CC-422B-B02E-8F7B639BC956}"/>
    <cellStyle name="SAPBEXformats 5 3 3" xfId="26218" xr:uid="{6FD32ABE-EC3A-4755-A6C4-9A0D103F1D48}"/>
    <cellStyle name="SAPBEXformats 5 3 3 2" xfId="37299" xr:uid="{75BCF7CB-221A-4C73-9D71-153982576698}"/>
    <cellStyle name="SAPBEXformats 5 3 4" xfId="30222" xr:uid="{02138BF9-F025-473A-A43A-557DD96E99A3}"/>
    <cellStyle name="SAPBEXformats 5 4" xfId="12401" xr:uid="{F065ACDB-6B9A-4D7E-8444-9B756E1A297B}"/>
    <cellStyle name="SAPBEXformats 5 5" xfId="14934" xr:uid="{DCB4CC35-1CC0-4D31-A7D8-30C1625C3256}"/>
    <cellStyle name="SAPBEXformats 5 5 2" xfId="18386" xr:uid="{907F88C0-C618-4D66-972A-DACB5969CDB7}"/>
    <cellStyle name="SAPBEXformats 5 5 2 2" xfId="35187" xr:uid="{93984589-CDEE-464C-B76B-8C9E33C9EF6E}"/>
    <cellStyle name="SAPBEXformats 5 5 3" xfId="31927" xr:uid="{BC8C520B-AB6A-4371-A6F4-C9AABADF6B70}"/>
    <cellStyle name="SAPBEXformats 5 6" xfId="25027" xr:uid="{389E3C29-4014-4EFA-AC40-F34E542CD28A}"/>
    <cellStyle name="SAPBEXformats 5 6 2" xfId="26804" xr:uid="{CBA31321-C7E7-4757-B9B8-300382CCC267}"/>
    <cellStyle name="SAPBEXformats 5 6 2 2" xfId="37596" xr:uid="{F7FB0407-42FA-4E14-8804-6FB93F9C39FD}"/>
    <cellStyle name="SAPBEXformats 5 6 3" xfId="36674" xr:uid="{0B84449A-E168-4FBD-AFE0-2029DAA13B49}"/>
    <cellStyle name="SAPBEXformats 6" xfId="7237" xr:uid="{BF88E8E7-6862-4A63-B2AD-849CF2F1E6DB}"/>
    <cellStyle name="SAPBEXformats 6 2" xfId="7765" xr:uid="{333356F8-1800-4C76-94A3-1524C701A2C8}"/>
    <cellStyle name="SAPBEXformats 6 2 2" xfId="9232" xr:uid="{F6BA46E8-8316-4790-B0DD-3BC3560439DF}"/>
    <cellStyle name="SAPBEXformats 6 2 2 2" xfId="14939" xr:uid="{019D9A69-4C7E-4F62-A38A-6499BC61B124}"/>
    <cellStyle name="SAPBEXformats 6 2 2 2 2" xfId="25759" xr:uid="{3AFF6AFD-7854-4061-ABFA-C16EB31C97FC}"/>
    <cellStyle name="SAPBEXformats 6 2 2 2 2 2" xfId="36954" xr:uid="{815F669A-3BFE-4146-84B9-B0274D103B2D}"/>
    <cellStyle name="SAPBEXformats 6 2 2 2 3" xfId="31932" xr:uid="{FA0673E7-EAD4-45F4-B60C-2741177A5874}"/>
    <cellStyle name="SAPBEXformats 6 2 2 3" xfId="27315" xr:uid="{6AEE2A96-98BA-41CA-AD36-A81EEEAB6F5E}"/>
    <cellStyle name="SAPBEXformats 6 2 2 3 2" xfId="38012" xr:uid="{B61EF1C5-00A5-4B25-8D85-571A1A9A439C}"/>
    <cellStyle name="SAPBEXformats 6 2 2 4" xfId="30779" xr:uid="{3177D227-4AB3-480E-A675-D4986245846E}"/>
    <cellStyle name="SAPBEXformats 6 2 3" xfId="8605" xr:uid="{2513A787-5D7E-4C58-B149-A64D2F29797A}"/>
    <cellStyle name="SAPBEXformats 6 2 3 2" xfId="14940" xr:uid="{207C166D-AE37-419E-9CD3-C01D8D1473D9}"/>
    <cellStyle name="SAPBEXformats 6 2 3 2 2" xfId="26976" xr:uid="{92A274D7-A828-4147-BD61-D8377E2D013C}"/>
    <cellStyle name="SAPBEXformats 6 2 3 2 2 2" xfId="37745" xr:uid="{87456CC5-6950-4DBE-8A10-E7D99F2A7623}"/>
    <cellStyle name="SAPBEXformats 6 2 3 2 3" xfId="31933" xr:uid="{08A63B02-6138-4A6A-801A-7528D03E37CE}"/>
    <cellStyle name="SAPBEXformats 6 2 3 3" xfId="26213" xr:uid="{FCFAE260-F31F-432C-AEB7-313006A2FD03}"/>
    <cellStyle name="SAPBEXformats 6 2 3 3 2" xfId="37294" xr:uid="{D4C1C093-1231-4A43-AB69-26188717B716}"/>
    <cellStyle name="SAPBEXformats 6 2 3 4" xfId="30186" xr:uid="{FD6EB84A-87D7-4A49-B49D-756A6BE15645}"/>
    <cellStyle name="SAPBEXformats 6 2 4" xfId="12403" xr:uid="{51AACD0A-8FA1-4887-9662-BB8B1461F497}"/>
    <cellStyle name="SAPBEXformats 6 2 5" xfId="14938" xr:uid="{753B6F05-F951-4D9E-A55F-F15CF2A54BF6}"/>
    <cellStyle name="SAPBEXformats 6 2 5 2" xfId="27236" xr:uid="{88BBE29F-47DC-4520-8CC6-7F14226675C0}"/>
    <cellStyle name="SAPBEXformats 6 2 5 2 2" xfId="37950" xr:uid="{8DF40266-A4D2-4653-B8D1-CBDC9D6A05BD}"/>
    <cellStyle name="SAPBEXformats 6 2 5 3" xfId="31931" xr:uid="{F2EEBA8F-2315-4C43-A1BF-F4F0AEEB841E}"/>
    <cellStyle name="SAPBEXformats 6 2 6" xfId="25272" xr:uid="{932BFE58-6604-4AB6-BB35-F1B3774E4C01}"/>
    <cellStyle name="SAPBEXformats 6 2 6 2" xfId="26516" xr:uid="{BE89E746-54D1-4B01-9AD6-078FEF520BF7}"/>
    <cellStyle name="SAPBEXformats 6 2 6 2 2" xfId="37468" xr:uid="{116E17CB-66C0-442E-887F-D384725D22D0}"/>
    <cellStyle name="SAPBEXformats 6 2 6 3" xfId="36718" xr:uid="{225DAEFE-277F-4C48-8BEF-4166BAC86D65}"/>
    <cellStyle name="SAPBEXformats 6 3" xfId="9128" xr:uid="{E8184379-B8EC-4B58-964F-9385A0814DEC}"/>
    <cellStyle name="SAPBEXformats 6 3 2" xfId="14941" xr:uid="{E57CC974-A576-42EC-BF36-8ACE9CC8DB46}"/>
    <cellStyle name="SAPBEXformats 6 3 2 2" xfId="26562" xr:uid="{47D4FCF1-6CD3-46C1-A514-0C5DDDF27C8A}"/>
    <cellStyle name="SAPBEXformats 6 3 2 2 2" xfId="37506" xr:uid="{619B5E7C-5819-432C-B369-40916517ABDD}"/>
    <cellStyle name="SAPBEXformats 6 3 2 3" xfId="31934" xr:uid="{0C22973B-7077-4C72-AF0A-5117B965035D}"/>
    <cellStyle name="SAPBEXformats 6 3 3" xfId="26305" xr:uid="{B8726405-1898-42F3-BCF3-6440503B5E7F}"/>
    <cellStyle name="SAPBEXformats 6 3 3 2" xfId="37344" xr:uid="{FE300C9D-33D8-4A99-B287-5E4F85C35856}"/>
    <cellStyle name="SAPBEXformats 6 3 4" xfId="30686" xr:uid="{5BD73ED3-1948-4778-97B1-A6ADAE4EE7CD}"/>
    <cellStyle name="SAPBEXformats 6 4" xfId="8671" xr:uid="{5F2E22FF-BCED-4C32-A53C-F23DCB9BD384}"/>
    <cellStyle name="SAPBEXformats 6 4 2" xfId="14942" xr:uid="{A9E6BF1C-39C0-4511-839C-EBFB83F69A0B}"/>
    <cellStyle name="SAPBEXformats 6 4 2 2" xfId="21034" xr:uid="{CC95986F-FD80-454D-8D65-26DBC9034020}"/>
    <cellStyle name="SAPBEXformats 6 4 2 2 2" xfId="35951" xr:uid="{D4C6CB1B-AD2E-4E98-8CB7-C4CDA3F1B3E9}"/>
    <cellStyle name="SAPBEXformats 6 4 2 3" xfId="31935" xr:uid="{05D54954-520E-445A-A98B-89259600C084}"/>
    <cellStyle name="SAPBEXformats 6 4 3" xfId="27162" xr:uid="{210DE346-3844-4CBD-B46E-0922E12A35D3}"/>
    <cellStyle name="SAPBEXformats 6 4 3 2" xfId="37899" xr:uid="{FF997D95-7FCB-4932-B035-3913FE7A6F04}"/>
    <cellStyle name="SAPBEXformats 6 4 4" xfId="30251" xr:uid="{7A39087D-2AE2-43EB-8B80-74AE2D8F8812}"/>
    <cellStyle name="SAPBEXformats 6 5" xfId="12402" xr:uid="{137BB1A6-46EF-42A4-84D1-3364F1F5F506}"/>
    <cellStyle name="SAPBEXformats 6 6" xfId="14937" xr:uid="{ABC5B835-1654-4424-B4C4-E0BBD04DF892}"/>
    <cellStyle name="SAPBEXformats 6 6 2" xfId="21090" xr:uid="{F2F2017A-59C3-4636-B5C2-3273AB75C2AF}"/>
    <cellStyle name="SAPBEXformats 6 6 2 2" xfId="35967" xr:uid="{5201A413-9CD4-48FD-B986-FAEE8C2C4CFF}"/>
    <cellStyle name="SAPBEXformats 6 6 3" xfId="31930" xr:uid="{BF0D05F2-A54E-4FE2-BE9A-DD840843D5A4}"/>
    <cellStyle name="SAPBEXformats 6 7" xfId="24836" xr:uid="{A6E6776E-05C0-47F6-9A86-65DEE890C395}"/>
    <cellStyle name="SAPBEXformats 6 7 2" xfId="26908" xr:uid="{7F112F5F-5076-4055-9F8B-F9B474E7FB6F}"/>
    <cellStyle name="SAPBEXformats 6 7 2 2" xfId="37690" xr:uid="{DFD52E6A-B741-42D5-9EC2-EEDEA4A27056}"/>
    <cellStyle name="SAPBEXformats 6 7 3" xfId="36639" xr:uid="{8FB4ACAB-5356-40C9-8D00-78CBD28F8FBB}"/>
    <cellStyle name="SAPBEXformats 7" xfId="7623" xr:uid="{89393B06-4A2D-4EDB-A9F6-1CB788E94526}"/>
    <cellStyle name="SAPBEXformats 7 2" xfId="7843" xr:uid="{D4754CD7-97A1-401D-9541-9BF27B229241}"/>
    <cellStyle name="SAPBEXformats 7 2 2" xfId="9250" xr:uid="{F7E30C98-3FCB-4567-88C6-14C7EF96E68D}"/>
    <cellStyle name="SAPBEXformats 7 2 2 2" xfId="14945" xr:uid="{2B9671E5-B8E5-4B4C-8A04-622DD7DCBA24}"/>
    <cellStyle name="SAPBEXformats 7 2 2 2 2" xfId="20055" xr:uid="{7E404738-401F-411B-A4AE-D0B0F432CA03}"/>
    <cellStyle name="SAPBEXformats 7 2 2 2 2 2" xfId="35745" xr:uid="{B050CEE2-C020-4C5E-992D-19532AA02048}"/>
    <cellStyle name="SAPBEXformats 7 2 2 2 3" xfId="31938" xr:uid="{B2041745-8754-40F7-B135-1FE237B1C5BE}"/>
    <cellStyle name="SAPBEXformats 7 2 2 3" xfId="27496" xr:uid="{C660E701-23D7-4F96-98CF-116D64D7BF91}"/>
    <cellStyle name="SAPBEXformats 7 2 2 3 2" xfId="38100" xr:uid="{62F25BF2-C49B-45B0-9902-F84BAC477339}"/>
    <cellStyle name="SAPBEXformats 7 2 2 4" xfId="30795" xr:uid="{A363DE7E-0718-41AE-8A22-172A6EFCBF75}"/>
    <cellStyle name="SAPBEXformats 7 2 3" xfId="8594" xr:uid="{E8795C7E-5D75-4B2D-8B2F-3F87485BDC39}"/>
    <cellStyle name="SAPBEXformats 7 2 3 2" xfId="14946" xr:uid="{7B9A8242-4799-492A-99CB-E42B9BE1CE8C}"/>
    <cellStyle name="SAPBEXformats 7 2 3 2 2" xfId="21711" xr:uid="{EA82F1E7-526B-444D-B0AE-09559271FDDE}"/>
    <cellStyle name="SAPBEXformats 7 2 3 2 2 2" xfId="36109" xr:uid="{82A9CE17-D5DB-4F23-A72A-25112BF6C8C1}"/>
    <cellStyle name="SAPBEXformats 7 2 3 2 3" xfId="31939" xr:uid="{3DE57302-E21D-4DE5-84C3-B126C57396A2}"/>
    <cellStyle name="SAPBEXformats 7 2 3 3" xfId="26811" xr:uid="{CF9B4AA9-8BD9-4104-98B9-386B623395B7}"/>
    <cellStyle name="SAPBEXformats 7 2 3 3 2" xfId="37603" xr:uid="{F884EE89-F8B7-4756-8C1A-E24ED1BE4E2D}"/>
    <cellStyle name="SAPBEXformats 7 2 3 4" xfId="30175" xr:uid="{ED95405B-F814-4FDD-A091-A5DA43E17BB4}"/>
    <cellStyle name="SAPBEXformats 7 2 4" xfId="12405" xr:uid="{19CA753F-6D2F-4E2B-8153-CA52DD4B55D0}"/>
    <cellStyle name="SAPBEXformats 7 2 5" xfId="14944" xr:uid="{465A767E-6945-47E2-876F-95916DC0CA3D}"/>
    <cellStyle name="SAPBEXformats 7 2 5 2" xfId="18430" xr:uid="{63D81F43-F9C9-4852-9B00-F9F9C90801D7}"/>
    <cellStyle name="SAPBEXformats 7 2 5 2 2" xfId="35201" xr:uid="{77E34A29-79C0-4F3F-9CAD-B3D4CA6FDA98}"/>
    <cellStyle name="SAPBEXformats 7 2 5 3" xfId="31937" xr:uid="{2106FC9F-D657-4A89-991F-D3F51887F756}"/>
    <cellStyle name="SAPBEXformats 7 2 6" xfId="25335" xr:uid="{3A2FD5C8-1BC0-4369-8C68-801664857585}"/>
    <cellStyle name="SAPBEXformats 7 2 6 2" xfId="27429" xr:uid="{828255CA-2600-46D2-A41B-E754CC38502B}"/>
    <cellStyle name="SAPBEXformats 7 2 6 2 2" xfId="38073" xr:uid="{C6946611-C161-4869-8DE4-A8DF12C34E89}"/>
    <cellStyle name="SAPBEXformats 7 2 6 3" xfId="36729" xr:uid="{ADD16C5F-3DD7-4967-A2B2-3AFE48161196}"/>
    <cellStyle name="SAPBEXformats 7 3" xfId="9208" xr:uid="{4FFFF4E8-F05C-43A2-9087-792410E6EEBD}"/>
    <cellStyle name="SAPBEXformats 7 3 2" xfId="14947" xr:uid="{27BB76E9-288F-40AB-992A-725C3F9F3C96}"/>
    <cellStyle name="SAPBEXformats 7 3 2 2" xfId="21921" xr:uid="{48DE7BCF-2744-4B55-9D12-A515D26639D5}"/>
    <cellStyle name="SAPBEXformats 7 3 2 2 2" xfId="36169" xr:uid="{371B63A0-F3B4-4813-8F6A-1714EB7897CF}"/>
    <cellStyle name="SAPBEXformats 7 3 2 3" xfId="31940" xr:uid="{5E6360CA-38B5-4FD5-B9CD-506CE8FDC323}"/>
    <cellStyle name="SAPBEXformats 7 3 3" xfId="27241" xr:uid="{180D338E-9852-42C4-A8FF-4C9B64B1BAD5}"/>
    <cellStyle name="SAPBEXformats 7 3 3 2" xfId="37955" xr:uid="{A61346ED-524F-4C99-B61F-DB287CDE0F5B}"/>
    <cellStyle name="SAPBEXformats 7 3 4" xfId="30759" xr:uid="{B88369D1-0952-4578-9867-B988AC67DA41}"/>
    <cellStyle name="SAPBEXformats 7 4" xfId="8614" xr:uid="{4CFB1BCF-417C-481F-883A-9B1B29E9D3D3}"/>
    <cellStyle name="SAPBEXformats 7 4 2" xfId="14948" xr:uid="{3A6C8E7A-9E06-45C1-9E9D-9DACBBF7D1E6}"/>
    <cellStyle name="SAPBEXformats 7 4 2 2" xfId="23398" xr:uid="{CD208FF7-5117-4489-9A27-F294A58800A6}"/>
    <cellStyle name="SAPBEXformats 7 4 2 2 2" xfId="36414" xr:uid="{840986F5-4CFC-4E77-B8AA-234200600203}"/>
    <cellStyle name="SAPBEXformats 7 4 2 3" xfId="31941" xr:uid="{91EC88CC-D238-4098-B0A2-5832FE724712}"/>
    <cellStyle name="SAPBEXformats 7 4 3" xfId="21783" xr:uid="{DF008440-E3E7-4A8A-964C-714A250E0748}"/>
    <cellStyle name="SAPBEXformats 7 4 3 2" xfId="36140" xr:uid="{D6193325-C100-4C1D-8801-0F6085D0EE9E}"/>
    <cellStyle name="SAPBEXformats 7 4 4" xfId="30195" xr:uid="{08D73135-2FC9-457A-813F-20FD44AA5508}"/>
    <cellStyle name="SAPBEXformats 7 5" xfId="12404" xr:uid="{B1E57BE1-F1CB-4364-AF03-DC3F5DAA5DA3}"/>
    <cellStyle name="SAPBEXformats 7 6" xfId="14943" xr:uid="{990599B7-D622-4A36-88BD-CA85205DEAC2}"/>
    <cellStyle name="SAPBEXformats 7 6 2" xfId="26589" xr:uid="{758A601D-C283-4EB8-9587-90380419264D}"/>
    <cellStyle name="SAPBEXformats 7 6 2 2" xfId="37528" xr:uid="{3112CDF0-422F-4DA7-BCF9-39F6EE3D8492}"/>
    <cellStyle name="SAPBEXformats 7 6 3" xfId="31936" xr:uid="{60EC25A7-7462-45A4-A2E1-7C316A6D4987}"/>
    <cellStyle name="SAPBEXformats 7 7" xfId="25151" xr:uid="{406680B7-60C2-4F13-BDCA-08592F7099E3}"/>
    <cellStyle name="SAPBEXformats 7 7 2" xfId="25784" xr:uid="{F92D32C9-6394-486C-93A8-8BE8800B87E5}"/>
    <cellStyle name="SAPBEXformats 7 7 2 2" xfId="36969" xr:uid="{4CCAC0E7-133F-4759-A918-3D6323FB8F33}"/>
    <cellStyle name="SAPBEXformats 7 7 3" xfId="36702" xr:uid="{88F72D1B-3E3E-43EC-984B-E8B51387C6DC}"/>
    <cellStyle name="SAPBEXformats 8" xfId="7285" xr:uid="{BBBB4D21-7E84-406C-A800-20411C8F77F0}"/>
    <cellStyle name="SAPBEXformats 8 2" xfId="9140" xr:uid="{79781A3C-537F-47BD-83C5-CF051BB7B9FF}"/>
    <cellStyle name="SAPBEXformats 8 2 2" xfId="14950" xr:uid="{906D7CA2-3F70-40D3-BEAE-466A4E554CEE}"/>
    <cellStyle name="SAPBEXformats 8 2 2 2" xfId="23661" xr:uid="{5E251A7C-055F-4554-8D28-4F90688B397F}"/>
    <cellStyle name="SAPBEXformats 8 2 2 2 2" xfId="36482" xr:uid="{5E295D40-4A02-4616-AA13-957A4C038B30}"/>
    <cellStyle name="SAPBEXformats 8 2 2 3" xfId="31943" xr:uid="{FA585984-B418-43A7-AEEA-638D6C378787}"/>
    <cellStyle name="SAPBEXformats 8 2 3" xfId="26884" xr:uid="{DABBA4A9-94D5-404E-AF99-1A58E8FC1463}"/>
    <cellStyle name="SAPBEXformats 8 2 3 2" xfId="37670" xr:uid="{B6461EC4-CD80-4D7E-B3FD-296601A3EF2F}"/>
    <cellStyle name="SAPBEXformats 8 2 4" xfId="30698" xr:uid="{03A78E0C-1545-4378-9E17-1282B1DCB01B}"/>
    <cellStyle name="SAPBEXformats 8 3" xfId="8663" xr:uid="{2238DF0D-A4FE-4690-9A41-1140652E3FCB}"/>
    <cellStyle name="SAPBEXformats 8 3 2" xfId="14951" xr:uid="{3437A670-776C-414D-A522-30F700382DB9}"/>
    <cellStyle name="SAPBEXformats 8 3 2 2" xfId="20180" xr:uid="{CF8E4096-6F6C-4F88-A8C7-ECC7F19E2F2E}"/>
    <cellStyle name="SAPBEXformats 8 3 2 2 2" xfId="35763" xr:uid="{C8175E5C-0E81-44D7-978C-2F6491321BF3}"/>
    <cellStyle name="SAPBEXformats 8 3 2 3" xfId="31944" xr:uid="{E3037143-E45F-49CD-8A83-326983A507E2}"/>
    <cellStyle name="SAPBEXformats 8 3 3" xfId="26415" xr:uid="{D19A421C-7089-4650-B0AA-D7C5C7DF175C}"/>
    <cellStyle name="SAPBEXformats 8 3 3 2" xfId="37382" xr:uid="{E3A29827-4B2B-4A6B-97D1-E1CC19C1C20E}"/>
    <cellStyle name="SAPBEXformats 8 3 4" xfId="30243" xr:uid="{C554A0FA-9431-4795-B182-624661B0A3C3}"/>
    <cellStyle name="SAPBEXformats 8 4" xfId="12406" xr:uid="{AD2E6956-4F3A-4091-8959-7BE1A059C57C}"/>
    <cellStyle name="SAPBEXformats 8 5" xfId="14949" xr:uid="{E7E602EF-7372-4153-A174-C0CBB38EDC19}"/>
    <cellStyle name="SAPBEXformats 8 5 2" xfId="20930" xr:uid="{22ACE265-BB6D-4B14-9A6C-08D8279C17CF}"/>
    <cellStyle name="SAPBEXformats 8 5 2 2" xfId="35921" xr:uid="{B0C3B504-8EBF-464E-9051-8E741B06F885}"/>
    <cellStyle name="SAPBEXformats 8 5 3" xfId="31942" xr:uid="{BAA52301-2242-4CEF-AFAF-7CD60F43EFBE}"/>
    <cellStyle name="SAPBEXformats 8 6" xfId="24877" xr:uid="{79F33B27-182B-4F24-BB57-168EBCDAD339}"/>
    <cellStyle name="SAPBEXformats 8 6 2" xfId="19515" xr:uid="{6E5C45A8-F21D-42CF-972D-2A1EAC9B0857}"/>
    <cellStyle name="SAPBEXformats 8 6 2 2" xfId="35596" xr:uid="{7285598B-A84D-4CFA-B3CD-C68F312891C1}"/>
    <cellStyle name="SAPBEXformats 8 6 3" xfId="36647" xr:uid="{92138832-3487-477B-886B-0845E011CD2F}"/>
    <cellStyle name="SAPBEXformats 9" xfId="12395" xr:uid="{EEF86D40-7AA9-4BE1-905A-CFB2B2621BDA}"/>
    <cellStyle name="SAPBEXheaderItem" xfId="7523" xr:uid="{37BB6BD0-D102-4D67-AF82-7F5AB10DAE4A}"/>
    <cellStyle name="SAPBEXheaderItem 10" xfId="12407" xr:uid="{F664AD0D-CBE7-4E8C-8975-C6C774306B35}"/>
    <cellStyle name="SAPBEXheaderItem 11" xfId="14952" xr:uid="{C42DDB7F-4BBC-496F-8C39-968EC274089A}"/>
    <cellStyle name="SAPBEXheaderItem 11 2" xfId="23662" xr:uid="{3AFCC69C-BB1F-4FF9-92BC-505A472D7E17}"/>
    <cellStyle name="SAPBEXheaderItem 11 2 2" xfId="36483" xr:uid="{A220A026-9CC1-4E2F-AD98-FB80D6AC725D}"/>
    <cellStyle name="SAPBEXheaderItem 11 3" xfId="31945" xr:uid="{0C84591E-65DC-4998-9A71-56124BF505B9}"/>
    <cellStyle name="SAPBEXheaderItem 12" xfId="25068" xr:uid="{48C0855D-FFEE-463F-B690-102F313298AE}"/>
    <cellStyle name="SAPBEXheaderItem 12 2" xfId="20759" xr:uid="{F418ECD1-3A73-44E7-84E9-9CC4C681A109}"/>
    <cellStyle name="SAPBEXheaderItem 12 2 2" xfId="35895" xr:uid="{20A47DE6-5E85-4B37-817A-C9CEE3C603A4}"/>
    <cellStyle name="SAPBEXheaderItem 12 3" xfId="36682" xr:uid="{8280FD2F-DEF7-45DD-88B5-8BCDCB4CEDD8}"/>
    <cellStyle name="SAPBEXheaderItem 2" xfId="7606" xr:uid="{44F57774-EA18-4D01-8CA9-2B563F04D9AC}"/>
    <cellStyle name="SAPBEXheaderItem 2 2" xfId="7616" xr:uid="{6CF986C7-37CC-42E9-9EFB-488E82BAFD87}"/>
    <cellStyle name="SAPBEXheaderItem 2 2 2" xfId="12409" xr:uid="{96DA8320-EB2B-4727-8497-1D493BB10499}"/>
    <cellStyle name="SAPBEXheaderItem 2 2 3" xfId="25147" xr:uid="{77D817A6-ED88-4E6B-A054-C34029B48FC5}"/>
    <cellStyle name="SAPBEXheaderItem 2 3" xfId="9204" xr:uid="{77558EB5-A9D6-4F0C-B611-829402FA2128}"/>
    <cellStyle name="SAPBEXheaderItem 2 3 2" xfId="14954" xr:uid="{4CBE7696-3F1C-4FE9-A434-4EBAB54A4D98}"/>
    <cellStyle name="SAPBEXheaderItem 2 3 2 2" xfId="23663" xr:uid="{44507647-CD63-4D7C-875A-859C3CDE6B2F}"/>
    <cellStyle name="SAPBEXheaderItem 2 3 2 2 2" xfId="36484" xr:uid="{12F2E584-78AB-44A7-BB87-C2E8FC2B3AAC}"/>
    <cellStyle name="SAPBEXheaderItem 2 3 2 3" xfId="31947" xr:uid="{A526B198-5094-4E7E-AAE1-681089139236}"/>
    <cellStyle name="SAPBEXheaderItem 2 3 3" xfId="21292" xr:uid="{B7DF673E-AD82-4128-92FE-31257E6574AD}"/>
    <cellStyle name="SAPBEXheaderItem 2 3 3 2" xfId="36040" xr:uid="{5D131277-7A67-4EEA-8FDD-B1F635C8AB14}"/>
    <cellStyle name="SAPBEXheaderItem 2 3 4" xfId="30756" xr:uid="{4D9C1795-99CF-44CF-818F-5586E482BBCD}"/>
    <cellStyle name="SAPBEXheaderItem 2 4" xfId="8617" xr:uid="{753C6F05-36B8-4090-9060-A7443596B9E9}"/>
    <cellStyle name="SAPBEXheaderItem 2 4 2" xfId="14955" xr:uid="{A25973D4-5DAA-4548-9F34-9FF1BB45FC5E}"/>
    <cellStyle name="SAPBEXheaderItem 2 4 2 2" xfId="19135" xr:uid="{AF13E290-EEBF-4656-BEF7-D58D196B2D42}"/>
    <cellStyle name="SAPBEXheaderItem 2 4 2 2 2" xfId="35436" xr:uid="{263277A0-C0D6-4103-B807-6E32ED3F0610}"/>
    <cellStyle name="SAPBEXheaderItem 2 4 2 3" xfId="31948" xr:uid="{C0AB3533-5EDA-4AEA-A126-E83F825D98A0}"/>
    <cellStyle name="SAPBEXheaderItem 2 4 3" xfId="26215" xr:uid="{BC8E08A6-1742-492A-87F3-F27DBDCAD704}"/>
    <cellStyle name="SAPBEXheaderItem 2 4 3 2" xfId="37296" xr:uid="{79D9E2E1-50CD-4781-9407-3C3002E49645}"/>
    <cellStyle name="SAPBEXheaderItem 2 4 4" xfId="30198" xr:uid="{02D858BD-5ADF-4BC0-AFA6-E9DA2CFF38A8}"/>
    <cellStyle name="SAPBEXheaderItem 2 5" xfId="12408" xr:uid="{CC84B116-632F-41C5-BE75-337B5C078DFB}"/>
    <cellStyle name="SAPBEXheaderItem 2 6" xfId="14953" xr:uid="{69366305-E1A9-4778-810D-262486367A77}"/>
    <cellStyle name="SAPBEXheaderItem 2 6 2" xfId="21118" xr:uid="{63A198F2-5906-47FF-927B-E3DC5D710524}"/>
    <cellStyle name="SAPBEXheaderItem 2 6 2 2" xfId="35976" xr:uid="{557CAE9D-6F5A-4862-B7AD-EC2A2ECB6378}"/>
    <cellStyle name="SAPBEXheaderItem 2 6 3" xfId="31946" xr:uid="{81FB426A-40C0-4D81-8B2B-8E0675937F5D}"/>
    <cellStyle name="SAPBEXheaderItem 2 7" xfId="25139" xr:uid="{21D7BFAB-89FD-4661-9064-C8E7837F69C2}"/>
    <cellStyle name="SAPBEXheaderItem 2 7 2" xfId="27004" xr:uid="{41B0D561-67BD-43D5-A9EE-1ED5D74E75B1}"/>
    <cellStyle name="SAPBEXheaderItem 2 7 2 2" xfId="37770" xr:uid="{925ABCE0-81A9-4EFE-9F00-3CAA1B909876}"/>
    <cellStyle name="SAPBEXheaderItem 2 7 3" xfId="36699" xr:uid="{6984842D-D169-4D04-8877-463FEFE704B3}"/>
    <cellStyle name="SAPBEXheaderItem 3" xfId="7228" xr:uid="{CD280B5E-25A4-43C6-802E-16E519A49274}"/>
    <cellStyle name="SAPBEXheaderItem 3 2" xfId="9126" xr:uid="{A2EFEA41-60DA-4479-8B2E-F0C50DAFEE5B}"/>
    <cellStyle name="SAPBEXheaderItem 3 2 2" xfId="14957" xr:uid="{D1F444FE-0130-4DC6-BF94-464AAB087152}"/>
    <cellStyle name="SAPBEXheaderItem 3 2 2 2" xfId="19545" xr:uid="{8E05A56C-DFF8-4858-A6A6-09374ADC0BF5}"/>
    <cellStyle name="SAPBEXheaderItem 3 2 2 2 2" xfId="35607" xr:uid="{A4645C57-2ACE-4B89-B2DF-CD15F4E87FCA}"/>
    <cellStyle name="SAPBEXheaderItem 3 2 2 3" xfId="31950" xr:uid="{BAD78130-5748-490B-AE36-1A0C253EFDB5}"/>
    <cellStyle name="SAPBEXheaderItem 3 2 3" xfId="23137" xr:uid="{FDDD12A6-45CD-4254-8913-CF9C396D2806}"/>
    <cellStyle name="SAPBEXheaderItem 3 2 3 2" xfId="36320" xr:uid="{195B9E91-20DE-4459-A0FF-E620B0646BC1}"/>
    <cellStyle name="SAPBEXheaderItem 3 2 4" xfId="30685" xr:uid="{D0472CE9-B832-4485-B79B-E0D06E6A774F}"/>
    <cellStyle name="SAPBEXheaderItem 3 3" xfId="8672" xr:uid="{214E8B29-5CEE-4CCF-90CC-504F9EE2E840}"/>
    <cellStyle name="SAPBEXheaderItem 3 3 2" xfId="14958" xr:uid="{A49C261E-DDB8-4407-9E1A-AF0E4B3AEAF3}"/>
    <cellStyle name="SAPBEXheaderItem 3 3 2 2" xfId="23666" xr:uid="{1FE227DA-BDB9-4CB8-BFE7-EAFE1F0A1F81}"/>
    <cellStyle name="SAPBEXheaderItem 3 3 2 2 2" xfId="36487" xr:uid="{44C11886-6DCC-49CC-9CDD-EC5A0962AA91}"/>
    <cellStyle name="SAPBEXheaderItem 3 3 2 3" xfId="31951" xr:uid="{CE79617E-5EC0-4305-AC0D-6E3058E7566F}"/>
    <cellStyle name="SAPBEXheaderItem 3 3 3" xfId="27181" xr:uid="{9A2B023E-0CBA-434C-8345-948A9D598E02}"/>
    <cellStyle name="SAPBEXheaderItem 3 3 3 2" xfId="37910" xr:uid="{316EFDB2-696D-49D2-92A0-8862059851E9}"/>
    <cellStyle name="SAPBEXheaderItem 3 3 4" xfId="30252" xr:uid="{B55369DC-8151-4AA6-89E7-A7BA74E2B7D1}"/>
    <cellStyle name="SAPBEXheaderItem 3 4" xfId="12410" xr:uid="{467D5D95-3E20-4FC1-8221-BC8CF8ABA4AB}"/>
    <cellStyle name="SAPBEXheaderItem 3 5" xfId="14956" xr:uid="{44F9A6DB-2696-4406-9F67-7BBA5699F9E3}"/>
    <cellStyle name="SAPBEXheaderItem 3 5 2" xfId="23664" xr:uid="{CEE2360B-7FBB-41D9-A306-750AC0590EF7}"/>
    <cellStyle name="SAPBEXheaderItem 3 5 2 2" xfId="36485" xr:uid="{7AC4B8DF-C0B4-4468-92DC-B753C6A1EA46}"/>
    <cellStyle name="SAPBEXheaderItem 3 5 3" xfId="31949" xr:uid="{979BD8CA-B18F-420C-8D57-2C30AF274C47}"/>
    <cellStyle name="SAPBEXheaderItem 3 6" xfId="24830" xr:uid="{EECC510A-100F-4CC5-B652-B04D147AFE06}"/>
    <cellStyle name="SAPBEXheaderItem 3 6 2" xfId="18446" xr:uid="{2D1359C5-188B-4DD6-878D-739038DEDB33}"/>
    <cellStyle name="SAPBEXheaderItem 3 6 2 2" xfId="35214" xr:uid="{FEC52A0F-BD85-4A53-A2C9-F0D2F925C145}"/>
    <cellStyle name="SAPBEXheaderItem 3 6 3" xfId="36638" xr:uid="{FD10002F-B32D-4B2B-9325-28D63BA97E1C}"/>
    <cellStyle name="SAPBEXheaderItem 4" xfId="7472" xr:uid="{A4E62B4F-22FC-4B8E-939D-8DC5726231EE}"/>
    <cellStyle name="SAPBEXheaderItem 4 2" xfId="9172" xr:uid="{906436B8-3DA5-4C4E-A71C-B911860A85F7}"/>
    <cellStyle name="SAPBEXheaderItem 4 2 2" xfId="14960" xr:uid="{D360C0AD-91F8-4BC3-9BB1-D3A1BE18C9F8}"/>
    <cellStyle name="SAPBEXheaderItem 4 2 2 2" xfId="21936" xr:uid="{089D0446-9F2A-43AF-885F-5699CE4C17C0}"/>
    <cellStyle name="SAPBEXheaderItem 4 2 2 2 2" xfId="36184" xr:uid="{F06FA9C2-02EC-4444-9DBD-7AD5FD665DB6}"/>
    <cellStyle name="SAPBEXheaderItem 4 2 2 3" xfId="31953" xr:uid="{6AD23CB1-002B-4250-AD0B-31DEF62D59C1}"/>
    <cellStyle name="SAPBEXheaderItem 4 2 3" xfId="27005" xr:uid="{4586FE3F-C056-4F1E-8868-FD137B73F63F}"/>
    <cellStyle name="SAPBEXheaderItem 4 2 3 2" xfId="37771" xr:uid="{3584B2DA-C79D-49E8-AF62-1A3647716404}"/>
    <cellStyle name="SAPBEXheaderItem 4 2 4" xfId="30730" xr:uid="{F440A418-350F-413C-BCA4-34A7B6221145}"/>
    <cellStyle name="SAPBEXheaderItem 4 3" xfId="8640" xr:uid="{6EFA9C6B-A56B-4CB5-B797-437843036F25}"/>
    <cellStyle name="SAPBEXheaderItem 4 3 2" xfId="14961" xr:uid="{986F7C21-E8B6-4A58-8EEE-071CC39F9CE0}"/>
    <cellStyle name="SAPBEXheaderItem 4 3 2 2" xfId="23668" xr:uid="{F55899F7-D304-4B8A-9279-4B33F3AA5E2F}"/>
    <cellStyle name="SAPBEXheaderItem 4 3 2 2 2" xfId="36489" xr:uid="{96F1F10E-E746-41BE-86C4-63BFF8F1FFE8}"/>
    <cellStyle name="SAPBEXheaderItem 4 3 2 3" xfId="31954" xr:uid="{43096FA6-DC58-4CD8-8784-117D763FEB36}"/>
    <cellStyle name="SAPBEXheaderItem 4 3 3" xfId="18417" xr:uid="{A2EB1904-C658-4F24-8A0B-88CA9C7BEE57}"/>
    <cellStyle name="SAPBEXheaderItem 4 3 3 2" xfId="35194" xr:uid="{AFB9FD69-2136-400E-A909-CFD3C602E5F1}"/>
    <cellStyle name="SAPBEXheaderItem 4 3 4" xfId="30221" xr:uid="{EFDA26ED-8194-45F0-AF24-44D7B6FDFB81}"/>
    <cellStyle name="SAPBEXheaderItem 4 4" xfId="12411" xr:uid="{DABFD8FA-8ACE-492C-8097-958B261E8F94}"/>
    <cellStyle name="SAPBEXheaderItem 4 5" xfId="14959" xr:uid="{F5776278-2AFC-425A-9DDC-8804470BA55B}"/>
    <cellStyle name="SAPBEXheaderItem 4 5 2" xfId="21408" xr:uid="{59BC116E-84BE-43B6-8141-A6072AEBA04E}"/>
    <cellStyle name="SAPBEXheaderItem 4 5 2 2" xfId="36071" xr:uid="{212DB805-94CF-4860-B20D-4C226809BCBC}"/>
    <cellStyle name="SAPBEXheaderItem 4 5 3" xfId="31952" xr:uid="{D609C47C-FA72-4E8C-9F63-3D86F4F82561}"/>
    <cellStyle name="SAPBEXheaderItem 4 6" xfId="25029" xr:uid="{E16D097E-F6B9-4532-8B2C-D80BBCF4BEF4}"/>
    <cellStyle name="SAPBEXheaderItem 4 6 2" xfId="20311" xr:uid="{CC4F1B9C-4426-4C5E-8FDF-098EC31EDC55}"/>
    <cellStyle name="SAPBEXheaderItem 4 6 2 2" xfId="35810" xr:uid="{1EC8CD7D-6BBC-495E-9676-F5EE2DE56D5A}"/>
    <cellStyle name="SAPBEXheaderItem 4 6 3" xfId="36675" xr:uid="{713D719A-E640-45F3-8672-D5F12EF790CD}"/>
    <cellStyle name="SAPBEXheaderItem 5" xfId="2941" xr:uid="{D9C09057-BA95-4777-9D47-514CAF25E5A0}"/>
    <cellStyle name="SAPBEXheaderItem 5 2" xfId="8703" xr:uid="{5FD47CE3-BBFC-4A12-9419-E72D1F8E2DD6}"/>
    <cellStyle name="SAPBEXheaderItem 5 2 2" xfId="14963" xr:uid="{299ABA6A-11A0-4A6E-ACDF-C11F3FF2755A}"/>
    <cellStyle name="SAPBEXheaderItem 5 2 2 2" xfId="23672" xr:uid="{EAD78BA3-E84E-49C2-907D-C51FABFEC675}"/>
    <cellStyle name="SAPBEXheaderItem 5 2 2 2 2" xfId="36493" xr:uid="{B87748CA-F484-4219-8591-790708D08F43}"/>
    <cellStyle name="SAPBEXheaderItem 5 2 2 3" xfId="31956" xr:uid="{D38D4418-94CC-4D95-9286-663A517928CE}"/>
    <cellStyle name="SAPBEXheaderItem 5 2 3" xfId="23395" xr:uid="{52682971-A988-42BF-A9D7-0F31DDF32178}"/>
    <cellStyle name="SAPBEXheaderItem 5 2 3 2" xfId="36413" xr:uid="{4D4C4547-9291-4B4B-8DEA-9D8AC0E33718}"/>
    <cellStyle name="SAPBEXheaderItem 5 2 4" xfId="30281" xr:uid="{4902E59D-B226-40FB-B19E-19A16D3B58B1}"/>
    <cellStyle name="SAPBEXheaderItem 5 3" xfId="9067" xr:uid="{DE32FFC5-5ABA-4F53-BE01-516260995937}"/>
    <cellStyle name="SAPBEXheaderItem 5 3 2" xfId="14964" xr:uid="{A70F217F-A56E-4590-A797-8574A8782A18}"/>
    <cellStyle name="SAPBEXheaderItem 5 3 2 2" xfId="23674" xr:uid="{9B679EE9-1CE2-463C-AE5D-1E4C0E4356C8}"/>
    <cellStyle name="SAPBEXheaderItem 5 3 2 2 2" xfId="36495" xr:uid="{C3EE86FC-CCDE-44C2-9F09-F2BFA36D1A58}"/>
    <cellStyle name="SAPBEXheaderItem 5 3 2 3" xfId="31957" xr:uid="{BEDB5957-F074-4E98-B15E-3EDDD960A21A}"/>
    <cellStyle name="SAPBEXheaderItem 5 3 3" xfId="18746" xr:uid="{2271E7B7-FFAD-4B48-9FCD-C9A916F9819A}"/>
    <cellStyle name="SAPBEXheaderItem 5 3 3 2" xfId="35310" xr:uid="{4AD16C0B-8809-454C-9492-0CD0F667FF5A}"/>
    <cellStyle name="SAPBEXheaderItem 5 3 4" xfId="30635" xr:uid="{1009D8E1-B6F1-4C33-86F8-D7BF2DEDD863}"/>
    <cellStyle name="SAPBEXheaderItem 5 4" xfId="12412" xr:uid="{6B1FA364-5AB6-4A68-A9C0-2C13B5D2D3B4}"/>
    <cellStyle name="SAPBEXheaderItem 5 5" xfId="14962" xr:uid="{B12CC4D3-CA47-4692-A943-E2AB311F40B9}"/>
    <cellStyle name="SAPBEXheaderItem 5 5 2" xfId="23670" xr:uid="{19ABFAC0-D691-4D3B-BDED-511C0DDD1E8D}"/>
    <cellStyle name="SAPBEXheaderItem 5 5 2 2" xfId="36491" xr:uid="{D1570D27-5807-45DF-BC1B-4C303E95ADC6}"/>
    <cellStyle name="SAPBEXheaderItem 5 5 3" xfId="31955" xr:uid="{5F20D067-B2B9-4F50-A7E6-E6B351796C1C}"/>
    <cellStyle name="SAPBEXheaderItem 5 6" xfId="24102" xr:uid="{CA9467AC-E151-44CE-B99F-E6D4CA3B0616}"/>
    <cellStyle name="SAPBEXheaderItem 5 6 2" xfId="26035" xr:uid="{3F6FCE97-7406-4D1F-972A-863FBFB316D9}"/>
    <cellStyle name="SAPBEXheaderItem 5 6 2 2" xfId="37206" xr:uid="{ECF55720-2755-4D25-827C-5B4AB6E34C96}"/>
    <cellStyle name="SAPBEXheaderItem 5 6 3" xfId="36545" xr:uid="{7F84A822-65F3-4DAE-8466-C4AA4DC4BFDD}"/>
    <cellStyle name="SAPBEXheaderItem 6" xfId="7240" xr:uid="{8521B818-2400-4344-B3B0-F80E0F993A57}"/>
    <cellStyle name="SAPBEXheaderItem 6 2" xfId="3885" xr:uid="{EC2ECB3A-93A1-4C78-8E21-C9399A7BC151}"/>
    <cellStyle name="SAPBEXheaderItem 6 2 2" xfId="8747" xr:uid="{DBA49717-91DD-41DC-AD86-A953053E30B5}"/>
    <cellStyle name="SAPBEXheaderItem 6 2 2 2" xfId="14967" xr:uid="{4EA26BAE-0025-4CF4-BCFE-D59CA1A6B969}"/>
    <cellStyle name="SAPBEXheaderItem 6 2 2 2 2" xfId="23680" xr:uid="{D4DE9282-5E2F-4729-AB27-59C9684B2159}"/>
    <cellStyle name="SAPBEXheaderItem 6 2 2 2 2 2" xfId="36501" xr:uid="{19039219-BAA7-4A81-A9E8-2D48EE86E4EF}"/>
    <cellStyle name="SAPBEXheaderItem 6 2 2 2 3" xfId="31960" xr:uid="{C6EF88A2-811D-4F79-B231-1937C14BABD6}"/>
    <cellStyle name="SAPBEXheaderItem 6 2 2 3" xfId="19634" xr:uid="{D4D84DCF-B359-4751-A5A2-B5D0F8CF162C}"/>
    <cellStyle name="SAPBEXheaderItem 6 2 2 3 2" xfId="35644" xr:uid="{7BE45ED8-61DA-4AEA-AE77-CEAE644E46F9}"/>
    <cellStyle name="SAPBEXheaderItem 6 2 2 4" xfId="30325" xr:uid="{777B9768-43E2-43ED-9BCC-5CDB0767066A}"/>
    <cellStyle name="SAPBEXheaderItem 6 2 3" xfId="8502" xr:uid="{FCDCDBE8-BDB0-49EF-9138-C8B571B41C77}"/>
    <cellStyle name="SAPBEXheaderItem 6 2 3 2" xfId="14968" xr:uid="{5AD93B5A-8AEA-4BA3-8B30-AAD7219A528E}"/>
    <cellStyle name="SAPBEXheaderItem 6 2 3 2 2" xfId="23683" xr:uid="{D83C63D8-C736-400A-A1FB-998F0545E372}"/>
    <cellStyle name="SAPBEXheaderItem 6 2 3 2 2 2" xfId="36503" xr:uid="{EF428362-7DF4-4B07-AF35-4268673082D3}"/>
    <cellStyle name="SAPBEXheaderItem 6 2 3 2 3" xfId="31961" xr:uid="{C4A77AE2-7D4C-4B61-AB67-1962C9BD7851}"/>
    <cellStyle name="SAPBEXheaderItem 6 2 3 3" xfId="26859" xr:uid="{A5916B3C-75FE-42B2-9C75-5A483468A98A}"/>
    <cellStyle name="SAPBEXheaderItem 6 2 3 3 2" xfId="37648" xr:uid="{DE1E6782-A56D-4036-9DB4-2BB4AFA6E3E0}"/>
    <cellStyle name="SAPBEXheaderItem 6 2 3 4" xfId="30143" xr:uid="{FE878EFC-293B-4606-A483-958353FE46B7}"/>
    <cellStyle name="SAPBEXheaderItem 6 2 4" xfId="12414" xr:uid="{A09C2111-19CE-4CB1-9A48-164E21F27F7D}"/>
    <cellStyle name="SAPBEXheaderItem 6 2 5" xfId="14966" xr:uid="{BA241D29-8041-4D75-A3B6-462D915BA7B3}"/>
    <cellStyle name="SAPBEXheaderItem 6 2 5 2" xfId="23678" xr:uid="{83A40AE5-EAE3-43E5-B585-5C5340E7CBB0}"/>
    <cellStyle name="SAPBEXheaderItem 6 2 5 2 2" xfId="36499" xr:uid="{C7065328-FC0F-4BCA-9565-DAA84706EA7C}"/>
    <cellStyle name="SAPBEXheaderItem 6 2 5 3" xfId="31959" xr:uid="{E4637061-AA48-4144-83EF-1048A92FB079}"/>
    <cellStyle name="SAPBEXheaderItem 6 2 6" xfId="24311" xr:uid="{C7087F43-8E13-4D4F-BC75-2094B25FA4EA}"/>
    <cellStyle name="SAPBEXheaderItem 6 2 6 2" xfId="26775" xr:uid="{C192DB7E-1704-48B9-BB05-4C4F29DAAE0F}"/>
    <cellStyle name="SAPBEXheaderItem 6 2 6 2 2" xfId="37568" xr:uid="{F24F3F64-EAA8-4B00-A139-5CFF22CB58AE}"/>
    <cellStyle name="SAPBEXheaderItem 6 2 6 3" xfId="36565" xr:uid="{D380A7F2-9B8B-4956-BD5D-67258070E0D3}"/>
    <cellStyle name="SAPBEXheaderItem 6 3" xfId="9129" xr:uid="{675CBCCA-98F0-4BE0-80AB-74831C85495C}"/>
    <cellStyle name="SAPBEXheaderItem 6 3 2" xfId="14969" xr:uid="{8A7FCB15-CFD1-497E-8794-CB621F61DB97}"/>
    <cellStyle name="SAPBEXheaderItem 6 3 2 2" xfId="23685" xr:uid="{721CA222-8A60-4D71-AAA4-DA8F1E8C04A0}"/>
    <cellStyle name="SAPBEXheaderItem 6 3 2 2 2" xfId="36505" xr:uid="{41FF50C1-A43F-46C9-8089-D9164C8BC7DF}"/>
    <cellStyle name="SAPBEXheaderItem 6 3 2 3" xfId="31962" xr:uid="{E4624F6B-4689-4102-8C2A-B36CB233A55B}"/>
    <cellStyle name="SAPBEXheaderItem 6 3 3" xfId="26437" xr:uid="{E4DB9899-EBCE-41CC-89A3-0EBFCC3B53DD}"/>
    <cellStyle name="SAPBEXheaderItem 6 3 3 2" xfId="37404" xr:uid="{E201D6E0-BC19-4F75-BCDD-05AFF42FB963}"/>
    <cellStyle name="SAPBEXheaderItem 6 3 4" xfId="30687" xr:uid="{240A2323-F12A-43D1-B0E1-A5A2F254BF97}"/>
    <cellStyle name="SAPBEXheaderItem 6 4" xfId="8670" xr:uid="{2AAD44D3-F95A-4CEB-BE52-BC1490280356}"/>
    <cellStyle name="SAPBEXheaderItem 6 4 2" xfId="14970" xr:uid="{9A0BAA51-DAE9-4848-A14E-B38C11BEB887}"/>
    <cellStyle name="SAPBEXheaderItem 6 4 2 2" xfId="23687" xr:uid="{85B97A40-71D1-4E4B-B0B4-6D20B503B35C}"/>
    <cellStyle name="SAPBEXheaderItem 6 4 2 2 2" xfId="36507" xr:uid="{C814A00E-A4C8-45C1-A429-0A58C7ED0D40}"/>
    <cellStyle name="SAPBEXheaderItem 6 4 2 3" xfId="31963" xr:uid="{D9D35BAE-0922-4CBC-A4A9-49320EB4AC56}"/>
    <cellStyle name="SAPBEXheaderItem 6 4 3" xfId="27271" xr:uid="{0ADC9B1C-EE65-4F35-827B-C555CC763112}"/>
    <cellStyle name="SAPBEXheaderItem 6 4 3 2" xfId="37976" xr:uid="{B7D47D0B-66E4-48C9-AB4E-A701BC72EDE0}"/>
    <cellStyle name="SAPBEXheaderItem 6 4 4" xfId="30250" xr:uid="{84FD67A5-7B04-4029-AF77-9A4A04DE9073}"/>
    <cellStyle name="SAPBEXheaderItem 6 5" xfId="12413" xr:uid="{45B8FCB0-763F-453F-BD2C-6371972A9A0C}"/>
    <cellStyle name="SAPBEXheaderItem 6 6" xfId="14965" xr:uid="{EC469F74-01B8-4B16-A70F-19D1537CF844}"/>
    <cellStyle name="SAPBEXheaderItem 6 6 2" xfId="23676" xr:uid="{795C3746-A1B3-4595-AB75-2A018D3D7BAD}"/>
    <cellStyle name="SAPBEXheaderItem 6 6 2 2" xfId="36497" xr:uid="{9585D02F-8C18-4610-AB33-6C5EF5E9E682}"/>
    <cellStyle name="SAPBEXheaderItem 6 6 3" xfId="31958" xr:uid="{36DFF3BC-CCB5-4C0C-934C-10140A681582}"/>
    <cellStyle name="SAPBEXheaderItem 6 7" xfId="24838" xr:uid="{9E2C69AC-9CD4-4D57-87EC-0AF814348E15}"/>
    <cellStyle name="SAPBEXheaderItem 6 7 2" xfId="27047" xr:uid="{EB585D0B-0EC1-4AA6-A037-78B2D29DB754}"/>
    <cellStyle name="SAPBEXheaderItem 6 7 2 2" xfId="37810" xr:uid="{333277EB-2ED2-47FD-9EB9-9CA9EFA998D5}"/>
    <cellStyle name="SAPBEXheaderItem 6 7 3" xfId="36640" xr:uid="{30583953-C39F-4C07-995B-30D6821DC0E7}"/>
    <cellStyle name="SAPBEXheaderItem 7" xfId="7524" xr:uid="{6543816C-7B71-4D4A-9586-0C20329D62D2}"/>
    <cellStyle name="SAPBEXheaderItem 7 2" xfId="7605" xr:uid="{FC867567-4F04-4AEC-9A29-BD1B4690E7D7}"/>
    <cellStyle name="SAPBEXheaderItem 7 2 2" xfId="9203" xr:uid="{69AA1A2B-3E0A-4E13-86F8-733ACAAFD2E4}"/>
    <cellStyle name="SAPBEXheaderItem 7 2 2 2" xfId="14973" xr:uid="{C90F986B-5247-41B8-8C84-CD5410CAEF6E}"/>
    <cellStyle name="SAPBEXheaderItem 7 2 2 2 2" xfId="23689" xr:uid="{467EB79C-980C-4C13-AA18-45B14C00C3AF}"/>
    <cellStyle name="SAPBEXheaderItem 7 2 2 2 2 2" xfId="36509" xr:uid="{CFC58ACC-D015-48CF-AFC5-0D6438DC88F1}"/>
    <cellStyle name="SAPBEXheaderItem 7 2 2 2 3" xfId="31966" xr:uid="{3A85BBBC-E856-49CE-A86E-D360017CBCCE}"/>
    <cellStyle name="SAPBEXheaderItem 7 2 2 3" xfId="27097" xr:uid="{DC0285F7-3C30-4CAD-94DF-8D9427CFB31A}"/>
    <cellStyle name="SAPBEXheaderItem 7 2 2 3 2" xfId="37851" xr:uid="{A8579CFD-F2FB-4330-98D2-92E2AD2E51A3}"/>
    <cellStyle name="SAPBEXheaderItem 7 2 2 4" xfId="30755" xr:uid="{ED20D1DA-6144-4693-A6D4-A04549D71F72}"/>
    <cellStyle name="SAPBEXheaderItem 7 2 3" xfId="8618" xr:uid="{13184D83-7409-4445-993D-10D230F28216}"/>
    <cellStyle name="SAPBEXheaderItem 7 2 3 2" xfId="14974" xr:uid="{851BABC4-0F8B-434B-A48F-60F40F9D5198}"/>
    <cellStyle name="SAPBEXheaderItem 7 2 3 2 2" xfId="23691" xr:uid="{A4F1FAB7-BFF6-49AD-AD1F-A2767A3C8EAE}"/>
    <cellStyle name="SAPBEXheaderItem 7 2 3 2 2 2" xfId="36511" xr:uid="{A6F3A90C-DC72-4619-9923-6241D08132F1}"/>
    <cellStyle name="SAPBEXheaderItem 7 2 3 2 3" xfId="31967" xr:uid="{F3CA3D29-C76E-4F9B-8C9D-C491A75F644F}"/>
    <cellStyle name="SAPBEXheaderItem 7 2 3 3" xfId="26407" xr:uid="{FF35A5CA-1EDB-428B-81DF-E1CE4800C498}"/>
    <cellStyle name="SAPBEXheaderItem 7 2 3 3 2" xfId="37374" xr:uid="{FB773A91-A449-4650-96B2-8B418224AC47}"/>
    <cellStyle name="SAPBEXheaderItem 7 2 3 4" xfId="30199" xr:uid="{BD0616F4-5A08-4C23-B05F-D3BE364863DA}"/>
    <cellStyle name="SAPBEXheaderItem 7 2 4" xfId="12416" xr:uid="{EAEDBEB3-94D0-4F11-A225-5D88FF53E9B3}"/>
    <cellStyle name="SAPBEXheaderItem 7 2 5" xfId="14972" xr:uid="{3CC7016A-48D5-40BB-A173-9F5154CC4824}"/>
    <cellStyle name="SAPBEXheaderItem 7 2 5 2" xfId="21035" xr:uid="{38FED3A9-72EC-45DB-BAB6-C4C16A97E278}"/>
    <cellStyle name="SAPBEXheaderItem 7 2 5 2 2" xfId="35952" xr:uid="{18667586-3018-4D10-A65B-B6344B2E3FCD}"/>
    <cellStyle name="SAPBEXheaderItem 7 2 5 3" xfId="31965" xr:uid="{922844C6-4C62-43E8-AC1D-0703CD22A4C3}"/>
    <cellStyle name="SAPBEXheaderItem 7 2 6" xfId="25138" xr:uid="{3BEDAE32-A01E-4065-8C0C-2B333EE6141A}"/>
    <cellStyle name="SAPBEXheaderItem 7 2 6 2" xfId="19307" xr:uid="{C92CFA99-24B7-4776-8504-5BE51F250BFA}"/>
    <cellStyle name="SAPBEXheaderItem 7 2 6 2 2" xfId="35528" xr:uid="{01FE69C6-936F-4D0B-B5DC-53124E1999D8}"/>
    <cellStyle name="SAPBEXheaderItem 7 2 6 3" xfId="36698" xr:uid="{DE6B6DEA-D82D-410A-A8CB-94F86C4CEAF2}"/>
    <cellStyle name="SAPBEXheaderItem 7 3" xfId="9181" xr:uid="{7374C16A-FEAC-4856-92C2-A0378AD478CB}"/>
    <cellStyle name="SAPBEXheaderItem 7 3 2" xfId="14975" xr:uid="{52E0BE8A-7108-4A03-B222-DB77F702F881}"/>
    <cellStyle name="SAPBEXheaderItem 7 3 2 2" xfId="23692" xr:uid="{26B1FBA7-9B63-45AD-84D0-AE0E7108C487}"/>
    <cellStyle name="SAPBEXheaderItem 7 3 2 2 2" xfId="36512" xr:uid="{D13F083B-1B5C-415F-8266-67D58C3F3AA4}"/>
    <cellStyle name="SAPBEXheaderItem 7 3 2 3" xfId="31968" xr:uid="{46D6D210-8FF3-4553-8AF8-0F886614F30E}"/>
    <cellStyle name="SAPBEXheaderItem 7 3 3" xfId="18743" xr:uid="{7D27F145-1F70-4125-B160-56F815FB47AD}"/>
    <cellStyle name="SAPBEXheaderItem 7 3 3 2" xfId="35309" xr:uid="{42EAA3AC-E94A-42C9-900E-D7DCD69E5CCE}"/>
    <cellStyle name="SAPBEXheaderItem 7 3 4" xfId="30738" xr:uid="{0A18260A-C243-4FCF-A7E3-F6765AFAF324}"/>
    <cellStyle name="SAPBEXheaderItem 7 4" xfId="8633" xr:uid="{5B32819B-505D-4A7C-A548-8128E1AAF147}"/>
    <cellStyle name="SAPBEXheaderItem 7 4 2" xfId="14976" xr:uid="{E09C4977-0BCE-4D0E-A3DA-2045C6CFD99C}"/>
    <cellStyle name="SAPBEXheaderItem 7 4 2 2" xfId="23693" xr:uid="{B0CD3036-A472-440D-BEF9-E60054CC861B}"/>
    <cellStyle name="SAPBEXheaderItem 7 4 2 2 2" xfId="36513" xr:uid="{98932DF1-E00A-4052-A49B-604773577F87}"/>
    <cellStyle name="SAPBEXheaderItem 7 4 2 3" xfId="31969" xr:uid="{25FD60FC-B778-4CF5-A563-A13B4E30C761}"/>
    <cellStyle name="SAPBEXheaderItem 7 4 3" xfId="27149" xr:uid="{C8A029BF-6C2A-4552-81C6-098476D49DA6}"/>
    <cellStyle name="SAPBEXheaderItem 7 4 3 2" xfId="37890" xr:uid="{09A502D1-E6DE-48B0-A1FF-4AC06A720C14}"/>
    <cellStyle name="SAPBEXheaderItem 7 4 4" xfId="30214" xr:uid="{B6F1FC42-A35D-4879-ABCB-28F878DC4BFB}"/>
    <cellStyle name="SAPBEXheaderItem 7 5" xfId="12415" xr:uid="{2640B716-6948-4655-BF19-E6463F35C4F8}"/>
    <cellStyle name="SAPBEXheaderItem 7 6" xfId="14971" xr:uid="{0D2CABF6-C408-463E-A6F5-F5776CBFB52D}"/>
    <cellStyle name="SAPBEXheaderItem 7 6 2" xfId="18264" xr:uid="{60FFB420-9E55-4827-966A-73FDEB3014F9}"/>
    <cellStyle name="SAPBEXheaderItem 7 6 2 2" xfId="35130" xr:uid="{98A11B65-FC80-427A-B034-F3A457C06FDE}"/>
    <cellStyle name="SAPBEXheaderItem 7 6 3" xfId="31964" xr:uid="{DC36F6AD-63A0-4FCC-A4E6-631C0D27D968}"/>
    <cellStyle name="SAPBEXheaderItem 7 7" xfId="25069" xr:uid="{2A9A1904-785C-4D9F-894D-955F743E29C5}"/>
    <cellStyle name="SAPBEXheaderItem 7 7 2" xfId="26805" xr:uid="{9DEFBBA8-EFB4-4C55-B856-58C74F3CD8B5}"/>
    <cellStyle name="SAPBEXheaderItem 7 7 2 2" xfId="37597" xr:uid="{CBED56B0-A31B-4B30-B4D9-BE38A3D82432}"/>
    <cellStyle name="SAPBEXheaderItem 7 7 3" xfId="36683" xr:uid="{20707AEC-D26B-4523-A6C6-9D49C1DF46A5}"/>
    <cellStyle name="SAPBEXheaderItem 8" xfId="9180" xr:uid="{C7EAE12A-40D4-4A80-B234-88C6BF97D1DE}"/>
    <cellStyle name="SAPBEXheaderItem 8 2" xfId="14977" xr:uid="{87534622-E387-4B39-A37A-A4502BB520FE}"/>
    <cellStyle name="SAPBEXheaderItem 8 2 2" xfId="20112" xr:uid="{10AD4ABC-9BCD-43AF-B904-DFD2929258B3}"/>
    <cellStyle name="SAPBEXheaderItem 8 2 2 2" xfId="35759" xr:uid="{45879663-E00A-402C-A9A0-7E22466E1EBD}"/>
    <cellStyle name="SAPBEXheaderItem 8 2 3" xfId="31970" xr:uid="{A5D5C0EB-360B-43D4-A521-0163E3C7E5D1}"/>
    <cellStyle name="SAPBEXheaderItem 8 3" xfId="27023" xr:uid="{34269711-521B-49C4-8E10-291101599C3D}"/>
    <cellStyle name="SAPBEXheaderItem 8 3 2" xfId="37788" xr:uid="{628DE65C-722B-4B4D-B16B-1202E7C57DC5}"/>
    <cellStyle name="SAPBEXheaderItem 8 4" xfId="30737" xr:uid="{A10C2A5A-A185-4C47-BA42-347017B24174}"/>
    <cellStyle name="SAPBEXheaderItem 9" xfId="8634" xr:uid="{F3CE5D8D-B3B3-40D8-AEE1-B5BB3DF04F1E}"/>
    <cellStyle name="SAPBEXheaderItem 9 2" xfId="14978" xr:uid="{066F638E-EE6F-43D1-B50E-E5647BB015C2}"/>
    <cellStyle name="SAPBEXheaderItem 9 2 2" xfId="23387" xr:uid="{4139D046-97CD-43CA-A4EC-3061D0E20B17}"/>
    <cellStyle name="SAPBEXheaderItem 9 2 2 2" xfId="36405" xr:uid="{A315F356-6A64-45EF-ABF9-9BD9ECB31CB1}"/>
    <cellStyle name="SAPBEXheaderItem 9 2 3" xfId="31971" xr:uid="{EF862AC2-B151-4FD0-BE28-D2CBEC65C585}"/>
    <cellStyle name="SAPBEXheaderItem 9 3" xfId="21302" xr:uid="{6129C908-5267-4D9F-B05E-953A601F1041}"/>
    <cellStyle name="SAPBEXheaderItem 9 3 2" xfId="36046" xr:uid="{FAE0EA9A-C46D-4309-A11B-CFD228062A11}"/>
    <cellStyle name="SAPBEXheaderItem 9 4" xfId="30215" xr:uid="{070B28FC-7539-497E-9622-7C6EF2C58FD9}"/>
    <cellStyle name="SAPBEXheaderItem_CAPEX_Report_2010-04-20_local_currency" xfId="2592" xr:uid="{0D1B68BC-580B-47FD-B30D-E3C8C6E98321}"/>
    <cellStyle name="SAPBEXheaderText" xfId="7452" xr:uid="{C93CE74B-321A-406A-8593-41B2177D6135}"/>
    <cellStyle name="SAPBEXheaderText 10" xfId="14979" xr:uid="{3B505A3C-A803-403F-ACC1-BC77464C798D}"/>
    <cellStyle name="SAPBEXheaderText 10 2" xfId="23382" xr:uid="{A67E189E-B959-4EF1-8C8D-4C9E9FF1B566}"/>
    <cellStyle name="SAPBEXheaderText 10 2 2" xfId="36400" xr:uid="{6268AAF9-7449-4570-BAB0-5D6123734FEF}"/>
    <cellStyle name="SAPBEXheaderText 10 3" xfId="31972" xr:uid="{EE8C82CA-7A95-40CE-BC6D-59032DE106A6}"/>
    <cellStyle name="SAPBEXheaderText 11" xfId="25010" xr:uid="{B597876D-195F-4625-8439-6E5D7076C591}"/>
    <cellStyle name="SAPBEXheaderText 11 2" xfId="19005" xr:uid="{919A9AB0-7DF2-4576-BCD1-0C5572603FA7}"/>
    <cellStyle name="SAPBEXheaderText 11 2 2" xfId="35418" xr:uid="{D30786C9-0D81-4888-99E1-4BC65D55A076}"/>
    <cellStyle name="SAPBEXheaderText 11 3" xfId="36672" xr:uid="{3B984610-8B10-4665-B700-20A5EEE91E6F}"/>
    <cellStyle name="SAPBEXheaderText 2" xfId="7015" xr:uid="{5757685A-1229-47D2-BABF-884AC81AEE86}"/>
    <cellStyle name="SAPBEXheaderText 2 2" xfId="9078" xr:uid="{00F2C30C-B7E0-402F-82FF-A24FA273EB02}"/>
    <cellStyle name="SAPBEXheaderText 2 2 2" xfId="14981" xr:uid="{58C677A1-2F2C-413E-A7E9-9278CCC19F3E}"/>
    <cellStyle name="SAPBEXheaderText 2 2 2 2" xfId="23189" xr:uid="{5A82CFE6-BB69-4344-898E-110378DB02AB}"/>
    <cellStyle name="SAPBEXheaderText 2 2 2 2 2" xfId="36334" xr:uid="{D1ED1788-BA70-41B9-A9D7-956E5AD3FF62}"/>
    <cellStyle name="SAPBEXheaderText 2 2 2 3" xfId="31974" xr:uid="{F31CC4DE-ED03-4883-A5CD-A100BB2E0EFC}"/>
    <cellStyle name="SAPBEXheaderText 2 2 3" xfId="27095" xr:uid="{61F0A345-CD89-4B92-88AC-E041C75BADF8}"/>
    <cellStyle name="SAPBEXheaderText 2 2 3 2" xfId="37849" xr:uid="{20067927-BB90-411D-87FE-43246147307D}"/>
    <cellStyle name="SAPBEXheaderText 2 2 4" xfId="30645" xr:uid="{93C89537-B89A-4A08-8A6E-9866944EDF64}"/>
    <cellStyle name="SAPBEXheaderText 2 3" xfId="9166" xr:uid="{2E2DEAEB-2307-49D3-B6FB-6E8BBFFF63CA}"/>
    <cellStyle name="SAPBEXheaderText 2 3 2" xfId="14982" xr:uid="{C5893D10-ED7B-490A-8CCB-D4F993A287CA}"/>
    <cellStyle name="SAPBEXheaderText 2 3 2 2" xfId="26855" xr:uid="{BE9A53D2-33C9-4D72-9FF4-03736489B46E}"/>
    <cellStyle name="SAPBEXheaderText 2 3 2 2 2" xfId="37644" xr:uid="{19C5C9C3-0819-4F09-9796-4A9C3462957C}"/>
    <cellStyle name="SAPBEXheaderText 2 3 2 3" xfId="31975" xr:uid="{155B5260-E3EB-446C-8F8F-28886E7961D6}"/>
    <cellStyle name="SAPBEXheaderText 2 3 3" xfId="21293" xr:uid="{E7E3FB77-54CF-473C-BAAF-63A2689A661B}"/>
    <cellStyle name="SAPBEXheaderText 2 3 3 2" xfId="36041" xr:uid="{D11DDE29-6990-42DD-AC18-F92D40BA68B7}"/>
    <cellStyle name="SAPBEXheaderText 2 3 4" xfId="30724" xr:uid="{F4DE2ACA-727B-4C84-8453-96C393E80F8E}"/>
    <cellStyle name="SAPBEXheaderText 2 4" xfId="12418" xr:uid="{921FDFBD-9E8F-4FB5-A02D-DDD9F2F0AB4D}"/>
    <cellStyle name="SAPBEXheaderText 2 5" xfId="14980" xr:uid="{D56920FA-1892-479B-86B6-F172318878B5}"/>
    <cellStyle name="SAPBEXheaderText 2 5 2" xfId="26117" xr:uid="{743CFBEF-AECA-442D-BBDC-97C04775EC18}"/>
    <cellStyle name="SAPBEXheaderText 2 5 2 2" xfId="37270" xr:uid="{17B15149-74C2-4626-A35C-8709D5E68339}"/>
    <cellStyle name="SAPBEXheaderText 2 5 3" xfId="31973" xr:uid="{084DBEE7-6677-42C7-9CF7-556440279B11}"/>
    <cellStyle name="SAPBEXheaderText 2 6" xfId="24662" xr:uid="{BA4C2520-05EF-4B9E-A8DE-39828BDBCC28}"/>
    <cellStyle name="SAPBEXheaderText 2 6 2" xfId="26785" xr:uid="{74B382F6-1ADB-4FC8-A450-A00476E6D9C6}"/>
    <cellStyle name="SAPBEXheaderText 2 6 2 2" xfId="37578" xr:uid="{98E3E056-EA13-4997-9044-308C576351B0}"/>
    <cellStyle name="SAPBEXheaderText 2 6 3" xfId="36606" xr:uid="{CA097EA7-AF1C-4304-81DE-72BAB50EC091}"/>
    <cellStyle name="SAPBEXheaderText 3" xfId="4665" xr:uid="{E47D0938-FADC-4B27-AF07-077C8F8F50D3}"/>
    <cellStyle name="SAPBEXheaderText 3 2" xfId="8947" xr:uid="{364A6BE6-090C-4EA1-A3DD-1010F20DC0C6}"/>
    <cellStyle name="SAPBEXheaderText 3 2 2" xfId="14984" xr:uid="{EA0CD387-3393-4AA2-88BC-08956E653EBD}"/>
    <cellStyle name="SAPBEXheaderText 3 2 2 2" xfId="26980" xr:uid="{5F4C9594-6849-48DE-91C0-03075D9A5D24}"/>
    <cellStyle name="SAPBEXheaderText 3 2 2 2 2" xfId="37749" xr:uid="{8E23BFF3-2DE3-4CCB-993D-393F7C1049D3}"/>
    <cellStyle name="SAPBEXheaderText 3 2 2 3" xfId="31977" xr:uid="{B25E04F8-A39B-40A5-99F8-A152C6679ED2}"/>
    <cellStyle name="SAPBEXheaderText 3 2 3" xfId="26938" xr:uid="{3CE9AF2C-42F2-4206-BB78-82E93C17F215}"/>
    <cellStyle name="SAPBEXheaderText 3 2 3 2" xfId="37718" xr:uid="{11E0E8E1-6E15-4E52-9C21-AA3E83108329}"/>
    <cellStyle name="SAPBEXheaderText 3 2 4" xfId="30516" xr:uid="{B646109C-E2FB-4DB1-B8EB-D7BFD7C4DE95}"/>
    <cellStyle name="SAPBEXheaderText 3 3" xfId="8952" xr:uid="{9DD819BF-E078-49DA-A90D-80B5246CE98E}"/>
    <cellStyle name="SAPBEXheaderText 3 3 2" xfId="14985" xr:uid="{49C65AB5-630C-4D9B-A3EB-D690046AA250}"/>
    <cellStyle name="SAPBEXheaderText 3 3 2 2" xfId="26563" xr:uid="{A911FC9F-2194-4E30-86E6-4CB9B2C57F3C}"/>
    <cellStyle name="SAPBEXheaderText 3 3 2 2 2" xfId="37507" xr:uid="{D9C64091-96EC-47D1-8636-B076B0C057C8}"/>
    <cellStyle name="SAPBEXheaderText 3 3 2 3" xfId="31978" xr:uid="{51F7E9DF-E532-46A4-B9D8-4D1D7E1B7583}"/>
    <cellStyle name="SAPBEXheaderText 3 3 3" xfId="27082" xr:uid="{5FEEEE68-26F6-4658-8AC5-1EB5B4F184EA}"/>
    <cellStyle name="SAPBEXheaderText 3 3 3 2" xfId="37838" xr:uid="{D43F3048-1FAB-4872-A268-F380CAB740FB}"/>
    <cellStyle name="SAPBEXheaderText 3 3 4" xfId="30521" xr:uid="{AAA98272-8EA3-436E-A677-028A00E9963D}"/>
    <cellStyle name="SAPBEXheaderText 3 4" xfId="12419" xr:uid="{9E112CD7-E0A7-4BAA-9CEB-619A9938EC06}"/>
    <cellStyle name="SAPBEXheaderText 3 5" xfId="14983" xr:uid="{9A8227BC-8B6C-47F8-A047-431FBAD72BD4}"/>
    <cellStyle name="SAPBEXheaderText 3 5 2" xfId="26130" xr:uid="{9D1F8607-DE56-4BCB-904E-AD25B6544FE4}"/>
    <cellStyle name="SAPBEXheaderText 3 5 2 2" xfId="37278" xr:uid="{A7779200-3B1E-4C4D-87A8-0CEBCB24BACA}"/>
    <cellStyle name="SAPBEXheaderText 3 5 3" xfId="31976" xr:uid="{C424CE02-78C3-4287-A9E2-F49A630746E9}"/>
    <cellStyle name="SAPBEXheaderText 3 6" xfId="24436" xr:uid="{C4200EB3-11B3-4F51-A0AE-9206110CAC6F}"/>
    <cellStyle name="SAPBEXheaderText 3 6 2" xfId="27139" xr:uid="{6EC3B793-354E-46B7-8A46-5E8B3F19E0F1}"/>
    <cellStyle name="SAPBEXheaderText 3 6 2 2" xfId="37882" xr:uid="{494941FF-7CAF-41B4-BDA9-8D14E873087B}"/>
    <cellStyle name="SAPBEXheaderText 3 6 3" xfId="36576" xr:uid="{EE2A24D7-8E5C-4656-9EC2-929664EC7805}"/>
    <cellStyle name="SAPBEXheaderText 4" xfId="7009" xr:uid="{269B0B28-BE91-4A05-BB09-35EDD922E4F6}"/>
    <cellStyle name="SAPBEXheaderText 4 2" xfId="9077" xr:uid="{778F0E5A-EF87-458F-9A80-BF88393F5420}"/>
    <cellStyle name="SAPBEXheaderText 4 2 2" xfId="14987" xr:uid="{1D376854-BD47-40F7-82BD-A3710F40E5FE}"/>
    <cellStyle name="SAPBEXheaderText 4 2 2 2" xfId="21162" xr:uid="{347F18D2-0046-4D85-A4EE-894CA6B733D4}"/>
    <cellStyle name="SAPBEXheaderText 4 2 2 2 2" xfId="35988" xr:uid="{81E0D6A8-C948-4630-B58F-0C61067A9FAC}"/>
    <cellStyle name="SAPBEXheaderText 4 2 2 3" xfId="31980" xr:uid="{5EC3B67F-7E60-434A-AE84-2BD8CF2E4378}"/>
    <cellStyle name="SAPBEXheaderText 4 2 3" xfId="26426" xr:uid="{615FA6AD-4871-4493-BA6E-3E38CE5C096D}"/>
    <cellStyle name="SAPBEXheaderText 4 2 3 2" xfId="37393" xr:uid="{AE985A3C-CDC7-49F3-9B94-ECC0896DD5DC}"/>
    <cellStyle name="SAPBEXheaderText 4 2 4" xfId="30644" xr:uid="{C16DB001-3220-416D-B569-1E8CEC9F186E}"/>
    <cellStyle name="SAPBEXheaderText 4 3" xfId="9283" xr:uid="{A91326C7-171C-413B-9201-5E92E7219916}"/>
    <cellStyle name="SAPBEXheaderText 4 3 2" xfId="14988" xr:uid="{4CB53F46-CF52-4C2D-8DFC-94D91AC4347C}"/>
    <cellStyle name="SAPBEXheaderText 4 3 2 2" xfId="26256" xr:uid="{FA862EA3-3655-4887-8801-F61074C8F83A}"/>
    <cellStyle name="SAPBEXheaderText 4 3 2 2 2" xfId="37335" xr:uid="{A0C387EC-B98E-4F18-9EC5-DDE9DB2B5A7E}"/>
    <cellStyle name="SAPBEXheaderText 4 3 2 3" xfId="31981" xr:uid="{B4B44850-5D0D-4C13-ADD3-9B27D111DEEE}"/>
    <cellStyle name="SAPBEXheaderText 4 3 3" xfId="27326" xr:uid="{7E2B1627-CC76-486D-9330-EFDC34D402CB}"/>
    <cellStyle name="SAPBEXheaderText 4 3 3 2" xfId="38019" xr:uid="{C4594338-A2FD-4FB6-A03A-5E6B71A75DF4}"/>
    <cellStyle name="SAPBEXheaderText 4 3 4" xfId="30826" xr:uid="{A3044960-4E04-4774-A4F5-47688C4479CE}"/>
    <cellStyle name="SAPBEXheaderText 4 4" xfId="12420" xr:uid="{31A2280B-0FD3-42E4-89A6-AA7579137C7F}"/>
    <cellStyle name="SAPBEXheaderText 4 5" xfId="14986" xr:uid="{2293BB05-4FAC-404A-90EA-29512CC37568}"/>
    <cellStyle name="SAPBEXheaderText 4 5 2" xfId="21277" xr:uid="{C9DB3906-065E-4DE1-8997-CD2394D0841F}"/>
    <cellStyle name="SAPBEXheaderText 4 5 2 2" xfId="36027" xr:uid="{ED4FFF1F-2BD1-4A94-BED1-F3F1EADF6C00}"/>
    <cellStyle name="SAPBEXheaderText 4 5 3" xfId="31979" xr:uid="{620D9BF5-1064-4A4F-A526-4FF721FB5B6A}"/>
    <cellStyle name="SAPBEXheaderText 4 6" xfId="24658" xr:uid="{B2A36230-AB4F-4B0C-8F6B-1DF6FA3A9BFD}"/>
    <cellStyle name="SAPBEXheaderText 4 6 2" xfId="27092" xr:uid="{9E3F9982-8EF7-4D06-9E94-C5BDDF2D91C4}"/>
    <cellStyle name="SAPBEXheaderText 4 6 2 2" xfId="37846" xr:uid="{91917DE5-3687-438B-8F89-91A3A9554CFB}"/>
    <cellStyle name="SAPBEXheaderText 4 6 3" xfId="36605" xr:uid="{AB25D584-1EC5-4B3E-9F86-339946646A95}"/>
    <cellStyle name="SAPBEXheaderText 5" xfId="7297" xr:uid="{1F7758DD-78ED-4D37-B1C5-32068D688952}"/>
    <cellStyle name="SAPBEXheaderText 5 2" xfId="4654" xr:uid="{046775B5-0516-41AE-9127-482BB533A6B5}"/>
    <cellStyle name="SAPBEXheaderText 5 2 2" xfId="8944" xr:uid="{8DF372A6-A251-468A-B5AF-D2230B3CF5A9}"/>
    <cellStyle name="SAPBEXheaderText 5 2 2 2" xfId="14991" xr:uid="{3E83CCA4-9124-41A4-A643-990B6BA9926C}"/>
    <cellStyle name="SAPBEXheaderText 5 2 2 2 2" xfId="21710" xr:uid="{D9846854-491C-4C84-B2EE-2F275C797153}"/>
    <cellStyle name="SAPBEXheaderText 5 2 2 2 2 2" xfId="36108" xr:uid="{567B4FDC-A734-43EF-AEA4-4A078E2D23A5}"/>
    <cellStyle name="SAPBEXheaderText 5 2 2 2 3" xfId="31984" xr:uid="{11F42D98-6DAB-4E2A-8864-E11FCF5D1B65}"/>
    <cellStyle name="SAPBEXheaderText 5 2 2 3" xfId="26895" xr:uid="{20F9A17B-96FE-4CD9-ADDE-E175822944EB}"/>
    <cellStyle name="SAPBEXheaderText 5 2 2 3 2" xfId="37679" xr:uid="{9FBE35B6-00AA-4B89-A524-8862EF99D809}"/>
    <cellStyle name="SAPBEXheaderText 5 2 2 4" xfId="30514" xr:uid="{DB1F4261-5F07-4ABD-AF46-A4D7B47D071E}"/>
    <cellStyle name="SAPBEXheaderText 5 2 3" xfId="8953" xr:uid="{7F9F08C7-8B8B-46FE-A81D-F9E12F0EE3C6}"/>
    <cellStyle name="SAPBEXheaderText 5 2 3 2" xfId="14992" xr:uid="{C4856EB9-69A4-4AAD-9443-BD59B7794C23}"/>
    <cellStyle name="SAPBEXheaderText 5 2 3 2 2" xfId="19445" xr:uid="{64BFCD5D-7017-4C5D-9AE1-2174ED39D01F}"/>
    <cellStyle name="SAPBEXheaderText 5 2 3 2 2 2" xfId="35569" xr:uid="{16F0D402-00F3-4DDB-9EE6-71C81EAFEA2A}"/>
    <cellStyle name="SAPBEXheaderText 5 2 3 2 3" xfId="31985" xr:uid="{94E77D6D-A8EB-46D4-AE86-7014EB601168}"/>
    <cellStyle name="SAPBEXheaderText 5 2 3 3" xfId="26955" xr:uid="{B3B865AA-46B9-46AB-A403-5A88144FC621}"/>
    <cellStyle name="SAPBEXheaderText 5 2 3 3 2" xfId="37731" xr:uid="{A1B0135C-426C-4766-AF26-605F8D04E713}"/>
    <cellStyle name="SAPBEXheaderText 5 2 3 4" xfId="30522" xr:uid="{5295C9DE-92F8-4C5C-98B2-449F9382D32E}"/>
    <cellStyle name="SAPBEXheaderText 5 2 4" xfId="12422" xr:uid="{50E81C34-ADC4-4030-9A1B-C6B04C921808}"/>
    <cellStyle name="SAPBEXheaderText 5 2 5" xfId="14990" xr:uid="{1B55BAAB-5CEF-49CF-B31A-3644CBA3F40F}"/>
    <cellStyle name="SAPBEXheaderText 5 2 5 2" xfId="19511" xr:uid="{D14E9608-5C6E-4481-991B-90DA4741B27F}"/>
    <cellStyle name="SAPBEXheaderText 5 2 5 2 2" xfId="35592" xr:uid="{784AB4CE-0CE2-4266-9282-2123D7A62AEB}"/>
    <cellStyle name="SAPBEXheaderText 5 2 5 3" xfId="31983" xr:uid="{CF16BD04-4877-4883-A61F-BE418FAAA107}"/>
    <cellStyle name="SAPBEXheaderText 5 2 6" xfId="24429" xr:uid="{8F1BC63A-8653-4497-BB7E-6A4962793D8F}"/>
    <cellStyle name="SAPBEXheaderText 5 2 6 2" xfId="19354" xr:uid="{91092935-5A2B-4908-A898-D5A6C45FC0B3}"/>
    <cellStyle name="SAPBEXheaderText 5 2 6 2 2" xfId="35544" xr:uid="{A805A2B3-0FBD-4F70-8E47-C24C3CE6934E}"/>
    <cellStyle name="SAPBEXheaderText 5 2 6 3" xfId="36574" xr:uid="{19C89982-EDD7-4D66-8156-6A4F6E51ED08}"/>
    <cellStyle name="SAPBEXheaderText 5 3" xfId="9143" xr:uid="{FADBE767-3D8D-4CFF-B37C-9D9FD3585415}"/>
    <cellStyle name="SAPBEXheaderText 5 3 2" xfId="14993" xr:uid="{52BC7220-B9A0-4E46-B682-C94E84C685B3}"/>
    <cellStyle name="SAPBEXheaderText 5 3 2 2" xfId="26113" xr:uid="{BB602B00-9763-4EAA-B5BB-4B03464A6DCD}"/>
    <cellStyle name="SAPBEXheaderText 5 3 2 2 2" xfId="37266" xr:uid="{B1FC6107-EF5A-44A6-B988-433217206642}"/>
    <cellStyle name="SAPBEXheaderText 5 3 2 3" xfId="31986" xr:uid="{63D24008-A3E3-4DF8-91C7-5511766D4A24}"/>
    <cellStyle name="SAPBEXheaderText 5 3 3" xfId="27227" xr:uid="{7130B2C8-183A-4D06-B47C-FBC00F21FF92}"/>
    <cellStyle name="SAPBEXheaderText 5 3 3 2" xfId="37942" xr:uid="{F2359B6F-7A44-45AF-9937-5B4158F46A72}"/>
    <cellStyle name="SAPBEXheaderText 5 3 4" xfId="30701" xr:uid="{91B7576D-F452-4135-A4B7-EBE391B82C33}"/>
    <cellStyle name="SAPBEXheaderText 5 4" xfId="8660" xr:uid="{F122F3C2-C8E9-40DC-A5FD-9480CA0512F1}"/>
    <cellStyle name="SAPBEXheaderText 5 4 2" xfId="14994" xr:uid="{F71063F6-4412-4E9F-A694-07C55B25D497}"/>
    <cellStyle name="SAPBEXheaderText 5 4 2 2" xfId="25692" xr:uid="{B96EF9F6-51B5-484D-A48A-02C6766F80E4}"/>
    <cellStyle name="SAPBEXheaderText 5 4 2 2 2" xfId="36925" xr:uid="{EEDBDCB7-66D3-4E52-988C-375826163D74}"/>
    <cellStyle name="SAPBEXheaderText 5 4 2 3" xfId="31987" xr:uid="{0B3BE486-B609-4762-9DDE-BAB4F1EA1421}"/>
    <cellStyle name="SAPBEXheaderText 5 4 3" xfId="18704" xr:uid="{93B38070-1711-4E95-BA6D-74A053487564}"/>
    <cellStyle name="SAPBEXheaderText 5 4 3 2" xfId="35285" xr:uid="{B57C1218-C0FF-46CA-90A4-75CBCA47E855}"/>
    <cellStyle name="SAPBEXheaderText 5 4 4" xfId="30240" xr:uid="{B15DB25C-55C8-437D-BF7C-3E3F85624621}"/>
    <cellStyle name="SAPBEXheaderText 5 5" xfId="12421" xr:uid="{00C4BADD-9A67-4993-A85D-D5F6F3990E86}"/>
    <cellStyle name="SAPBEXheaderText 5 6" xfId="14989" xr:uid="{203E4A39-D292-4A0F-9582-D2F4D2911686}"/>
    <cellStyle name="SAPBEXheaderText 5 6 2" xfId="22099" xr:uid="{A3639D16-DDDA-4A51-A5E2-A5D307DF4352}"/>
    <cellStyle name="SAPBEXheaderText 5 6 2 2" xfId="36250" xr:uid="{1AF41B5F-7167-46E9-8A85-16D717DAEEFC}"/>
    <cellStyle name="SAPBEXheaderText 5 6 3" xfId="31982" xr:uid="{6EA94245-7D8A-441C-A40B-97A18DE45B54}"/>
    <cellStyle name="SAPBEXheaderText 5 7" xfId="24886" xr:uid="{BC38FE75-22C2-485B-9AB5-02B586F086FC}"/>
    <cellStyle name="SAPBEXheaderText 5 7 2" xfId="26906" xr:uid="{CCA145AF-5AD2-4360-B297-FE1791039BB2}"/>
    <cellStyle name="SAPBEXheaderText 5 7 2 2" xfId="37688" xr:uid="{8992F85D-77DB-493C-8CEF-534353883A8A}"/>
    <cellStyle name="SAPBEXheaderText 5 7 3" xfId="36650" xr:uid="{FACD8456-41C3-4768-9962-DAD0A51501FE}"/>
    <cellStyle name="SAPBEXheaderText 6" xfId="7259" xr:uid="{E46A956C-CDCC-4CA7-9A2D-90EBED868CF9}"/>
    <cellStyle name="SAPBEXheaderText 6 2" xfId="7242" xr:uid="{7858E165-AE51-4F67-B4B1-55C4FC09665D}"/>
    <cellStyle name="SAPBEXheaderText 6 2 2" xfId="9130" xr:uid="{55E0E964-6758-4AA3-AA88-C61B146027C3}"/>
    <cellStyle name="SAPBEXheaderText 6 2 2 2" xfId="14997" xr:uid="{80C62783-7153-4932-ABB8-A67B5A26D4D0}"/>
    <cellStyle name="SAPBEXheaderText 6 2 2 2 2" xfId="19248" xr:uid="{E8358D9F-A8CD-49BC-B37B-DFBABBCDEF06}"/>
    <cellStyle name="SAPBEXheaderText 6 2 2 2 2 2" xfId="35500" xr:uid="{9089D0FB-CCA3-473F-B57B-4F21D2F75663}"/>
    <cellStyle name="SAPBEXheaderText 6 2 2 2 3" xfId="31990" xr:uid="{25B7EBA3-EE69-4678-B7FE-F44D27EFC306}"/>
    <cellStyle name="SAPBEXheaderText 6 2 2 3" xfId="21263" xr:uid="{8590B8CE-9E0B-4169-8741-213F029366F7}"/>
    <cellStyle name="SAPBEXheaderText 6 2 2 3 2" xfId="36018" xr:uid="{B8D40789-E179-4642-90E2-ECCCF70E568F}"/>
    <cellStyle name="SAPBEXheaderText 6 2 2 4" xfId="30688" xr:uid="{CE1F36EF-5F0D-4699-8EFB-1AFBC79E43C4}"/>
    <cellStyle name="SAPBEXheaderText 6 2 3" xfId="8669" xr:uid="{445FD6E2-D670-4C8A-A1D5-110798D75C66}"/>
    <cellStyle name="SAPBEXheaderText 6 2 3 2" xfId="14998" xr:uid="{F6138CAA-540B-404C-9FBD-A92EC4135C8E}"/>
    <cellStyle name="SAPBEXheaderText 6 2 3 2 2" xfId="26110" xr:uid="{F3A77DA0-7282-4794-956E-427FC83DF43B}"/>
    <cellStyle name="SAPBEXheaderText 6 2 3 2 2 2" xfId="37263" xr:uid="{40E0D54F-3A77-4621-834D-646360341843}"/>
    <cellStyle name="SAPBEXheaderText 6 2 3 2 3" xfId="31991" xr:uid="{767BBCA6-E0C6-4775-A39D-6887E4CF704C}"/>
    <cellStyle name="SAPBEXheaderText 6 2 3 3" xfId="27093" xr:uid="{235D5B39-8CD5-4BB2-B486-950126FA158B}"/>
    <cellStyle name="SAPBEXheaderText 6 2 3 3 2" xfId="37847" xr:uid="{9EF05A02-67A3-4EC5-8AC4-AA301162C806}"/>
    <cellStyle name="SAPBEXheaderText 6 2 3 4" xfId="30249" xr:uid="{BC19233C-94C2-4E45-9FAB-9F091ED613DF}"/>
    <cellStyle name="SAPBEXheaderText 6 2 4" xfId="12424" xr:uid="{3C101795-9EAE-414B-9C8B-5A9898B88297}"/>
    <cellStyle name="SAPBEXheaderText 6 2 5" xfId="14996" xr:uid="{14E63F3F-B84E-4C0B-8A0D-38F0A80A6016}"/>
    <cellStyle name="SAPBEXheaderText 6 2 5 2" xfId="26564" xr:uid="{926553AD-DD45-4B6A-B65E-8C06917293A2}"/>
    <cellStyle name="SAPBEXheaderText 6 2 5 2 2" xfId="37508" xr:uid="{FA33E0F5-07B8-4E7C-BE4A-743B5C1675C0}"/>
    <cellStyle name="SAPBEXheaderText 6 2 5 3" xfId="31989" xr:uid="{70FCA382-88DA-4CB0-B058-82A5D6633B56}"/>
    <cellStyle name="SAPBEXheaderText 6 2 6" xfId="24839" xr:uid="{8BADB31A-21C2-4539-AFCF-C4857CD54B31}"/>
    <cellStyle name="SAPBEXheaderText 6 2 6 2" xfId="26396" xr:uid="{1441351A-4913-4763-B8B8-0905DED65707}"/>
    <cellStyle name="SAPBEXheaderText 6 2 6 2 2" xfId="37363" xr:uid="{650A10E6-EAAD-4AEB-BC03-9FBF4B042618}"/>
    <cellStyle name="SAPBEXheaderText 6 2 6 3" xfId="36641" xr:uid="{30798816-CDBE-44B3-8A62-21DB854D07BA}"/>
    <cellStyle name="SAPBEXheaderText 6 3" xfId="9135" xr:uid="{B4B6E934-8958-4EB1-8C7E-4F9495EE6AE7}"/>
    <cellStyle name="SAPBEXheaderText 6 3 2" xfId="14999" xr:uid="{0B7887AC-4B5B-4697-89D7-72E2493ECD74}"/>
    <cellStyle name="SAPBEXheaderText 6 3 2 2" xfId="26033" xr:uid="{E298513D-DF55-4039-B6AC-1B4216741507}"/>
    <cellStyle name="SAPBEXheaderText 6 3 2 2 2" xfId="37204" xr:uid="{D7431124-3BD4-4DAA-82A2-F4702990D159}"/>
    <cellStyle name="SAPBEXheaderText 6 3 2 3" xfId="31992" xr:uid="{3F4F06D4-C171-4002-85E9-CB37AA1E8A09}"/>
    <cellStyle name="SAPBEXheaderText 6 3 3" xfId="26865" xr:uid="{A8125AA6-AE27-43B7-BAF8-1AF8380FB8FA}"/>
    <cellStyle name="SAPBEXheaderText 6 3 3 2" xfId="37653" xr:uid="{B49C0FE9-CB5E-440F-BC6F-E55B00D6DA60}"/>
    <cellStyle name="SAPBEXheaderText 6 3 4" xfId="30693" xr:uid="{5B7A7577-BB35-4EC1-B3E2-2B83AF72B65A}"/>
    <cellStyle name="SAPBEXheaderText 6 4" xfId="8665" xr:uid="{53DB0D24-68DA-4F23-BB27-FA6EA72C4A38}"/>
    <cellStyle name="SAPBEXheaderText 6 4 2" xfId="15000" xr:uid="{1C94D5A3-64AD-47A1-8E4F-DA53BA885BC0}"/>
    <cellStyle name="SAPBEXheaderText 6 4 2 2" xfId="26983" xr:uid="{FF777A26-405B-494E-BED4-A904925CCAA2}"/>
    <cellStyle name="SAPBEXheaderText 6 4 2 2 2" xfId="37752" xr:uid="{A1616489-7EE6-4257-9A71-AE3C44EC7E0B}"/>
    <cellStyle name="SAPBEXheaderText 6 4 2 3" xfId="31993" xr:uid="{80050C95-CB23-45FA-ACBB-3869A8B69A6E}"/>
    <cellStyle name="SAPBEXheaderText 6 4 3" xfId="26414" xr:uid="{1F12232F-5CA3-4782-8346-1EC1ECAC9C64}"/>
    <cellStyle name="SAPBEXheaderText 6 4 3 2" xfId="37381" xr:uid="{4DECAADA-086D-4525-87E4-9EF26D22AF97}"/>
    <cellStyle name="SAPBEXheaderText 6 4 4" xfId="30245" xr:uid="{120F0082-73FA-4BDD-991C-9BECC88ECC16}"/>
    <cellStyle name="SAPBEXheaderText 6 5" xfId="12423" xr:uid="{35D59827-3D34-43F1-975A-0B17507FAC89}"/>
    <cellStyle name="SAPBEXheaderText 6 6" xfId="14995" xr:uid="{20D96DD1-74E2-4D6B-85EE-7E1B5823DCB9}"/>
    <cellStyle name="SAPBEXheaderText 6 6 2" xfId="26981" xr:uid="{320348C7-A9D0-45F8-8EB6-3E998A680EA2}"/>
    <cellStyle name="SAPBEXheaderText 6 6 2 2" xfId="37750" xr:uid="{C2E8D975-F151-40C0-AD1F-F641AFAC4491}"/>
    <cellStyle name="SAPBEXheaderText 6 6 3" xfId="31988" xr:uid="{138A6AF2-5F90-4A64-BDED-0C0191C81294}"/>
    <cellStyle name="SAPBEXheaderText 6 7" xfId="24854" xr:uid="{E16CB6D5-7684-45DE-AB9C-305D3A6A0E2A}"/>
    <cellStyle name="SAPBEXheaderText 6 7 2" xfId="26605" xr:uid="{E317DF44-F10C-43BB-A77A-687E4F358AD7}"/>
    <cellStyle name="SAPBEXheaderText 6 7 2 2" xfId="37536" xr:uid="{1D7A6F29-E988-42DD-91D9-C8044C369CB1}"/>
    <cellStyle name="SAPBEXheaderText 6 7 3" xfId="36645" xr:uid="{A602F7E1-9A69-4D51-A14A-04BEC30C8019}"/>
    <cellStyle name="SAPBEXheaderText 7" xfId="9169" xr:uid="{B1CD163D-3530-4E39-84FD-FBA471B7B0CE}"/>
    <cellStyle name="SAPBEXheaderText 7 2" xfId="15001" xr:uid="{794D7AED-EB6F-4570-8120-A1447609896C}"/>
    <cellStyle name="SAPBEXheaderText 7 2 2" xfId="26565" xr:uid="{06B23F71-4FCC-45BD-87DC-50DEA28A2281}"/>
    <cellStyle name="SAPBEXheaderText 7 2 2 2" xfId="37509" xr:uid="{3A4DF55D-0808-4487-AE12-0BCFF340FF2C}"/>
    <cellStyle name="SAPBEXheaderText 7 2 3" xfId="31994" xr:uid="{7E074D1A-CD8B-4151-8462-EB6345F9B7D3}"/>
    <cellStyle name="SAPBEXheaderText 7 3" xfId="19221" xr:uid="{7642EC80-A436-4A67-8A52-7D7FC8D9E0B2}"/>
    <cellStyle name="SAPBEXheaderText 7 3 2" xfId="35477" xr:uid="{53C88560-3A0E-40FD-AEEB-E18F5540248B}"/>
    <cellStyle name="SAPBEXheaderText 7 4" xfId="30727" xr:uid="{B6C09620-F679-4A6C-993C-F7E625B490CE}"/>
    <cellStyle name="SAPBEXheaderText 8" xfId="8482" xr:uid="{11A6A804-0864-48BD-8F53-B431D0C19402}"/>
    <cellStyle name="SAPBEXheaderText 8 2" xfId="15002" xr:uid="{DB82F1DA-372A-41BC-94FE-55D4165CC56F}"/>
    <cellStyle name="SAPBEXheaderText 8 2 2" xfId="19249" xr:uid="{61C750F3-9082-4B88-86EF-C1F970454D46}"/>
    <cellStyle name="SAPBEXheaderText 8 2 2 2" xfId="35501" xr:uid="{54D1DA0E-2DDC-4E30-9E10-804802139E2B}"/>
    <cellStyle name="SAPBEXheaderText 8 2 3" xfId="31995" xr:uid="{09640AA8-53E7-4316-8C82-7683F9D02B8D}"/>
    <cellStyle name="SAPBEXheaderText 8 3" xfId="26953" xr:uid="{F6F95A52-C01D-4BF2-9EB2-1AB0620A2047}"/>
    <cellStyle name="SAPBEXheaderText 8 3 2" xfId="37729" xr:uid="{C1251F54-F990-4D32-82BB-67DC7B9F1F3F}"/>
    <cellStyle name="SAPBEXheaderText 8 4" xfId="30126" xr:uid="{C78141D2-EB56-4B7F-B6C7-47A068769497}"/>
    <cellStyle name="SAPBEXheaderText 9" xfId="12417" xr:uid="{AB57DCD5-CE20-4D82-B107-583BE9F25994}"/>
    <cellStyle name="SAPBEXheaderText_CAPEX_Report_2010-04-20_local_currency" xfId="7393" xr:uid="{32DA486F-1F43-4FD8-A6FC-BCF61562AEB3}"/>
    <cellStyle name="SAPBEXHLevel0" xfId="7701" xr:uid="{339E62B2-8473-40D4-B462-BDC1B299A36F}"/>
    <cellStyle name="SAPBEXHLevel0 2" xfId="5485" xr:uid="{BCA4CF24-98C3-4455-8842-752FA8806402}"/>
    <cellStyle name="SAPBEXHLevel0 2 2" xfId="9005" xr:uid="{1389BBD2-DD84-4256-8802-FB12A86F6B87}"/>
    <cellStyle name="SAPBEXHLevel0 2 2 2" xfId="15004" xr:uid="{925B2C3D-8B83-4BAB-B412-BCF38AA9BB08}"/>
    <cellStyle name="SAPBEXHLevel0 2 2 2 2" xfId="26067" xr:uid="{DD4DE287-43C0-4E0B-A61E-ADFFC05DE7CF}"/>
    <cellStyle name="SAPBEXHLevel0 2 2 2 2 2" xfId="37229" xr:uid="{515CC061-D8DA-4CE0-9335-91E6B7D602CC}"/>
    <cellStyle name="SAPBEXHLevel0 2 2 2 3" xfId="31997" xr:uid="{224E1393-6C5F-4510-B805-FDFF1A0A2063}"/>
    <cellStyle name="SAPBEXHLevel0 2 2 3" xfId="27111" xr:uid="{F05EC3CB-EC05-4071-88C1-867C18A535A5}"/>
    <cellStyle name="SAPBEXHLevel0 2 2 3 2" xfId="37861" xr:uid="{20DD1CCA-C865-4277-98C2-5012722A7ECC}"/>
    <cellStyle name="SAPBEXHLevel0 2 2 4" xfId="30574" xr:uid="{18120992-6BF3-4FEB-9E72-EBE981FE20CA}"/>
    <cellStyle name="SAPBEXHLevel0 2 3" xfId="8941" xr:uid="{110BE21E-0F49-419D-8E5E-CC622D18D92D}"/>
    <cellStyle name="SAPBEXHLevel0 2 3 2" xfId="15005" xr:uid="{9F398400-4C86-4A7A-AFE3-24A96F389DE3}"/>
    <cellStyle name="SAPBEXHLevel0 2 3 2 2" xfId="26985" xr:uid="{54C2A660-BC9A-497C-8CC4-2AE18D73DD1E}"/>
    <cellStyle name="SAPBEXHLevel0 2 3 2 2 2" xfId="37754" xr:uid="{27E00CFA-BAEE-4464-9C67-DED35E662FD6}"/>
    <cellStyle name="SAPBEXHLevel0 2 3 2 3" xfId="31998" xr:uid="{FAE97EDA-FF44-42D0-9827-739C1D77BEE4}"/>
    <cellStyle name="SAPBEXHLevel0 2 3 3" xfId="27198" xr:uid="{DD2797FA-75B0-4861-9740-EDEF78BBA26D}"/>
    <cellStyle name="SAPBEXHLevel0 2 3 3 2" xfId="37922" xr:uid="{87C8CCFA-92EC-4FD2-B5EE-A4A2CE2AEDDD}"/>
    <cellStyle name="SAPBEXHLevel0 2 3 4" xfId="30511" xr:uid="{62D0A873-4A03-4507-BD45-26639F562660}"/>
    <cellStyle name="SAPBEXHLevel0 2 4" xfId="12426" xr:uid="{01C590AE-8265-4F99-AC37-AF4EFA82BF9A}"/>
    <cellStyle name="SAPBEXHLevel0 2 5" xfId="15003" xr:uid="{078186B5-AC06-4FD6-B212-D6017A600FC0}"/>
    <cellStyle name="SAPBEXHLevel0 2 5 2" xfId="26102" xr:uid="{07268C05-311A-4999-8943-AD70F956A426}"/>
    <cellStyle name="SAPBEXHLevel0 2 5 2 2" xfId="37256" xr:uid="{17F7075D-D3E9-4F9E-BC28-D9CAC9B8B3F1}"/>
    <cellStyle name="SAPBEXHLevel0 2 5 3" xfId="31996" xr:uid="{3472F9D0-94DC-480A-AF86-8E9DD10DC62D}"/>
    <cellStyle name="SAPBEXHLevel0 2 6" xfId="24479" xr:uid="{A8E85F95-6529-4963-8A7B-DECBD5E5766E}"/>
    <cellStyle name="SAPBEXHLevel0 2 6 2" xfId="27168" xr:uid="{5727E5F9-8332-406B-9125-64E68412CD3D}"/>
    <cellStyle name="SAPBEXHLevel0 2 6 2 2" xfId="37903" xr:uid="{7EB900F0-F2EC-4095-9EDF-F85ED99BADA8}"/>
    <cellStyle name="SAPBEXHLevel0 2 6 3" xfId="36579" xr:uid="{8580F79A-8398-44AD-B42F-631BEFA58D92}"/>
    <cellStyle name="SAPBEXHLevel0 3" xfId="7067" xr:uid="{267861B3-71C1-4D22-9CAB-74D5110A5D54}"/>
    <cellStyle name="SAPBEXHLevel0 3 2" xfId="9096" xr:uid="{BB8BE541-6757-48F8-A844-FB38369DEE7E}"/>
    <cellStyle name="SAPBEXHLevel0 3 2 2" xfId="15007" xr:uid="{A6A37FAB-4598-4E0A-BC2D-13A708CB02A9}"/>
    <cellStyle name="SAPBEXHLevel0 3 2 2 2" xfId="21935" xr:uid="{D1575F53-E752-4B7D-BF61-D6F178EDF6A0}"/>
    <cellStyle name="SAPBEXHLevel0 3 2 2 2 2" xfId="36183" xr:uid="{728FDCEE-AA0F-41EE-9D3B-D1240F2AA2CF}"/>
    <cellStyle name="SAPBEXHLevel0 3 2 2 3" xfId="32000" xr:uid="{1474F990-88F9-45E3-9E71-C1961B336B84}"/>
    <cellStyle name="SAPBEXHLevel0 3 2 3" xfId="21942" xr:uid="{11F7B638-EAA5-4BF5-8FB4-E65699CCC86A}"/>
    <cellStyle name="SAPBEXHLevel0 3 2 3 2" xfId="36190" xr:uid="{046E13F6-6B3F-4396-8E98-9E6BDF088CC9}"/>
    <cellStyle name="SAPBEXHLevel0 3 2 4" xfId="30662" xr:uid="{084CFB94-4531-4B9B-8817-649868F5BB52}"/>
    <cellStyle name="SAPBEXHLevel0 3 3" xfId="8683" xr:uid="{90917E5D-D7F2-4184-B41E-93C195439DB5}"/>
    <cellStyle name="SAPBEXHLevel0 3 3 2" xfId="15008" xr:uid="{FB0CEE16-622A-4A8C-8DBB-340499650AEA}"/>
    <cellStyle name="SAPBEXHLevel0 3 3 2 2" xfId="26116" xr:uid="{4D5FE1D4-12A6-4619-B273-B9809B49F73A}"/>
    <cellStyle name="SAPBEXHLevel0 3 3 2 2 2" xfId="37269" xr:uid="{9C76B659-FDE5-45DC-AD20-F70DD9FCC9C1}"/>
    <cellStyle name="SAPBEXHLevel0 3 3 2 3" xfId="32001" xr:uid="{DDFF7F42-4068-4E5E-9565-E20B7914A498}"/>
    <cellStyle name="SAPBEXHLevel0 3 3 3" xfId="20307" xr:uid="{30044FB1-E1A6-478E-9E51-FCB11E25365F}"/>
    <cellStyle name="SAPBEXHLevel0 3 3 3 2" xfId="35807" xr:uid="{B87F2AE4-0457-441B-B13E-61947150FBAF}"/>
    <cellStyle name="SAPBEXHLevel0 3 3 4" xfId="30262" xr:uid="{D79A988A-4516-47FF-A76E-326CAE1DD5D5}"/>
    <cellStyle name="SAPBEXHLevel0 3 4" xfId="12427" xr:uid="{3148EF4B-D8F8-497C-81C1-7B0B70298E92}"/>
    <cellStyle name="SAPBEXHLevel0 3 5" xfId="15006" xr:uid="{7C2D29B2-0DBF-4498-8C1E-A9D75E8AC0CE}"/>
    <cellStyle name="SAPBEXHLevel0 3 5 2" xfId="26566" xr:uid="{1488C1CB-9A46-4E40-AAEA-D75A21A667CE}"/>
    <cellStyle name="SAPBEXHLevel0 3 5 2 2" xfId="37510" xr:uid="{B21F0A49-168B-4453-8F39-0DD0B47C2942}"/>
    <cellStyle name="SAPBEXHLevel0 3 5 3" xfId="31999" xr:uid="{BC5FFA0A-49DD-4F2D-81F2-4CCE16204764}"/>
    <cellStyle name="SAPBEXHLevel0 3 6" xfId="24704" xr:uid="{9E4826BC-3E2B-4ABD-9E3D-C65CE540FE01}"/>
    <cellStyle name="SAPBEXHLevel0 3 6 2" xfId="26789" xr:uid="{A3BA92EF-78F9-4DC3-AB68-101DA0B32DE1}"/>
    <cellStyle name="SAPBEXHLevel0 3 6 2 2" xfId="37582" xr:uid="{A75100A9-BA67-4C9A-AD2C-841A7D93FE0C}"/>
    <cellStyle name="SAPBEXHLevel0 3 6 3" xfId="36620" xr:uid="{2EB12B85-47AA-46E7-8F6E-1C6F49F8321C}"/>
    <cellStyle name="SAPBEXHLevel0 4" xfId="3003" xr:uid="{CADF45E5-63D9-4D08-B9E2-A8806E5B80A4}"/>
    <cellStyle name="SAPBEXHLevel0 4 2" xfId="12428" xr:uid="{C3F0EDF0-BB3E-46C1-99EB-79B92BA3E54B}"/>
    <cellStyle name="SAPBEXHLevel0 4 3" xfId="24111" xr:uid="{F06EA21B-D76B-4DA4-8418-6072D8B6F9AA}"/>
    <cellStyle name="SAPBEXHLevel0 5" xfId="7319" xr:uid="{E4493FE4-AE4A-4F1F-AB0E-DA1104DA5E04}"/>
    <cellStyle name="SAPBEXHLevel0 5 2" xfId="2942" xr:uid="{16A13822-CC87-4F45-898E-875AE1E51437}"/>
    <cellStyle name="SAPBEXHLevel0 5 2 2" xfId="8704" xr:uid="{35F3A340-BEE0-43FD-99E0-872DF3796714}"/>
    <cellStyle name="SAPBEXHLevel0 5 2 2 2" xfId="15011" xr:uid="{5D164892-ACAA-4C9E-BB02-73DCBB6C4FC3}"/>
    <cellStyle name="SAPBEXHLevel0 5 2 2 2 2" xfId="26567" xr:uid="{C7061859-BBD7-4F48-8E02-8E96E59F4BD5}"/>
    <cellStyle name="SAPBEXHLevel0 5 2 2 2 2 2" xfId="37511" xr:uid="{25D3B9C3-9041-4692-B050-A1483C77B9F2}"/>
    <cellStyle name="SAPBEXHLevel0 5 2 2 2 3" xfId="32004" xr:uid="{730059CD-8CC8-40D1-A323-FC8BF7596E0F}"/>
    <cellStyle name="SAPBEXHLevel0 5 2 2 3" xfId="19633" xr:uid="{B8F0B1FF-C4D0-49E4-9EAB-1D0895F221FA}"/>
    <cellStyle name="SAPBEXHLevel0 5 2 2 3 2" xfId="35643" xr:uid="{E8BF9970-6B86-4D38-BFA0-D06BE8076576}"/>
    <cellStyle name="SAPBEXHLevel0 5 2 2 4" xfId="30282" xr:uid="{F77B87CD-03A2-435D-92C2-D6A58A0B602D}"/>
    <cellStyle name="SAPBEXHLevel0 5 2 3" xfId="9245" xr:uid="{16D605D4-2422-4DE4-AB35-9F9BD46BF608}"/>
    <cellStyle name="SAPBEXHLevel0 5 2 3 2" xfId="15012" xr:uid="{76C2F160-F2B6-4FFC-9ABB-CAA16E3AD19B}"/>
    <cellStyle name="SAPBEXHLevel0 5 2 3 2 2" xfId="21686" xr:uid="{671C47C8-95E5-4F3E-A6B7-85E322DC2E09}"/>
    <cellStyle name="SAPBEXHLevel0 5 2 3 2 2 2" xfId="36085" xr:uid="{2226FD7F-C4B8-4FE2-8B00-3D800D06C6D7}"/>
    <cellStyle name="SAPBEXHLevel0 5 2 3 2 3" xfId="32005" xr:uid="{9A444CF0-4D04-4003-A74A-EC738ECC23E5}"/>
    <cellStyle name="SAPBEXHLevel0 5 2 3 3" xfId="27098" xr:uid="{6485128E-D862-4A94-9A6B-C0BC1102512F}"/>
    <cellStyle name="SAPBEXHLevel0 5 2 3 3 2" xfId="37852" xr:uid="{418D4AC8-9859-480C-9939-9F84E04159AE}"/>
    <cellStyle name="SAPBEXHLevel0 5 2 3 4" xfId="30791" xr:uid="{FCB9DE39-966C-484A-98C3-2207EC75D75A}"/>
    <cellStyle name="SAPBEXHLevel0 5 2 4" xfId="12430" xr:uid="{110341E2-A057-4359-B5F3-7D6328B08327}"/>
    <cellStyle name="SAPBEXHLevel0 5 2 5" xfId="15010" xr:uid="{10FB8DAD-C889-4B72-A294-6C7A459B362E}"/>
    <cellStyle name="SAPBEXHLevel0 5 2 5 2" xfId="26986" xr:uid="{E40D3ECC-2E16-45D2-ABA9-9C260C4C2F2A}"/>
    <cellStyle name="SAPBEXHLevel0 5 2 5 2 2" xfId="37755" xr:uid="{4D358E48-0FED-4E59-8878-C72B26106B80}"/>
    <cellStyle name="SAPBEXHLevel0 5 2 5 3" xfId="32003" xr:uid="{A5E9374E-1B65-43B2-84B1-E9C0A433511B}"/>
    <cellStyle name="SAPBEXHLevel0 5 2 6" xfId="24103" xr:uid="{4AEA22FD-9926-4DDD-AAC5-7724B0004677}"/>
    <cellStyle name="SAPBEXHLevel0 5 2 6 2" xfId="19506" xr:uid="{0F20A5F0-A3A8-467F-90EF-4194654FDFF2}"/>
    <cellStyle name="SAPBEXHLevel0 5 2 6 2 2" xfId="35587" xr:uid="{738814E3-E1D4-4F0D-84F4-7547F67D5082}"/>
    <cellStyle name="SAPBEXHLevel0 5 2 6 3" xfId="36546" xr:uid="{600F36E0-A525-41D3-8C7F-8A398FEACD0C}"/>
    <cellStyle name="SAPBEXHLevel0 5 3" xfId="9146" xr:uid="{717D9B38-E13F-4BDC-8DCF-214A658B4461}"/>
    <cellStyle name="SAPBEXHLevel0 5 3 2" xfId="15013" xr:uid="{DBC44CED-3B17-44B7-A268-5BEAEBBCBC6F}"/>
    <cellStyle name="SAPBEXHLevel0 5 3 2 2" xfId="20993" xr:uid="{2A88683F-9CB1-434F-AFB5-81AAA9514535}"/>
    <cellStyle name="SAPBEXHLevel0 5 3 2 2 2" xfId="35937" xr:uid="{D9C55E97-C391-4265-9955-A776C2D54D38}"/>
    <cellStyle name="SAPBEXHLevel0 5 3 2 3" xfId="32006" xr:uid="{33CBC5E3-4FA1-48C5-8CBD-7FB5D046D31F}"/>
    <cellStyle name="SAPBEXHLevel0 5 3 3" xfId="26440" xr:uid="{BA91532C-A12E-4172-AA97-28712340FA00}"/>
    <cellStyle name="SAPBEXHLevel0 5 3 3 2" xfId="37407" xr:uid="{FFA76C1C-F2DF-4A2E-886C-E138B05DEDD1}"/>
    <cellStyle name="SAPBEXHLevel0 5 3 4" xfId="30704" xr:uid="{BF6B61C3-22AD-4166-961A-927D428F3D14}"/>
    <cellStyle name="SAPBEXHLevel0 5 4" xfId="8657" xr:uid="{D09C898A-B056-458D-9A6F-F74DEFBC0053}"/>
    <cellStyle name="SAPBEXHLevel0 5 4 2" xfId="15014" xr:uid="{7199E2E7-C19B-4F41-99EA-088593C132A3}"/>
    <cellStyle name="SAPBEXHLevel0 5 4 2 2" xfId="19568" xr:uid="{1259D16D-4F88-41C2-8C0C-95C179BEDA92}"/>
    <cellStyle name="SAPBEXHLevel0 5 4 2 2 2" xfId="35612" xr:uid="{60F3992D-C30A-4F6A-8AA3-C55ACB7B78FD}"/>
    <cellStyle name="SAPBEXHLevel0 5 4 2 3" xfId="32007" xr:uid="{F98FFCD8-B368-4006-8FF6-CAEA388762EA}"/>
    <cellStyle name="SAPBEXHLevel0 5 4 3" xfId="21294" xr:uid="{C59B36F6-3BAF-4077-A22A-D17E675003A7}"/>
    <cellStyle name="SAPBEXHLevel0 5 4 3 2" xfId="36042" xr:uid="{3242EF1B-03A1-43CF-BE9A-46CCD3AFDB35}"/>
    <cellStyle name="SAPBEXHLevel0 5 4 4" xfId="30237" xr:uid="{4E37C86F-0044-45A6-A276-6162414FFF2A}"/>
    <cellStyle name="SAPBEXHLevel0 5 5" xfId="12429" xr:uid="{61B285CA-8006-447D-B0EE-7D905B3FA15B}"/>
    <cellStyle name="SAPBEXHLevel0 5 6" xfId="15009" xr:uid="{6C67D957-9E68-447C-A66F-7A57164BE050}"/>
    <cellStyle name="SAPBEXHLevel0 5 6 2" xfId="26127" xr:uid="{EEBBD346-7A1A-435B-BEF7-3F78BABC3831}"/>
    <cellStyle name="SAPBEXHLevel0 5 6 2 2" xfId="37275" xr:uid="{BA285B4A-7599-44B7-9116-EEC42A2DFF6F}"/>
    <cellStyle name="SAPBEXHLevel0 5 6 3" xfId="32002" xr:uid="{E2391B92-BFFA-41B6-A0BA-C7A0EDEF180A}"/>
    <cellStyle name="SAPBEXHLevel0 5 7" xfId="24905" xr:uid="{0EED8D82-6322-4909-8FBF-EE26D214BBBC}"/>
    <cellStyle name="SAPBEXHLevel0 5 7 2" xfId="21394" xr:uid="{15CB042E-C7FB-45C3-96C2-BA5CC20033B7}"/>
    <cellStyle name="SAPBEXHLevel0 5 7 2 2" xfId="36062" xr:uid="{065439B7-AFDA-45BE-B9BE-0611F5C02503}"/>
    <cellStyle name="SAPBEXHLevel0 5 7 3" xfId="36654" xr:uid="{847CEB59-6630-4FCD-866B-28D291523177}"/>
    <cellStyle name="SAPBEXHLevel0 6" xfId="7163" xr:uid="{4421820E-3815-4FBF-85C2-A49726326824}"/>
    <cellStyle name="SAPBEXHLevel0 6 2" xfId="7816" xr:uid="{BEA68A1A-3174-4338-9D6C-3CCF9EE740FC}"/>
    <cellStyle name="SAPBEXHLevel0 6 2 2" xfId="9244" xr:uid="{260ABD64-E676-4CEF-B548-25117D4EC6BD}"/>
    <cellStyle name="SAPBEXHLevel0 6 2 2 2" xfId="15017" xr:uid="{FCABB37C-060F-4954-8E00-90C7E5E1A6FE}"/>
    <cellStyle name="SAPBEXHLevel0 6 2 2 2 2" xfId="26568" xr:uid="{C104AA71-5423-4918-8CCC-FA07C3FC84E1}"/>
    <cellStyle name="SAPBEXHLevel0 6 2 2 2 2 2" xfId="37512" xr:uid="{2A02F1F6-70C8-4886-B26F-E2FB9FF4D5AE}"/>
    <cellStyle name="SAPBEXHLevel0 6 2 2 2 3" xfId="32010" xr:uid="{CAD08948-D85D-4093-8634-CDB05330D75A}"/>
    <cellStyle name="SAPBEXHLevel0 6 2 2 3" xfId="26948" xr:uid="{DFC5893E-08BC-45AA-B962-86B7E306ABDC}"/>
    <cellStyle name="SAPBEXHLevel0 6 2 2 3 2" xfId="37726" xr:uid="{2C35A83B-4D2D-46AD-8BE6-5E5B4767EE81}"/>
    <cellStyle name="SAPBEXHLevel0 6 2 2 4" xfId="30790" xr:uid="{4C1D9D0C-4F40-42E0-B0BC-14BF71FB33B5}"/>
    <cellStyle name="SAPBEXHLevel0 6 2 3" xfId="8598" xr:uid="{7BE0173C-0240-4247-B640-27905723DFEE}"/>
    <cellStyle name="SAPBEXHLevel0 6 2 3 2" xfId="15018" xr:uid="{832BAD62-C962-4543-86E5-D069D112A88C}"/>
    <cellStyle name="SAPBEXHLevel0 6 2 3 2 2" xfId="23389" xr:uid="{60373464-58C1-4E79-B2E8-0933FCCA0E24}"/>
    <cellStyle name="SAPBEXHLevel0 6 2 3 2 2 2" xfId="36407" xr:uid="{5687D254-0C9F-4932-A96A-E26BA986DBBF}"/>
    <cellStyle name="SAPBEXHLevel0 6 2 3 2 3" xfId="32011" xr:uid="{0D40255D-F6A6-4093-9215-188C97D4608A}"/>
    <cellStyle name="SAPBEXHLevel0 6 2 3 3" xfId="20981" xr:uid="{AB146D4E-D70B-483C-93D6-CB36FD8D05CC}"/>
    <cellStyle name="SAPBEXHLevel0 6 2 3 3 2" xfId="35933" xr:uid="{79F9A758-BAEE-46AA-8001-0FA0F5DC10CA}"/>
    <cellStyle name="SAPBEXHLevel0 6 2 3 4" xfId="30179" xr:uid="{954C62DE-0E3B-4E85-88C8-7EA47AFC52F2}"/>
    <cellStyle name="SAPBEXHLevel0 6 2 4" xfId="12432" xr:uid="{869E4679-F297-40C9-9879-638FCF437690}"/>
    <cellStyle name="SAPBEXHLevel0 6 2 5" xfId="15016" xr:uid="{61482116-C28C-4457-B831-138690280022}"/>
    <cellStyle name="SAPBEXHLevel0 6 2 5 2" xfId="18832" xr:uid="{449A992A-6AE7-4C04-8497-83C5328F562D}"/>
    <cellStyle name="SAPBEXHLevel0 6 2 5 2 2" xfId="35339" xr:uid="{0D87477C-392A-4E80-8662-B3364CC6241B}"/>
    <cellStyle name="SAPBEXHLevel0 6 2 5 3" xfId="32009" xr:uid="{B76D6970-744A-4AB5-8251-FAAF19BD23EC}"/>
    <cellStyle name="SAPBEXHLevel0 6 2 6" xfId="25311" xr:uid="{C2E2E38B-4016-4A71-A49D-E284E0EC81AA}"/>
    <cellStyle name="SAPBEXHLevel0 6 2 6 2" xfId="18273" xr:uid="{912AAF17-F8F0-4834-A217-8C09CE650F06}"/>
    <cellStyle name="SAPBEXHLevel0 6 2 6 2 2" xfId="35134" xr:uid="{14988AAE-1151-466D-8AB9-9BCAFE2EFE77}"/>
    <cellStyle name="SAPBEXHLevel0 6 2 6 3" xfId="36725" xr:uid="{28C822ED-81CF-4AC3-9FD0-6E0BED683722}"/>
    <cellStyle name="SAPBEXHLevel0 6 3" xfId="9116" xr:uid="{1717AF9D-9944-4495-A50B-83A3AA642C26}"/>
    <cellStyle name="SAPBEXHLevel0 6 3 2" xfId="15019" xr:uid="{E54E8180-337C-48C8-B684-4EFEDD552FA0}"/>
    <cellStyle name="SAPBEXHLevel0 6 3 2 2" xfId="26569" xr:uid="{2B9D4FED-9C81-4DC6-A580-5EC3B7552C43}"/>
    <cellStyle name="SAPBEXHLevel0 6 3 2 2 2" xfId="37513" xr:uid="{E7CB3C9A-2A33-481D-9E71-3EBF5015D164}"/>
    <cellStyle name="SAPBEXHLevel0 6 3 2 3" xfId="32012" xr:uid="{BBBDBA63-8ACD-46EB-B161-EEB017BEF339}"/>
    <cellStyle name="SAPBEXHLevel0 6 3 3" xfId="19349" xr:uid="{58A8C785-6AF2-4822-B9C0-DEC2675EF4B9}"/>
    <cellStyle name="SAPBEXHLevel0 6 3 3 2" xfId="35541" xr:uid="{E1FADEA5-243E-4B24-BBD8-4C8762C4E55E}"/>
    <cellStyle name="SAPBEXHLevel0 6 3 4" xfId="30677" xr:uid="{48ABB343-EAC9-45A6-BC34-C7A397278DD7}"/>
    <cellStyle name="SAPBEXHLevel0 6 4" xfId="9301" xr:uid="{E5838F93-5955-4E56-92F9-EB7EDF47835D}"/>
    <cellStyle name="SAPBEXHLevel0 6 4 2" xfId="15020" xr:uid="{C189DA1A-0A87-4451-83F3-6392D5482628}"/>
    <cellStyle name="SAPBEXHLevel0 6 4 2 2" xfId="23388" xr:uid="{410AAE95-56F6-44F0-81C6-8577301E8ADF}"/>
    <cellStyle name="SAPBEXHLevel0 6 4 2 2 2" xfId="36406" xr:uid="{036E466C-59F6-452F-8ABB-FBE31FF69404}"/>
    <cellStyle name="SAPBEXHLevel0 6 4 2 3" xfId="32013" xr:uid="{D02594A4-9350-4367-B225-4A5FA4ABC27B}"/>
    <cellStyle name="SAPBEXHLevel0 6 4 3" xfId="26926" xr:uid="{33870656-DC42-4A2D-8250-4AB7EBBA2831}"/>
    <cellStyle name="SAPBEXHLevel0 6 4 3 2" xfId="37707" xr:uid="{75CB41A3-55FE-4039-9C94-9972CCD6AAB4}"/>
    <cellStyle name="SAPBEXHLevel0 6 4 4" xfId="30844" xr:uid="{DF883E27-F03D-4485-A76D-D1E91B612E06}"/>
    <cellStyle name="SAPBEXHLevel0 6 5" xfId="12431" xr:uid="{FF61A478-8B55-4781-A4B0-E3BED9682C3C}"/>
    <cellStyle name="SAPBEXHLevel0 6 6" xfId="15015" xr:uid="{E77B5862-D80F-450D-97F0-EF79B487C87E}"/>
    <cellStyle name="SAPBEXHLevel0 6 6 2" xfId="21732" xr:uid="{A96808B5-0E0D-4BF3-B3D6-BE3B4C8D8FC3}"/>
    <cellStyle name="SAPBEXHLevel0 6 6 2 2" xfId="36116" xr:uid="{3DF48850-4FF8-48D2-B932-10A4A24F2528}"/>
    <cellStyle name="SAPBEXHLevel0 6 6 3" xfId="32008" xr:uid="{D710F703-135D-4DCB-8D11-41948813D063}"/>
    <cellStyle name="SAPBEXHLevel0 6 7" xfId="24780" xr:uid="{AD3BAC37-5EB7-467B-888C-603D5858363F}"/>
    <cellStyle name="SAPBEXHLevel0 6 7 2" xfId="27488" xr:uid="{C6C0B227-3FAE-405C-BF14-985C3A53CFEC}"/>
    <cellStyle name="SAPBEXHLevel0 6 7 2 2" xfId="38093" xr:uid="{9349AE11-F985-4C69-82DD-A4FF12732B27}"/>
    <cellStyle name="SAPBEXHLevel0 6 7 3" xfId="36631" xr:uid="{19123907-8B56-4DC3-942E-050DBB3E6798}"/>
    <cellStyle name="SAPBEXHLevel0 7" xfId="6981" xr:uid="{E9DBDE56-E1BC-489B-95EE-0633A9E4C55A}"/>
    <cellStyle name="SAPBEXHLevel0 7 2" xfId="9069" xr:uid="{56123BCA-3D99-4A6C-BF0F-C776FDEF02DB}"/>
    <cellStyle name="SAPBEXHLevel0 7 2 2" xfId="15022" xr:uid="{F32750BB-3744-4E21-88FD-4591A81EF628}"/>
    <cellStyle name="SAPBEXHLevel0 7 2 2 2" xfId="21731" xr:uid="{66704345-F652-4A47-933C-C87E5D7ACD15}"/>
    <cellStyle name="SAPBEXHLevel0 7 2 2 2 2" xfId="36115" xr:uid="{FE36EB51-C2E6-43F3-999C-8D08527E8233}"/>
    <cellStyle name="SAPBEXHLevel0 7 2 2 3" xfId="32015" xr:uid="{41689181-ADCE-4FAD-B54E-2775601971EF}"/>
    <cellStyle name="SAPBEXHLevel0 7 2 3" xfId="26425" xr:uid="{74FAA098-955D-41BD-839C-059C2EEA1766}"/>
    <cellStyle name="SAPBEXHLevel0 7 2 3 2" xfId="37392" xr:uid="{652A77F9-0599-4BCC-ADB5-2B8F95EC23F1}"/>
    <cellStyle name="SAPBEXHLevel0 7 2 4" xfId="30637" xr:uid="{A43CDEAF-A9DE-44B6-9815-44871F25FFFC}"/>
    <cellStyle name="SAPBEXHLevel0 7 3" xfId="9284" xr:uid="{5E49CF4A-08D8-4884-AA49-A47A39517310}"/>
    <cellStyle name="SAPBEXHLevel0 7 3 2" xfId="15023" xr:uid="{E856E39E-DBED-4579-BE55-757AADC2AAFB}"/>
    <cellStyle name="SAPBEXHLevel0 7 3 2 2" xfId="26571" xr:uid="{91266616-3BD7-4925-87C9-11B59A2C653B}"/>
    <cellStyle name="SAPBEXHLevel0 7 3 2 2 2" xfId="37515" xr:uid="{2F54AE51-7762-44EE-9B2A-2626D642EA2A}"/>
    <cellStyle name="SAPBEXHLevel0 7 3 2 3" xfId="32016" xr:uid="{976F5402-D6B3-4C71-A8AD-195F1983DBC5}"/>
    <cellStyle name="SAPBEXHLevel0 7 3 3" xfId="26849" xr:uid="{9ABC7FDE-5FD1-4506-B814-DD4D76EDAEB4}"/>
    <cellStyle name="SAPBEXHLevel0 7 3 3 2" xfId="37638" xr:uid="{F7B1F181-9730-41AF-A92F-0772636E3556}"/>
    <cellStyle name="SAPBEXHLevel0 7 3 4" xfId="30827" xr:uid="{21A853B5-E6F6-4524-BFA8-F7A086F4D247}"/>
    <cellStyle name="SAPBEXHLevel0 7 4" xfId="12433" xr:uid="{56DBDA1D-7489-41CE-B756-F4AD84089C32}"/>
    <cellStyle name="SAPBEXHLevel0 7 5" xfId="15021" xr:uid="{C490F883-C792-4BD1-92EC-7971BCADC128}"/>
    <cellStyle name="SAPBEXHLevel0 7 5 2" xfId="26570" xr:uid="{B930589D-1872-4448-949F-D388380C7ACB}"/>
    <cellStyle name="SAPBEXHLevel0 7 5 2 2" xfId="37514" xr:uid="{1D2B36CF-470E-421D-9185-AEC8161713A9}"/>
    <cellStyle name="SAPBEXHLevel0 7 5 3" xfId="32014" xr:uid="{5239C3E5-0CC2-49E6-A49E-F35634E70167}"/>
    <cellStyle name="SAPBEXHLevel0 7 6" xfId="24638" xr:uid="{D1D1C495-2DFA-4A8A-BDE8-FCFC0E167FA6}"/>
    <cellStyle name="SAPBEXHLevel0 7 6 2" xfId="22998" xr:uid="{A8C6158D-F0DA-4E90-BA28-CEEC15BC08CD}"/>
    <cellStyle name="SAPBEXHLevel0 7 6 2 2" xfId="36316" xr:uid="{7223D229-7867-4B85-B2C4-D486D2A25FAE}"/>
    <cellStyle name="SAPBEXHLevel0 7 6 3" xfId="36601" xr:uid="{005AF4B8-B395-4D89-BD97-F3FF5671BA17}"/>
    <cellStyle name="SAPBEXHLevel0 8" xfId="12425" xr:uid="{4D7FCE0B-3A4D-4D0C-A557-726DEF130FF3}"/>
    <cellStyle name="SAPBEXHLevel0 9" xfId="25214" xr:uid="{C530CEC6-FFA5-46EA-BBB5-F53438B16CBC}"/>
    <cellStyle name="SAPBEXHLevel0X" xfId="7570" xr:uid="{E9627E6B-1284-4D2D-BE86-475154F0C7DE}"/>
    <cellStyle name="SAPBEXHLevel0X 10" xfId="12434" xr:uid="{73010FB5-2DAF-4635-AC1E-4149D01B69F6}"/>
    <cellStyle name="SAPBEXHLevel0X 11" xfId="15024" xr:uid="{13777B70-4F4C-4046-9984-C3F9A46B50AD}"/>
    <cellStyle name="SAPBEXHLevel0X 11 2" xfId="21029" xr:uid="{1A6FFD35-8820-4529-B7AE-1AA393E458EF}"/>
    <cellStyle name="SAPBEXHLevel0X 11 2 2" xfId="35948" xr:uid="{AF329AAA-2EA6-4833-8DF7-886F64C0D106}"/>
    <cellStyle name="SAPBEXHLevel0X 11 3" xfId="32017" xr:uid="{1F973BDF-6301-4D52-B545-65923599374E}"/>
    <cellStyle name="SAPBEXHLevel0X 12" xfId="25105" xr:uid="{393BF0D7-3BEB-4CBF-A77F-A87F9A88A27F}"/>
    <cellStyle name="SAPBEXHLevel0X 12 2" xfId="23429" xr:uid="{5E49848A-DE0E-4B38-857E-A1CB215328E0}"/>
    <cellStyle name="SAPBEXHLevel0X 12 2 2" xfId="36424" xr:uid="{C97726CC-C6C5-4302-BBFD-F1D11F569E81}"/>
    <cellStyle name="SAPBEXHLevel0X 12 3" xfId="36690" xr:uid="{684F825D-EB3C-4A27-BF4A-4450DC45C527}"/>
    <cellStyle name="SAPBEXHLevel0X 2" xfId="7367" xr:uid="{C08907B5-B8D4-4FE1-8C76-0384F39C6145}"/>
    <cellStyle name="SAPBEXHLevel0X 2 2" xfId="9155" xr:uid="{746662DC-4C7B-432C-A339-FE34ACAA14B0}"/>
    <cellStyle name="SAPBEXHLevel0X 2 2 2" xfId="15026" xr:uid="{8530A0D2-D76B-41F7-B9DA-5CD2AF71A55C}"/>
    <cellStyle name="SAPBEXHLevel0X 2 2 2 2" xfId="26534" xr:uid="{F301831F-2297-4A65-8E36-AB86C4F3E8A8}"/>
    <cellStyle name="SAPBEXHLevel0X 2 2 2 2 2" xfId="37482" xr:uid="{61FF15F6-383D-467D-B736-4B9B56457629}"/>
    <cellStyle name="SAPBEXHLevel0X 2 2 2 3" xfId="32019" xr:uid="{71B3FFEA-2A9C-4EAC-AAE0-7EF6DB090E6A}"/>
    <cellStyle name="SAPBEXHLevel0X 2 2 3" xfId="26441" xr:uid="{6EA2BFE4-7AB4-433B-AF1E-CF848ABA0050}"/>
    <cellStyle name="SAPBEXHLevel0X 2 2 3 2" xfId="37408" xr:uid="{3B63BD35-D8F8-4EE1-BCB8-70F5509E249D}"/>
    <cellStyle name="SAPBEXHLevel0X 2 2 4" xfId="30713" xr:uid="{C4FD45CE-E798-4360-900E-8D1266335063}"/>
    <cellStyle name="SAPBEXHLevel0X 2 3" xfId="8651" xr:uid="{4D6E757F-7923-435F-B102-F826BF75C6B5}"/>
    <cellStyle name="SAPBEXHLevel0X 2 3 2" xfId="15027" xr:uid="{9960B704-3BE5-4999-A242-BC5EAF74097B}"/>
    <cellStyle name="SAPBEXHLevel0X 2 3 2 2" xfId="26572" xr:uid="{6055E04E-4CB2-4C4E-82F4-5B916A0F6921}"/>
    <cellStyle name="SAPBEXHLevel0X 2 3 2 2 2" xfId="37516" xr:uid="{CBD6363E-09DA-4D75-89F7-90B0E91CF051}"/>
    <cellStyle name="SAPBEXHLevel0X 2 3 2 3" xfId="32020" xr:uid="{B65A5117-F47C-4C81-8DE0-E32E3A6F12D6}"/>
    <cellStyle name="SAPBEXHLevel0X 2 3 3" xfId="26413" xr:uid="{AF69DE78-3C04-4EC7-B3C4-4F2D4B4CE8AF}"/>
    <cellStyle name="SAPBEXHLevel0X 2 3 3 2" xfId="37380" xr:uid="{29D3EDF6-C2B6-4C26-8F31-D26FD6261581}"/>
    <cellStyle name="SAPBEXHLevel0X 2 3 4" xfId="30231" xr:uid="{FAB45193-8A57-4984-9E77-340F8A303616}"/>
    <cellStyle name="SAPBEXHLevel0X 2 4" xfId="12435" xr:uid="{3AE068A3-58CD-47E9-BDA7-3BA35190DDE6}"/>
    <cellStyle name="SAPBEXHLevel0X 2 5" xfId="15025" xr:uid="{2D8CE05F-BE55-4E4D-9622-9AF0B906E7E8}"/>
    <cellStyle name="SAPBEXHLevel0X 2 5 2" xfId="22064" xr:uid="{F9536DFD-9562-4AF7-9E9B-EEEA8C80EA7C}"/>
    <cellStyle name="SAPBEXHLevel0X 2 5 2 2" xfId="36221" xr:uid="{AB34D0BD-2B2A-4CDD-ADD4-839D466CA384}"/>
    <cellStyle name="SAPBEXHLevel0X 2 5 3" xfId="32018" xr:uid="{4B5D427B-CAC7-412C-84BA-D643A67F15CC}"/>
    <cellStyle name="SAPBEXHLevel0X 2 6" xfId="24939" xr:uid="{EB3EF449-75B0-4696-85E1-24F5677781C2}"/>
    <cellStyle name="SAPBEXHLevel0X 2 6 2" xfId="26799" xr:uid="{AD1F9E5D-A774-4C00-ACD1-51F3BE908120}"/>
    <cellStyle name="SAPBEXHLevel0X 2 6 2 2" xfId="37591" xr:uid="{4EC18008-BADC-40E8-B5F0-CE90B12241EE}"/>
    <cellStyle name="SAPBEXHLevel0X 2 6 3" xfId="36660" xr:uid="{C09F61DB-2838-44AB-956D-40C056DAE123}"/>
    <cellStyle name="SAPBEXHLevel0X 3" xfId="7602" xr:uid="{7F10A35D-8D19-4A26-8F79-B30695DAFA6F}"/>
    <cellStyle name="SAPBEXHLevel0X 3 2" xfId="9201" xr:uid="{B21F404F-33AF-4DAA-88D8-7CF1D6D62D4D}"/>
    <cellStyle name="SAPBEXHLevel0X 3 2 2" xfId="15029" xr:uid="{E42FAD6B-6D37-473B-B819-3F40BBBCB4B0}"/>
    <cellStyle name="SAPBEXHLevel0X 3 2 2 2" xfId="26573" xr:uid="{BD3B539D-444B-49D2-908C-06CECC69F7D6}"/>
    <cellStyle name="SAPBEXHLevel0X 3 2 2 2 2" xfId="37517" xr:uid="{14257B5D-5796-4B9D-85F7-A231C94A5647}"/>
    <cellStyle name="SAPBEXHLevel0X 3 2 2 3" xfId="32022" xr:uid="{776063D8-71B0-4E9F-9735-2E27FA0D62B8}"/>
    <cellStyle name="SAPBEXHLevel0X 3 2 3" xfId="27068" xr:uid="{FDF4C7A7-7453-4E82-98FD-B46C0B8DAAAB}"/>
    <cellStyle name="SAPBEXHLevel0X 3 2 3 2" xfId="37829" xr:uid="{41B18810-2CA7-4463-B796-EBE38354EBAC}"/>
    <cellStyle name="SAPBEXHLevel0X 3 2 4" xfId="30754" xr:uid="{4DEC5A25-11AF-42EA-B316-3704155C1218}"/>
    <cellStyle name="SAPBEXHLevel0X 3 3" xfId="8619" xr:uid="{C455681E-3A05-46B4-8280-38F367A80486}"/>
    <cellStyle name="SAPBEXHLevel0X 3 3 2" xfId="15030" xr:uid="{D555C2D6-8055-459C-9D4D-A47F09391C1B}"/>
    <cellStyle name="SAPBEXHLevel0X 3 3 2 2" xfId="19246" xr:uid="{A3ACF6A2-0F3C-4971-8E42-96DD12A1FF85}"/>
    <cellStyle name="SAPBEXHLevel0X 3 3 2 2 2" xfId="35498" xr:uid="{E085E030-D05E-4D08-925A-7021732824A7}"/>
    <cellStyle name="SAPBEXHLevel0X 3 3 2 3" xfId="32023" xr:uid="{535BC92E-E6F3-43B7-9BAF-F2A240E9B56B}"/>
    <cellStyle name="SAPBEXHLevel0X 3 3 3" xfId="23402" xr:uid="{E075ABDD-6185-41DD-BACB-C3E812A8BE37}"/>
    <cellStyle name="SAPBEXHLevel0X 3 3 3 2" xfId="36416" xr:uid="{0520AE2D-8A12-455A-BF51-538E977CB214}"/>
    <cellStyle name="SAPBEXHLevel0X 3 3 4" xfId="30200" xr:uid="{79817231-D8A8-4ABD-A32E-84FFAB3E205D}"/>
    <cellStyle name="SAPBEXHLevel0X 3 4" xfId="12436" xr:uid="{96E43481-2F12-4D49-9EA8-373A9206B499}"/>
    <cellStyle name="SAPBEXHLevel0X 3 5" xfId="15028" xr:uid="{D53E0DE4-9C02-475A-9E61-FB5E9DA79704}"/>
    <cellStyle name="SAPBEXHLevel0X 3 5 2" xfId="23391" xr:uid="{B6497A21-D844-4674-B623-F65724A1E2C7}"/>
    <cellStyle name="SAPBEXHLevel0X 3 5 2 2" xfId="36409" xr:uid="{10A8B00A-6235-4F9C-AF24-0BF58ECCE7D2}"/>
    <cellStyle name="SAPBEXHLevel0X 3 5 3" xfId="32021" xr:uid="{422CB949-B454-4A63-A926-AFE25F1A977D}"/>
    <cellStyle name="SAPBEXHLevel0X 3 6" xfId="25136" xr:uid="{7770EE53-B69F-45E2-B78B-A340701D6103}"/>
    <cellStyle name="SAPBEXHLevel0X 3 6 2" xfId="26399" xr:uid="{FB6E044A-A3D8-442A-A84D-43D8D7BEDAE0}"/>
    <cellStyle name="SAPBEXHLevel0X 3 6 2 2" xfId="37366" xr:uid="{D3898446-8E75-4B3E-A387-3B0E95DB17F5}"/>
    <cellStyle name="SAPBEXHLevel0X 3 6 3" xfId="36697" xr:uid="{7B3B4E58-C2D9-4E8A-BE81-F76DAA12F81A}"/>
    <cellStyle name="SAPBEXHLevel0X 4" xfId="7383" xr:uid="{72AE9E5F-CB91-46CE-852A-4EBB20127034}"/>
    <cellStyle name="SAPBEXHLevel0X 4 2" xfId="9159" xr:uid="{E2476DF9-5A75-4D64-8E82-02B58CA3BCED}"/>
    <cellStyle name="SAPBEXHLevel0X 4 2 2" xfId="15032" xr:uid="{B71636C9-8582-4983-AE7F-4C234449A6AD}"/>
    <cellStyle name="SAPBEXHLevel0X 4 2 2 2" xfId="18847" xr:uid="{E54E8F4C-A90A-4D9C-850D-1F39A5CD1FBA}"/>
    <cellStyle name="SAPBEXHLevel0X 4 2 2 2 2" xfId="35346" xr:uid="{86C74F15-DA26-4F8B-A219-6CB9FC3619BF}"/>
    <cellStyle name="SAPBEXHLevel0X 4 2 2 3" xfId="32025" xr:uid="{4C67147A-5287-4099-8F16-A0C46C9C07A4}"/>
    <cellStyle name="SAPBEXHLevel0X 4 2 3" xfId="23426" xr:uid="{353FAF25-2F48-4C53-851B-8C536FAFE885}"/>
    <cellStyle name="SAPBEXHLevel0X 4 2 3 2" xfId="36422" xr:uid="{826F6062-90A2-4E7D-B365-2956E222080C}"/>
    <cellStyle name="SAPBEXHLevel0X 4 2 4" xfId="30717" xr:uid="{87E1F449-6C10-4EB9-923C-45649C3C090D}"/>
    <cellStyle name="SAPBEXHLevel0X 4 3" xfId="8646" xr:uid="{84F6F752-D400-494A-AC7E-EC063A0D8536}"/>
    <cellStyle name="SAPBEXHLevel0X 4 3 2" xfId="15033" xr:uid="{2D335EAE-0E1A-404A-938D-D062F62B9A22}"/>
    <cellStyle name="SAPBEXHLevel0X 4 3 2 2" xfId="21133" xr:uid="{C90B588C-2638-464B-A0F1-3CD205D9C12D}"/>
    <cellStyle name="SAPBEXHLevel0X 4 3 2 2 2" xfId="35985" xr:uid="{044427DA-53DD-459D-8FD1-FF68DC370FE6}"/>
    <cellStyle name="SAPBEXHLevel0X 4 3 2 3" xfId="32026" xr:uid="{1DC3FFFE-6EDD-43B6-8115-3380ECAC0943}"/>
    <cellStyle name="SAPBEXHLevel0X 4 3 3" xfId="21111" xr:uid="{D1655F9E-03E1-4347-B08F-BB519B325A84}"/>
    <cellStyle name="SAPBEXHLevel0X 4 3 3 2" xfId="35974" xr:uid="{1E3FFEA2-CB47-4C52-BDA0-83DE98732B49}"/>
    <cellStyle name="SAPBEXHLevel0X 4 3 4" xfId="30226" xr:uid="{661E4960-B967-4A56-933B-2C4DEC948AD6}"/>
    <cellStyle name="SAPBEXHLevel0X 4 4" xfId="12437" xr:uid="{9D7ED916-BF5A-412C-ABBA-E486C534420F}"/>
    <cellStyle name="SAPBEXHLevel0X 4 5" xfId="15031" xr:uid="{24F54299-3C66-4319-AD99-F97C13CACC0C}"/>
    <cellStyle name="SAPBEXHLevel0X 4 5 2" xfId="26592" xr:uid="{6F91C670-E070-44AB-A84E-84DAEC33ADEF}"/>
    <cellStyle name="SAPBEXHLevel0X 4 5 2 2" xfId="37529" xr:uid="{94CCA1A4-6D16-4DF0-8E76-DDAE30C5CE3A}"/>
    <cellStyle name="SAPBEXHLevel0X 4 5 3" xfId="32024" xr:uid="{D81765EF-BE1D-4C00-9279-28E75583BA49}"/>
    <cellStyle name="SAPBEXHLevel0X 4 6" xfId="24953" xr:uid="{511D71A4-1B28-419C-810E-F3DEAEF856AB}"/>
    <cellStyle name="SAPBEXHLevel0X 4 6 2" xfId="18208" xr:uid="{FB66BDFA-9575-4750-9718-D3B318F5507D}"/>
    <cellStyle name="SAPBEXHLevel0X 4 6 2 2" xfId="35115" xr:uid="{6BFD6670-1EE7-4473-8BCE-D51763BFBAA8}"/>
    <cellStyle name="SAPBEXHLevel0X 4 6 3" xfId="36665" xr:uid="{E2DB57AC-6B3A-486E-913C-4FEE3968220F}"/>
    <cellStyle name="SAPBEXHLevel0X 5" xfId="7095" xr:uid="{290E23DA-6E2C-4054-9D8C-3859409610DC}"/>
    <cellStyle name="SAPBEXHLevel0X 5 2" xfId="7721" xr:uid="{DD210200-9B9A-4C7D-99B6-40349F9E68E2}"/>
    <cellStyle name="SAPBEXHLevel0X 5 2 2" xfId="9223" xr:uid="{8A6EA94F-5802-4EE4-A2A3-D4217843E968}"/>
    <cellStyle name="SAPBEXHLevel0X 5 2 2 2" xfId="15036" xr:uid="{CF6C367D-A322-433A-B6AD-5CCA4F532050}"/>
    <cellStyle name="SAPBEXHLevel0X 5 2 2 2 2" xfId="20972" xr:uid="{B29A78DF-6263-4519-AB96-64CA637A91B3}"/>
    <cellStyle name="SAPBEXHLevel0X 5 2 2 2 2 2" xfId="35930" xr:uid="{54EB76FC-D954-4DCD-AD7C-000A2D5CCAC8}"/>
    <cellStyle name="SAPBEXHLevel0X 5 2 2 2 3" xfId="32029" xr:uid="{D40AD533-9937-4177-A77E-D1E66387056F}"/>
    <cellStyle name="SAPBEXHLevel0X 5 2 2 3" xfId="19608" xr:uid="{2AF93CF5-9983-4E23-BA57-BC6CD56F376B}"/>
    <cellStyle name="SAPBEXHLevel0X 5 2 2 3 2" xfId="35628" xr:uid="{16D0CA80-5911-4EB1-8841-FD3CB35DFD89}"/>
    <cellStyle name="SAPBEXHLevel0X 5 2 2 4" xfId="30772" xr:uid="{256A92E9-8900-4776-B7C9-E0E46EBAB164}"/>
    <cellStyle name="SAPBEXHLevel0X 5 2 3" xfId="8480" xr:uid="{CA53AC99-8370-4DD7-B9A9-C98895C0C0BF}"/>
    <cellStyle name="SAPBEXHLevel0X 5 2 3 2" xfId="15037" xr:uid="{2EA1533A-6D2E-42F8-8B00-19BE3EA82075}"/>
    <cellStyle name="SAPBEXHLevel0X 5 2 3 2 2" xfId="26574" xr:uid="{3A7874EC-28B9-4157-A9AC-17186AD41AA2}"/>
    <cellStyle name="SAPBEXHLevel0X 5 2 3 2 2 2" xfId="37518" xr:uid="{35D77368-F390-4935-A7B0-C6AA4848DB6E}"/>
    <cellStyle name="SAPBEXHLevel0X 5 2 3 2 3" xfId="32030" xr:uid="{4250DF66-DE58-44AD-9CCE-33D1C6341ABD}"/>
    <cellStyle name="SAPBEXHLevel0X 5 2 3 3" xfId="26921" xr:uid="{79FAC7EE-D790-4B70-A35B-07BB5C6A9390}"/>
    <cellStyle name="SAPBEXHLevel0X 5 2 3 3 2" xfId="37703" xr:uid="{44896FBE-A577-4819-867F-99334002E99E}"/>
    <cellStyle name="SAPBEXHLevel0X 5 2 3 4" xfId="30124" xr:uid="{8CF6287D-902E-481F-A8BB-4FC6F00FFD44}"/>
    <cellStyle name="SAPBEXHLevel0X 5 2 4" xfId="12439" xr:uid="{164ABC14-0DC1-468C-B394-989916111F78}"/>
    <cellStyle name="SAPBEXHLevel0X 5 2 5" xfId="15035" xr:uid="{FA2F8464-DF38-47D7-B503-A102645F15C1}"/>
    <cellStyle name="SAPBEXHLevel0X 5 2 5 2" xfId="19472" xr:uid="{47228245-4119-4574-9C61-EA9438DB93F1}"/>
    <cellStyle name="SAPBEXHLevel0X 5 2 5 2 2" xfId="35575" xr:uid="{99ADFDD8-92B0-4FFA-9264-3DC6C51B8B19}"/>
    <cellStyle name="SAPBEXHLevel0X 5 2 5 3" xfId="32028" xr:uid="{61A5D524-8215-4F08-BD32-9E429B6AC1D5}"/>
    <cellStyle name="SAPBEXHLevel0X 5 2 6" xfId="25234" xr:uid="{5F60A970-41D9-4FFE-B824-30AFA18EB61D}"/>
    <cellStyle name="SAPBEXHLevel0X 5 2 6 2" xfId="26912" xr:uid="{E5AF7FCB-D64E-4DFE-9D5E-9D4482A5E792}"/>
    <cellStyle name="SAPBEXHLevel0X 5 2 6 2 2" xfId="37694" xr:uid="{935730F9-A649-4603-A88B-E4A025F6BCC6}"/>
    <cellStyle name="SAPBEXHLevel0X 5 2 6 3" xfId="36714" xr:uid="{8C0D8891-B81D-4DD3-9807-C37BB0FC9B21}"/>
    <cellStyle name="SAPBEXHLevel0X 5 3" xfId="9100" xr:uid="{1B3929AD-70ED-4C21-8039-BD007A6FD378}"/>
    <cellStyle name="SAPBEXHLevel0X 5 3 2" xfId="15038" xr:uid="{22F16B73-B5B7-4C1C-9DCE-A41BBB3546F4}"/>
    <cellStyle name="SAPBEXHLevel0X 5 3 2 2" xfId="18523" xr:uid="{65DA5207-926D-4F6C-8F1A-FB76677C1D1F}"/>
    <cellStyle name="SAPBEXHLevel0X 5 3 2 2 2" xfId="35241" xr:uid="{10D0EB65-1A03-4C58-8FF2-6F6D6D79CE01}"/>
    <cellStyle name="SAPBEXHLevel0X 5 3 2 3" xfId="32031" xr:uid="{C0680F1D-285D-4236-A2A1-413E5C2D1B4F}"/>
    <cellStyle name="SAPBEXHLevel0X 5 3 3" xfId="19990" xr:uid="{40CE5479-76DE-4D9D-B058-6DFC4328B17E}"/>
    <cellStyle name="SAPBEXHLevel0X 5 3 3 2" xfId="35736" xr:uid="{131849B9-42BC-49E6-A059-1DA3D2E816DC}"/>
    <cellStyle name="SAPBEXHLevel0X 5 3 4" xfId="30665" xr:uid="{1303D85F-28A5-4207-881D-C413B1AFFAC4}"/>
    <cellStyle name="SAPBEXHLevel0X 5 4" xfId="8682" xr:uid="{2C8A68EF-2220-4F50-8C01-4A98A9758DDB}"/>
    <cellStyle name="SAPBEXHLevel0X 5 4 2" xfId="15039" xr:uid="{374EC67E-5C0E-4759-9643-BDA86A87F810}"/>
    <cellStyle name="SAPBEXHLevel0X 5 4 2 2" xfId="18490" xr:uid="{CB4FBA97-18D2-4581-8F9D-943CE673398B}"/>
    <cellStyle name="SAPBEXHLevel0X 5 4 2 2 2" xfId="35222" xr:uid="{F62667A3-9D23-4200-A26A-1982BFB47132}"/>
    <cellStyle name="SAPBEXHLevel0X 5 4 2 3" xfId="32032" xr:uid="{D506B32C-A2E0-4F9A-A1ED-3F6A7391C097}"/>
    <cellStyle name="SAPBEXHLevel0X 5 4 3" xfId="19522" xr:uid="{3C34F679-FE3C-43F5-9435-8FEB0DD2A08F}"/>
    <cellStyle name="SAPBEXHLevel0X 5 4 3 2" xfId="35599" xr:uid="{3C63CC5D-725B-411C-9098-D7BA1977FAE9}"/>
    <cellStyle name="SAPBEXHLevel0X 5 4 4" xfId="30261" xr:uid="{976A4EE7-C5DA-46AC-8833-0C7ECE196A9A}"/>
    <cellStyle name="SAPBEXHLevel0X 5 5" xfId="12438" xr:uid="{01EB5662-D947-4653-AAC5-7C03EABDDA50}"/>
    <cellStyle name="SAPBEXHLevel0X 5 6" xfId="15034" xr:uid="{3A2BBFB6-2057-4568-89D8-AAECF36A045E}"/>
    <cellStyle name="SAPBEXHLevel0X 5 6 2" xfId="18721" xr:uid="{F54205D2-ED49-4F8E-B938-8FF7B0241E04}"/>
    <cellStyle name="SAPBEXHLevel0X 5 6 2 2" xfId="35296" xr:uid="{63B5386C-6840-4987-882E-DD168CB16BB9}"/>
    <cellStyle name="SAPBEXHLevel0X 5 6 3" xfId="32027" xr:uid="{4584C6C8-E679-4ADA-85EF-1A0065E4489C}"/>
    <cellStyle name="SAPBEXHLevel0X 5 7" xfId="24726" xr:uid="{02567C27-ECEB-4322-9741-3154E915B633}"/>
    <cellStyle name="SAPBEXHLevel0X 5 7 2" xfId="19670" xr:uid="{4A35FBBC-C094-46FC-BD37-B3F677C03873}"/>
    <cellStyle name="SAPBEXHLevel0X 5 7 2 2" xfId="35656" xr:uid="{102941CA-E73A-4D44-8858-5DD3D83D4D4E}"/>
    <cellStyle name="SAPBEXHLevel0X 5 7 3" xfId="36623" xr:uid="{F0A5B713-1D8D-4853-871B-1782D2BF2C22}"/>
    <cellStyle name="SAPBEXHLevel0X 6" xfId="7645" xr:uid="{B359D1A4-C691-4423-A9DC-BCC81490A103}"/>
    <cellStyle name="SAPBEXHLevel0X 6 2" xfId="7770" xr:uid="{2AD97DE3-4DEF-4057-86D1-71626B9AFFC8}"/>
    <cellStyle name="SAPBEXHLevel0X 6 2 2" xfId="9234" xr:uid="{9453E2A7-568E-4E71-9B14-31249875312E}"/>
    <cellStyle name="SAPBEXHLevel0X 6 2 2 2" xfId="15042" xr:uid="{751423D1-2193-4217-BDBE-861831AB3505}"/>
    <cellStyle name="SAPBEXHLevel0X 6 2 2 2 2" xfId="21934" xr:uid="{C1C915E8-C9C5-4E27-A232-A44DF39526B5}"/>
    <cellStyle name="SAPBEXHLevel0X 6 2 2 2 2 2" xfId="36182" xr:uid="{88442C5D-FFE5-4ED2-B195-7674EFE04D7E}"/>
    <cellStyle name="SAPBEXHLevel0X 6 2 2 2 3" xfId="32035" xr:uid="{068A4B06-65A1-487E-A83A-F200419F481A}"/>
    <cellStyle name="SAPBEXHLevel0X 6 2 2 3" xfId="27331" xr:uid="{F7E7148A-56AB-4985-8834-129D2C8F7F8A}"/>
    <cellStyle name="SAPBEXHLevel0X 6 2 2 3 2" xfId="38023" xr:uid="{A7CBE471-FF75-4666-B0D2-A329A9A48CA1}"/>
    <cellStyle name="SAPBEXHLevel0X 6 2 2 4" xfId="30781" xr:uid="{C87B0737-EFFB-4300-930B-7E5270534E80}"/>
    <cellStyle name="SAPBEXHLevel0X 6 2 3" xfId="8603" xr:uid="{58762176-B991-4CF4-8BF2-5242C8B9336A}"/>
    <cellStyle name="SAPBEXHLevel0X 6 2 3 2" xfId="15043" xr:uid="{6E13B1F8-E5AB-4937-905A-CED0029D3141}"/>
    <cellStyle name="SAPBEXHLevel0X 6 2 3 2 2" xfId="19403" xr:uid="{C3D3EDAE-803D-470A-AE5C-439B5776A113}"/>
    <cellStyle name="SAPBEXHLevel0X 6 2 3 2 2 2" xfId="35558" xr:uid="{1E19E762-9E76-429F-A533-F08614A7CE70}"/>
    <cellStyle name="SAPBEXHLevel0X 6 2 3 2 3" xfId="32036" xr:uid="{0E1AA258-F306-4E26-B542-65C8DA9E91B8}"/>
    <cellStyle name="SAPBEXHLevel0X 6 2 3 3" xfId="26812" xr:uid="{2991EC9C-63C3-45C6-82F2-6CB506381FE4}"/>
    <cellStyle name="SAPBEXHLevel0X 6 2 3 3 2" xfId="37604" xr:uid="{B521E0F9-6006-40DF-87E2-71B4CED8BEC4}"/>
    <cellStyle name="SAPBEXHLevel0X 6 2 3 4" xfId="30184" xr:uid="{C34E9913-CD89-44CC-B1DC-28E0F75700D4}"/>
    <cellStyle name="SAPBEXHLevel0X 6 2 4" xfId="12441" xr:uid="{858DF6E8-8555-4AFF-8F37-B37B888F47F8}"/>
    <cellStyle name="SAPBEXHLevel0X 6 2 5" xfId="15041" xr:uid="{CACF207D-0757-455D-A16E-4E5734E258D5}"/>
    <cellStyle name="SAPBEXHLevel0X 6 2 5 2" xfId="21405" xr:uid="{B2643870-0113-4EB4-A38D-92C23295B0B4}"/>
    <cellStyle name="SAPBEXHLevel0X 6 2 5 2 2" xfId="36068" xr:uid="{1B077DD0-D61B-41DF-B132-D00F04E44F5F}"/>
    <cellStyle name="SAPBEXHLevel0X 6 2 5 3" xfId="32034" xr:uid="{C446E88E-88EC-4DEF-A257-764BB807E91B}"/>
    <cellStyle name="SAPBEXHLevel0X 6 2 6" xfId="25277" xr:uid="{6B68259D-59A2-43C8-A2AB-55D39F6FBC81}"/>
    <cellStyle name="SAPBEXHLevel0X 6 2 6 2" xfId="18435" xr:uid="{607A5AB1-760E-4D3F-A03E-A61DE4C4947D}"/>
    <cellStyle name="SAPBEXHLevel0X 6 2 6 2 2" xfId="35205" xr:uid="{383B57A7-362F-43A5-93E7-D000AF317B50}"/>
    <cellStyle name="SAPBEXHLevel0X 6 2 6 3" xfId="36720" xr:uid="{29D5D36D-DC75-484B-99FD-10B3EF206158}"/>
    <cellStyle name="SAPBEXHLevel0X 6 3" xfId="9210" xr:uid="{46E84F68-D8BD-439B-B10D-21F7EAFF0BA0}"/>
    <cellStyle name="SAPBEXHLevel0X 6 3 2" xfId="15044" xr:uid="{756CEC33-6B74-44C3-8DC8-E434A9D83E29}"/>
    <cellStyle name="SAPBEXHLevel0X 6 3 2 2" xfId="18732" xr:uid="{4837F133-DF39-41D7-ACC6-17E39F1BFBFC}"/>
    <cellStyle name="SAPBEXHLevel0X 6 3 2 2 2" xfId="35299" xr:uid="{2B0F243D-7DD3-4D27-A329-FEB5827D1660}"/>
    <cellStyle name="SAPBEXHLevel0X 6 3 2 3" xfId="32037" xr:uid="{2B4ED537-2B18-4738-B2E0-F793F23A0959}"/>
    <cellStyle name="SAPBEXHLevel0X 6 3 3" xfId="19154" xr:uid="{60B2756F-9F2E-4F9A-AF22-D4C206E21C50}"/>
    <cellStyle name="SAPBEXHLevel0X 6 3 3 2" xfId="35446" xr:uid="{905FD94D-B8DD-414F-A598-B8B6507A98A9}"/>
    <cellStyle name="SAPBEXHLevel0X 6 3 4" xfId="30761" xr:uid="{7B8E630A-B28E-4C45-AA13-E3793F3C3A94}"/>
    <cellStyle name="SAPBEXHLevel0X 6 4" xfId="8613" xr:uid="{5A60B615-EFCD-45F4-9339-ACB3A1A360E5}"/>
    <cellStyle name="SAPBEXHLevel0X 6 4 2" xfId="15045" xr:uid="{FE1BDDEC-4083-4861-8B15-C768DF450D58}"/>
    <cellStyle name="SAPBEXHLevel0X 6 4 2 2" xfId="19244" xr:uid="{810C3BBA-50D3-419E-A752-D03B93EA6ECC}"/>
    <cellStyle name="SAPBEXHLevel0X 6 4 2 2 2" xfId="35496" xr:uid="{171789B6-D046-417C-8E96-26E789B82CB7}"/>
    <cellStyle name="SAPBEXHLevel0X 6 4 2 3" xfId="32038" xr:uid="{F0D13CEC-6643-4495-B3F3-5C1A3263EA78}"/>
    <cellStyle name="SAPBEXHLevel0X 6 4 3" xfId="19669" xr:uid="{21846A71-7EEE-4C9F-8011-962672BA886F}"/>
    <cellStyle name="SAPBEXHLevel0X 6 4 3 2" xfId="35655" xr:uid="{571926CF-161C-49D2-8EB2-4E901CDB6D2C}"/>
    <cellStyle name="SAPBEXHLevel0X 6 4 4" xfId="30194" xr:uid="{6300E291-3F55-4FB1-86C0-2C1AA3D81399}"/>
    <cellStyle name="SAPBEXHLevel0X 6 5" xfId="12440" xr:uid="{AEC391DF-4C7F-4675-B333-43B1A058B013}"/>
    <cellStyle name="SAPBEXHLevel0X 6 6" xfId="15040" xr:uid="{C08429DE-7938-451A-AB10-23B1E21027FB}"/>
    <cellStyle name="SAPBEXHLevel0X 6 6 2" xfId="19247" xr:uid="{A8698204-4DF9-4BFB-B78A-DA268ED7ECAD}"/>
    <cellStyle name="SAPBEXHLevel0X 6 6 2 2" xfId="35499" xr:uid="{EF0F97FA-972B-41A8-B446-AEC23897C2C0}"/>
    <cellStyle name="SAPBEXHLevel0X 6 6 3" xfId="32033" xr:uid="{09D0FD75-8017-49F7-9A39-EAEA44ECCB39}"/>
    <cellStyle name="SAPBEXHLevel0X 6 7" xfId="25167" xr:uid="{2E0D83F0-F3EA-402E-9A35-DBE325632920}"/>
    <cellStyle name="SAPBEXHLevel0X 6 7 2" xfId="19375" xr:uid="{95F8A8B5-E20B-4DEE-B30C-C81BF25C8DD6}"/>
    <cellStyle name="SAPBEXHLevel0X 6 7 2 2" xfId="35548" xr:uid="{A4A3C189-71DF-414D-A93B-C56DB77B12C1}"/>
    <cellStyle name="SAPBEXHLevel0X 6 7 3" xfId="36703" xr:uid="{C7E53ED7-9FE7-4917-8EF5-12316F5A236B}"/>
    <cellStyle name="SAPBEXHLevel0X 7" xfId="7245" xr:uid="{0A8286F0-CC67-4092-B27F-D673B8543E6A}"/>
    <cellStyle name="SAPBEXHLevel0X 7 2" xfId="9132" xr:uid="{2F9A9340-5582-431F-9D9F-C3F360A0F4CD}"/>
    <cellStyle name="SAPBEXHLevel0X 7 2 2" xfId="15047" xr:uid="{7AC86F12-B708-4517-B38E-AD8EC2EA40EC}"/>
    <cellStyle name="SAPBEXHLevel0X 7 2 2 2" xfId="19245" xr:uid="{5827607D-F613-4AAE-BA1C-748039BDA052}"/>
    <cellStyle name="SAPBEXHLevel0X 7 2 2 2 2" xfId="35497" xr:uid="{3A4C0A65-8AD9-4C4D-A544-F7381AD44F8D}"/>
    <cellStyle name="SAPBEXHLevel0X 7 2 2 3" xfId="32040" xr:uid="{8993B536-1E14-492F-866D-D94A0CC89461}"/>
    <cellStyle name="SAPBEXHLevel0X 7 2 3" xfId="26306" xr:uid="{D856D8DF-E66E-417C-8EF4-660924F29027}"/>
    <cellStyle name="SAPBEXHLevel0X 7 2 3 2" xfId="37345" xr:uid="{F32068AE-8D5B-4C79-A5EE-999DA7CE2656}"/>
    <cellStyle name="SAPBEXHLevel0X 7 2 4" xfId="30690" xr:uid="{4DAC4CA2-7B6F-4A65-9B73-6AC3B63B3816}"/>
    <cellStyle name="SAPBEXHLevel0X 7 3" xfId="8667" xr:uid="{D71D339B-5253-4CE0-A768-79A7CA3C2C4B}"/>
    <cellStyle name="SAPBEXHLevel0X 7 3 2" xfId="15048" xr:uid="{DBB46308-2ED2-4938-9E2D-FF5F093E407C}"/>
    <cellStyle name="SAPBEXHLevel0X 7 3 2 2" xfId="21409" xr:uid="{B893DF1A-09D0-426A-A2AC-18B61D6761FB}"/>
    <cellStyle name="SAPBEXHLevel0X 7 3 2 2 2" xfId="36072" xr:uid="{8535F9A9-42D4-4EE0-B328-997B4ADC6D03}"/>
    <cellStyle name="SAPBEXHLevel0X 7 3 2 3" xfId="32041" xr:uid="{73173B38-7EBD-4502-A029-8FC6A2CBB013}"/>
    <cellStyle name="SAPBEXHLevel0X 7 3 3" xfId="27064" xr:uid="{56A0E269-B974-4B40-B043-D6954CC07931}"/>
    <cellStyle name="SAPBEXHLevel0X 7 3 3 2" xfId="37825" xr:uid="{6E521A35-7DAA-4452-A994-12ACD2CCB4F2}"/>
    <cellStyle name="SAPBEXHLevel0X 7 3 4" xfId="30247" xr:uid="{ED795BE7-DA93-4844-AF2F-B70417EBB0B9}"/>
    <cellStyle name="SAPBEXHLevel0X 7 4" xfId="12442" xr:uid="{900AE611-6994-49F5-98D1-64086B53194B}"/>
    <cellStyle name="SAPBEXHLevel0X 7 5" xfId="15046" xr:uid="{AE38DBF0-BF9E-4876-B51E-E5BB3678EB33}"/>
    <cellStyle name="SAPBEXHLevel0X 7 5 2" xfId="20554" xr:uid="{635BCC23-A1BD-4B3E-9B40-5A15E34AD5F4}"/>
    <cellStyle name="SAPBEXHLevel0X 7 5 2 2" xfId="35855" xr:uid="{BE5EB67E-C219-439C-A528-EDE5CA467C57}"/>
    <cellStyle name="SAPBEXHLevel0X 7 5 3" xfId="32039" xr:uid="{882150C8-5F09-4710-AC3A-FCF881ED4F48}"/>
    <cellStyle name="SAPBEXHLevel0X 7 6" xfId="24842" xr:uid="{90C68412-2BC7-44CB-8D3A-C70225720974}"/>
    <cellStyle name="SAPBEXHLevel0X 7 6 2" xfId="26907" xr:uid="{BC787588-591B-41C9-B062-7D228B9182AD}"/>
    <cellStyle name="SAPBEXHLevel0X 7 6 2 2" xfId="37689" xr:uid="{B32213B1-7605-4D64-931D-BE8FF4EEF7D8}"/>
    <cellStyle name="SAPBEXHLevel0X 7 6 3" xfId="36643" xr:uid="{FDC7EC61-5FC4-48B0-AE7E-D900723859B2}"/>
    <cellStyle name="SAPBEXHLevel0X 8" xfId="9191" xr:uid="{69079F56-1F09-4642-A2DF-0DC83F60DA0E}"/>
    <cellStyle name="SAPBEXHLevel0X 8 2" xfId="15049" xr:uid="{CABE61E2-D84B-4708-8D6F-89BF28196F84}"/>
    <cellStyle name="SAPBEXHLevel0X 8 2 2" xfId="21933" xr:uid="{16A71EC3-2211-4FFE-9394-17FE8A139612}"/>
    <cellStyle name="SAPBEXHLevel0X 8 2 2 2" xfId="36181" xr:uid="{2465BCA6-275C-45ED-96FF-67FDCFDADC3C}"/>
    <cellStyle name="SAPBEXHLevel0X 8 2 3" xfId="32042" xr:uid="{27FD6502-57F1-49E5-8B46-B0CE49DCE7FE}"/>
    <cellStyle name="SAPBEXHLevel0X 8 3" xfId="26943" xr:uid="{B67F1C0A-E006-4D9F-874C-459979253DF9}"/>
    <cellStyle name="SAPBEXHLevel0X 8 3 2" xfId="37722" xr:uid="{9B65CFA6-0407-4AA1-AF04-266B0B2520C7}"/>
    <cellStyle name="SAPBEXHLevel0X 8 4" xfId="30746" xr:uid="{4AD678D8-336A-4AB8-8532-0BE933F14BAA}"/>
    <cellStyle name="SAPBEXHLevel0X 9" xfId="8626" xr:uid="{21D0DD48-231B-446F-BA88-BF080A4F75D4}"/>
    <cellStyle name="SAPBEXHLevel0X 9 2" xfId="15050" xr:uid="{A12BE20A-7B6A-406D-9A1B-B267F2357E42}"/>
    <cellStyle name="SAPBEXHLevel0X 9 2 2" xfId="18891" xr:uid="{6E6DE8FA-018E-4620-88F8-6C4061044900}"/>
    <cellStyle name="SAPBEXHLevel0X 9 2 2 2" xfId="35365" xr:uid="{0C7A909B-840F-46D1-A9BF-EC33AA82CD4D}"/>
    <cellStyle name="SAPBEXHLevel0X 9 2 3" xfId="32043" xr:uid="{67A687F7-EAC0-433B-A8F1-F08C8A446641}"/>
    <cellStyle name="SAPBEXHLevel0X 9 3" xfId="21123" xr:uid="{AE48F824-1B5D-4B59-B9B8-01D720D6A364}"/>
    <cellStyle name="SAPBEXHLevel0X 9 3 2" xfId="35980" xr:uid="{B9F8DB36-DC0F-4265-802B-DF7F2295CBF4}"/>
    <cellStyle name="SAPBEXHLevel0X 9 4" xfId="30207" xr:uid="{208DE9D1-568A-4200-A10E-6C75BAFBCF86}"/>
    <cellStyle name="SAPBEXHLevel1" xfId="7191" xr:uid="{D8AAE31D-03C8-4930-9A8E-ADB3B6714D6E}"/>
    <cellStyle name="SAPBEXHLevel1 2" xfId="3561" xr:uid="{56707887-7A51-465E-A42A-1972D159BAB0}"/>
    <cellStyle name="SAPBEXHLevel1 2 2" xfId="8728" xr:uid="{F104BE31-56ED-48DD-AA67-9DC5ECB7DCCC}"/>
    <cellStyle name="SAPBEXHLevel1 2 2 2" xfId="15052" xr:uid="{03972FDD-21E9-4F4F-965F-2795D76E051E}"/>
    <cellStyle name="SAPBEXHLevel1 2 2 2 2" xfId="26575" xr:uid="{388DC7AF-0FAB-402E-B20B-DC7BF3921966}"/>
    <cellStyle name="SAPBEXHLevel1 2 2 2 2 2" xfId="37519" xr:uid="{0EB8F706-4CF9-4E7F-B1EE-991F55C9D783}"/>
    <cellStyle name="SAPBEXHLevel1 2 2 2 3" xfId="32045" xr:uid="{BC15543A-3986-461C-89EB-D2C451B93AA1}"/>
    <cellStyle name="SAPBEXHLevel1 2 2 3" xfId="29131" xr:uid="{9BF0F51A-4D5F-4850-9BD4-F9935EF4F4D1}"/>
    <cellStyle name="SAPBEXHLevel1 2 2 3 2" xfId="38242" xr:uid="{341FB59B-1CC4-4BD0-B71E-111125E78390}"/>
    <cellStyle name="SAPBEXHLevel1 2 2 4" xfId="30306" xr:uid="{4DEE7B59-3FE8-4126-9269-5D20128D501C}"/>
    <cellStyle name="SAPBEXHLevel1 2 3" xfId="9003" xr:uid="{434FB4C3-D3A0-49BE-8C90-063DBCBF7368}"/>
    <cellStyle name="SAPBEXHLevel1 2 3 2" xfId="15053" xr:uid="{356231BF-DFD2-4945-917E-CE23321A45C5}"/>
    <cellStyle name="SAPBEXHLevel1 2 3 2 2" xfId="20504" xr:uid="{E9E5CD03-454E-4334-8D6E-FF4732D0DA38}"/>
    <cellStyle name="SAPBEXHLevel1 2 3 2 2 2" xfId="35844" xr:uid="{26951C9E-808B-46A8-844D-011A9F498449}"/>
    <cellStyle name="SAPBEXHLevel1 2 3 2 3" xfId="32046" xr:uid="{515CCD38-F15E-4483-BA69-D73940A738A4}"/>
    <cellStyle name="SAPBEXHLevel1 2 3 3" xfId="26882" xr:uid="{A8AD00EC-5739-4577-9670-518B093D63E2}"/>
    <cellStyle name="SAPBEXHLevel1 2 3 3 2" xfId="37668" xr:uid="{CF73DAF6-3AFB-4BF1-AF96-76DED6E5CD77}"/>
    <cellStyle name="SAPBEXHLevel1 2 3 4" xfId="30572" xr:uid="{EBE23B5E-1E63-4F6C-A072-C96774E5C174}"/>
    <cellStyle name="SAPBEXHLevel1 2 4" xfId="12444" xr:uid="{4D2DE24C-6E1B-4712-9A8C-32C96C26718D}"/>
    <cellStyle name="SAPBEXHLevel1 2 5" xfId="15051" xr:uid="{13EEEB04-B751-4021-BAC7-3522E613020E}"/>
    <cellStyle name="SAPBEXHLevel1 2 5 2" xfId="27530" xr:uid="{30C8A2C4-8A1B-4F4F-B8B1-B377FF2007C8}"/>
    <cellStyle name="SAPBEXHLevel1 2 5 2 2" xfId="38127" xr:uid="{5D72B3C7-D4C7-440B-98CE-9DF74208CFB6}"/>
    <cellStyle name="SAPBEXHLevel1 2 5 3" xfId="32044" xr:uid="{7A3CECD1-03A6-419C-9DC6-5F24D3C242DD}"/>
    <cellStyle name="SAPBEXHLevel1 2 6" xfId="24164" xr:uid="{B3381C24-5FB3-404A-B14D-401ED4CCB95B}"/>
    <cellStyle name="SAPBEXHLevel1 2 6 2" xfId="26773" xr:uid="{DB5D0878-4AA6-433E-9FC9-F840C774C27A}"/>
    <cellStyle name="SAPBEXHLevel1 2 6 2 2" xfId="37566" xr:uid="{1FC4F6F3-DF9B-41F0-8496-0896D753D707}"/>
    <cellStyle name="SAPBEXHLevel1 2 6 3" xfId="36550" xr:uid="{ED1EEB0F-9A0B-411C-8867-AF6737CA1665}"/>
    <cellStyle name="SAPBEXHLevel1 3" xfId="7294" xr:uid="{F0AE3E5B-DBAB-4186-BEF0-55DDCEB5FB3A}"/>
    <cellStyle name="SAPBEXHLevel1 3 2" xfId="9142" xr:uid="{D7E2A69B-8563-4737-BB1C-56DEA85062C4}"/>
    <cellStyle name="SAPBEXHLevel1 3 2 2" xfId="15055" xr:uid="{D0E6101B-38F1-41A6-A1A3-0D7B6F75510F}"/>
    <cellStyle name="SAPBEXHLevel1 3 2 2 2" xfId="23390" xr:uid="{9C0B8A2D-D036-4A22-AD3E-B8C31097E300}"/>
    <cellStyle name="SAPBEXHLevel1 3 2 2 2 2" xfId="36408" xr:uid="{C6F20E34-1774-4C03-A7BE-4BBCC6265943}"/>
    <cellStyle name="SAPBEXHLevel1 3 2 2 3" xfId="32048" xr:uid="{E7F106DB-0F3D-46F6-BB1A-9135DF506901}"/>
    <cellStyle name="SAPBEXHLevel1 3 2 3" xfId="27340" xr:uid="{CC955F55-A34E-4F65-BDEC-79303AFE2474}"/>
    <cellStyle name="SAPBEXHLevel1 3 2 3 2" xfId="38030" xr:uid="{4F8BAF6C-0030-47D5-9752-CBC0B0954F78}"/>
    <cellStyle name="SAPBEXHLevel1 3 2 4" xfId="30700" xr:uid="{2D31EE00-73DA-452B-9776-8501EA7D508F}"/>
    <cellStyle name="SAPBEXHLevel1 3 3" xfId="8661" xr:uid="{F4BC4B55-19C3-40C9-9C67-8D21AD005218}"/>
    <cellStyle name="SAPBEXHLevel1 3 3 2" xfId="15056" xr:uid="{4EB3F017-99D4-4659-B631-089C1D20CB9C}"/>
    <cellStyle name="SAPBEXHLevel1 3 3 2 2" xfId="26577" xr:uid="{8115624A-F7E8-4393-A09F-0424587DBACF}"/>
    <cellStyle name="SAPBEXHLevel1 3 3 2 2 2" xfId="37520" xr:uid="{00AEA9B9-287C-4908-A0B3-6EB3746D202B}"/>
    <cellStyle name="SAPBEXHLevel1 3 3 2 3" xfId="32049" xr:uid="{9A33961E-C59B-406D-8E9D-23E1EEDBF5E2}"/>
    <cellStyle name="SAPBEXHLevel1 3 3 3" xfId="21772" xr:uid="{12743D1C-B044-4699-B0BE-10D0DB2C08E2}"/>
    <cellStyle name="SAPBEXHLevel1 3 3 3 2" xfId="36134" xr:uid="{3418BE9D-5C22-4A5C-B0E7-9468964921BC}"/>
    <cellStyle name="SAPBEXHLevel1 3 3 4" xfId="30241" xr:uid="{EE41C6C6-42F5-439D-8859-E4B5762DB0C6}"/>
    <cellStyle name="SAPBEXHLevel1 3 4" xfId="12445" xr:uid="{95988B99-6C70-4813-8177-A759DD2A330D}"/>
    <cellStyle name="SAPBEXHLevel1 3 5" xfId="15054" xr:uid="{1DB8F4C1-B329-4CC7-907C-FFC6A486F91B}"/>
    <cellStyle name="SAPBEXHLevel1 3 5 2" xfId="20412" xr:uid="{3C8AF1CD-B64F-47E8-BA31-7973CCEF2EE8}"/>
    <cellStyle name="SAPBEXHLevel1 3 5 2 2" xfId="35816" xr:uid="{B43A14A8-8DC8-4479-82CE-106535C8DF83}"/>
    <cellStyle name="SAPBEXHLevel1 3 5 3" xfId="32047" xr:uid="{B01925BF-2CD1-42D4-9212-AE61D232916E}"/>
    <cellStyle name="SAPBEXHLevel1 3 6" xfId="24884" xr:uid="{7B2E916A-E5A3-4243-B123-C22DF19C875C}"/>
    <cellStyle name="SAPBEXHLevel1 3 6 2" xfId="27035" xr:uid="{23B9A2D7-2EAD-4103-81B0-79CE940F09B1}"/>
    <cellStyle name="SAPBEXHLevel1 3 6 2 2" xfId="37798" xr:uid="{8AF100A1-78F8-43CF-913C-25827478345B}"/>
    <cellStyle name="SAPBEXHLevel1 3 6 3" xfId="36649" xr:uid="{200B0B1A-9F1B-437D-BFB8-DD594A39AEE4}"/>
    <cellStyle name="SAPBEXHLevel1 4" xfId="7821" xr:uid="{EFA96628-CAC2-429C-9542-65203551569D}"/>
    <cellStyle name="SAPBEXHLevel1 4 2" xfId="12446" xr:uid="{52028C26-012D-42F3-82B0-DFEDA51E607C}"/>
    <cellStyle name="SAPBEXHLevel1 4 3" xfId="25315" xr:uid="{6F690486-8317-4B05-B774-BF24D2882F47}"/>
    <cellStyle name="SAPBEXHLevel1 5" xfId="7459" xr:uid="{BCB52E71-79CE-466A-88E7-CE2FDDF613FA}"/>
    <cellStyle name="SAPBEXHLevel1 5 2" xfId="7065" xr:uid="{159A03B8-892B-4B8D-8C52-F25A5C98BE9B}"/>
    <cellStyle name="SAPBEXHLevel1 5 2 2" xfId="9094" xr:uid="{6B367C1F-4C1A-4481-AB33-F02D79C30316}"/>
    <cellStyle name="SAPBEXHLevel1 5 2 2 2" xfId="15059" xr:uid="{4CC74BF3-236A-4BA6-B2DC-B9A60D7012F1}"/>
    <cellStyle name="SAPBEXHLevel1 5 2 2 2 2" xfId="19243" xr:uid="{A44A8072-CD3E-42A2-AAA0-C0E828DB08B7}"/>
    <cellStyle name="SAPBEXHLevel1 5 2 2 2 2 2" xfId="35495" xr:uid="{37D267E8-C89B-4954-BFEE-4A13062A4243}"/>
    <cellStyle name="SAPBEXHLevel1 5 2 2 2 3" xfId="32052" xr:uid="{D99749EB-A059-4799-9E81-50F07C95C99E}"/>
    <cellStyle name="SAPBEXHLevel1 5 2 2 3" xfId="27200" xr:uid="{8C1AE956-15E4-4782-AC1F-1C908A7BCB07}"/>
    <cellStyle name="SAPBEXHLevel1 5 2 2 3 2" xfId="37924" xr:uid="{0D78D79B-D19B-44BC-A32B-561467B9BF17}"/>
    <cellStyle name="SAPBEXHLevel1 5 2 2 4" xfId="30660" xr:uid="{4831D639-6A2C-4C8B-9683-FBB4602AC3C8}"/>
    <cellStyle name="SAPBEXHLevel1 5 2 3" xfId="8778" xr:uid="{73304DC5-2B52-4223-B82D-6383C1DE8C15}"/>
    <cellStyle name="SAPBEXHLevel1 5 2 3 2" xfId="15060" xr:uid="{42DB92AD-F3B5-4AAF-BE65-D7D3A352B2D3}"/>
    <cellStyle name="SAPBEXHLevel1 5 2 3 2 2" xfId="19988" xr:uid="{F6EAF258-DF81-4DA2-A9E9-0366D4B9A450}"/>
    <cellStyle name="SAPBEXHLevel1 5 2 3 2 2 2" xfId="35735" xr:uid="{3755E1E8-A223-4606-91F5-D1F16B6AC9BF}"/>
    <cellStyle name="SAPBEXHLevel1 5 2 3 2 3" xfId="32053" xr:uid="{C6CA680E-1F0F-4B7D-B996-9D4FD8F98BC0}"/>
    <cellStyle name="SAPBEXHLevel1 5 2 3 3" xfId="26813" xr:uid="{5873B473-5656-493A-A827-3B441F16E415}"/>
    <cellStyle name="SAPBEXHLevel1 5 2 3 3 2" xfId="37605" xr:uid="{43528482-9E51-457A-B231-65F75B2B294F}"/>
    <cellStyle name="SAPBEXHLevel1 5 2 3 4" xfId="30348" xr:uid="{734EB452-696B-4DE3-8236-CD7519A757B8}"/>
    <cellStyle name="SAPBEXHLevel1 5 2 4" xfId="12448" xr:uid="{F2765BE5-AD4F-4682-8BAB-2DCAD2262D61}"/>
    <cellStyle name="SAPBEXHLevel1 5 2 5" xfId="15058" xr:uid="{B23C76E2-B124-42E5-BFDE-824F8C001FF9}"/>
    <cellStyle name="SAPBEXHLevel1 5 2 5 2" xfId="18733" xr:uid="{8166C025-A0DA-4425-9392-0ABED41AB113}"/>
    <cellStyle name="SAPBEXHLevel1 5 2 5 2 2" xfId="35300" xr:uid="{BD522E1D-95B0-4F08-8BAD-FBD23B3E5A5D}"/>
    <cellStyle name="SAPBEXHLevel1 5 2 5 3" xfId="32051" xr:uid="{979409EA-9930-4A75-A2A5-E455FF6F3512}"/>
    <cellStyle name="SAPBEXHLevel1 5 2 6" xfId="24702" xr:uid="{418F8B7C-D189-4265-BB0D-EAF79DA3C8A6}"/>
    <cellStyle name="SAPBEXHLevel1 5 2 6 2" xfId="26515" xr:uid="{D7E2D6EC-15D4-4679-808E-EC17AF24C588}"/>
    <cellStyle name="SAPBEXHLevel1 5 2 6 2 2" xfId="37467" xr:uid="{712A71E8-45C6-45F0-8F01-3FEF3DEC1509}"/>
    <cellStyle name="SAPBEXHLevel1 5 2 6 3" xfId="36618" xr:uid="{8C11617C-22CE-4176-A09D-AD501439A7CE}"/>
    <cellStyle name="SAPBEXHLevel1 5 3" xfId="9170" xr:uid="{F436242B-C5D5-4933-A003-84F5D4413C63}"/>
    <cellStyle name="SAPBEXHLevel1 5 3 2" xfId="15061" xr:uid="{515C4566-5438-4730-A7FC-30BEEE46335E}"/>
    <cellStyle name="SAPBEXHLevel1 5 3 2 2" xfId="27351" xr:uid="{E1C18F7F-149D-45C9-8382-62CC56F8E3C6}"/>
    <cellStyle name="SAPBEXHLevel1 5 3 2 2 2" xfId="38037" xr:uid="{32F67111-CB5E-4B59-9CCE-1263AABEEB89}"/>
    <cellStyle name="SAPBEXHLevel1 5 3 2 3" xfId="32054" xr:uid="{C1DABF4C-68B8-48DA-B596-D28DD221057C}"/>
    <cellStyle name="SAPBEXHLevel1 5 3 3" xfId="20694" xr:uid="{42536378-C1DA-472F-AC83-FFE104FF2F7D}"/>
    <cellStyle name="SAPBEXHLevel1 5 3 3 2" xfId="35888" xr:uid="{CB596052-0159-4A80-AED7-772835507D23}"/>
    <cellStyle name="SAPBEXHLevel1 5 3 4" xfId="30728" xr:uid="{0E00B531-86E9-4ED6-B0F8-737129508F16}"/>
    <cellStyle name="SAPBEXHLevel1 5 4" xfId="8481" xr:uid="{7B93A9D0-EA67-43C6-ABA1-66F81F1ABB62}"/>
    <cellStyle name="SAPBEXHLevel1 5 4 2" xfId="15062" xr:uid="{2681266A-DC30-4FE6-9225-F221834D035E}"/>
    <cellStyle name="SAPBEXHLevel1 5 4 2 2" xfId="21273" xr:uid="{A4FC2357-D341-4280-B707-39BC38B8220C}"/>
    <cellStyle name="SAPBEXHLevel1 5 4 2 2 2" xfId="36023" xr:uid="{E26B4B33-A7E3-400A-83B1-16D708C53B9C}"/>
    <cellStyle name="SAPBEXHLevel1 5 4 2 3" xfId="32055" xr:uid="{7FD57F29-8FC0-45CB-AC3D-B69410610A74}"/>
    <cellStyle name="SAPBEXHLevel1 5 4 3" xfId="27080" xr:uid="{5C995DF0-12AD-4B21-877E-FF53E54019C5}"/>
    <cellStyle name="SAPBEXHLevel1 5 4 3 2" xfId="37837" xr:uid="{0BC37BE8-5AA6-4491-BCFF-10EE3E763023}"/>
    <cellStyle name="SAPBEXHLevel1 5 4 4" xfId="30125" xr:uid="{DD557C20-8CEA-4F63-8237-0F841D4F4E3E}"/>
    <cellStyle name="SAPBEXHLevel1 5 5" xfId="12447" xr:uid="{F4874C37-CD1F-4881-B092-EF815D0E81A1}"/>
    <cellStyle name="SAPBEXHLevel1 5 6" xfId="15057" xr:uid="{67A6DD22-8EF8-4537-8D88-C0C83B5CA8AD}"/>
    <cellStyle name="SAPBEXHLevel1 5 6 2" xfId="19242" xr:uid="{56A5E08E-082C-4356-85E7-8311F38A3323}"/>
    <cellStyle name="SAPBEXHLevel1 5 6 2 2" xfId="35494" xr:uid="{ABABC465-D2DE-4BBF-A29F-9FE12714DBBB}"/>
    <cellStyle name="SAPBEXHLevel1 5 6 3" xfId="32050" xr:uid="{52A7D6DE-6DB8-4E4D-9D16-6E9A669A2D6D}"/>
    <cellStyle name="SAPBEXHLevel1 5 7" xfId="25017" xr:uid="{47C69286-4135-44E9-8C23-6245AB38FF87}"/>
    <cellStyle name="SAPBEXHLevel1 5 7 2" xfId="26398" xr:uid="{9374702F-3B8C-49A2-AA5D-289F5E2F8BD7}"/>
    <cellStyle name="SAPBEXHLevel1 5 7 2 2" xfId="37365" xr:uid="{3EEC4C71-3651-4358-A960-38183A4325C6}"/>
    <cellStyle name="SAPBEXHLevel1 5 7 3" xfId="36673" xr:uid="{B579A85F-3AF1-4F5B-9FA0-CE1EBF285517}"/>
    <cellStyle name="SAPBEXHLevel1 6" xfId="7062" xr:uid="{101D5C36-EB4F-4DB5-B342-D8B76C635D36}"/>
    <cellStyle name="SAPBEXHLevel1 6 2" xfId="7298" xr:uid="{054E9CDA-3F53-458C-9423-0235B1665632}"/>
    <cellStyle name="SAPBEXHLevel1 6 2 2" xfId="9144" xr:uid="{7BF1FAB5-31BC-4305-BEA0-AF932033D26C}"/>
    <cellStyle name="SAPBEXHLevel1 6 2 2 2" xfId="15065" xr:uid="{B159F7DF-D9FD-4503-80C6-DDFD9F019569}"/>
    <cellStyle name="SAPBEXHLevel1 6 2 2 2 2" xfId="19240" xr:uid="{C92B4D3B-9C8F-4084-8002-3AE876596CD1}"/>
    <cellStyle name="SAPBEXHLevel1 6 2 2 2 2 2" xfId="35492" xr:uid="{C2B17502-35C5-4CD5-AAD9-76E0A8AA4997}"/>
    <cellStyle name="SAPBEXHLevel1 6 2 2 2 3" xfId="32058" xr:uid="{5A92AB98-9B85-4097-8BEF-44E85526687A}"/>
    <cellStyle name="SAPBEXHLevel1 6 2 2 3" xfId="26899" xr:uid="{F02FBC6D-ACDD-44B5-8EA3-5DBF8F181338}"/>
    <cellStyle name="SAPBEXHLevel1 6 2 2 3 2" xfId="37682" xr:uid="{706EB481-1B46-4630-944E-0B8CAC351A17}"/>
    <cellStyle name="SAPBEXHLevel1 6 2 2 4" xfId="30702" xr:uid="{F09D2E42-84B3-46BE-B321-7E19232060EC}"/>
    <cellStyle name="SAPBEXHLevel1 6 2 3" xfId="8659" xr:uid="{8B1493BB-D4A8-449C-9691-B7567034D6B7}"/>
    <cellStyle name="SAPBEXHLevel1 6 2 3 2" xfId="15066" xr:uid="{224FA69F-53EA-4E6C-93BB-07E444B467E2}"/>
    <cellStyle name="SAPBEXHLevel1 6 2 3 2 2" xfId="26579" xr:uid="{033EC0A6-7BCF-4C8C-8A9B-4F385050496E}"/>
    <cellStyle name="SAPBEXHLevel1 6 2 3 2 2 2" xfId="37521" xr:uid="{74590354-B2E4-4EE5-80B7-CACB534C9870}"/>
    <cellStyle name="SAPBEXHLevel1 6 2 3 2 3" xfId="32059" xr:uid="{8E40E329-1E7A-4E92-B1ED-5A75A3F02752}"/>
    <cellStyle name="SAPBEXHLevel1 6 2 3 3" xfId="20214" xr:uid="{56530B72-B409-401B-89A8-3A1735BA3D88}"/>
    <cellStyle name="SAPBEXHLevel1 6 2 3 3 2" xfId="35786" xr:uid="{659E0B50-60B3-4957-AC21-0AED279F421F}"/>
    <cellStyle name="SAPBEXHLevel1 6 2 3 4" xfId="30239" xr:uid="{94C2F7F7-B871-47C6-8D2A-16B492171EDC}"/>
    <cellStyle name="SAPBEXHLevel1 6 2 4" xfId="12450" xr:uid="{1CFAECF6-1049-41C2-9FF4-0AE7751368ED}"/>
    <cellStyle name="SAPBEXHLevel1 6 2 5" xfId="15064" xr:uid="{893CE98F-3E59-49AA-9E30-30B3D9B74CE1}"/>
    <cellStyle name="SAPBEXHLevel1 6 2 5 2" xfId="20414" xr:uid="{9374240D-A32B-46A6-98ED-1CC5AA6C3174}"/>
    <cellStyle name="SAPBEXHLevel1 6 2 5 2 2" xfId="35817" xr:uid="{0D623575-85CD-4226-85E2-5720388647EB}"/>
    <cellStyle name="SAPBEXHLevel1 6 2 5 3" xfId="32057" xr:uid="{39415E44-D4D8-41DC-850C-E496432F415F}"/>
    <cellStyle name="SAPBEXHLevel1 6 2 6" xfId="24887" xr:uid="{BA0EBA1E-0734-433A-A1BE-11AB357B2384}"/>
    <cellStyle name="SAPBEXHLevel1 6 2 6 2" xfId="27066" xr:uid="{C332ED55-4DB4-4C15-9930-612B661F544C}"/>
    <cellStyle name="SAPBEXHLevel1 6 2 6 2 2" xfId="37827" xr:uid="{730424A0-0B93-45CD-B9FC-952227482EAF}"/>
    <cellStyle name="SAPBEXHLevel1 6 2 6 3" xfId="36651" xr:uid="{DA680C6B-B7D5-4826-BAC2-912E8DDF706E}"/>
    <cellStyle name="SAPBEXHLevel1 6 3" xfId="9092" xr:uid="{A6E41127-B30B-4F94-8962-A8AA29481BEF}"/>
    <cellStyle name="SAPBEXHLevel1 6 3 2" xfId="15067" xr:uid="{30EA8CEA-D0EC-4008-B029-0672B4E35935}"/>
    <cellStyle name="SAPBEXHLevel1 6 3 2 2" xfId="21276" xr:uid="{CA59898E-3942-4345-96C8-19F525EA43D1}"/>
    <cellStyle name="SAPBEXHLevel1 6 3 2 2 2" xfId="36026" xr:uid="{C26D53EA-8365-4D21-AAE6-AC8C7AC525EA}"/>
    <cellStyle name="SAPBEXHLevel1 6 3 2 3" xfId="32060" xr:uid="{62662EC4-49E1-4DD0-8E38-AE9E1C13E2B1}"/>
    <cellStyle name="SAPBEXHLevel1 6 3 3" xfId="25770" xr:uid="{E4FF7CDD-C2BD-4077-AC3F-A80798B243F9}"/>
    <cellStyle name="SAPBEXHLevel1 6 3 3 2" xfId="36956" xr:uid="{CD452180-8AF1-4228-8D4D-E56F4A2D2197}"/>
    <cellStyle name="SAPBEXHLevel1 6 3 4" xfId="30658" xr:uid="{5AA7B584-BA6E-4541-9265-79AB0183BE30}"/>
    <cellStyle name="SAPBEXHLevel1 6 4" xfId="8485" xr:uid="{2C84C348-D023-4D1C-BB6B-3D78375EB28D}"/>
    <cellStyle name="SAPBEXHLevel1 6 4 2" xfId="15068" xr:uid="{720A2403-491A-4B2C-9CD2-E8DABEE861FE}"/>
    <cellStyle name="SAPBEXHLevel1 6 4 2 2" xfId="21388" xr:uid="{6749FA75-41B2-4668-BC80-4B685ABCE2D6}"/>
    <cellStyle name="SAPBEXHLevel1 6 4 2 2 2" xfId="36060" xr:uid="{018D8514-0879-405D-AEE3-C8C0D96095FA}"/>
    <cellStyle name="SAPBEXHLevel1 6 4 2 3" xfId="32061" xr:uid="{83FB35B5-8681-492D-9B07-248BAB0E62F7}"/>
    <cellStyle name="SAPBEXHLevel1 6 4 3" xfId="27110" xr:uid="{52FB136D-B4EA-4EB4-ABDC-D3537292E120}"/>
    <cellStyle name="SAPBEXHLevel1 6 4 3 2" xfId="37860" xr:uid="{1D0DEA52-CC8A-43C8-AC57-C822EDF99C43}"/>
    <cellStyle name="SAPBEXHLevel1 6 4 4" xfId="30129" xr:uid="{7BC6DA89-98C3-4C9F-B57F-82CCD61F465F}"/>
    <cellStyle name="SAPBEXHLevel1 6 5" xfId="12449" xr:uid="{AA1AE51C-6100-4346-8BF4-84F2F26C0DA8}"/>
    <cellStyle name="SAPBEXHLevel1 6 6" xfId="15063" xr:uid="{64F0AA6F-E279-4CB6-814F-6D099FEE92D6}"/>
    <cellStyle name="SAPBEXHLevel1 6 6 2" xfId="19624" xr:uid="{DDD059AE-8BFE-4667-B580-69E3A66AD42B}"/>
    <cellStyle name="SAPBEXHLevel1 6 6 2 2" xfId="35636" xr:uid="{4A9A0326-86DE-4B0C-B006-7B7C73D88416}"/>
    <cellStyle name="SAPBEXHLevel1 6 6 3" xfId="32056" xr:uid="{91E02D8C-4935-4D90-A283-D1382F5F3DC0}"/>
    <cellStyle name="SAPBEXHLevel1 6 7" xfId="24699" xr:uid="{8A943CBA-430D-4AAA-AA26-C24D5097F9A8}"/>
    <cellStyle name="SAPBEXHLevel1 6 7 2" xfId="26393" xr:uid="{ABB114E8-A1F2-4842-99E3-26F0394B3796}"/>
    <cellStyle name="SAPBEXHLevel1 6 7 2 2" xfId="37360" xr:uid="{CA1F349E-D04D-4B2A-91AA-ED01627C2787}"/>
    <cellStyle name="SAPBEXHLevel1 6 7 3" xfId="36616" xr:uid="{89840869-7438-4F4A-9A9F-E51DEE69786C}"/>
    <cellStyle name="SAPBEXHLevel1 7" xfId="7371" xr:uid="{AE172ED2-2B97-4618-B6D8-ABE144C22882}"/>
    <cellStyle name="SAPBEXHLevel1 7 2" xfId="9157" xr:uid="{740EA6EC-8CFB-4847-A5CF-CA732185B108}"/>
    <cellStyle name="SAPBEXHLevel1 7 2 2" xfId="15070" xr:uid="{938D7A61-805B-4C83-913D-6E9D30512D29}"/>
    <cellStyle name="SAPBEXHLevel1 7 2 2 2" xfId="27014" xr:uid="{83A9885A-A0AD-4559-9F13-022961DCD0BD}"/>
    <cellStyle name="SAPBEXHLevel1 7 2 2 2 2" xfId="37780" xr:uid="{6C056971-F477-4BF0-87DE-AC4ACD4B7F01}"/>
    <cellStyle name="SAPBEXHLevel1 7 2 2 3" xfId="32063" xr:uid="{7D2CB4DF-8401-40AC-8072-03C702CA2D2A}"/>
    <cellStyle name="SAPBEXHLevel1 7 2 3" xfId="20758" xr:uid="{AC751F48-517B-4929-94BA-77EB7E24D45B}"/>
    <cellStyle name="SAPBEXHLevel1 7 2 3 2" xfId="35894" xr:uid="{83ADF5CA-540F-4EB3-8E16-A6EF07E077F0}"/>
    <cellStyle name="SAPBEXHLevel1 7 2 4" xfId="30715" xr:uid="{FED85D1A-EF01-462A-8D0A-E5BF520FD7CE}"/>
    <cellStyle name="SAPBEXHLevel1 7 3" xfId="8649" xr:uid="{3D5714F9-98A2-4146-ABB1-2840F48459EA}"/>
    <cellStyle name="SAPBEXHLevel1 7 3 2" xfId="15071" xr:uid="{C2AD4D3F-63DD-407B-8615-1F32A06680CD}"/>
    <cellStyle name="SAPBEXHLevel1 7 3 2 2" xfId="27352" xr:uid="{E884FABF-5281-4370-951F-6420D8446EB4}"/>
    <cellStyle name="SAPBEXHLevel1 7 3 2 2 2" xfId="38038" xr:uid="{DADC0AAA-9659-4E67-94ED-DDA44F834579}"/>
    <cellStyle name="SAPBEXHLevel1 7 3 2 3" xfId="32064" xr:uid="{7BE69F77-059F-4A0C-B039-26EAB9CA2A64}"/>
    <cellStyle name="SAPBEXHLevel1 7 3 3" xfId="19614" xr:uid="{1955CEBF-CA80-4862-B2DB-8688744B99F0}"/>
    <cellStyle name="SAPBEXHLevel1 7 3 3 2" xfId="35630" xr:uid="{CE5ED5EF-FCB9-49FE-A664-3C6F8D866462}"/>
    <cellStyle name="SAPBEXHLevel1 7 3 4" xfId="30229" xr:uid="{EACA482B-E6CF-4EDA-A9BB-CAB0AC303425}"/>
    <cellStyle name="SAPBEXHLevel1 7 4" xfId="12451" xr:uid="{0E2DC50E-7A25-4F79-9754-7E8B71495F3E}"/>
    <cellStyle name="SAPBEXHLevel1 7 5" xfId="15069" xr:uid="{141BB8BB-5D4B-433C-BAF5-2C754A7472D4}"/>
    <cellStyle name="SAPBEXHLevel1 7 5 2" xfId="18532" xr:uid="{B690F9F3-EFF8-4232-A3FA-3084E177F396}"/>
    <cellStyle name="SAPBEXHLevel1 7 5 2 2" xfId="35247" xr:uid="{8B6C1B29-B3A7-40FF-B1F3-A2405EEECE07}"/>
    <cellStyle name="SAPBEXHLevel1 7 5 3" xfId="32062" xr:uid="{CBD0636D-7472-41D9-A103-ACA5D2A8E614}"/>
    <cellStyle name="SAPBEXHLevel1 7 6" xfId="24943" xr:uid="{F9C66771-F669-43C6-8953-52A060A58FC9}"/>
    <cellStyle name="SAPBEXHLevel1 7 6 2" xfId="26069" xr:uid="{20719626-B83D-4BC1-BE12-6D2AC71D0B24}"/>
    <cellStyle name="SAPBEXHLevel1 7 6 2 2" xfId="37231" xr:uid="{9048AFB6-58E5-48D6-B4F2-B997CFBA9785}"/>
    <cellStyle name="SAPBEXHLevel1 7 6 3" xfId="36662" xr:uid="{CD7B6C29-DFA7-4502-B1E5-FEF633EE0441}"/>
    <cellStyle name="SAPBEXHLevel1 8" xfId="12443" xr:uid="{8D12DFAB-0EEA-43D4-9248-5948609D7426}"/>
    <cellStyle name="SAPBEXHLevel1 9" xfId="24801" xr:uid="{D00281B2-3BE2-49B0-A6D3-879E6D4F3AC3}"/>
    <cellStyle name="SAPBEXHLevel1X" xfId="7082" xr:uid="{FA546493-A874-4292-BF66-F009DA9AEB1D}"/>
    <cellStyle name="SAPBEXHLevel1X 10" xfId="12452" xr:uid="{FCCBA135-BA82-4CDC-A2DC-CD950FC96B7B}"/>
    <cellStyle name="SAPBEXHLevel1X 11" xfId="15072" xr:uid="{8254693F-07CE-4AF4-A8AE-0F45F1EDA045}"/>
    <cellStyle name="SAPBEXHLevel1X 11 2" xfId="21932" xr:uid="{5BE3D996-6E00-4001-901F-4303AA71FE80}"/>
    <cellStyle name="SAPBEXHLevel1X 11 2 2" xfId="36180" xr:uid="{D033D071-D7C9-483B-B900-BB29EDE5AD9C}"/>
    <cellStyle name="SAPBEXHLevel1X 11 3" xfId="32065" xr:uid="{2672D544-91BE-4848-8B50-28284E48C9E4}"/>
    <cellStyle name="SAPBEXHLevel1X 12" xfId="24716" xr:uid="{41A92E80-5ECC-4728-A918-86D4099C220F}"/>
    <cellStyle name="SAPBEXHLevel1X 12 2" xfId="26395" xr:uid="{49C80D02-1B4B-4B3D-ADDC-F5B4DE68EE6C}"/>
    <cellStyle name="SAPBEXHLevel1X 12 2 2" xfId="37362" xr:uid="{4E6D151A-EEA2-4359-A114-4B4A343D432A}"/>
    <cellStyle name="SAPBEXHLevel1X 12 3" xfId="36622" xr:uid="{4462EE19-BD84-4F1E-B113-F05179E8E70F}"/>
    <cellStyle name="SAPBEXHLevel1X 2" xfId="6947" xr:uid="{AA58E81D-DC0C-4359-9C01-E1C2AD5DB32A}"/>
    <cellStyle name="SAPBEXHLevel1X 2 2" xfId="9063" xr:uid="{65786C9B-6C30-48F2-9580-7674340F7778}"/>
    <cellStyle name="SAPBEXHLevel1X 2 2 2" xfId="15074" xr:uid="{7F1CCEDE-5417-4F2A-8ABB-A43F6B4EB195}"/>
    <cellStyle name="SAPBEXHLevel1X 2 2 2 2" xfId="26580" xr:uid="{149FAC42-DF45-4A35-9EB5-FE84FA3E041B}"/>
    <cellStyle name="SAPBEXHLevel1X 2 2 2 2 2" xfId="37522" xr:uid="{C501B352-F729-4802-A062-E711F6F7DF27}"/>
    <cellStyle name="SAPBEXHLevel1X 2 2 2 3" xfId="32067" xr:uid="{5FD1A377-0360-47DC-B506-39AA4CD34215}"/>
    <cellStyle name="SAPBEXHLevel1X 2 2 3" xfId="23410" xr:uid="{43FAC293-5622-4758-A947-3C99C6861066}"/>
    <cellStyle name="SAPBEXHLevel1X 2 2 3 2" xfId="36418" xr:uid="{C4F67311-60F0-4544-80E9-DFE4F529706B}"/>
    <cellStyle name="SAPBEXHLevel1X 2 2 4" xfId="30631" xr:uid="{F17E4594-7405-44F8-88B8-B87F6DB3031A}"/>
    <cellStyle name="SAPBEXHLevel1X 2 3" xfId="8687" xr:uid="{ED207547-83CE-4725-8129-23308E68CB39}"/>
    <cellStyle name="SAPBEXHLevel1X 2 3 2" xfId="15075" xr:uid="{AC8FE46B-746B-46DD-BFF6-A1883B0DC57E}"/>
    <cellStyle name="SAPBEXHLevel1X 2 3 2 2" xfId="20755" xr:uid="{40EC9591-3689-4A08-81AC-18E464F13205}"/>
    <cellStyle name="SAPBEXHLevel1X 2 3 2 2 2" xfId="35893" xr:uid="{CA256A61-1FAF-4045-AA43-840CE84702F3}"/>
    <cellStyle name="SAPBEXHLevel1X 2 3 2 3" xfId="32068" xr:uid="{61C166B4-07E2-46B7-8004-400AC84AD5CA}"/>
    <cellStyle name="SAPBEXHLevel1X 2 3 3" xfId="20687" xr:uid="{4CC3EA8A-9AB4-441E-BDBD-1348B2E6FA30}"/>
    <cellStyle name="SAPBEXHLevel1X 2 3 3 2" xfId="35882" xr:uid="{1955FBB6-EA09-48B0-9B30-A3B08A9D0968}"/>
    <cellStyle name="SAPBEXHLevel1X 2 3 4" xfId="30266" xr:uid="{20DA6C67-B2E3-4CA3-855E-53A5E4FADF72}"/>
    <cellStyle name="SAPBEXHLevel1X 2 4" xfId="12453" xr:uid="{737E37D0-18C8-441B-93C8-147677C91D1B}"/>
    <cellStyle name="SAPBEXHLevel1X 2 5" xfId="15073" xr:uid="{2D6E4C5E-AD76-41E0-A5C6-D4C728CAB35E}"/>
    <cellStyle name="SAPBEXHLevel1X 2 5 2" xfId="19241" xr:uid="{957F0C90-58B3-422A-8ABB-0DBCF9CE2774}"/>
    <cellStyle name="SAPBEXHLevel1X 2 5 2 2" xfId="35493" xr:uid="{E26FDCEC-B315-4AED-A5E3-BB12F5F19AB3}"/>
    <cellStyle name="SAPBEXHLevel1X 2 5 3" xfId="32066" xr:uid="{B9DAFFF0-4AD9-42BA-AD50-31EE59CAE49F}"/>
    <cellStyle name="SAPBEXHLevel1X 2 6" xfId="24612" xr:uid="{E1C9F617-6F16-488E-8987-B47D549A7300}"/>
    <cellStyle name="SAPBEXHLevel1X 2 6 2" xfId="27033" xr:uid="{A5126521-700D-45BA-A2A6-77A50719763F}"/>
    <cellStyle name="SAPBEXHLevel1X 2 6 2 2" xfId="37796" xr:uid="{BB0FFAFE-0101-486C-A771-3871D91E3A3F}"/>
    <cellStyle name="SAPBEXHLevel1X 2 6 3" xfId="36598" xr:uid="{5B8F9857-DD85-4CFB-894D-C31267A79042}"/>
    <cellStyle name="SAPBEXHLevel1X 3" xfId="7597" xr:uid="{B0EBE0A6-4EAF-47F4-B7EE-8F070BBB1768}"/>
    <cellStyle name="SAPBEXHLevel1X 3 2" xfId="9200" xr:uid="{ED7024ED-CB6A-47A5-99CC-2F1073D698F3}"/>
    <cellStyle name="SAPBEXHLevel1X 3 2 2" xfId="15077" xr:uid="{A0E7BBA5-A0F3-4AF2-ADC2-A18335B316B9}"/>
    <cellStyle name="SAPBEXHLevel1X 3 2 2 2" xfId="18522" xr:uid="{C9238DB4-241A-4A90-8D81-06BAC9D6286D}"/>
    <cellStyle name="SAPBEXHLevel1X 3 2 2 2 2" xfId="35240" xr:uid="{F952E9F8-A5F8-473B-999A-0F82839C857A}"/>
    <cellStyle name="SAPBEXHLevel1X 3 2 2 3" xfId="32070" xr:uid="{8EF78237-FE5A-4740-A2A2-7E94F60F1DCB}"/>
    <cellStyle name="SAPBEXHLevel1X 3 2 3" xfId="26915" xr:uid="{A9202FBA-260F-4805-B460-B1E4CBC64C04}"/>
    <cellStyle name="SAPBEXHLevel1X 3 2 3 2" xfId="37697" xr:uid="{C697F91F-E9B9-4741-A5EA-4ED8CCF16D6C}"/>
    <cellStyle name="SAPBEXHLevel1X 3 2 4" xfId="30753" xr:uid="{EE92EC12-CF76-44AA-999B-FCF577B0B16F}"/>
    <cellStyle name="SAPBEXHLevel1X 3 3" xfId="8620" xr:uid="{BF5777F3-B894-45CA-925D-832CFD10607B}"/>
    <cellStyle name="SAPBEXHLevel1X 3 3 2" xfId="15078" xr:uid="{52616B55-5BA7-46A3-87AF-2BB1D0DE0E94}"/>
    <cellStyle name="SAPBEXHLevel1X 3 3 2 2" xfId="19408" xr:uid="{41C215BE-6661-400E-B086-0B5C10065BFE}"/>
    <cellStyle name="SAPBEXHLevel1X 3 3 2 2 2" xfId="35561" xr:uid="{DD3A0F68-B141-42A0-9E19-D6520397F400}"/>
    <cellStyle name="SAPBEXHLevel1X 3 3 2 3" xfId="32071" xr:uid="{ED758A24-55CE-449C-9D39-AC921ACECBBD}"/>
    <cellStyle name="SAPBEXHLevel1X 3 3 3" xfId="19683" xr:uid="{FF4EC6D3-5520-4CD3-9EFC-5354C5F45847}"/>
    <cellStyle name="SAPBEXHLevel1X 3 3 3 2" xfId="35662" xr:uid="{D8FA26E7-ECAE-4A4C-B75F-EA9B9C4DEDCB}"/>
    <cellStyle name="SAPBEXHLevel1X 3 3 4" xfId="30201" xr:uid="{8E010F36-BC3E-4547-88CD-4EC2215D6F66}"/>
    <cellStyle name="SAPBEXHLevel1X 3 4" xfId="12454" xr:uid="{C36562D6-7273-4155-82D5-88D7A92D9625}"/>
    <cellStyle name="SAPBEXHLevel1X 3 5" xfId="15076" xr:uid="{D9B53E9B-2F00-41DF-911C-CD654672C1B8}"/>
    <cellStyle name="SAPBEXHLevel1X 3 5 2" xfId="20927" xr:uid="{ED384AF5-C836-48B7-BE5F-2150B6C3F321}"/>
    <cellStyle name="SAPBEXHLevel1X 3 5 2 2" xfId="35918" xr:uid="{05FF052A-E0D3-431D-934E-B92D933BB391}"/>
    <cellStyle name="SAPBEXHLevel1X 3 5 3" xfId="32069" xr:uid="{3AA4722E-B32E-49E2-955D-3625F742A159}"/>
    <cellStyle name="SAPBEXHLevel1X 3 6" xfId="25132" xr:uid="{714F9DEB-44D8-40A6-8E23-359D0C93CE15}"/>
    <cellStyle name="SAPBEXHLevel1X 3 6 2" xfId="18275" xr:uid="{0AE1EB7E-2275-4C0C-9A73-409CAFFA4A2A}"/>
    <cellStyle name="SAPBEXHLevel1X 3 6 2 2" xfId="35136" xr:uid="{59124846-F186-4A3E-9D93-E429E3C55717}"/>
    <cellStyle name="SAPBEXHLevel1X 3 6 3" xfId="36696" xr:uid="{75E44A69-094D-40EB-8194-E8DBCA4F18FC}"/>
    <cellStyle name="SAPBEXHLevel1X 4" xfId="7099" xr:uid="{73628A81-0531-4A40-A2ED-8D3268952097}"/>
    <cellStyle name="SAPBEXHLevel1X 4 2" xfId="9101" xr:uid="{F59E529A-ECF8-4EE4-A802-FBE835594158}"/>
    <cellStyle name="SAPBEXHLevel1X 4 2 2" xfId="15080" xr:uid="{6E9479B7-E947-4DF2-A1FB-F61D50651E89}"/>
    <cellStyle name="SAPBEXHLevel1X 4 2 2 2" xfId="19352" xr:uid="{3B491D33-725D-4BA6-A1B4-63A58053F025}"/>
    <cellStyle name="SAPBEXHLevel1X 4 2 2 2 2" xfId="35542" xr:uid="{8ABDA7E1-4D43-4253-A803-FA6A4A40B92C}"/>
    <cellStyle name="SAPBEXHLevel1X 4 2 2 3" xfId="32073" xr:uid="{59057DDE-64ED-4B10-B337-0128D40C3473}"/>
    <cellStyle name="SAPBEXHLevel1X 4 2 3" xfId="26432" xr:uid="{9FE243CB-B1E2-4B01-9252-31EE501C6BAE}"/>
    <cellStyle name="SAPBEXHLevel1X 4 2 3 2" xfId="37399" xr:uid="{30F4F11E-47DE-4D91-8D2F-1400AFBEE49B}"/>
    <cellStyle name="SAPBEXHLevel1X 4 2 4" xfId="30666" xr:uid="{A2C0990A-3695-4AD8-BD3D-78935376B030}"/>
    <cellStyle name="SAPBEXHLevel1X 4 3" xfId="8681" xr:uid="{340B676E-7480-4098-9CFC-32ED867928C3}"/>
    <cellStyle name="SAPBEXHLevel1X 4 3 2" xfId="15081" xr:uid="{5BEE6897-CEB3-4EEB-AB1A-E0EBA8C260BE}"/>
    <cellStyle name="SAPBEXHLevel1X 4 3 2 2" xfId="21931" xr:uid="{0E498667-5257-46DA-B9EF-A51047669530}"/>
    <cellStyle name="SAPBEXHLevel1X 4 3 2 2 2" xfId="36179" xr:uid="{785259DD-68E8-48D0-A13C-3C167897072B}"/>
    <cellStyle name="SAPBEXHLevel1X 4 3 2 3" xfId="32074" xr:uid="{27C51167-1E64-4F9E-B163-74B477FE2A42}"/>
    <cellStyle name="SAPBEXHLevel1X 4 3 3" xfId="26416" xr:uid="{870D5CE3-1DD6-40E8-8A49-6E5AD6BA3A45}"/>
    <cellStyle name="SAPBEXHLevel1X 4 3 3 2" xfId="37383" xr:uid="{089CAAB5-88FC-4F01-AE6B-C3E5DA72FE25}"/>
    <cellStyle name="SAPBEXHLevel1X 4 3 4" xfId="30260" xr:uid="{DEB73887-C83D-4620-8A7F-3C07B9D5A1A4}"/>
    <cellStyle name="SAPBEXHLevel1X 4 4" xfId="12455" xr:uid="{B9199740-D68D-4998-A88E-54BC61627379}"/>
    <cellStyle name="SAPBEXHLevel1X 4 5" xfId="15079" xr:uid="{557B712B-22C7-49D8-B2EF-897EBF0DAFA7}"/>
    <cellStyle name="SAPBEXHLevel1X 4 5 2" xfId="20767" xr:uid="{E515FDCC-390A-475E-9DFA-984CAE9EB2FD}"/>
    <cellStyle name="SAPBEXHLevel1X 4 5 2 2" xfId="35897" xr:uid="{BD6FB260-2F5D-4695-940E-2185E82DD2FC}"/>
    <cellStyle name="SAPBEXHLevel1X 4 5 3" xfId="32072" xr:uid="{B5AAC820-9853-4CD2-A2F6-B821859CDB10}"/>
    <cellStyle name="SAPBEXHLevel1X 4 6" xfId="24729" xr:uid="{7CD01847-6480-48C3-83DD-7C2E891E59AB}"/>
    <cellStyle name="SAPBEXHLevel1X 4 6 2" xfId="26791" xr:uid="{F4C45E1D-16B9-42B1-BB0C-EF5AAF70863C}"/>
    <cellStyle name="SAPBEXHLevel1X 4 6 2 2" xfId="37583" xr:uid="{CD7B8EFD-01E5-4A60-B552-045B921AB0EE}"/>
    <cellStyle name="SAPBEXHLevel1X 4 6 3" xfId="36624" xr:uid="{E80C88F4-CF00-4FD3-BA56-4B79D5CFDD7D}"/>
    <cellStyle name="SAPBEXHLevel1X 5" xfId="7344" xr:uid="{23A99589-821D-4045-9FC1-A7C5F1862E0B}"/>
    <cellStyle name="SAPBEXHLevel1X 5 2" xfId="7502" xr:uid="{7B1A2162-2896-46ED-8E2A-ACCBB2C9C134}"/>
    <cellStyle name="SAPBEXHLevel1X 5 2 2" xfId="9177" xr:uid="{6F17735B-B663-4589-8E36-1BB22B1BF3C1}"/>
    <cellStyle name="SAPBEXHLevel1X 5 2 2 2" xfId="15084" xr:uid="{47120993-9B28-4EAB-BCB6-22AEC141A49C}"/>
    <cellStyle name="SAPBEXHLevel1X 5 2 2 2 2" xfId="21085" xr:uid="{8B6D9F9F-1AAC-4286-A45C-435DAA9C1C61}"/>
    <cellStyle name="SAPBEXHLevel1X 5 2 2 2 2 2" xfId="35962" xr:uid="{DDDFB9CE-129F-49D6-B952-75E8DFD12534}"/>
    <cellStyle name="SAPBEXHLevel1X 5 2 2 2 3" xfId="32077" xr:uid="{AE306851-9A55-48A7-B113-2E6E3706F1FF}"/>
    <cellStyle name="SAPBEXHLevel1X 5 2 2 3" xfId="18194" xr:uid="{5DF5D283-1EF5-42CB-A8F3-C96E02FE4BEC}"/>
    <cellStyle name="SAPBEXHLevel1X 5 2 2 3 2" xfId="35110" xr:uid="{12E73743-CBB4-4C47-8046-9BF91EEAC5C5}"/>
    <cellStyle name="SAPBEXHLevel1X 5 2 2 4" xfId="30734" xr:uid="{00FF6864-9203-4F32-B913-58E94BA57B48}"/>
    <cellStyle name="SAPBEXHLevel1X 5 2 3" xfId="8636" xr:uid="{43DE2110-CB6E-4348-9802-CF4B21464AD8}"/>
    <cellStyle name="SAPBEXHLevel1X 5 2 3 2" xfId="15085" xr:uid="{94203BFD-C7C9-427D-BA69-EAD3FD1D0D2B}"/>
    <cellStyle name="SAPBEXHLevel1X 5 2 3 2 2" xfId="21685" xr:uid="{7C477983-D956-47A3-B2D0-800BE8855ED7}"/>
    <cellStyle name="SAPBEXHLevel1X 5 2 3 2 2 2" xfId="36084" xr:uid="{57EA78D3-C43E-4D19-9AE0-0867F8EC44E6}"/>
    <cellStyle name="SAPBEXHLevel1X 5 2 3 2 3" xfId="32078" xr:uid="{09F0BC5D-FA7C-4D28-B91A-0DD24BFE6FBA}"/>
    <cellStyle name="SAPBEXHLevel1X 5 2 3 3" xfId="18706" xr:uid="{AACAE010-3D5A-4CD0-9904-95DE5EC0F6AD}"/>
    <cellStyle name="SAPBEXHLevel1X 5 2 3 3 2" xfId="35287" xr:uid="{255D6D01-6CD0-4C99-A5E4-935F30E43445}"/>
    <cellStyle name="SAPBEXHLevel1X 5 2 3 4" xfId="30217" xr:uid="{86F3DD74-1F13-42CD-A0BD-06B7B5BABEE6}"/>
    <cellStyle name="SAPBEXHLevel1X 5 2 4" xfId="12457" xr:uid="{9CABB339-34BB-47B3-8B32-A72680E6DC97}"/>
    <cellStyle name="SAPBEXHLevel1X 5 2 5" xfId="15083" xr:uid="{E38E700D-9885-4F45-BB73-955A189DE811}"/>
    <cellStyle name="SAPBEXHLevel1X 5 2 5 2" xfId="21730" xr:uid="{E52511C2-7DDF-42A8-B242-AF37D74C391F}"/>
    <cellStyle name="SAPBEXHLevel1X 5 2 5 2 2" xfId="36114" xr:uid="{CDE54C14-6CA6-44BE-9071-432E766C99CA}"/>
    <cellStyle name="SAPBEXHLevel1X 5 2 5 3" xfId="32076" xr:uid="{2DF34263-B0B3-4E7E-82FA-C91D53C9E98F}"/>
    <cellStyle name="SAPBEXHLevel1X 5 2 6" xfId="25051" xr:uid="{57435BB3-99B6-4664-97A8-86608C69B749}"/>
    <cellStyle name="SAPBEXHLevel1X 5 2 6 2" xfId="27342" xr:uid="{251A53EA-5265-4B28-AD87-A2849FE1252D}"/>
    <cellStyle name="SAPBEXHLevel1X 5 2 6 2 2" xfId="38032" xr:uid="{9662ECB2-E957-4567-8248-80448A91E460}"/>
    <cellStyle name="SAPBEXHLevel1X 5 2 6 3" xfId="36680" xr:uid="{254DCDB5-A919-492F-A3E4-DEA6FFFF9473}"/>
    <cellStyle name="SAPBEXHLevel1X 5 3" xfId="9149" xr:uid="{40FF32B0-210E-4F8A-90FA-E5F71677E0AF}"/>
    <cellStyle name="SAPBEXHLevel1X 5 3 2" xfId="15086" xr:uid="{EB753603-C677-489F-BF1F-3974D013B85D}"/>
    <cellStyle name="SAPBEXHLevel1X 5 3 2 2" xfId="20941" xr:uid="{58B889AF-7D90-4591-8F25-A799C5F3F4C4}"/>
    <cellStyle name="SAPBEXHLevel1X 5 3 2 2 2" xfId="35924" xr:uid="{7AEAAB9F-06DD-4669-860A-53D0B9197309}"/>
    <cellStyle name="SAPBEXHLevel1X 5 3 2 3" xfId="32079" xr:uid="{9277608F-3C14-47B2-A859-EC1F8DA75EC6}"/>
    <cellStyle name="SAPBEXHLevel1X 5 3 3" xfId="26307" xr:uid="{7D34B305-4141-46A2-A43E-B38BFF856AD9}"/>
    <cellStyle name="SAPBEXHLevel1X 5 3 3 2" xfId="37346" xr:uid="{EDE00E7E-0943-4ADC-B583-12398C0127B9}"/>
    <cellStyle name="SAPBEXHLevel1X 5 3 4" xfId="30707" xr:uid="{9774979E-6B0C-42EA-922A-9AD28EC7CB4B}"/>
    <cellStyle name="SAPBEXHLevel1X 5 4" xfId="8655" xr:uid="{2609DED9-9F9A-4982-835D-80E7C1A057E6}"/>
    <cellStyle name="SAPBEXHLevel1X 5 4 2" xfId="15087" xr:uid="{AD54E339-2C8A-46C5-B161-ADDA274285F3}"/>
    <cellStyle name="SAPBEXHLevel1X 5 4 2 2" xfId="20769" xr:uid="{84C22ABD-A3E2-447F-8149-ABA3EA6AA717}"/>
    <cellStyle name="SAPBEXHLevel1X 5 4 2 2 2" xfId="35899" xr:uid="{E904939A-6908-41F2-9224-5ED8B7F7BBB5}"/>
    <cellStyle name="SAPBEXHLevel1X 5 4 2 3" xfId="32080" xr:uid="{BEA581A2-BBBF-466F-A363-DAC78C972DD3}"/>
    <cellStyle name="SAPBEXHLevel1X 5 4 3" xfId="18679" xr:uid="{06A3C3B8-59FF-4402-8BC7-03962C6E7D77}"/>
    <cellStyle name="SAPBEXHLevel1X 5 4 3 2" xfId="35271" xr:uid="{1797E8E2-D3E5-42E9-BF4A-F81999EEC347}"/>
    <cellStyle name="SAPBEXHLevel1X 5 4 4" xfId="30235" xr:uid="{D20D6D6C-3759-4187-9E61-28E785DF388A}"/>
    <cellStyle name="SAPBEXHLevel1X 5 5" xfId="12456" xr:uid="{0105D6C3-D93B-4122-81D3-C0795295D705}"/>
    <cellStyle name="SAPBEXHLevel1X 5 6" xfId="15082" xr:uid="{E3DDBFAD-7261-4021-AB54-FA071100A5B0}"/>
    <cellStyle name="SAPBEXHLevel1X 5 6 2" xfId="23206" xr:uid="{F8B0DBFC-4FEC-4BA3-ACD5-565598ADE4EE}"/>
    <cellStyle name="SAPBEXHLevel1X 5 6 2 2" xfId="36350" xr:uid="{E8B81A2E-07ED-4B4F-B88C-5AC3CEB9D7B1}"/>
    <cellStyle name="SAPBEXHLevel1X 5 6 3" xfId="32075" xr:uid="{B0D89DFA-4D50-4DA0-8959-1A90AF438F76}"/>
    <cellStyle name="SAPBEXHLevel1X 5 7" xfId="24924" xr:uid="{35B48914-5F61-4640-B7B3-8F57CBE7C7DD}"/>
    <cellStyle name="SAPBEXHLevel1X 5 7 2" xfId="26800" xr:uid="{0258D1D7-9360-4848-86DF-E1F5D231430C}"/>
    <cellStyle name="SAPBEXHLevel1X 5 7 2 2" xfId="37592" xr:uid="{E979E24C-4C6F-43CF-96F4-77790012EEBE}"/>
    <cellStyle name="SAPBEXHLevel1X 5 7 3" xfId="36656" xr:uid="{1A156A17-485C-49B0-A1D1-06F54D084CDC}"/>
    <cellStyle name="SAPBEXHLevel1X 6" xfId="7105" xr:uid="{1850C90D-FB46-4D20-B0D9-0884BCF0C4AE}"/>
    <cellStyle name="SAPBEXHLevel1X 6 2" xfId="7022" xr:uid="{E2EFC943-0423-4ABF-8123-D5CE6B8E9AF4}"/>
    <cellStyle name="SAPBEXHLevel1X 6 2 2" xfId="9082" xr:uid="{D94A6352-8004-45F3-ACA4-93216D9CEFC8}"/>
    <cellStyle name="SAPBEXHLevel1X 6 2 2 2" xfId="15090" xr:uid="{70BBAE4C-061A-41D4-AA1B-2BB7FE38D5F9}"/>
    <cellStyle name="SAPBEXHLevel1X 6 2 2 2 2" xfId="21767" xr:uid="{B6CAA870-F25C-4EE5-84C7-8C9A7399C902}"/>
    <cellStyle name="SAPBEXHLevel1X 6 2 2 2 2 2" xfId="36131" xr:uid="{E3E1F690-1519-452F-8B31-F4405DFC8165}"/>
    <cellStyle name="SAPBEXHLevel1X 6 2 2 2 3" xfId="32083" xr:uid="{78C3A8FB-1EC7-4055-9B7C-9A51F7673527}"/>
    <cellStyle name="SAPBEXHLevel1X 6 2 2 3" xfId="27273" xr:uid="{D2485EF0-339C-4316-A203-4156FA2A869C}"/>
    <cellStyle name="SAPBEXHLevel1X 6 2 2 3 2" xfId="37978" xr:uid="{A322742D-A98B-43CF-9DF5-1EF9FD7B7FBD}"/>
    <cellStyle name="SAPBEXHLevel1X 6 2 2 4" xfId="30649" xr:uid="{DD24205D-241D-46CA-8B45-D7E321BE05A8}"/>
    <cellStyle name="SAPBEXHLevel1X 6 2 3" xfId="8779" xr:uid="{11700209-1F7B-4362-BD55-18A9066DB4DC}"/>
    <cellStyle name="SAPBEXHLevel1X 6 2 3 2" xfId="15091" xr:uid="{CF7C4F1F-FC07-4AF2-8B00-159396234681}"/>
    <cellStyle name="SAPBEXHLevel1X 6 2 3 2 2" xfId="21709" xr:uid="{094BDFC6-0FB0-4375-9C21-8E6E30A0C5EF}"/>
    <cellStyle name="SAPBEXHLevel1X 6 2 3 2 2 2" xfId="36107" xr:uid="{0051BC0E-1BE2-404F-9FF9-8CC7FA756F67}"/>
    <cellStyle name="SAPBEXHLevel1X 6 2 3 2 3" xfId="32084" xr:uid="{462178E2-573F-464B-A8EE-2E8B6CD0D5C5}"/>
    <cellStyle name="SAPBEXHLevel1X 6 2 3 3" xfId="18748" xr:uid="{E7460A7F-DAB8-4E32-A4DD-80AA8AD29E1E}"/>
    <cellStyle name="SAPBEXHLevel1X 6 2 3 3 2" xfId="35311" xr:uid="{4F78543A-E297-4FCB-AD6C-CC4D6CB0A7EA}"/>
    <cellStyle name="SAPBEXHLevel1X 6 2 3 4" xfId="30349" xr:uid="{BC635418-EA5A-4A4B-A852-DD6B40697132}"/>
    <cellStyle name="SAPBEXHLevel1X 6 2 4" xfId="12459" xr:uid="{996C463E-C4F3-4A55-A49A-EAED7E061350}"/>
    <cellStyle name="SAPBEXHLevel1X 6 2 5" xfId="15089" xr:uid="{96C40496-F5F0-4AB7-8818-674ABD98E1A8}"/>
    <cellStyle name="SAPBEXHLevel1X 6 2 5 2" xfId="19510" xr:uid="{BA4F3ED6-450D-46CA-95CD-03FE31542BE2}"/>
    <cellStyle name="SAPBEXHLevel1X 6 2 5 2 2" xfId="35591" xr:uid="{C4BC90FE-5978-4980-85DC-833912396C77}"/>
    <cellStyle name="SAPBEXHLevel1X 6 2 5 3" xfId="32082" xr:uid="{A371B6CA-3859-452E-AC59-957FC6901B80}"/>
    <cellStyle name="SAPBEXHLevel1X 6 2 6" xfId="24669" xr:uid="{201BC7C1-969B-43DD-84F7-40969EC9B236}"/>
    <cellStyle name="SAPBEXHLevel1X 6 2 6 2" xfId="21099" xr:uid="{21939CC6-A6AC-46B5-A16E-CF4AA3B98E5E}"/>
    <cellStyle name="SAPBEXHLevel1X 6 2 6 2 2" xfId="35972" xr:uid="{CF8D7682-165C-4C8A-8369-1C05B03BA093}"/>
    <cellStyle name="SAPBEXHLevel1X 6 2 6 3" xfId="36609" xr:uid="{011E902B-DB01-49ED-A718-136FDC9B5505}"/>
    <cellStyle name="SAPBEXHLevel1X 6 3" xfId="9103" xr:uid="{C9DF8EE1-E808-42FF-A2C8-8D80AA3EE36D}"/>
    <cellStyle name="SAPBEXHLevel1X 6 3 2" xfId="15092" xr:uid="{9A2B3482-22FC-4E61-AA1E-18993615B01B}"/>
    <cellStyle name="SAPBEXHLevel1X 6 3 2 2" xfId="19629" xr:uid="{A86D9A4D-397B-4F69-880C-065C8C794741}"/>
    <cellStyle name="SAPBEXHLevel1X 6 3 2 2 2" xfId="35640" xr:uid="{5D70921C-6318-4EF1-B158-DA74ADEA1A02}"/>
    <cellStyle name="SAPBEXHLevel1X 6 3 2 3" xfId="32085" xr:uid="{6D125C9F-34E5-4250-BC19-88A8702FB6F7}"/>
    <cellStyle name="SAPBEXHLevel1X 6 3 3" xfId="26941" xr:uid="{EEE2385C-F9F9-43F3-B608-69A2570E3577}"/>
    <cellStyle name="SAPBEXHLevel1X 6 3 3 2" xfId="37720" xr:uid="{D8A84C6F-6DF2-4236-8897-80CF4CC16718}"/>
    <cellStyle name="SAPBEXHLevel1X 6 3 4" xfId="30668" xr:uid="{9CEF37E7-CE6F-4775-A7F2-0956E1D6BB4E}"/>
    <cellStyle name="SAPBEXHLevel1X 6 4" xfId="9299" xr:uid="{EA98A3A9-AA97-444A-B131-8DA9D535D4C6}"/>
    <cellStyle name="SAPBEXHLevel1X 6 4 2" xfId="15093" xr:uid="{F883F977-859A-4A6C-ACD5-19520712A192}"/>
    <cellStyle name="SAPBEXHLevel1X 6 4 2 2" xfId="18288" xr:uid="{59C40D2B-0B0C-4ACE-8A56-3ADE5685BBE3}"/>
    <cellStyle name="SAPBEXHLevel1X 6 4 2 2 2" xfId="35145" xr:uid="{93EE88DB-883C-4DF5-B653-4A99CF08FAEE}"/>
    <cellStyle name="SAPBEXHLevel1X 6 4 2 3" xfId="32086" xr:uid="{9BC1CBFD-2D14-40D8-9193-DB4C3AABAF85}"/>
    <cellStyle name="SAPBEXHLevel1X 6 4 3" xfId="26897" xr:uid="{84C3A552-370A-42CE-BDDA-EB0DE94BACD7}"/>
    <cellStyle name="SAPBEXHLevel1X 6 4 3 2" xfId="37680" xr:uid="{FB7ECC38-D41F-4776-A252-906DF2CB1C3D}"/>
    <cellStyle name="SAPBEXHLevel1X 6 4 4" xfId="30842" xr:uid="{A2868D3F-0B9E-4392-869B-1DCBFAEEFB82}"/>
    <cellStyle name="SAPBEXHLevel1X 6 5" xfId="12458" xr:uid="{6D4522F7-5C98-4653-BF3B-AF91F16E1076}"/>
    <cellStyle name="SAPBEXHLevel1X 6 6" xfId="15088" xr:uid="{FD724B78-C4B7-46B7-8B3C-1AC3517101C8}"/>
    <cellStyle name="SAPBEXHLevel1X 6 6 2" xfId="20208" xr:uid="{E6B3EC57-469B-4776-A70D-20120177E4A4}"/>
    <cellStyle name="SAPBEXHLevel1X 6 6 2 2" xfId="35781" xr:uid="{87951E4A-8B33-4E8D-A96E-3A94D3D50F20}"/>
    <cellStyle name="SAPBEXHLevel1X 6 6 3" xfId="32081" xr:uid="{B5325A87-705E-4B97-AC06-9A36618992D2}"/>
    <cellStyle name="SAPBEXHLevel1X 6 7" xfId="24735" xr:uid="{362D2551-4018-4189-AC6E-E73C8CDD2414}"/>
    <cellStyle name="SAPBEXHLevel1X 6 7 2" xfId="19671" xr:uid="{421BDAD1-E5C7-452F-ABEF-73EDF0BC94FE}"/>
    <cellStyle name="SAPBEXHLevel1X 6 7 2 2" xfId="35657" xr:uid="{1ED97C45-D5F1-4907-9890-92AC6B7DE2A1}"/>
    <cellStyle name="SAPBEXHLevel1X 6 7 3" xfId="36626" xr:uid="{1AC509A9-7AE7-4D32-AFE2-65940718F19A}"/>
    <cellStyle name="SAPBEXHLevel1X 7" xfId="7066" xr:uid="{9D4ACD07-38C9-4A2B-8F09-26ED00E00078}"/>
    <cellStyle name="SAPBEXHLevel1X 7 2" xfId="9095" xr:uid="{F0A96E78-87BE-448C-B363-D4459CDFAFD9}"/>
    <cellStyle name="SAPBEXHLevel1X 7 2 2" xfId="15095" xr:uid="{91428CA8-009A-4D3B-8D74-FCE800EEEDCD}"/>
    <cellStyle name="SAPBEXHLevel1X 7 2 2 2" xfId="21275" xr:uid="{FEABA5F9-1A19-4618-9B7A-F7C3B9E4380E}"/>
    <cellStyle name="SAPBEXHLevel1X 7 2 2 2 2" xfId="36025" xr:uid="{1E47F8FD-43A7-49F5-A032-FBECA60C2A67}"/>
    <cellStyle name="SAPBEXHLevel1X 7 2 2 3" xfId="32088" xr:uid="{335A290E-32E3-46A5-BD17-7B79A1148CF9}"/>
    <cellStyle name="SAPBEXHLevel1X 7 2 3" xfId="27284" xr:uid="{EC57FA29-06A4-462A-AA35-18ED4F7E4B18}"/>
    <cellStyle name="SAPBEXHLevel1X 7 2 3 2" xfId="37988" xr:uid="{75E64D44-6064-478E-8EFC-6224C150C896}"/>
    <cellStyle name="SAPBEXHLevel1X 7 2 4" xfId="30661" xr:uid="{378936E5-CF32-4ED6-A4AF-A8164A57C8DF}"/>
    <cellStyle name="SAPBEXHLevel1X 7 3" xfId="8684" xr:uid="{970A362E-D797-4909-8FD1-5B42EB171FD7}"/>
    <cellStyle name="SAPBEXHLevel1X 7 3 2" xfId="15096" xr:uid="{36C0A6AB-9719-42A9-ADF4-561F83BDA645}"/>
    <cellStyle name="SAPBEXHLevel1X 7 3 2 2" xfId="20077" xr:uid="{4989A1B3-8F59-4E8C-A168-11AAC1EBD52E}"/>
    <cellStyle name="SAPBEXHLevel1X 7 3 2 2 2" xfId="35751" xr:uid="{228F02E6-CBE1-46E9-B388-C5EFF1C25B0E}"/>
    <cellStyle name="SAPBEXHLevel1X 7 3 2 3" xfId="32089" xr:uid="{EDDBCDA1-C050-4E09-899B-6DFFB0AC9BD5}"/>
    <cellStyle name="SAPBEXHLevel1X 7 3 3" xfId="18703" xr:uid="{8E1DB16E-AD8F-480C-A4F6-831F7DD85086}"/>
    <cellStyle name="SAPBEXHLevel1X 7 3 3 2" xfId="35284" xr:uid="{1C6BA11C-A55C-4C1F-8913-08088A69F42B}"/>
    <cellStyle name="SAPBEXHLevel1X 7 3 4" xfId="30263" xr:uid="{EE697CE5-9BEA-46E4-BB8D-EF32E0C7BA12}"/>
    <cellStyle name="SAPBEXHLevel1X 7 4" xfId="12460" xr:uid="{C6283BBE-21C0-48A1-99B6-AEB3A0C6123B}"/>
    <cellStyle name="SAPBEXHLevel1X 7 5" xfId="15094" xr:uid="{A5345F86-C992-4E9E-8760-0EB0F1CF626F}"/>
    <cellStyle name="SAPBEXHLevel1X 7 5 2" xfId="19238" xr:uid="{F243DE4D-AD78-46C7-A46E-AC88048335E5}"/>
    <cellStyle name="SAPBEXHLevel1X 7 5 2 2" xfId="35490" xr:uid="{D99464E1-5C7A-4529-AC2F-EC5838B65CB4}"/>
    <cellStyle name="SAPBEXHLevel1X 7 5 3" xfId="32087" xr:uid="{ECF578E0-38A1-4A66-BE7F-AE8B2B1E4296}"/>
    <cellStyle name="SAPBEXHLevel1X 7 6" xfId="24703" xr:uid="{AD256902-4B0A-467F-901A-5690B2256C64}"/>
    <cellStyle name="SAPBEXHLevel1X 7 6 2" xfId="27119" xr:uid="{748DA8AD-CE78-4D8A-97A8-47B9FB8E6350}"/>
    <cellStyle name="SAPBEXHLevel1X 7 6 2 2" xfId="37869" xr:uid="{1B81969C-B5A2-4C4C-BCF5-170F2BBC07F1}"/>
    <cellStyle name="SAPBEXHLevel1X 7 6 3" xfId="36619" xr:uid="{2083B14F-3BDA-40D1-83A9-27BEEC1AE454}"/>
    <cellStyle name="SAPBEXHLevel1X 8" xfId="9098" xr:uid="{50C82009-E07A-43E7-9B76-E1A155ACA70A}"/>
    <cellStyle name="SAPBEXHLevel1X 8 2" xfId="15097" xr:uid="{9F9F2117-6845-4F8A-ADCE-F8FA851B9375}"/>
    <cellStyle name="SAPBEXHLevel1X 8 2 2" xfId="18731" xr:uid="{69567223-2C30-4106-8397-8152564D5305}"/>
    <cellStyle name="SAPBEXHLevel1X 8 2 2 2" xfId="35298" xr:uid="{84DAD79F-2617-4AC4-BD5D-178B4FC93941}"/>
    <cellStyle name="SAPBEXHLevel1X 8 2 3" xfId="32090" xr:uid="{6E59374F-5867-46FA-A8FC-E3746DBFA258}"/>
    <cellStyle name="SAPBEXHLevel1X 8 3" xfId="26430" xr:uid="{56321212-9203-4C5E-BA3B-204395E9CD58}"/>
    <cellStyle name="SAPBEXHLevel1X 8 3 2" xfId="37397" xr:uid="{42EF4041-8BCB-43D9-8C7B-352E1DCFBF5F}"/>
    <cellStyle name="SAPBEXHLevel1X 8 4" xfId="30664" xr:uid="{CD19250A-B838-47F9-9659-8EF04AF463BF}"/>
    <cellStyle name="SAPBEXHLevel1X 9" xfId="8483" xr:uid="{8905EB4C-4A64-478F-A74C-B7E30B41838C}"/>
    <cellStyle name="SAPBEXHLevel1X 9 2" xfId="15098" xr:uid="{2B955EF7-7F4F-4A1E-9B1C-99811F66D39D}"/>
    <cellStyle name="SAPBEXHLevel1X 9 2 2" xfId="21930" xr:uid="{8510AEA9-E827-484A-9659-D9E999D17CCA}"/>
    <cellStyle name="SAPBEXHLevel1X 9 2 2 2" xfId="36178" xr:uid="{CE48C7AE-5068-4494-A873-8ADA94F102B3}"/>
    <cellStyle name="SAPBEXHLevel1X 9 2 3" xfId="32091" xr:uid="{302EC790-2E94-4F66-9D2C-35ED0154E522}"/>
    <cellStyle name="SAPBEXHLevel1X 9 3" xfId="26021" xr:uid="{B9436B91-70E9-4346-9930-174181DDBBCA}"/>
    <cellStyle name="SAPBEXHLevel1X 9 3 2" xfId="37193" xr:uid="{5EAE87DA-FC32-4AF9-BD89-1D4859BF613F}"/>
    <cellStyle name="SAPBEXHLevel1X 9 4" xfId="30127" xr:uid="{461CEAE0-45C9-4091-8E94-23895870BAE1}"/>
    <cellStyle name="SAPBEXHLevel2" xfId="7725" xr:uid="{8A773A98-4330-4145-B340-6D779E1E25DA}"/>
    <cellStyle name="SAPBEXHLevel2 10" xfId="12461" xr:uid="{1BCE6137-50C2-4DDB-93E7-CEFF789AA867}"/>
    <cellStyle name="SAPBEXHLevel2 11" xfId="15099" xr:uid="{8105A7D8-CB6A-482B-87D1-1D9EAF429523}"/>
    <cellStyle name="SAPBEXHLevel2 11 2" xfId="19239" xr:uid="{07E306D7-B3DC-46B0-9EC1-B07ABF66FF95}"/>
    <cellStyle name="SAPBEXHLevel2 11 2 2" xfId="35491" xr:uid="{CF2BD130-42DD-4698-86C0-619BBFF8F043}"/>
    <cellStyle name="SAPBEXHLevel2 11 3" xfId="32092" xr:uid="{3810A836-FFC6-44B2-95CE-D42A36ED1E61}"/>
    <cellStyle name="SAPBEXHLevel2 12" xfId="25238" xr:uid="{037EB769-5ED4-4533-ACEA-BCAE0395E718}"/>
    <cellStyle name="SAPBEXHLevel2 12 2" xfId="26535" xr:uid="{452EA8EA-B482-4A22-AE3B-84E7DFFE327C}"/>
    <cellStyle name="SAPBEXHLevel2 12 2 2" xfId="37483" xr:uid="{37251AB8-7A7B-441A-94B5-08B5E6423AD1}"/>
    <cellStyle name="SAPBEXHLevel2 12 3" xfId="36715" xr:uid="{BA71A8AC-7470-477B-9B81-03B0CAB113BB}"/>
    <cellStyle name="SAPBEXHLevel2 2" xfId="7614" xr:uid="{E98618C5-BA94-46F2-AD2F-BC2122152A2D}"/>
    <cellStyle name="SAPBEXHLevel2 2 2" xfId="9207" xr:uid="{267699EE-CAEE-4595-BAC6-AF47FDD31E7C}"/>
    <cellStyle name="SAPBEXHLevel2 2 2 2" xfId="15101" xr:uid="{A0E5B728-3CF6-4563-A761-05DB42C0F2C9}"/>
    <cellStyle name="SAPBEXHLevel2 2 2 2 2" xfId="23205" xr:uid="{40EA3BB6-0738-4E37-AF36-F0E701E1D957}"/>
    <cellStyle name="SAPBEXHLevel2 2 2 2 2 2" xfId="36349" xr:uid="{6D8AFDB8-A672-42FF-8A4C-171ABCD61F16}"/>
    <cellStyle name="SAPBEXHLevel2 2 2 2 3" xfId="32094" xr:uid="{14E66A31-429D-4A93-9068-EF6705036C8D}"/>
    <cellStyle name="SAPBEXHLevel2 2 2 3" xfId="27275" xr:uid="{71F9E043-5DB0-44CC-8598-78EEB8CC6C1D}"/>
    <cellStyle name="SAPBEXHLevel2 2 2 3 2" xfId="37980" xr:uid="{9C7377F8-EE04-41E0-BC40-8F7856B23FA6}"/>
    <cellStyle name="SAPBEXHLevel2 2 2 4" xfId="30758" xr:uid="{9B465770-AA7E-489A-A29A-6279F9A109B2}"/>
    <cellStyle name="SAPBEXHLevel2 2 3" xfId="8615" xr:uid="{E43FFB22-45C0-4446-9C5D-196258294898}"/>
    <cellStyle name="SAPBEXHLevel2 2 3 2" xfId="15102" xr:uid="{B27595AA-2454-4F0E-86DB-43D2B96424DA}"/>
    <cellStyle name="SAPBEXHLevel2 2 3 2 2" xfId="21274" xr:uid="{8BCE2997-C3AE-4F18-A870-36A2998168F2}"/>
    <cellStyle name="SAPBEXHLevel2 2 3 2 2 2" xfId="36024" xr:uid="{1F78C789-586B-4AB1-AD0D-8D5398DA8A15}"/>
    <cellStyle name="SAPBEXHLevel2 2 3 2 3" xfId="32095" xr:uid="{44624862-8E99-494A-9C40-47F6A931185F}"/>
    <cellStyle name="SAPBEXHLevel2 2 3 3" xfId="19998" xr:uid="{8CD034AE-8E2C-43DE-8B55-5DF8BE7D8D1A}"/>
    <cellStyle name="SAPBEXHLevel2 2 3 3 2" xfId="35739" xr:uid="{887DDD9A-DF8C-4B54-AC7A-E66B2F18F2B1}"/>
    <cellStyle name="SAPBEXHLevel2 2 3 4" xfId="30196" xr:uid="{45FA5CCD-089D-4F9D-94A1-2754526908D9}"/>
    <cellStyle name="SAPBEXHLevel2 2 4" xfId="12462" xr:uid="{952F0938-80FF-4143-BBAD-C6DB3D4C863C}"/>
    <cellStyle name="SAPBEXHLevel2 2 5" xfId="15100" xr:uid="{892E5E8E-24A8-4718-BD26-D5D80ADC9F8B}"/>
    <cellStyle name="SAPBEXHLevel2 2 5 2" xfId="27500" xr:uid="{A8687DCE-764E-4000-975E-0786266ED60D}"/>
    <cellStyle name="SAPBEXHLevel2 2 5 2 2" xfId="38104" xr:uid="{9EC12B9B-74A3-407B-A2BD-01DCB23F6EE3}"/>
    <cellStyle name="SAPBEXHLevel2 2 5 3" xfId="32093" xr:uid="{D09D84CA-033C-4ED6-8EBC-15B842E8D654}"/>
    <cellStyle name="SAPBEXHLevel2 2 6" xfId="25145" xr:uid="{7BD469A0-A42F-4358-969A-919E8E3CAC1F}"/>
    <cellStyle name="SAPBEXHLevel2 2 6 2" xfId="25776" xr:uid="{4791DA57-E1CB-4300-84E1-4049C3F590B9}"/>
    <cellStyle name="SAPBEXHLevel2 2 6 2 2" xfId="36962" xr:uid="{5734A8FE-EF55-4A5A-A8F0-BA867D2B9656}"/>
    <cellStyle name="SAPBEXHLevel2 2 6 3" xfId="36701" xr:uid="{EC83D93D-68F1-44F4-A01B-D7D55F7F5C2B}"/>
    <cellStyle name="SAPBEXHLevel2 3" xfId="7662" xr:uid="{F7B37DE4-7775-44D9-9403-FCBBD9B642C6}"/>
    <cellStyle name="SAPBEXHLevel2 3 2" xfId="9213" xr:uid="{A7BFCA5E-B5A3-4933-B892-8D764B367675}"/>
    <cellStyle name="SAPBEXHLevel2 3 2 2" xfId="15104" xr:uid="{AE2B26E7-4313-4286-890B-14980D62C866}"/>
    <cellStyle name="SAPBEXHLevel2 3 2 2 2" xfId="26870" xr:uid="{6A602559-0454-4284-BC26-9D1E6D986FB0}"/>
    <cellStyle name="SAPBEXHLevel2 3 2 2 2 2" xfId="37658" xr:uid="{AD46627B-5D3C-4DC9-9228-C8D1E9623C13}"/>
    <cellStyle name="SAPBEXHLevel2 3 2 2 3" xfId="32097" xr:uid="{F49F30AB-E5E0-43AA-8857-A683CEBBA921}"/>
    <cellStyle name="SAPBEXHLevel2 3 2 3" xfId="26997" xr:uid="{21EC97DC-A7EE-4875-AEAC-6267DFDF643B}"/>
    <cellStyle name="SAPBEXHLevel2 3 2 3 2" xfId="37764" xr:uid="{E6A2E4F8-D833-4D73-B395-D3E63C598D77}"/>
    <cellStyle name="SAPBEXHLevel2 3 2 4" xfId="30764" xr:uid="{1A6C516D-1A3D-4C47-9B40-A7B426C0442C}"/>
    <cellStyle name="SAPBEXHLevel2 3 3" xfId="8611" xr:uid="{09B17342-1843-43FC-8F3E-66745EBA9FFF}"/>
    <cellStyle name="SAPBEXHLevel2 3 3 2" xfId="15105" xr:uid="{30F4D737-50E1-4D2D-97E7-C7C1921B7667}"/>
    <cellStyle name="SAPBEXHLevel2 3 3 2 2" xfId="19623" xr:uid="{6619BA18-D3A4-4276-8B87-2974B2F0CA2D}"/>
    <cellStyle name="SAPBEXHLevel2 3 3 2 2 2" xfId="35635" xr:uid="{C0296FC1-AC20-4799-9255-1270B01E3FE6}"/>
    <cellStyle name="SAPBEXHLevel2 3 3 2 3" xfId="32098" xr:uid="{B441D3EE-3744-413C-821A-E08F0A291578}"/>
    <cellStyle name="SAPBEXHLevel2 3 3 3" xfId="26214" xr:uid="{0E5C80BC-3C1A-42FA-98FD-08EAC5A550E0}"/>
    <cellStyle name="SAPBEXHLevel2 3 3 3 2" xfId="37295" xr:uid="{41E3D494-D8DE-4D88-8951-19C71B449A90}"/>
    <cellStyle name="SAPBEXHLevel2 3 3 4" xfId="30192" xr:uid="{0D1A76C3-9344-4E00-8CDD-EBDE34D88B8F}"/>
    <cellStyle name="SAPBEXHLevel2 3 4" xfId="12463" xr:uid="{2D10A0A5-542C-4A77-A702-47131D1315C6}"/>
    <cellStyle name="SAPBEXHLevel2 3 5" xfId="15103" xr:uid="{8E5A6BBF-C08F-4C65-931B-2956DF706FA4}"/>
    <cellStyle name="SAPBEXHLevel2 3 5 2" xfId="26581" xr:uid="{CE6EC47C-4148-4B9D-B646-8529F830BF5F}"/>
    <cellStyle name="SAPBEXHLevel2 3 5 2 2" xfId="37523" xr:uid="{E186D210-48B3-4FDE-A80A-C7C93F3EBB42}"/>
    <cellStyle name="SAPBEXHLevel2 3 5 3" xfId="32096" xr:uid="{A8309777-B034-4CB4-98A1-9D0BFD1E3AC3}"/>
    <cellStyle name="SAPBEXHLevel2 3 6" xfId="25183" xr:uid="{D9573827-24E1-4543-A3C7-3B80427CA66B}"/>
    <cellStyle name="SAPBEXHLevel2 3 6 2" xfId="26829" xr:uid="{1F450B35-E50A-411C-9DBB-70A7E6570349}"/>
    <cellStyle name="SAPBEXHLevel2 3 6 2 2" xfId="37618" xr:uid="{76B54ECF-F285-445F-A7CA-8892FC0CC691}"/>
    <cellStyle name="SAPBEXHLevel2 3 6 3" xfId="36706" xr:uid="{B1AAB91C-3262-40D4-9153-F799725C119E}"/>
    <cellStyle name="SAPBEXHLevel2 4" xfId="7797" xr:uid="{6264FE4D-4CC8-4F4B-8DC6-65586D93EA4B}"/>
    <cellStyle name="SAPBEXHLevel2 4 2" xfId="9243" xr:uid="{B510FD2E-DD38-4A66-A44F-26084D2576FE}"/>
    <cellStyle name="SAPBEXHLevel2 4 2 2" xfId="15107" xr:uid="{7B4DAFB1-BEE0-4D5D-90D5-025BEEA99842}"/>
    <cellStyle name="SAPBEXHLevel2 4 2 2 2" xfId="21764" xr:uid="{20F93130-3E70-437A-818A-41628970B0F3}"/>
    <cellStyle name="SAPBEXHLevel2 4 2 2 2 2" xfId="36128" xr:uid="{3FF3347B-7648-42D3-A006-E322DC824582}"/>
    <cellStyle name="SAPBEXHLevel2 4 2 2 3" xfId="32100" xr:uid="{900492EA-54BF-4EEC-AC96-7891628FD098}"/>
    <cellStyle name="SAPBEXHLevel2 4 2 3" xfId="27069" xr:uid="{28972439-EBAE-4F66-84CE-CDF918FF5042}"/>
    <cellStyle name="SAPBEXHLevel2 4 2 3 2" xfId="37830" xr:uid="{B64DA0EC-EA13-4FBA-811A-780E14CA0C4A}"/>
    <cellStyle name="SAPBEXHLevel2 4 2 4" xfId="30789" xr:uid="{7EC474EB-9067-4B12-9604-B2BD384469AD}"/>
    <cellStyle name="SAPBEXHLevel2 4 3" xfId="8599" xr:uid="{D0B92EB4-D43D-420B-A5F5-F6562C4175C2}"/>
    <cellStyle name="SAPBEXHLevel2 4 3 2" xfId="15108" xr:uid="{DC9DA04C-D4FF-4CF5-B83A-8BD1BEE01C21}"/>
    <cellStyle name="SAPBEXHLevel2 4 3 2 2" xfId="21404" xr:uid="{A0706062-215B-4012-BE46-9C050AB0B868}"/>
    <cellStyle name="SAPBEXHLevel2 4 3 2 2 2" xfId="36067" xr:uid="{BDA9154A-7040-42DC-8536-7D09F83BDBB4}"/>
    <cellStyle name="SAPBEXHLevel2 4 3 2 3" xfId="32101" xr:uid="{F9D2D24B-B276-4149-BD42-F7920AC9B33C}"/>
    <cellStyle name="SAPBEXHLevel2 4 3 3" xfId="26212" xr:uid="{330D8784-9E74-435F-A6CB-73F8882B064E}"/>
    <cellStyle name="SAPBEXHLevel2 4 3 3 2" xfId="37293" xr:uid="{0232D003-35ED-46EF-9126-344765442BAC}"/>
    <cellStyle name="SAPBEXHLevel2 4 3 4" xfId="30180" xr:uid="{AFB16CCD-9F5C-423D-8530-FB858F58FEA3}"/>
    <cellStyle name="SAPBEXHLevel2 4 4" xfId="12464" xr:uid="{AEF6C055-AD25-4271-86C8-10163327ABD0}"/>
    <cellStyle name="SAPBEXHLevel2 4 5" xfId="15106" xr:uid="{1B204EDA-8EDF-4F80-8890-7CBB2F03CB6B}"/>
    <cellStyle name="SAPBEXHLevel2 4 5 2" xfId="23459" xr:uid="{C9A1C8DC-1E6C-42C0-A01A-7C1206772544}"/>
    <cellStyle name="SAPBEXHLevel2 4 5 2 2" xfId="36450" xr:uid="{8A0B3F33-80A9-47A1-954B-D9EC0D949C7E}"/>
    <cellStyle name="SAPBEXHLevel2 4 5 3" xfId="32099" xr:uid="{BB45239C-5732-46D3-9A61-80D7F80879CB}"/>
    <cellStyle name="SAPBEXHLevel2 4 6" xfId="25297" xr:uid="{77C0E9C8-9416-4213-995C-CE5A7F07DD59}"/>
    <cellStyle name="SAPBEXHLevel2 4 6 2" xfId="27264" xr:uid="{ADB50A20-8045-4539-B776-E38D02DAFC59}"/>
    <cellStyle name="SAPBEXHLevel2 4 6 2 2" xfId="37970" xr:uid="{9D1C0CD6-1041-42B1-A895-9D9BC28B542B}"/>
    <cellStyle name="SAPBEXHLevel2 4 6 3" xfId="36724" xr:uid="{227E37F2-8E33-4E11-B4F2-0D2EF405548E}"/>
    <cellStyle name="SAPBEXHLevel2 5" xfId="7369" xr:uid="{C0D56D06-1C86-4F26-B9A1-B05BABA4EFBE}"/>
    <cellStyle name="SAPBEXHLevel2 5 2" xfId="7043" xr:uid="{6BA16467-81F9-4F0D-B329-5EA74DD7995C}"/>
    <cellStyle name="SAPBEXHLevel2 5 2 2" xfId="9087" xr:uid="{E860238A-0981-46B9-A7E8-646892FFCB0E}"/>
    <cellStyle name="SAPBEXHLevel2 5 2 2 2" xfId="15111" xr:uid="{56AE3B38-C7F1-4BFA-B8AE-A8EE20C0773F}"/>
    <cellStyle name="SAPBEXHLevel2 5 2 2 2 2" xfId="26583" xr:uid="{518EACBB-A7B8-46AF-89F1-5A0BDC71EFB0}"/>
    <cellStyle name="SAPBEXHLevel2 5 2 2 2 2 2" xfId="37524" xr:uid="{228FBD14-9B78-4640-B43E-79ACC2CE8A24}"/>
    <cellStyle name="SAPBEXHLevel2 5 2 2 2 3" xfId="32104" xr:uid="{D474E59E-4EFC-49A4-BB9D-949EF472BDA1}"/>
    <cellStyle name="SAPBEXHLevel2 5 2 2 3" xfId="26431" xr:uid="{1B65063C-EA83-480E-8889-9DFBD40EF745}"/>
    <cellStyle name="SAPBEXHLevel2 5 2 2 3 2" xfId="37398" xr:uid="{9FE6055E-D8AF-4B97-9E6E-201C21D404F4}"/>
    <cellStyle name="SAPBEXHLevel2 5 2 2 4" xfId="30654" xr:uid="{CC3CFD8D-D884-47D1-8C8C-CD82328C9E8D}"/>
    <cellStyle name="SAPBEXHLevel2 5 2 3" xfId="9229" xr:uid="{499C3FE3-890E-4266-9DE5-C4D1263D8A52}"/>
    <cellStyle name="SAPBEXHLevel2 5 2 3 2" xfId="15112" xr:uid="{350BBC70-9A9E-458D-AD2B-FAF91BC89274}"/>
    <cellStyle name="SAPBEXHLevel2 5 2 3 2 2" xfId="21929" xr:uid="{458057C0-3062-41E1-83C5-7F057F0685C8}"/>
    <cellStyle name="SAPBEXHLevel2 5 2 3 2 2 2" xfId="36177" xr:uid="{A7A704C4-8403-4475-937C-E38A9E941987}"/>
    <cellStyle name="SAPBEXHLevel2 5 2 3 2 3" xfId="32105" xr:uid="{A16E73AD-BFDE-4858-B0F0-8DD09F6BCB1C}"/>
    <cellStyle name="SAPBEXHLevel2 5 2 3 3" xfId="26996" xr:uid="{2EA8F999-090C-4252-8AE6-F4CA5DE8F7CD}"/>
    <cellStyle name="SAPBEXHLevel2 5 2 3 3 2" xfId="37763" xr:uid="{E8BFFE36-1E56-400D-A539-2CFF6A3EACC1}"/>
    <cellStyle name="SAPBEXHLevel2 5 2 3 4" xfId="30776" xr:uid="{3AB23D6C-0146-44AD-8E12-A12157B27127}"/>
    <cellStyle name="SAPBEXHLevel2 5 2 4" xfId="12466" xr:uid="{7C893BF0-9FE9-4BB3-80B2-39FEE0F92427}"/>
    <cellStyle name="SAPBEXHLevel2 5 2 5" xfId="15110" xr:uid="{6A0C117B-AA3D-44FC-A765-29ABFC474777}"/>
    <cellStyle name="SAPBEXHLevel2 5 2 5 2" xfId="27568" xr:uid="{C89701C0-0114-4060-B57C-F946244EFABD}"/>
    <cellStyle name="SAPBEXHLevel2 5 2 5 2 2" xfId="38148" xr:uid="{DCF789AF-84ED-4191-9378-48AC9F7575D2}"/>
    <cellStyle name="SAPBEXHLevel2 5 2 5 3" xfId="32103" xr:uid="{CE1E5D8E-3967-4571-84F1-011371050D1B}"/>
    <cellStyle name="SAPBEXHLevel2 5 2 6" xfId="24685" xr:uid="{ADF40069-6E64-468A-A0E0-393F6FB9269C}"/>
    <cellStyle name="SAPBEXHLevel2 5 2 6 2" xfId="27327" xr:uid="{1B9B1AAB-0322-4601-B87D-523D60A4D186}"/>
    <cellStyle name="SAPBEXHLevel2 5 2 6 2 2" xfId="38020" xr:uid="{E542D6F9-B970-4650-9842-70D36CA09B63}"/>
    <cellStyle name="SAPBEXHLevel2 5 2 6 3" xfId="36614" xr:uid="{E0783E60-7915-41CD-8D5D-9418370783B9}"/>
    <cellStyle name="SAPBEXHLevel2 5 3" xfId="9156" xr:uid="{3DACC652-7DC9-4036-8B73-C7EFD5866D6C}"/>
    <cellStyle name="SAPBEXHLevel2 5 3 2" xfId="15113" xr:uid="{30DDE75C-B45F-4D22-AA8E-0B27AD8B005B}"/>
    <cellStyle name="SAPBEXHLevel2 5 3 2 2" xfId="18811" xr:uid="{29513CB4-7837-4FC6-A3B9-A344FEC49E0E}"/>
    <cellStyle name="SAPBEXHLevel2 5 3 2 2 2" xfId="35333" xr:uid="{8FCD5615-1979-489C-89EE-51FA7D85E498}"/>
    <cellStyle name="SAPBEXHLevel2 5 3 2 3" xfId="32106" xr:uid="{CD03F433-78F2-4ED1-9712-C44C09F2C7A5}"/>
    <cellStyle name="SAPBEXHLevel2 5 3 3" xfId="27563" xr:uid="{365C7A62-2300-4E94-93F9-869548728DF5}"/>
    <cellStyle name="SAPBEXHLevel2 5 3 3 2" xfId="38143" xr:uid="{5821EB36-3CBD-47E1-ACCC-808C3FDC5A2C}"/>
    <cellStyle name="SAPBEXHLevel2 5 3 4" xfId="30714" xr:uid="{265309B5-7D65-4A8F-B826-0F2258742061}"/>
    <cellStyle name="SAPBEXHLevel2 5 4" xfId="8650" xr:uid="{6FEB7E9B-5F11-4A91-B51A-91063C9D286F}"/>
    <cellStyle name="SAPBEXHLevel2 5 4 2" xfId="15114" xr:uid="{A42938F6-43F1-40C6-86A9-39FD9A19B584}"/>
    <cellStyle name="SAPBEXHLevel2 5 4 2 2" xfId="18486" xr:uid="{B7202E83-27A5-4989-B45A-CC4066681937}"/>
    <cellStyle name="SAPBEXHLevel2 5 4 2 2 2" xfId="35221" xr:uid="{ABBC8866-0944-4EF7-AD25-15552EB24B47}"/>
    <cellStyle name="SAPBEXHLevel2 5 4 2 3" xfId="32107" xr:uid="{E44982B8-7343-4DC0-A20E-60A596801CA8}"/>
    <cellStyle name="SAPBEXHLevel2 5 4 3" xfId="19418" xr:uid="{9F6FD4BC-C226-470C-9374-DE3B02FBEC56}"/>
    <cellStyle name="SAPBEXHLevel2 5 4 3 2" xfId="35567" xr:uid="{DF335D77-D163-41F6-BE17-A20EC0365AF3}"/>
    <cellStyle name="SAPBEXHLevel2 5 4 4" xfId="30230" xr:uid="{25428EF3-9376-4281-B40C-A1FDACC63646}"/>
    <cellStyle name="SAPBEXHLevel2 5 5" xfId="12465" xr:uid="{F3B9874F-653A-4671-A999-B51A14E6B3AE}"/>
    <cellStyle name="SAPBEXHLevel2 5 6" xfId="15109" xr:uid="{B18C56DC-2DAE-4E2C-9417-CF99662FC9E1}"/>
    <cellStyle name="SAPBEXHLevel2 5 6 2" xfId="18890" xr:uid="{C8B7DCAC-89B2-4F19-A54E-AEAF75BBDF52}"/>
    <cellStyle name="SAPBEXHLevel2 5 6 2 2" xfId="35364" xr:uid="{EA0D0BFE-8982-491A-A8F1-58D092F3B23A}"/>
    <cellStyle name="SAPBEXHLevel2 5 6 3" xfId="32102" xr:uid="{5FF0415C-51EE-439C-BF20-2C0A86E5610A}"/>
    <cellStyle name="SAPBEXHLevel2 5 7" xfId="24941" xr:uid="{88E3A25B-2E47-406F-AFAB-09235C8E7BB3}"/>
    <cellStyle name="SAPBEXHLevel2 5 7 2" xfId="18960" xr:uid="{CB041FAD-D257-4B8D-BC74-7051AAE5A6E6}"/>
    <cellStyle name="SAPBEXHLevel2 5 7 2 2" xfId="35390" xr:uid="{7F281DC1-2A91-414A-A0EF-2A13DC1301FB}"/>
    <cellStyle name="SAPBEXHLevel2 5 7 3" xfId="36661" xr:uid="{97F9386E-B62E-4F37-982B-451B34AC84CB}"/>
    <cellStyle name="SAPBEXHLevel2 6" xfId="7358" xr:uid="{0ED605AF-AF65-4B28-ABE4-1474E3AB30E4}"/>
    <cellStyle name="SAPBEXHLevel2 6 2" xfId="3879" xr:uid="{0728DAEF-F323-4C66-924D-F7521A641717}"/>
    <cellStyle name="SAPBEXHLevel2 6 2 2" xfId="8745" xr:uid="{BB3E3039-8A4C-4F30-9C75-2727CD73E1BB}"/>
    <cellStyle name="SAPBEXHLevel2 6 2 2 2" xfId="15117" xr:uid="{08F8DDD9-5B59-45AD-A172-38B34F46353B}"/>
    <cellStyle name="SAPBEXHLevel2 6 2 2 2 2" xfId="19237" xr:uid="{063AA50B-ADAF-48CC-B0CE-A1E3965F774E}"/>
    <cellStyle name="SAPBEXHLevel2 6 2 2 2 2 2" xfId="35489" xr:uid="{40C20C96-96AC-4FCC-B11A-04A6A758051A}"/>
    <cellStyle name="SAPBEXHLevel2 6 2 2 2 3" xfId="32110" xr:uid="{DFBB9EC1-748A-406B-8521-0CDAC321760C}"/>
    <cellStyle name="SAPBEXHLevel2 6 2 2 3" xfId="20685" xr:uid="{627A6601-CE27-4B00-B686-E4EED402D5F8}"/>
    <cellStyle name="SAPBEXHLevel2 6 2 2 3 2" xfId="35880" xr:uid="{7F8522EE-59D2-4414-9CFA-318A95FE3A98}"/>
    <cellStyle name="SAPBEXHLevel2 6 2 2 4" xfId="30323" xr:uid="{091E6E4B-CF55-4A0C-9B65-8DBB91CBA537}"/>
    <cellStyle name="SAPBEXHLevel2 6 2 3" xfId="8503" xr:uid="{C70CB263-EFD0-42EC-8BB2-129BDEB88FA9}"/>
    <cellStyle name="SAPBEXHLevel2 6 2 3 2" xfId="15118" xr:uid="{29A01483-8FFA-427A-B886-0A5FB255C4F9}"/>
    <cellStyle name="SAPBEXHLevel2 6 2 3 2 2" xfId="21833" xr:uid="{F5ED08BA-EE11-4BF3-84B7-E9343D815CB6}"/>
    <cellStyle name="SAPBEXHLevel2 6 2 3 2 2 2" xfId="36154" xr:uid="{3FAA403B-2AA4-4B7A-B94E-02A294DDA472}"/>
    <cellStyle name="SAPBEXHLevel2 6 2 3 2 3" xfId="32111" xr:uid="{3936491A-B90C-4C9C-A5F1-E6840754F48B}"/>
    <cellStyle name="SAPBEXHLevel2 6 2 3 3" xfId="27020" xr:uid="{06AA8E5E-4CF9-4621-BCEB-6FBCD3AC4AB0}"/>
    <cellStyle name="SAPBEXHLevel2 6 2 3 3 2" xfId="37785" xr:uid="{64BC4F3C-21F2-48E2-8EEB-F23ABB46680A}"/>
    <cellStyle name="SAPBEXHLevel2 6 2 3 4" xfId="30144" xr:uid="{982D2AD1-1107-4881-9F48-4A6DE2F9550A}"/>
    <cellStyle name="SAPBEXHLevel2 6 2 4" xfId="12468" xr:uid="{52329DAA-BB51-40B0-B22F-3676CCF9C949}"/>
    <cellStyle name="SAPBEXHLevel2 6 2 5" xfId="15116" xr:uid="{1DBEF142-7515-46E2-942F-C9266C60FEA3}"/>
    <cellStyle name="SAPBEXHLevel2 6 2 5 2" xfId="27028" xr:uid="{3C7C6727-D33E-4020-A09D-34BBCB69AA6C}"/>
    <cellStyle name="SAPBEXHLevel2 6 2 5 2 2" xfId="37792" xr:uid="{A275E47D-CB86-4FF2-9EB0-6E9CFA75CCC4}"/>
    <cellStyle name="SAPBEXHLevel2 6 2 5 3" xfId="32109" xr:uid="{FA48185A-A03E-4908-8108-4DDF51F3C99E}"/>
    <cellStyle name="SAPBEXHLevel2 6 2 6" xfId="24305" xr:uid="{D4DAE864-66A1-4E50-8ADE-A58660522138}"/>
    <cellStyle name="SAPBEXHLevel2 6 2 6 2" xfId="26036" xr:uid="{F946A49F-A741-4C4F-AE38-0AC274A6C184}"/>
    <cellStyle name="SAPBEXHLevel2 6 2 6 2 2" xfId="37207" xr:uid="{84C5D07A-6613-4F4E-8AEB-F2402E81A6CA}"/>
    <cellStyle name="SAPBEXHLevel2 6 2 6 3" xfId="36563" xr:uid="{E42DDCF5-612B-4D33-B72B-9D8ECB0880F9}"/>
    <cellStyle name="SAPBEXHLevel2 6 3" xfId="9153" xr:uid="{B0CFF6A8-AC1C-4FF3-A688-FB2B83D47FEE}"/>
    <cellStyle name="SAPBEXHLevel2 6 3 2" xfId="15119" xr:uid="{F3703ED9-454E-41D0-B8CB-F14BC8E4A4D8}"/>
    <cellStyle name="SAPBEXHLevel2 6 3 2 2" xfId="18822" xr:uid="{6513EA0F-BE8A-4DA1-9998-DFF2FBE276E3}"/>
    <cellStyle name="SAPBEXHLevel2 6 3 2 2 2" xfId="35336" xr:uid="{4A4C111A-E962-475C-AB6A-680392BD7517}"/>
    <cellStyle name="SAPBEXHLevel2 6 3 2 3" xfId="32112" xr:uid="{54FB59DD-54B1-418D-AFB2-8C55B73DE00E}"/>
    <cellStyle name="SAPBEXHLevel2 6 3 3" xfId="19220" xr:uid="{269D592C-EB5C-48CB-9FDB-9276EE629F5E}"/>
    <cellStyle name="SAPBEXHLevel2 6 3 3 2" xfId="35476" xr:uid="{D9995886-16EA-4FEF-A229-4BB925AE24EC}"/>
    <cellStyle name="SAPBEXHLevel2 6 3 4" xfId="30711" xr:uid="{96FAE495-E0A1-46E9-B3D5-5AE26FE10FB6}"/>
    <cellStyle name="SAPBEXHLevel2 6 4" xfId="8652" xr:uid="{C8F3CE03-96B6-4F3E-BB09-FAE203F895DC}"/>
    <cellStyle name="SAPBEXHLevel2 6 4 2" xfId="15120" xr:uid="{4094C42E-825B-4C03-86B2-FFB4EC85049C}"/>
    <cellStyle name="SAPBEXHLevel2 6 4 2 2" xfId="19234" xr:uid="{242DEB6F-315C-40B9-9F08-1B321F8EEA4E}"/>
    <cellStyle name="SAPBEXHLevel2 6 4 2 2 2" xfId="35486" xr:uid="{D5466FFB-B7E1-4CE2-9254-DDD9123CA5AD}"/>
    <cellStyle name="SAPBEXHLevel2 6 4 2 3" xfId="32113" xr:uid="{B7F61437-E1D7-42E8-9C2C-C2641AE8DBC6}"/>
    <cellStyle name="SAPBEXHLevel2 6 4 3" xfId="22959" xr:uid="{97F80A02-2C41-48C7-9014-65A3F46ACA15}"/>
    <cellStyle name="SAPBEXHLevel2 6 4 3 2" xfId="36312" xr:uid="{FD9AD6E4-33CF-4725-A7BD-667D6EDF2182}"/>
    <cellStyle name="SAPBEXHLevel2 6 4 4" xfId="30232" xr:uid="{0CCAB5CC-3760-40DD-9542-4D71BD2962B6}"/>
    <cellStyle name="SAPBEXHLevel2 6 5" xfId="12467" xr:uid="{B4DE2EF0-4758-4AAC-917A-7EBD1ED122ED}"/>
    <cellStyle name="SAPBEXHLevel2 6 6" xfId="15115" xr:uid="{2A0D1981-C4C3-4AFA-9BA2-C99319B40D1E}"/>
    <cellStyle name="SAPBEXHLevel2 6 6 2" xfId="27353" xr:uid="{EF7337FE-DDF5-481C-A9D1-15DF67201B30}"/>
    <cellStyle name="SAPBEXHLevel2 6 6 2 2" xfId="38039" xr:uid="{18FEF2E9-98DE-4B65-91B1-1EE53FEF78D2}"/>
    <cellStyle name="SAPBEXHLevel2 6 6 3" xfId="32108" xr:uid="{8A25E1AF-EF1A-467B-9F12-11DFDCEB4399}"/>
    <cellStyle name="SAPBEXHLevel2 6 7" xfId="24933" xr:uid="{B32351F2-E4BC-43BA-85EE-34758E74FD42}"/>
    <cellStyle name="SAPBEXHLevel2 6 7 2" xfId="25772" xr:uid="{2B69CDA6-F083-4045-B2AB-12AF7A603B8D}"/>
    <cellStyle name="SAPBEXHLevel2 6 7 2 2" xfId="36958" xr:uid="{1126A816-B8E9-4B5E-B7DB-FB45577D10C0}"/>
    <cellStyle name="SAPBEXHLevel2 6 7 3" xfId="36659" xr:uid="{2394A2F0-585A-4258-A453-5A97AB54FA4E}"/>
    <cellStyle name="SAPBEXHLevel2 7" xfId="6936" xr:uid="{4F41CA54-DD21-4182-8110-64E2697A08CD}"/>
    <cellStyle name="SAPBEXHLevel2 7 2" xfId="9061" xr:uid="{83FE46E1-CCFD-479C-AF5C-68FB25CD2D3D}"/>
    <cellStyle name="SAPBEXHLevel2 7 2 2" xfId="15122" xr:uid="{2315986A-BBC6-4083-9AED-2B13FC0BE3B7}"/>
    <cellStyle name="SAPBEXHLevel2 7 2 2 2" xfId="27517" xr:uid="{81E4AC5D-974A-402F-8EB6-89AB8B85A370}"/>
    <cellStyle name="SAPBEXHLevel2 7 2 2 2 2" xfId="38115" xr:uid="{4D045EAA-9878-4899-97AC-E30D4CCDF2B5}"/>
    <cellStyle name="SAPBEXHLevel2 7 2 2 3" xfId="32115" xr:uid="{C62C982E-F005-4546-B8B8-68B1F9F751DE}"/>
    <cellStyle name="SAPBEXHLevel2 7 2 3" xfId="26424" xr:uid="{4E63B8B7-9748-4B75-B3A5-D45B94B10987}"/>
    <cellStyle name="SAPBEXHLevel2 7 2 3 2" xfId="37391" xr:uid="{9351EFA7-03F2-484D-95C7-33C75AE3E789}"/>
    <cellStyle name="SAPBEXHLevel2 7 2 4" xfId="30629" xr:uid="{D14B0CE1-AF0F-4AE6-800E-D944DCD50ADA}"/>
    <cellStyle name="SAPBEXHLevel2 7 3" xfId="8688" xr:uid="{F8B15D87-1C8F-4DD9-A8D6-1538CE035115}"/>
    <cellStyle name="SAPBEXHLevel2 7 3 2" xfId="15123" xr:uid="{CFC83084-C80A-45EF-A922-0A6BD4FC8585}"/>
    <cellStyle name="SAPBEXHLevel2 7 3 2 2" xfId="19235" xr:uid="{7C616BFC-DC1A-4BE4-8249-6B2F50E1F9FC}"/>
    <cellStyle name="SAPBEXHLevel2 7 3 2 2 2" xfId="35487" xr:uid="{0973CEA7-ECB9-46B7-9AC0-AC735CAA6307}"/>
    <cellStyle name="SAPBEXHLevel2 7 3 2 3" xfId="32116" xr:uid="{862C82B8-FA3D-4AEA-86EF-DA4DCB82AF91}"/>
    <cellStyle name="SAPBEXHLevel2 7 3 3" xfId="18979" xr:uid="{9BE3684A-0C9D-4EE0-98E8-F275E1F9FF95}"/>
    <cellStyle name="SAPBEXHLevel2 7 3 3 2" xfId="35398" xr:uid="{3979A14F-7CF8-45CB-925B-1C5E4206FE01}"/>
    <cellStyle name="SAPBEXHLevel2 7 3 4" xfId="30267" xr:uid="{41D5BEA5-CF65-4235-BF9E-993A0878378C}"/>
    <cellStyle name="SAPBEXHLevel2 7 4" xfId="12469" xr:uid="{6AB914DE-9E4D-4D01-9486-310B431AC65F}"/>
    <cellStyle name="SAPBEXHLevel2 7 5" xfId="15121" xr:uid="{606BF287-7F32-4B56-AA65-2495D37DBA13}"/>
    <cellStyle name="SAPBEXHLevel2 7 5 2" xfId="21262" xr:uid="{A0054CBF-A790-4B43-9D6A-A76EA50D65BE}"/>
    <cellStyle name="SAPBEXHLevel2 7 5 2 2" xfId="36017" xr:uid="{074582BE-C817-47FE-909F-9F9DC1F14866}"/>
    <cellStyle name="SAPBEXHLevel2 7 5 3" xfId="32114" xr:uid="{F47AA8C3-CD96-4306-8C01-EA445BF471D8}"/>
    <cellStyle name="SAPBEXHLevel2 7 6" xfId="24603" xr:uid="{EDB62376-818D-4638-9029-CB0926FE18A0}"/>
    <cellStyle name="SAPBEXHLevel2 7 6 2" xfId="26784" xr:uid="{69FACC45-44ED-4C4B-8636-8107B424392D}"/>
    <cellStyle name="SAPBEXHLevel2 7 6 2 2" xfId="37577" xr:uid="{E09563F3-7262-48B6-80F0-ABF3635AE696}"/>
    <cellStyle name="SAPBEXHLevel2 7 6 3" xfId="36597" xr:uid="{F29FF498-807F-4B24-BE4D-3AEA761D093A}"/>
    <cellStyle name="SAPBEXHLevel2 8" xfId="9224" xr:uid="{79E7EB87-8339-405E-A463-75A675475CF0}"/>
    <cellStyle name="SAPBEXHLevel2 8 2" xfId="15124" xr:uid="{7586E9C9-0BCB-41D1-B5ED-A3287995C73B}"/>
    <cellStyle name="SAPBEXHLevel2 8 2 2" xfId="19236" xr:uid="{5A44DA49-8785-4103-A689-B9CEFDDEFB49}"/>
    <cellStyle name="SAPBEXHLevel2 8 2 2 2" xfId="35488" xr:uid="{CC6B43BC-201F-48EB-B3BD-B4C9C5F9BBAC}"/>
    <cellStyle name="SAPBEXHLevel2 8 2 3" xfId="32117" xr:uid="{D159FB85-4EE2-4899-99AA-09800786AC16}"/>
    <cellStyle name="SAPBEXHLevel2 8 3" xfId="27112" xr:uid="{5E2EDDFF-D064-4B84-8667-468A15245A9D}"/>
    <cellStyle name="SAPBEXHLevel2 8 3 2" xfId="37862" xr:uid="{D9683910-05F0-425B-82BC-7C3CC085F1AC}"/>
    <cellStyle name="SAPBEXHLevel2 8 4" xfId="30773" xr:uid="{A9B6992F-03A2-4DDD-A7BD-787B8282EB42}"/>
    <cellStyle name="SAPBEXHLevel2 9" xfId="8479" xr:uid="{E3D7084E-2961-4D65-9AA3-42910D66ADDB}"/>
    <cellStyle name="SAPBEXHLevel2 9 2" xfId="15125" xr:uid="{890D92E0-0686-4396-A209-AB072E6E2584}"/>
    <cellStyle name="SAPBEXHLevel2 9 2 2" xfId="22056" xr:uid="{16A5A503-6DCA-4DE0-BDB4-B2A81DE8795F}"/>
    <cellStyle name="SAPBEXHLevel2 9 2 2 2" xfId="36214" xr:uid="{32C51A4D-4170-47B1-B8F2-439801776384}"/>
    <cellStyle name="SAPBEXHLevel2 9 2 3" xfId="32118" xr:uid="{B2B2E0C7-A486-4770-A597-818FF4FB332B}"/>
    <cellStyle name="SAPBEXHLevel2 9 3" xfId="27339" xr:uid="{EB9C0C0C-4374-4A1B-B97F-46861000D9AB}"/>
    <cellStyle name="SAPBEXHLevel2 9 3 2" xfId="38029" xr:uid="{3C6959FA-8594-435B-8723-8FF084C20D84}"/>
    <cellStyle name="SAPBEXHLevel2 9 4" xfId="30123" xr:uid="{50A6E5F3-450A-4825-B634-2633C1CC9EA3}"/>
    <cellStyle name="SAPBEXHLevel2X" xfId="7192" xr:uid="{AE03995C-9BC4-4E17-B718-D312B756087E}"/>
    <cellStyle name="SAPBEXHLevel2X 10" xfId="12470" xr:uid="{6A34ADAA-F49E-4ACC-802B-15C27E4BAFC9}"/>
    <cellStyle name="SAPBEXHLevel2X 11" xfId="15126" xr:uid="{82BE8386-BD3F-46B0-AEDA-C01DB512160A}"/>
    <cellStyle name="SAPBEXHLevel2X 11 2" xfId="21683" xr:uid="{06F5D6D7-A70F-44DD-A7F9-7C9898756808}"/>
    <cellStyle name="SAPBEXHLevel2X 11 2 2" xfId="36082" xr:uid="{A51403E5-1988-4100-B933-6529A61D6FC2}"/>
    <cellStyle name="SAPBEXHLevel2X 11 3" xfId="32119" xr:uid="{C4E0BB74-558A-4FA5-9814-110A2EBFA2BE}"/>
    <cellStyle name="SAPBEXHLevel2X 12" xfId="24802" xr:uid="{EFEB5B15-DAED-4776-B40C-AB7A1B42F41B}"/>
    <cellStyle name="SAPBEXHLevel2X 12 2" xfId="26025" xr:uid="{FF9960B0-63AC-4A9F-B1E7-B209D222153D}"/>
    <cellStyle name="SAPBEXHLevel2X 12 2 2" xfId="37197" xr:uid="{5C186E8F-3F38-4A61-87A2-E7A2769FB236}"/>
    <cellStyle name="SAPBEXHLevel2X 12 3" xfId="36635" xr:uid="{9ABA5904-BAAC-4345-B5AA-A209B42E4E9C}"/>
    <cellStyle name="SAPBEXHLevel2X 2" xfId="3449" xr:uid="{BBA32EBF-CA41-4E13-AC54-BE3216D149F5}"/>
    <cellStyle name="SAPBEXHLevel2X 2 2" xfId="8727" xr:uid="{14F45C3E-6361-41F9-95BC-FC4BBB6FFE4C}"/>
    <cellStyle name="SAPBEXHLevel2X 2 2 2" xfId="15128" xr:uid="{E15CCF9C-F90B-4677-97FF-0ACCF10DEB11}"/>
    <cellStyle name="SAPBEXHLevel2X 2 2 2 2" xfId="26888" xr:uid="{DAFA858D-DAE0-42A8-83D4-1BEEDBA91A15}"/>
    <cellStyle name="SAPBEXHLevel2X 2 2 2 2 2" xfId="37673" xr:uid="{DB1CE0DC-EEFB-440A-9A51-0A1F9690DBA8}"/>
    <cellStyle name="SAPBEXHLevel2X 2 2 2 3" xfId="32121" xr:uid="{F7A312C9-B7C0-4631-B613-0F46BA9EC17F}"/>
    <cellStyle name="SAPBEXHLevel2X 2 2 3" xfId="19668" xr:uid="{EAA390E1-EC2C-41B1-B0E7-147C38104849}"/>
    <cellStyle name="SAPBEXHLevel2X 2 2 3 2" xfId="35654" xr:uid="{B24574D1-9193-4505-9A5B-38BA592AA35C}"/>
    <cellStyle name="SAPBEXHLevel2X 2 2 4" xfId="30305" xr:uid="{DA038CEF-653B-4E31-B862-1A52F966CC9C}"/>
    <cellStyle name="SAPBEXHLevel2X 2 3" xfId="9004" xr:uid="{3A65B7EC-8853-456E-B822-3913BC297429}"/>
    <cellStyle name="SAPBEXHLevel2X 2 3 2" xfId="15129" xr:uid="{F279AAAD-CDC0-4E36-9320-5592F35554AB}"/>
    <cellStyle name="SAPBEXHLevel2X 2 3 2 2" xfId="21927" xr:uid="{B70EA51B-2114-42FC-9214-A49850ADA292}"/>
    <cellStyle name="SAPBEXHLevel2X 2 3 2 2 2" xfId="36175" xr:uid="{C1387A5A-8CE2-4500-8953-4A35D03B2D66}"/>
    <cellStyle name="SAPBEXHLevel2X 2 3 2 3" xfId="32122" xr:uid="{1FEE42F1-C422-49DE-9847-299343C93900}"/>
    <cellStyle name="SAPBEXHLevel2X 2 3 3" xfId="26956" xr:uid="{C3489F8A-73E7-4D56-B449-D8B19141C4B8}"/>
    <cellStyle name="SAPBEXHLevel2X 2 3 3 2" xfId="37732" xr:uid="{0A75A11D-22E0-4636-A2C6-4076A96C5699}"/>
    <cellStyle name="SAPBEXHLevel2X 2 3 4" xfId="30573" xr:uid="{B5044375-3587-4990-910C-98B2FB322D39}"/>
    <cellStyle name="SAPBEXHLevel2X 2 4" xfId="12471" xr:uid="{283E382B-61E1-4586-BE48-1695C28FAC67}"/>
    <cellStyle name="SAPBEXHLevel2X 2 5" xfId="15127" xr:uid="{7C01C4EF-8589-40B3-8ACE-CF88C0250F53}"/>
    <cellStyle name="SAPBEXHLevel2X 2 5 2" xfId="21209" xr:uid="{A7DAE5F6-DD47-458E-9CD3-D55FEA795CBA}"/>
    <cellStyle name="SAPBEXHLevel2X 2 5 2 2" xfId="36008" xr:uid="{A78622E2-A4D5-4DAC-AE4F-DF3C028428B0}"/>
    <cellStyle name="SAPBEXHLevel2X 2 5 3" xfId="32120" xr:uid="{F1C7114E-096A-4FD7-8D8B-145967EFD5B1}"/>
    <cellStyle name="SAPBEXHLevel2X 2 6" xfId="24152" xr:uid="{7C036325-4F50-4A2D-ACFE-AC2710BC061E}"/>
    <cellStyle name="SAPBEXHLevel2X 2 6 2" xfId="26774" xr:uid="{6D721F89-8006-42CF-AAB0-C31F5C1FB375}"/>
    <cellStyle name="SAPBEXHLevel2X 2 6 2 2" xfId="37567" xr:uid="{F8438E70-08FC-44C9-A0DE-60C3F2081D4C}"/>
    <cellStyle name="SAPBEXHLevel2X 2 6 3" xfId="36549" xr:uid="{71EA2C67-3380-4C74-A664-21405A3FBE58}"/>
    <cellStyle name="SAPBEXHLevel2X 3" xfId="7044" xr:uid="{4D723DFB-6288-4C03-A13C-E2AB0DBC8E5B}"/>
    <cellStyle name="SAPBEXHLevel2X 3 2" xfId="9088" xr:uid="{4F0975F5-EC3A-4EA1-9B2D-FA549D6707E4}"/>
    <cellStyle name="SAPBEXHLevel2X 3 2 2" xfId="15131" xr:uid="{6AC26061-7B10-4458-97FE-E792FD60E914}"/>
    <cellStyle name="SAPBEXHLevel2X 3 2 2 2" xfId="21086" xr:uid="{43E9794C-7CE4-4932-9FDD-1B1C1224BBE0}"/>
    <cellStyle name="SAPBEXHLevel2X 3 2 2 2 2" xfId="35963" xr:uid="{790AAF99-47A7-489C-AF5D-1FA8C64D5192}"/>
    <cellStyle name="SAPBEXHLevel2X 3 2 2 3" xfId="32124" xr:uid="{F6D63F78-171D-411D-BA4F-F6F6F7479D4D}"/>
    <cellStyle name="SAPBEXHLevel2X 3 2 3" xfId="21097" xr:uid="{71D1FD17-CD57-47FA-8227-C647BA7B1630}"/>
    <cellStyle name="SAPBEXHLevel2X 3 2 3 2" xfId="35971" xr:uid="{CA679AF6-AC9E-42E2-ABD1-D6CAAC084CA1}"/>
    <cellStyle name="SAPBEXHLevel2X 3 2 4" xfId="30655" xr:uid="{17FAF0C0-3E30-4F97-9D6E-FAA25066326F}"/>
    <cellStyle name="SAPBEXHLevel2X 3 3" xfId="9136" xr:uid="{6CEAEB35-C966-4B4C-8A5F-0CEB286F3A57}"/>
    <cellStyle name="SAPBEXHLevel2X 3 3 2" xfId="15132" xr:uid="{3B37DADF-111D-4EE9-9529-96B8D70CA1B6}"/>
    <cellStyle name="SAPBEXHLevel2X 3 3 2 2" xfId="23460" xr:uid="{16112C47-DFE4-486A-883D-97A667D474EE}"/>
    <cellStyle name="SAPBEXHLevel2X 3 3 2 2 2" xfId="36451" xr:uid="{DFC9D216-B457-4CAA-8FA0-F274D195AF85}"/>
    <cellStyle name="SAPBEXHLevel2X 3 3 2 3" xfId="32125" xr:uid="{17150CB8-B7CE-400E-9FDD-0FBD53DD7466}"/>
    <cellStyle name="SAPBEXHLevel2X 3 3 3" xfId="26439" xr:uid="{7B46BEC5-7640-4AB5-A4D0-5B691CFBE3AC}"/>
    <cellStyle name="SAPBEXHLevel2X 3 3 3 2" xfId="37406" xr:uid="{4B8712F2-9A28-4466-B8CA-5FFDD4701A3C}"/>
    <cellStyle name="SAPBEXHLevel2X 3 3 4" xfId="30694" xr:uid="{BF074446-EBFB-41D1-8991-099741CD580E}"/>
    <cellStyle name="SAPBEXHLevel2X 3 4" xfId="12472" xr:uid="{250731C7-BAB7-4170-898D-ABC9FB80E99B}"/>
    <cellStyle name="SAPBEXHLevel2X 3 5" xfId="15130" xr:uid="{0C61E8A3-E17E-4F18-84B4-56D3E6F0DF52}"/>
    <cellStyle name="SAPBEXHLevel2X 3 5 2" xfId="21928" xr:uid="{D600D581-2402-4433-9143-32C1835785F0}"/>
    <cellStyle name="SAPBEXHLevel2X 3 5 2 2" xfId="36176" xr:uid="{D1B5E7AB-EDD1-4519-A0A1-73C74B3B3645}"/>
    <cellStyle name="SAPBEXHLevel2X 3 5 3" xfId="32123" xr:uid="{3A353F37-0172-4029-895D-4145323C86E4}"/>
    <cellStyle name="SAPBEXHLevel2X 3 6" xfId="24686" xr:uid="{1A36562A-8198-4CBC-BA43-56C3A677A6EB}"/>
    <cellStyle name="SAPBEXHLevel2X 3 6 2" xfId="26786" xr:uid="{70E363DF-63AF-4063-849A-1FB30A772F23}"/>
    <cellStyle name="SAPBEXHLevel2X 3 6 2 2" xfId="37579" xr:uid="{DEF20561-F9C6-4908-9CF3-CD6F63E55C2D}"/>
    <cellStyle name="SAPBEXHLevel2X 3 6 3" xfId="36615" xr:uid="{09C1F6E5-F026-43FE-B775-F89FC94900BC}"/>
    <cellStyle name="SAPBEXHLevel2X 4" xfId="7835" xr:uid="{A99EDA69-E79E-446E-B53B-F4FB8CD2E581}"/>
    <cellStyle name="SAPBEXHLevel2X 4 2" xfId="9248" xr:uid="{A2E0E949-D3A2-48F6-8C6E-C58AE1E88257}"/>
    <cellStyle name="SAPBEXHLevel2X 4 2 2" xfId="15134" xr:uid="{03E66897-ADBC-445A-9702-B5C9FF5618FC}"/>
    <cellStyle name="SAPBEXHLevel2X 4 2 2 2" xfId="27045" xr:uid="{4931A5AA-8FCD-401B-9F45-E30376CB7061}"/>
    <cellStyle name="SAPBEXHLevel2X 4 2 2 2 2" xfId="37808" xr:uid="{78737E24-D46D-482F-A80F-CBDAD2204FE6}"/>
    <cellStyle name="SAPBEXHLevel2X 4 2 2 3" xfId="32127" xr:uid="{44D87B8D-1AC6-490F-9609-E20717F68890}"/>
    <cellStyle name="SAPBEXHLevel2X 4 2 3" xfId="26450" xr:uid="{5091BE69-C68D-4A3B-9AE9-23E1F020EF6A}"/>
    <cellStyle name="SAPBEXHLevel2X 4 2 3 2" xfId="37417" xr:uid="{923B79B4-6AD6-4BD2-82D6-D34CC6FDC3BA}"/>
    <cellStyle name="SAPBEXHLevel2X 4 2 4" xfId="30793" xr:uid="{0A805749-00B4-40DD-8448-53689D0458F1}"/>
    <cellStyle name="SAPBEXHLevel2X 4 3" xfId="8596" xr:uid="{5C46D506-97FE-4993-AD4A-35FBCE2E20FB}"/>
    <cellStyle name="SAPBEXHLevel2X 4 3 2" xfId="15135" xr:uid="{B265A4B1-179D-46D6-9A2B-BD6A97B0B054}"/>
    <cellStyle name="SAPBEXHLevel2X 4 3 2 2" xfId="19233" xr:uid="{056C35DD-361E-4478-B139-94C7E85CFD26}"/>
    <cellStyle name="SAPBEXHLevel2X 4 3 2 2 2" xfId="35485" xr:uid="{1F71CFD0-B17C-4815-A572-CC7C10046817}"/>
    <cellStyle name="SAPBEXHLevel2X 4 3 2 3" xfId="32128" xr:uid="{A58CDCF0-97B2-41CF-B8AE-8E6790BDD9FE}"/>
    <cellStyle name="SAPBEXHLevel2X 4 3 3" xfId="27562" xr:uid="{FF127A34-ADBD-4959-B2F4-678DA1B765E8}"/>
    <cellStyle name="SAPBEXHLevel2X 4 3 3 2" xfId="38142" xr:uid="{C7F92C01-E3D4-4784-BAB3-636A86DB1283}"/>
    <cellStyle name="SAPBEXHLevel2X 4 3 4" xfId="30177" xr:uid="{B9D5E0D4-2B20-4169-A1DB-CACB9732F3B6}"/>
    <cellStyle name="SAPBEXHLevel2X 4 4" xfId="12473" xr:uid="{0864267E-24C6-408A-97F5-16EF90778A80}"/>
    <cellStyle name="SAPBEXHLevel2X 4 5" xfId="15133" xr:uid="{0BD3276D-DC92-4104-BBD4-2ACD437D8BA7}"/>
    <cellStyle name="SAPBEXHLevel2X 4 5 2" xfId="19333" xr:uid="{B42B14B5-AF86-48D5-8371-99BE554CFF85}"/>
    <cellStyle name="SAPBEXHLevel2X 4 5 2 2" xfId="35532" xr:uid="{4E0FD5CA-0DD4-4CB1-BC4B-3EA677D7AB52}"/>
    <cellStyle name="SAPBEXHLevel2X 4 5 3" xfId="32126" xr:uid="{B1E4D2D8-16AE-4BEF-8A3B-671581DCA879}"/>
    <cellStyle name="SAPBEXHLevel2X 4 6" xfId="25327" xr:uid="{4BB72102-7153-4E70-B6C5-2C9F480F457A}"/>
    <cellStyle name="SAPBEXHLevel2X 4 6 2" xfId="21779" xr:uid="{590E619D-8009-4862-A6C7-835A20051637}"/>
    <cellStyle name="SAPBEXHLevel2X 4 6 2 2" xfId="36138" xr:uid="{290D55B6-A2C5-4D72-884F-2A028322FB37}"/>
    <cellStyle name="SAPBEXHLevel2X 4 6 3" xfId="36727" xr:uid="{563738B3-2C85-4B3E-AD7D-893BF0175702}"/>
    <cellStyle name="SAPBEXHLevel2X 5" xfId="7707" xr:uid="{B3244D9F-8432-45CE-A987-9630CF7B7FE0}"/>
    <cellStyle name="SAPBEXHLevel2X 5 2" xfId="7690" xr:uid="{5289D3F0-0AC4-4FB1-87DE-24FE7BFC0A19}"/>
    <cellStyle name="SAPBEXHLevel2X 5 2 2" xfId="9218" xr:uid="{C648582F-E1E7-4EE5-BE52-713BFBB99CAD}"/>
    <cellStyle name="SAPBEXHLevel2X 5 2 2 2" xfId="15138" xr:uid="{C0C22285-E007-42F7-8918-6028C9867171}"/>
    <cellStyle name="SAPBEXHLevel2X 5 2 2 2 2" xfId="21684" xr:uid="{5C746AF9-226B-4AFB-B59E-483069079D5C}"/>
    <cellStyle name="SAPBEXHLevel2X 5 2 2 2 2 2" xfId="36083" xr:uid="{1C434DD8-6C26-485B-B5A1-24DE16B797BD}"/>
    <cellStyle name="SAPBEXHLevel2X 5 2 2 2 3" xfId="32131" xr:uid="{2AE78BCE-F69E-4FA3-BBB9-98FB00F6B028}"/>
    <cellStyle name="SAPBEXHLevel2X 5 2 2 3" xfId="27025" xr:uid="{92987B2D-0C6D-4A61-B368-3F6BA0987A02}"/>
    <cellStyle name="SAPBEXHLevel2X 5 2 2 3 2" xfId="37790" xr:uid="{8B389A51-1E99-42A5-9F48-9048EF336F3B}"/>
    <cellStyle name="SAPBEXHLevel2X 5 2 2 4" xfId="30767" xr:uid="{9C94715B-A89C-4A00-A428-E0B11692B19B}"/>
    <cellStyle name="SAPBEXHLevel2X 5 2 3" xfId="8608" xr:uid="{6F942221-31B2-4EB8-85EF-C3179CFE7F2F}"/>
    <cellStyle name="SAPBEXHLevel2X 5 2 3 2" xfId="15139" xr:uid="{7A5B03BC-5458-448A-9E26-D532B3C0DF20}"/>
    <cellStyle name="SAPBEXHLevel2X 5 2 3 2 2" xfId="20768" xr:uid="{BB714D37-A4B7-4750-B94E-9816F25B6DF2}"/>
    <cellStyle name="SAPBEXHLevel2X 5 2 3 2 2 2" xfId="35898" xr:uid="{333B7D86-D20D-4E5A-B28B-BCF938070D70}"/>
    <cellStyle name="SAPBEXHLevel2X 5 2 3 2 3" xfId="32132" xr:uid="{B4FD66B9-34B3-43F9-82B8-9E0BDB471268}"/>
    <cellStyle name="SAPBEXHLevel2X 5 2 3 3" xfId="20196" xr:uid="{A5DF59AB-9DD8-4215-9C22-2E52ED8F3B0A}"/>
    <cellStyle name="SAPBEXHLevel2X 5 2 3 3 2" xfId="35776" xr:uid="{633A1B88-CF9F-4290-BCE2-55400503C3C9}"/>
    <cellStyle name="SAPBEXHLevel2X 5 2 3 4" xfId="30189" xr:uid="{DCCCE420-B0E4-4868-99E5-5D1682292888}"/>
    <cellStyle name="SAPBEXHLevel2X 5 2 4" xfId="12475" xr:uid="{C3A787EA-53F7-4385-8517-2C6324615328}"/>
    <cellStyle name="SAPBEXHLevel2X 5 2 5" xfId="15137" xr:uid="{09ED7297-DE92-4570-A5A8-56763E971747}"/>
    <cellStyle name="SAPBEXHLevel2X 5 2 5 2" xfId="26916" xr:uid="{63C6F3C3-2112-44EE-9C44-8DEFD1CEAA4A}"/>
    <cellStyle name="SAPBEXHLevel2X 5 2 5 2 2" xfId="37698" xr:uid="{EFDAC469-828E-4BC7-B9E1-21745FB5E1DE}"/>
    <cellStyle name="SAPBEXHLevel2X 5 2 5 3" xfId="32130" xr:uid="{FB83E6A6-7D89-4E38-964A-2E858B9F50A6}"/>
    <cellStyle name="SAPBEXHLevel2X 5 2 6" xfId="25203" xr:uid="{4F3275BF-3322-4FB5-8607-27822666EF91}"/>
    <cellStyle name="SAPBEXHLevel2X 5 2 6 2" xfId="23655" xr:uid="{4BA91B0B-C85C-404A-8873-9E8A34412BF5}"/>
    <cellStyle name="SAPBEXHLevel2X 5 2 6 2 2" xfId="36477" xr:uid="{0D21EF86-5CFF-463C-97DF-A8C9D8DB0B79}"/>
    <cellStyle name="SAPBEXHLevel2X 5 2 6 3" xfId="36709" xr:uid="{35B9DE7E-5E63-4B15-9B6D-582DEDF52C91}"/>
    <cellStyle name="SAPBEXHLevel2X 5 3" xfId="9220" xr:uid="{5F39490F-B5BB-4444-8B06-5795017D8CF9}"/>
    <cellStyle name="SAPBEXHLevel2X 5 3 2" xfId="15140" xr:uid="{693036F4-1DAE-4693-890D-73F7C0FE8F05}"/>
    <cellStyle name="SAPBEXHLevel2X 5 3 2 2" xfId="23443" xr:uid="{D0E09D59-1BD8-45B9-A772-B0CEDA729C5B}"/>
    <cellStyle name="SAPBEXHLevel2X 5 3 2 2 2" xfId="36438" xr:uid="{5016EE36-C6F0-4D96-81BA-5051EA09B61E}"/>
    <cellStyle name="SAPBEXHLevel2X 5 3 2 3" xfId="32133" xr:uid="{E2FD71E4-2985-4EF9-B480-837CD3AC4B48}"/>
    <cellStyle name="SAPBEXHLevel2X 5 3 3" xfId="27043" xr:uid="{3A49D024-4F91-454B-A6AA-6E62C808D3E1}"/>
    <cellStyle name="SAPBEXHLevel2X 5 3 3 2" xfId="37806" xr:uid="{9C90BE9C-0139-4CE4-9792-0BE500251104}"/>
    <cellStyle name="SAPBEXHLevel2X 5 3 4" xfId="30769" xr:uid="{0AE75A86-402D-4C31-A98D-85DF331D3625}"/>
    <cellStyle name="SAPBEXHLevel2X 5 4" xfId="9161" xr:uid="{B670EB22-E4C0-496B-B364-CE2A87152FCB}"/>
    <cellStyle name="SAPBEXHLevel2X 5 4 2" xfId="15141" xr:uid="{93E305DA-4C7D-414C-B985-7FD83BFF5C82}"/>
    <cellStyle name="SAPBEXHLevel2X 5 4 2 2" xfId="23190" xr:uid="{5E313910-F838-4F8E-A611-F33C57350E8E}"/>
    <cellStyle name="SAPBEXHLevel2X 5 4 2 2 2" xfId="36335" xr:uid="{6018EB26-2F84-4DDB-9F9E-E21BD53BF1BC}"/>
    <cellStyle name="SAPBEXHLevel2X 5 4 2 3" xfId="32134" xr:uid="{70EC9846-79D1-42FE-9C9B-66F786466427}"/>
    <cellStyle name="SAPBEXHLevel2X 5 4 3" xfId="20254" xr:uid="{410F53F6-FCE0-4477-8195-872ED0E6763A}"/>
    <cellStyle name="SAPBEXHLevel2X 5 4 3 2" xfId="35790" xr:uid="{52226008-B6D9-4203-9FA5-63E58D7225D5}"/>
    <cellStyle name="SAPBEXHLevel2X 5 4 4" xfId="30719" xr:uid="{C81015DD-F3C3-4623-9983-039322B4C634}"/>
    <cellStyle name="SAPBEXHLevel2X 5 5" xfId="12474" xr:uid="{7E733F6D-23C2-4939-ABA9-9255D3F4F0B8}"/>
    <cellStyle name="SAPBEXHLevel2X 5 6" xfId="15136" xr:uid="{7FB0C563-E14F-4598-B01D-06355934A063}"/>
    <cellStyle name="SAPBEXHLevel2X 5 6 2" xfId="19232" xr:uid="{B8BEF414-9128-497B-8475-F1F40C11697A}"/>
    <cellStyle name="SAPBEXHLevel2X 5 6 2 2" xfId="35484" xr:uid="{0567445E-DED9-464B-A0B4-1D87A757CFCF}"/>
    <cellStyle name="SAPBEXHLevel2X 5 6 3" xfId="32129" xr:uid="{1177318A-EE3F-4F94-856E-BA79AF3EBA9A}"/>
    <cellStyle name="SAPBEXHLevel2X 5 7" xfId="25220" xr:uid="{CB879BC3-F65E-4DC4-BA13-21D0F9365F1A}"/>
    <cellStyle name="SAPBEXHLevel2X 5 7 2" xfId="27349" xr:uid="{07DFF84F-5E9D-460C-B274-6B4A67CE47E9}"/>
    <cellStyle name="SAPBEXHLevel2X 5 7 2 2" xfId="38035" xr:uid="{CDCA8EE7-6D6A-4FCF-9745-BEEB35CDBA5A}"/>
    <cellStyle name="SAPBEXHLevel2X 5 7 3" xfId="36711" xr:uid="{74A9F4C7-3F6B-4E3E-8018-512142F3827F}"/>
    <cellStyle name="SAPBEXHLevel2X 6" xfId="7776" xr:uid="{08C8A4C4-D676-4BB4-8030-9EE76BEBE93C}"/>
    <cellStyle name="SAPBEXHLevel2X 6 2" xfId="7017" xr:uid="{40B85977-86E0-4CD8-B5A7-010E8855F4EB}"/>
    <cellStyle name="SAPBEXHLevel2X 6 2 2" xfId="9080" xr:uid="{B4D76BE2-739A-4E81-B7FF-4C4B133F15F7}"/>
    <cellStyle name="SAPBEXHLevel2X 6 2 2 2" xfId="15144" xr:uid="{F56ACEFC-CFAB-49FE-A48D-9AE7B4995450}"/>
    <cellStyle name="SAPBEXHLevel2X 6 2 2 2 2" xfId="23191" xr:uid="{D0479632-B9F2-492D-800D-C45624870CCF}"/>
    <cellStyle name="SAPBEXHLevel2X 6 2 2 2 2 2" xfId="36336" xr:uid="{C982B59A-AFD6-414A-965B-6A536B2EDBD5}"/>
    <cellStyle name="SAPBEXHLevel2X 6 2 2 2 3" xfId="32137" xr:uid="{B76A7BB3-482C-4CB6-910A-3789B88274EF}"/>
    <cellStyle name="SAPBEXHLevel2X 6 2 2 3" xfId="26429" xr:uid="{BF1F3F52-1509-452F-B270-F8781B5E3BFA}"/>
    <cellStyle name="SAPBEXHLevel2X 6 2 2 3 2" xfId="37396" xr:uid="{D6626CB3-D371-4E68-99EC-2A1A14887BCE}"/>
    <cellStyle name="SAPBEXHLevel2X 6 2 2 4" xfId="30647" xr:uid="{D580EB69-D3C2-40CD-80BC-6367B4345C7D}"/>
    <cellStyle name="SAPBEXHLevel2X 6 2 3" xfId="8430" xr:uid="{3088E235-20DF-479C-A94B-0C7AA9F8D6A0}"/>
    <cellStyle name="SAPBEXHLevel2X 6 2 3 2" xfId="15145" xr:uid="{5D52751B-1FAC-4AD6-9FC4-957178E87467}"/>
    <cellStyle name="SAPBEXHLevel2X 6 2 3 2 2" xfId="19654" xr:uid="{906FFAC4-57F8-4593-812E-D75A63866A8C}"/>
    <cellStyle name="SAPBEXHLevel2X 6 2 3 2 2 2" xfId="35649" xr:uid="{B9A57A54-D67A-47D4-B3E2-F504AB2F97B7}"/>
    <cellStyle name="SAPBEXHLevel2X 6 2 3 2 3" xfId="32138" xr:uid="{AC232E02-1B0F-4A68-B409-F65005165785}"/>
    <cellStyle name="SAPBEXHLevel2X 6 2 3 3" xfId="27160" xr:uid="{7D6BFBE0-F2D8-4327-8B6E-29882CFDBD00}"/>
    <cellStyle name="SAPBEXHLevel2X 6 2 3 3 2" xfId="37898" xr:uid="{84DE20F9-AAE3-4F9B-968E-F1ABC465A493}"/>
    <cellStyle name="SAPBEXHLevel2X 6 2 3 4" xfId="30097" xr:uid="{0BE3671A-D5FE-4E92-90FE-29DDFB0063CF}"/>
    <cellStyle name="SAPBEXHLevel2X 6 2 4" xfId="12477" xr:uid="{0CF4C613-642B-4DC0-B813-89B545A7A976}"/>
    <cellStyle name="SAPBEXHLevel2X 6 2 5" xfId="15143" xr:uid="{0A52DBC6-9856-4559-9CD9-61B8DE734029}"/>
    <cellStyle name="SAPBEXHLevel2X 6 2 5 2" xfId="19658" xr:uid="{91C335EC-BE1B-4E82-90B5-6D08E979425E}"/>
    <cellStyle name="SAPBEXHLevel2X 6 2 5 2 2" xfId="35653" xr:uid="{952AA8B3-6218-4E03-AB8C-94ED959378F0}"/>
    <cellStyle name="SAPBEXHLevel2X 6 2 5 3" xfId="32136" xr:uid="{C58FD66F-B6A1-4B23-9965-477356ABA51B}"/>
    <cellStyle name="SAPBEXHLevel2X 6 2 6" xfId="24664" xr:uid="{40B095D4-110E-4B64-AC3E-AFE6DB1A8BA7}"/>
    <cellStyle name="SAPBEXHLevel2X 6 2 6 2" xfId="21821" xr:uid="{BAF1E275-83E4-40AF-A418-94B371B17BBD}"/>
    <cellStyle name="SAPBEXHLevel2X 6 2 6 2 2" xfId="36152" xr:uid="{2767CF5F-2585-4A8E-BAB6-A9636779C83E}"/>
    <cellStyle name="SAPBEXHLevel2X 6 2 6 3" xfId="36608" xr:uid="{71040C18-824B-427F-BF5D-E73123E03499}"/>
    <cellStyle name="SAPBEXHLevel2X 6 3" xfId="9237" xr:uid="{12DFAC43-BDC6-4EF9-9791-83F7D2F87348}"/>
    <cellStyle name="SAPBEXHLevel2X 6 3 2" xfId="15146" xr:uid="{95FA15E1-FC10-4FE8-9357-E542A2C6385B}"/>
    <cellStyle name="SAPBEXHLevel2X 6 3 2 2" xfId="21271" xr:uid="{66EF9930-C24C-4800-B060-1AE871541904}"/>
    <cellStyle name="SAPBEXHLevel2X 6 3 2 2 2" xfId="36021" xr:uid="{0F584A4C-AAB4-43C2-9072-B724477FEB04}"/>
    <cellStyle name="SAPBEXHLevel2X 6 3 2 3" xfId="32139" xr:uid="{4B3A0931-1758-42FE-9902-60740AE5CE44}"/>
    <cellStyle name="SAPBEXHLevel2X 6 3 3" xfId="27428" xr:uid="{491CAAE1-73EB-4DBF-BA9C-A79022998135}"/>
    <cellStyle name="SAPBEXHLevel2X 6 3 3 2" xfId="38072" xr:uid="{E3F01A6B-B81E-46F4-9911-8355CC264B1C}"/>
    <cellStyle name="SAPBEXHLevel2X 6 3 4" xfId="30784" xr:uid="{F2BCA67A-A73F-49AA-9FAC-92961A14661F}"/>
    <cellStyle name="SAPBEXHLevel2X 6 4" xfId="8601" xr:uid="{0563A18F-198C-4B0A-883A-B1309167D4F8}"/>
    <cellStyle name="SAPBEXHLevel2X 6 4 2" xfId="15147" xr:uid="{F4ACA0FE-D6A3-4B59-8F3B-C796BA5A2E98}"/>
    <cellStyle name="SAPBEXHLevel2X 6 4 2 2" xfId="21706" xr:uid="{3424D6D8-8992-49B7-9E59-3CB26913050E}"/>
    <cellStyle name="SAPBEXHLevel2X 6 4 2 2 2" xfId="36104" xr:uid="{5E22E04E-4454-4B34-A7BB-C430AB21477A}"/>
    <cellStyle name="SAPBEXHLevel2X 6 4 2 3" xfId="32140" xr:uid="{1514398D-D427-40D9-91D3-8F54E7E2F445}"/>
    <cellStyle name="SAPBEXHLevel2X 6 4 3" xfId="22957" xr:uid="{CB102A5C-231C-49C7-86B6-E67D2D49CEC8}"/>
    <cellStyle name="SAPBEXHLevel2X 6 4 3 2" xfId="36310" xr:uid="{8259C9FC-3206-4A7C-B775-8BB396C4AEB1}"/>
    <cellStyle name="SAPBEXHLevel2X 6 4 4" xfId="30182" xr:uid="{1D442176-6B7D-4A51-A3C4-EC5EDD5A1330}"/>
    <cellStyle name="SAPBEXHLevel2X 6 5" xfId="12476" xr:uid="{C24AE85E-1E0F-4066-AF96-1C3003727AB9}"/>
    <cellStyle name="SAPBEXHLevel2X 6 6" xfId="15142" xr:uid="{31A0CA17-ED5D-4CB5-890E-7A6654F3E224}"/>
    <cellStyle name="SAPBEXHLevel2X 6 6 2" xfId="19955" xr:uid="{57B2DDA1-8BE8-4375-8562-9C17A3743D9C}"/>
    <cellStyle name="SAPBEXHLevel2X 6 6 2 2" xfId="35723" xr:uid="{84B01FD6-25A0-42D5-A6E6-5F100A406F2F}"/>
    <cellStyle name="SAPBEXHLevel2X 6 6 3" xfId="32135" xr:uid="{A37DD0AC-364A-4F83-95D2-EE3C3D36956E}"/>
    <cellStyle name="SAPBEXHLevel2X 6 7" xfId="25282" xr:uid="{0749D26F-F43C-4311-9149-02224F366662}"/>
    <cellStyle name="SAPBEXHLevel2X 6 7 2" xfId="26992" xr:uid="{296EDE20-A2A9-4944-8665-591F34297FCC}"/>
    <cellStyle name="SAPBEXHLevel2X 6 7 2 2" xfId="37760" xr:uid="{F6E3CA16-B1BA-4086-B164-0676464C97F5}"/>
    <cellStyle name="SAPBEXHLevel2X 6 7 3" xfId="36722" xr:uid="{925C5FE4-6BF7-4A33-9FCC-61E1848316F5}"/>
    <cellStyle name="SAPBEXHLevel2X 7" xfId="7668" xr:uid="{E4C7F2B1-5BA0-4031-ADD4-DDE535F1A0D9}"/>
    <cellStyle name="SAPBEXHLevel2X 7 2" xfId="9215" xr:uid="{50DD54F9-DAAE-4086-BB34-34EF2AFA747A}"/>
    <cellStyle name="SAPBEXHLevel2X 7 2 2" xfId="15149" xr:uid="{A5EBB3DA-573B-49FE-8727-FAB0E4A42135}"/>
    <cellStyle name="SAPBEXHLevel2X 7 2 2 2" xfId="26586" xr:uid="{5E395B9B-199A-481E-9FF8-11BED42FD424}"/>
    <cellStyle name="SAPBEXHLevel2X 7 2 2 2 2" xfId="37525" xr:uid="{200B3A36-AFCD-4C89-BF1B-B092FB425D7F}"/>
    <cellStyle name="SAPBEXHLevel2X 7 2 2 3" xfId="32142" xr:uid="{C95E1300-85B9-45F0-AEDF-178769738373}"/>
    <cellStyle name="SAPBEXHLevel2X 7 2 3" xfId="26848" xr:uid="{157CA009-6308-46B9-A1DE-44C7AC144371}"/>
    <cellStyle name="SAPBEXHLevel2X 7 2 3 2" xfId="37637" xr:uid="{B44870C6-6C59-4823-9DD7-92DF48896CD9}"/>
    <cellStyle name="SAPBEXHLevel2X 7 2 4" xfId="30765" xr:uid="{759B6B3F-3088-4CCE-8F0B-A5079D70DD28}"/>
    <cellStyle name="SAPBEXHLevel2X 7 3" xfId="8610" xr:uid="{687E9555-4ACA-41D2-A01E-681939ADA7E4}"/>
    <cellStyle name="SAPBEXHLevel2X 7 3 2" xfId="15150" xr:uid="{974846E7-B545-4B3A-9A66-99D0C9DA63AD}"/>
    <cellStyle name="SAPBEXHLevel2X 7 3 2 2" xfId="21033" xr:uid="{9C7615E5-6C8D-44F0-ACD5-205504DD48BB}"/>
    <cellStyle name="SAPBEXHLevel2X 7 3 2 2 2" xfId="35950" xr:uid="{3D3D362D-13CA-4030-8686-8D24582C795E}"/>
    <cellStyle name="SAPBEXHLevel2X 7 3 2 3" xfId="32143" xr:uid="{043C1698-7EB0-404A-AFDA-C5E6FAD6EA9F}"/>
    <cellStyle name="SAPBEXHLevel2X 7 3 3" xfId="26303" xr:uid="{02994A08-53F4-4C29-8794-906CCC0178F4}"/>
    <cellStyle name="SAPBEXHLevel2X 7 3 3 2" xfId="37342" xr:uid="{482235B7-E815-4A35-8BB0-44C1B4AD0C0A}"/>
    <cellStyle name="SAPBEXHLevel2X 7 3 4" xfId="30191" xr:uid="{1A5D183C-FB53-4D9E-B924-3113365FA642}"/>
    <cellStyle name="SAPBEXHLevel2X 7 4" xfId="12478" xr:uid="{8400D8B8-BEE5-4414-833E-AA170FBBE130}"/>
    <cellStyle name="SAPBEXHLevel2X 7 5" xfId="15148" xr:uid="{44C2014B-F642-4C7F-A7C0-D182F39F8429}"/>
    <cellStyle name="SAPBEXHLevel2X 7 5 2" xfId="19734" xr:uid="{1BE73756-9CD4-445E-885D-EE84C71897B8}"/>
    <cellStyle name="SAPBEXHLevel2X 7 5 2 2" xfId="35676" xr:uid="{61DF04A1-6DB5-4731-845F-6B860435DD0D}"/>
    <cellStyle name="SAPBEXHLevel2X 7 5 3" xfId="32141" xr:uid="{2D91F9E3-482C-4D92-B988-13DC908CD066}"/>
    <cellStyle name="SAPBEXHLevel2X 7 6" xfId="25185" xr:uid="{B2A67447-E50F-4EFF-9C7D-4833F0F58C3F}"/>
    <cellStyle name="SAPBEXHLevel2X 7 6 2" xfId="26131" xr:uid="{A21AE6D7-E8DB-4B35-9FF6-0EC2A6E1E5A1}"/>
    <cellStyle name="SAPBEXHLevel2X 7 6 2 2" xfId="37279" xr:uid="{32903D1C-7C2A-47BE-AF50-6C967F0164C1}"/>
    <cellStyle name="SAPBEXHLevel2X 7 6 3" xfId="36707" xr:uid="{14A7CE77-6212-413C-ACE8-340A8A21D5B2}"/>
    <cellStyle name="SAPBEXHLevel2X 8" xfId="9121" xr:uid="{09182DC8-DD0D-4F2E-A85A-D1BFED762354}"/>
    <cellStyle name="SAPBEXHLevel2X 8 2" xfId="15151" xr:uid="{189A0E3F-3909-4341-9167-5F50FE74F6F9}"/>
    <cellStyle name="SAPBEXHLevel2X 8 2 2" xfId="20053" xr:uid="{F91BA954-0A9D-4447-87D7-E3773F4336B1}"/>
    <cellStyle name="SAPBEXHLevel2X 8 2 2 2" xfId="35743" xr:uid="{F1B9C973-461C-4BC4-AD95-C9B2106C970E}"/>
    <cellStyle name="SAPBEXHLevel2X 8 2 3" xfId="32144" xr:uid="{84D86711-FC0B-4A79-A66F-EEC4989CEA74}"/>
    <cellStyle name="SAPBEXHLevel2X 8 3" xfId="26435" xr:uid="{5D0D422C-5459-485F-BD55-9505A0C0078B}"/>
    <cellStyle name="SAPBEXHLevel2X 8 3 2" xfId="37402" xr:uid="{6062084B-C15E-43B0-9D5F-D7F1E072F61D}"/>
    <cellStyle name="SAPBEXHLevel2X 8 4" xfId="30682" xr:uid="{5AB9B336-CCD2-4D33-9225-E910340A0C7E}"/>
    <cellStyle name="SAPBEXHLevel2X 9" xfId="8675" xr:uid="{02BC001F-6D8C-4793-B0EA-C0AA57AA967B}"/>
    <cellStyle name="SAPBEXHLevel2X 9 2" xfId="15152" xr:uid="{7DED4B3A-4999-4443-80DC-B8E8C790D92B}"/>
    <cellStyle name="SAPBEXHLevel2X 9 2 2" xfId="23193" xr:uid="{D7E5F389-5879-4155-9335-99775C1A5BD5}"/>
    <cellStyle name="SAPBEXHLevel2X 9 2 2 2" xfId="36338" xr:uid="{1BFDFA71-857D-4E2E-BBE0-F5A30A484A94}"/>
    <cellStyle name="SAPBEXHLevel2X 9 2 3" xfId="32145" xr:uid="{ECA4E45B-614D-45FA-877F-8EE8C019CC8D}"/>
    <cellStyle name="SAPBEXHLevel2X 9 3" xfId="20686" xr:uid="{ADE1F56D-55F5-4A6A-9124-8C449097F765}"/>
    <cellStyle name="SAPBEXHLevel2X 9 3 2" xfId="35881" xr:uid="{560CD960-5502-485B-8396-8355E8C362C6}"/>
    <cellStyle name="SAPBEXHLevel2X 9 4" xfId="30255" xr:uid="{938A1456-3556-4894-96AF-9E007E56F96F}"/>
    <cellStyle name="SAPBEXHLevel3" xfId="2606" xr:uid="{4E1A5177-1A9E-4F98-898A-23D71A0FAE93}"/>
    <cellStyle name="SAPBEXHLevel3 10" xfId="12479" xr:uid="{06A79BC5-77FB-4C32-915D-C9D6697A5CB4}"/>
    <cellStyle name="SAPBEXHLevel3 11" xfId="15153" xr:uid="{7481990D-5195-4917-8CD9-1E059CF2F8CA}"/>
    <cellStyle name="SAPBEXHLevel3 11 2" xfId="21089" xr:uid="{223E4240-BAA8-422E-8C58-9A8000DB7FFF}"/>
    <cellStyle name="SAPBEXHLevel3 11 2 2" xfId="35966" xr:uid="{53A0BC59-9291-4719-B07B-87B01D24EB50}"/>
    <cellStyle name="SAPBEXHLevel3 11 3" xfId="32146" xr:uid="{956187E5-BA80-4D3B-9DC3-DC967C8381C2}"/>
    <cellStyle name="SAPBEXHLevel3 12" xfId="24092" xr:uid="{FFFE2A31-F924-4015-9C85-761649C869D0}"/>
    <cellStyle name="SAPBEXHLevel3 12 2" xfId="21178" xr:uid="{681C0777-BCD0-4832-9590-0013F6B80F89}"/>
    <cellStyle name="SAPBEXHLevel3 12 2 2" xfId="35994" xr:uid="{925F39A7-F2EF-4697-B776-A49124BE0AF8}"/>
    <cellStyle name="SAPBEXHLevel3 12 3" xfId="36544" xr:uid="{450A7601-C98B-405F-86D3-B615383ED934}"/>
    <cellStyle name="SAPBEXHLevel3 2" xfId="7525" xr:uid="{6467F92A-EE1C-4791-BE96-6276948F6702}"/>
    <cellStyle name="SAPBEXHLevel3 2 2" xfId="7031" xr:uid="{4383E6D1-C2BA-4F20-B0C7-010199D82390}"/>
    <cellStyle name="SAPBEXHLevel3 2 2 2" xfId="9083" xr:uid="{A6133F53-5879-45FA-9F3C-B3A8D7751AA5}"/>
    <cellStyle name="SAPBEXHLevel3 2 2 2 2" xfId="15156" xr:uid="{9A8454B4-D5A9-4A6E-AB7C-FE820A6388F6}"/>
    <cellStyle name="SAPBEXHLevel3 2 2 2 2 2" xfId="21926" xr:uid="{D0571026-8493-41A1-9FA0-12EF7CBE28B6}"/>
    <cellStyle name="SAPBEXHLevel3 2 2 2 2 2 2" xfId="36174" xr:uid="{2ACE55AF-1C10-4E1A-B9EC-B75A7AE47F42}"/>
    <cellStyle name="SAPBEXHLevel3 2 2 2 2 3" xfId="32149" xr:uid="{26C5867F-CA6A-4AAF-8F43-7F07096CED1E}"/>
    <cellStyle name="SAPBEXHLevel3 2 2 2 3" xfId="18978" xr:uid="{86F49FFB-CFF0-46AF-A825-0C549914057F}"/>
    <cellStyle name="SAPBEXHLevel3 2 2 2 3 2" xfId="35397" xr:uid="{3FB825D4-169B-440D-9BB3-BD11B5842343}"/>
    <cellStyle name="SAPBEXHLevel3 2 2 2 4" xfId="30650" xr:uid="{1C6087C0-7E2D-44FE-9C96-7D9EF042DD65}"/>
    <cellStyle name="SAPBEXHLevel3 2 2 3" xfId="9115" xr:uid="{C902D7A8-EA15-4A1A-9680-77FD03E6CF2D}"/>
    <cellStyle name="SAPBEXHLevel3 2 2 3 2" xfId="15157" xr:uid="{29657B76-2D17-4BB6-BE29-9E7D04273FA5}"/>
    <cellStyle name="SAPBEXHLevel3 2 2 3 2 2" xfId="18529" xr:uid="{1DF6AB53-D45E-4875-9940-6158D631A06F}"/>
    <cellStyle name="SAPBEXHLevel3 2 2 3 2 2 2" xfId="35244" xr:uid="{A1123F20-B54E-40AD-B756-DC70F12340DE}"/>
    <cellStyle name="SAPBEXHLevel3 2 2 3 2 3" xfId="32150" xr:uid="{B86D34B4-5F44-4F40-840B-9B10FD5C4F32}"/>
    <cellStyle name="SAPBEXHLevel3 2 2 3 3" xfId="27243" xr:uid="{D43D7574-355B-4DEE-B103-4B275DB89444}"/>
    <cellStyle name="SAPBEXHLevel3 2 2 3 3 2" xfId="37957" xr:uid="{24D7AE8A-06CA-4A36-AB85-719D8B76ACDE}"/>
    <cellStyle name="SAPBEXHLevel3 2 2 3 4" xfId="30676" xr:uid="{65EFBB8C-B8CC-4181-8B63-1663DEFAC2C3}"/>
    <cellStyle name="SAPBEXHLevel3 2 2 4" xfId="12481" xr:uid="{031CF734-BC67-4107-B3C5-9F0C170C57C3}"/>
    <cellStyle name="SAPBEXHLevel3 2 2 5" xfId="15155" xr:uid="{05C83709-3417-4DC1-817F-ED56FE8A59DB}"/>
    <cellStyle name="SAPBEXHLevel3 2 2 5 2" xfId="27073" xr:uid="{D63ADA3E-1A58-40F7-A123-95A42544FD6D}"/>
    <cellStyle name="SAPBEXHLevel3 2 2 5 2 2" xfId="37834" xr:uid="{887CF13F-62DD-4D8D-B249-E168830391C5}"/>
    <cellStyle name="SAPBEXHLevel3 2 2 5 3" xfId="32148" xr:uid="{ACCC2055-A337-48D6-856E-B4E26397326D}"/>
    <cellStyle name="SAPBEXHLevel3 2 2 6" xfId="24677" xr:uid="{5A3DC3E3-2B20-4E7F-83A6-11CDE021D331}"/>
    <cellStyle name="SAPBEXHLevel3 2 2 6 2" xfId="26787" xr:uid="{08EB281B-F52C-4ECD-8788-CBB0EC4FB102}"/>
    <cellStyle name="SAPBEXHLevel3 2 2 6 2 2" xfId="37580" xr:uid="{DA87C03A-6690-408A-AFC7-C33F9A797AB8}"/>
    <cellStyle name="SAPBEXHLevel3 2 2 6 3" xfId="36611" xr:uid="{610EFFCB-1B10-4D02-99B0-19E5E3B1196A}"/>
    <cellStyle name="SAPBEXHLevel3 2 3" xfId="9182" xr:uid="{B4510C97-84DF-4D3F-A83D-4A379E9C7718}"/>
    <cellStyle name="SAPBEXHLevel3 2 3 2" xfId="15158" xr:uid="{93786120-BE22-42DC-9084-5B90FD89F824}"/>
    <cellStyle name="SAPBEXHLevel3 2 3 2 2" xfId="21403" xr:uid="{4DEAC6D2-4ABC-4CB1-8E7F-410DDB92339A}"/>
    <cellStyle name="SAPBEXHLevel3 2 3 2 2 2" xfId="36066" xr:uid="{C08A3EA6-77E3-451F-BEC0-530D04665626}"/>
    <cellStyle name="SAPBEXHLevel3 2 3 2 3" xfId="32151" xr:uid="{3ED3D595-0A9F-42CB-93D8-1C9CCC3E35E5}"/>
    <cellStyle name="SAPBEXHLevel3 2 3 3" xfId="20695" xr:uid="{03F54150-1DDC-45D8-B3BC-50D27F7750FC}"/>
    <cellStyle name="SAPBEXHLevel3 2 3 3 2" xfId="35889" xr:uid="{3E7B4F9B-3775-4CCA-9EB5-5E4031E473E7}"/>
    <cellStyle name="SAPBEXHLevel3 2 3 4" xfId="30739" xr:uid="{286DD048-721D-49A3-B60B-7C0AEF600703}"/>
    <cellStyle name="SAPBEXHLevel3 2 4" xfId="8632" xr:uid="{E4DAC7B8-1E36-463C-8BF0-52C103B6CCC2}"/>
    <cellStyle name="SAPBEXHLevel3 2 4 2" xfId="15159" xr:uid="{E23E22AE-10EF-4077-85D6-6EC043F46E11}"/>
    <cellStyle name="SAPBEXHLevel3 2 4 2 2" xfId="23393" xr:uid="{AF2568A9-12C9-49A0-B62F-CBF222ACA98B}"/>
    <cellStyle name="SAPBEXHLevel3 2 4 2 2 2" xfId="36411" xr:uid="{56527F4D-DFC5-41C5-9941-50A5AC280487}"/>
    <cellStyle name="SAPBEXHLevel3 2 4 2 3" xfId="32152" xr:uid="{A5822329-C9B3-405B-99D5-D330B43AA42C}"/>
    <cellStyle name="SAPBEXHLevel3 2 4 3" xfId="26523" xr:uid="{7F65AE04-9B7C-4BC6-840F-6479AB6C0633}"/>
    <cellStyle name="SAPBEXHLevel3 2 4 3 2" xfId="37474" xr:uid="{4BAFE32F-6527-4801-A6AE-48E32A6F4082}"/>
    <cellStyle name="SAPBEXHLevel3 2 4 4" xfId="30213" xr:uid="{95482035-571B-4763-B6BC-F858E9ADBCD5}"/>
    <cellStyle name="SAPBEXHLevel3 2 5" xfId="12480" xr:uid="{21CF7FF6-01CA-4CB4-A433-351B6F0C6165}"/>
    <cellStyle name="SAPBEXHLevel3 2 6" xfId="15154" xr:uid="{D21D1430-F1E6-4B65-8624-5493F659F4DD}"/>
    <cellStyle name="SAPBEXHLevel3 2 6 2" xfId="27354" xr:uid="{9264B0EE-B353-464F-9BE2-C4CFA7BD71B6}"/>
    <cellStyle name="SAPBEXHLevel3 2 6 2 2" xfId="38040" xr:uid="{C08B7390-0FDA-456E-AE4E-F382B863D2F1}"/>
    <cellStyle name="SAPBEXHLevel3 2 6 3" xfId="32147" xr:uid="{D60F6749-A3F3-4BB0-836A-D4B4639EF4D8}"/>
    <cellStyle name="SAPBEXHLevel3 2 7" xfId="25070" xr:uid="{F9BFB7F0-E5EB-4892-99CC-C6D03322A87F}"/>
    <cellStyle name="SAPBEXHLevel3 2 7 2" xfId="26663" xr:uid="{4393916E-8DA8-4D90-BAEB-1ED19B902476}"/>
    <cellStyle name="SAPBEXHLevel3 2 7 2 2" xfId="37540" xr:uid="{763758EA-99E9-4257-9DFD-38CE06EA90BB}"/>
    <cellStyle name="SAPBEXHLevel3 2 7 3" xfId="36684" xr:uid="{5FF29BC3-6984-4963-9CD2-7657A38C2BDE}"/>
    <cellStyle name="SAPBEXHLevel3 3" xfId="7293" xr:uid="{78D780C3-4A95-4F59-9AD1-E444A92B9065}"/>
    <cellStyle name="SAPBEXHLevel3 3 2" xfId="7215" xr:uid="{A8E34BB4-0FE6-4FA2-BAF4-C445E587459C}"/>
    <cellStyle name="SAPBEXHLevel3 3 2 2" xfId="9123" xr:uid="{7E141E18-6D02-43A9-8336-FE3B88D3D957}"/>
    <cellStyle name="SAPBEXHLevel3 3 2 2 2" xfId="15162" xr:uid="{491DE391-B14F-4563-8B24-FCD727377975}"/>
    <cellStyle name="SAPBEXHLevel3 3 2 2 2 2" xfId="20594" xr:uid="{521E3120-D06E-463D-8A9C-220A5CEF1AC4}"/>
    <cellStyle name="SAPBEXHLevel3 3 2 2 2 2 2" xfId="35859" xr:uid="{A35A5A63-D29D-402D-B76B-66497E97F4BC}"/>
    <cellStyle name="SAPBEXHLevel3 3 2 2 2 3" xfId="32155" xr:uid="{A2C64E0B-C77B-4E01-A5D3-848DF9127215}"/>
    <cellStyle name="SAPBEXHLevel3 3 2 2 3" xfId="26994" xr:uid="{C2CD1785-A89B-4207-A0F9-F863563BEF6B}"/>
    <cellStyle name="SAPBEXHLevel3 3 2 2 3 2" xfId="37762" xr:uid="{2F6D8543-DFFB-42F0-9C51-CE3CF045AEF5}"/>
    <cellStyle name="SAPBEXHLevel3 3 2 2 4" xfId="30684" xr:uid="{419D8FCA-6B91-4FF8-A2F9-5FB85FFA54FC}"/>
    <cellStyle name="SAPBEXHLevel3 3 2 3" xfId="8673" xr:uid="{53248556-DA3B-4C3F-AADF-B795B980DB70}"/>
    <cellStyle name="SAPBEXHLevel3 3 2 3 2" xfId="15163" xr:uid="{0B24148D-E2A2-4F87-9152-839E06CF603F}"/>
    <cellStyle name="SAPBEXHLevel3 3 2 3 2 2" xfId="23192" xr:uid="{4ED72CCB-F1F1-4D5B-8F9A-BCC140D9BEEE}"/>
    <cellStyle name="SAPBEXHLevel3 3 2 3 2 2 2" xfId="36337" xr:uid="{2E85349F-74C1-41E4-B511-A5A40888EF39}"/>
    <cellStyle name="SAPBEXHLevel3 3 2 3 2 3" xfId="32156" xr:uid="{CCED02E4-3933-4477-B41E-AFED92E0B389}"/>
    <cellStyle name="SAPBEXHLevel3 3 2 3 3" xfId="22958" xr:uid="{95C50469-74CD-4A18-B690-7C40BA1648A5}"/>
    <cellStyle name="SAPBEXHLevel3 3 2 3 3 2" xfId="36311" xr:uid="{85E06657-3466-44A6-9249-DD6F4BD206C2}"/>
    <cellStyle name="SAPBEXHLevel3 3 2 3 4" xfId="30253" xr:uid="{22B5B4C7-3598-45B4-A01F-2F43758B408B}"/>
    <cellStyle name="SAPBEXHLevel3 3 2 4" xfId="12483" xr:uid="{48956DDB-B4E2-4C27-8846-FF251199A12E}"/>
    <cellStyle name="SAPBEXHLevel3 3 2 5" xfId="15161" xr:uid="{B353938E-7CF9-435E-A64E-8C434DC9FFCF}"/>
    <cellStyle name="SAPBEXHLevel3 3 2 5 2" xfId="18287" xr:uid="{48D6A685-C9D8-4839-9299-8684F437E2E0}"/>
    <cellStyle name="SAPBEXHLevel3 3 2 5 2 2" xfId="35144" xr:uid="{5FEA1E89-8561-4718-B8E5-1A163298BB1F}"/>
    <cellStyle name="SAPBEXHLevel3 3 2 5 3" xfId="32154" xr:uid="{821D4066-2163-4320-89CD-A78B1F4BF791}"/>
    <cellStyle name="SAPBEXHLevel3 3 2 6" xfId="24819" xr:uid="{9C9CF619-CFDF-47BD-8CA6-3C4A5E0C2674}"/>
    <cellStyle name="SAPBEXHLevel3 3 2 6 2" xfId="27232" xr:uid="{0E25BAEF-F79A-42C6-8165-96ED6AB231E1}"/>
    <cellStyle name="SAPBEXHLevel3 3 2 6 2 2" xfId="37947" xr:uid="{92F59902-F5AA-4E0E-87D8-5F360D54250E}"/>
    <cellStyle name="SAPBEXHLevel3 3 2 6 3" xfId="36637" xr:uid="{2EF9469C-41A8-49C8-A502-9A2D269C5847}"/>
    <cellStyle name="SAPBEXHLevel3 3 3" xfId="9141" xr:uid="{573568A1-B3C9-44DE-B0D9-9D80535AAAE6}"/>
    <cellStyle name="SAPBEXHLevel3 3 3 2" xfId="15164" xr:uid="{830A9106-3A7D-4370-A8BB-1716709B7C47}"/>
    <cellStyle name="SAPBEXHLevel3 3 3 2 2" xfId="18323" xr:uid="{BEC1472A-BD45-45E5-A362-1815213908E3}"/>
    <cellStyle name="SAPBEXHLevel3 3 3 2 2 2" xfId="35174" xr:uid="{C7DDB5EB-8BB4-4FB9-AF61-DE18759E00AA}"/>
    <cellStyle name="SAPBEXHLevel3 3 3 2 3" xfId="32157" xr:uid="{B1A68EFA-9115-41D2-BF16-AC84E76394E1}"/>
    <cellStyle name="SAPBEXHLevel3 3 3 3" xfId="27041" xr:uid="{5C2476DC-7D54-4777-B7BC-EB114E9C9639}"/>
    <cellStyle name="SAPBEXHLevel3 3 3 3 2" xfId="37804" xr:uid="{7E21BA37-5742-4F23-B792-517005944CF5}"/>
    <cellStyle name="SAPBEXHLevel3 3 3 4" xfId="30699" xr:uid="{662DA543-6629-4935-93B4-654F652CB095}"/>
    <cellStyle name="SAPBEXHLevel3 3 4" xfId="8662" xr:uid="{6E2946BC-0AAD-49E6-9BEE-2575DD7C05F3}"/>
    <cellStyle name="SAPBEXHLevel3 3 4 2" xfId="15165" xr:uid="{BDA44A59-8D38-451A-89DC-9AA5852EBA89}"/>
    <cellStyle name="SAPBEXHLevel3 3 4 2 2" xfId="19622" xr:uid="{DB0C242F-A892-49B7-9D7B-D1D1B108FFCB}"/>
    <cellStyle name="SAPBEXHLevel3 3 4 2 2 2" xfId="35634" xr:uid="{2BA0B85E-55D0-448C-836C-D6F7EE440C4F}"/>
    <cellStyle name="SAPBEXHLevel3 3 4 2 3" xfId="32158" xr:uid="{0447DE1C-5514-4B22-9A9E-ADD46B205F40}"/>
    <cellStyle name="SAPBEXHLevel3 3 4 3" xfId="19454" xr:uid="{8305BFE5-D90E-4182-8371-8747562BBFD7}"/>
    <cellStyle name="SAPBEXHLevel3 3 4 3 2" xfId="35572" xr:uid="{0A1CECA9-EE23-4111-8B18-166F13ADE474}"/>
    <cellStyle name="SAPBEXHLevel3 3 4 4" xfId="30242" xr:uid="{E43C82F0-B1CE-422F-BC70-F15596A92C4C}"/>
    <cellStyle name="SAPBEXHLevel3 3 5" xfId="12482" xr:uid="{19C14DDE-70D9-476F-853D-0C82E1107D7C}"/>
    <cellStyle name="SAPBEXHLevel3 3 6" xfId="15160" xr:uid="{4B09F31E-0B88-489E-8145-3139044298FC}"/>
    <cellStyle name="SAPBEXHLevel3 3 6 2" xfId="19230" xr:uid="{7830A8A7-B26A-4905-B69B-CC1D40E6BB73}"/>
    <cellStyle name="SAPBEXHLevel3 3 6 2 2" xfId="35482" xr:uid="{EEAEEFA8-8CD1-47A1-A10A-316401DAC5FB}"/>
    <cellStyle name="SAPBEXHLevel3 3 6 3" xfId="32153" xr:uid="{0D37942A-A042-41F8-9378-012EED4DA82D}"/>
    <cellStyle name="SAPBEXHLevel3 3 7" xfId="24883" xr:uid="{DF48ACBE-E23E-4B0F-8E88-7E9C7C16394D}"/>
    <cellStyle name="SAPBEXHLevel3 3 7 2" xfId="26798" xr:uid="{CDA76D86-0FD8-44AC-BBE2-AB9209918C86}"/>
    <cellStyle name="SAPBEXHLevel3 3 7 2 2" xfId="37590" xr:uid="{C114DA2A-8948-4B9B-B368-344C90FB4B37}"/>
    <cellStyle name="SAPBEXHLevel3 3 7 3" xfId="36648" xr:uid="{3C30D349-262C-428E-BF6F-FFC6C2AF8112}"/>
    <cellStyle name="SAPBEXHLevel3 4" xfId="3881" xr:uid="{40A1B161-321F-40CF-9935-82344E44DE79}"/>
    <cellStyle name="SAPBEXHLevel3 4 2" xfId="8746" xr:uid="{C574FEDA-9D0A-40F9-9AF8-ECB12B46FA81}"/>
    <cellStyle name="SAPBEXHLevel3 4 2 2" xfId="15167" xr:uid="{3279AB4E-D603-4A05-977A-910CE40CBC0E}"/>
    <cellStyle name="SAPBEXHLevel3 4 2 2 2" xfId="19231" xr:uid="{A8B1843A-DBF7-4C54-9980-A320F01BFE34}"/>
    <cellStyle name="SAPBEXHLevel3 4 2 2 2 2" xfId="35483" xr:uid="{7B5A0615-1BE4-4402-AC70-DF12AEB154BF}"/>
    <cellStyle name="SAPBEXHLevel3 4 2 2 3" xfId="32160" xr:uid="{9BE4BC55-7881-49A2-BCDC-9C21F03E39F6}"/>
    <cellStyle name="SAPBEXHLevel3 4 2 3" xfId="23207" xr:uid="{8CFE08F1-5E8E-4EF7-ADCD-88DFF8521E84}"/>
    <cellStyle name="SAPBEXHLevel3 4 2 3 2" xfId="36351" xr:uid="{85DA56C4-1075-448B-AB94-C43E8C36A1E8}"/>
    <cellStyle name="SAPBEXHLevel3 4 2 4" xfId="30324" xr:uid="{9515D23E-7007-4845-87D4-529C938C5C61}"/>
    <cellStyle name="SAPBEXHLevel3 4 3" xfId="9230" xr:uid="{9086D0B0-2183-4B28-90AD-933F0FFC40C7}"/>
    <cellStyle name="SAPBEXHLevel3 4 3 2" xfId="15168" xr:uid="{C3A1CA39-179B-4E30-8EBD-F895505C3D0C}"/>
    <cellStyle name="SAPBEXHLevel3 4 3 2 2" xfId="26587" xr:uid="{67BD3C44-521D-4964-A3A8-32628FF43995}"/>
    <cellStyle name="SAPBEXHLevel3 4 3 2 2 2" xfId="37526" xr:uid="{6E5331B6-82FF-42C7-A2AF-C6B10F931950}"/>
    <cellStyle name="SAPBEXHLevel3 4 3 2 3" xfId="32161" xr:uid="{0116DB34-F972-428D-AB0E-D96FD5D7C2C4}"/>
    <cellStyle name="SAPBEXHLevel3 4 3 3" xfId="19951" xr:uid="{4971E0E8-4B27-4CFE-BA43-CC461655F5B1}"/>
    <cellStyle name="SAPBEXHLevel3 4 3 3 2" xfId="35721" xr:uid="{D78905B0-32CC-45E8-AA2D-F745580A27B8}"/>
    <cellStyle name="SAPBEXHLevel3 4 3 4" xfId="30777" xr:uid="{E620DEA7-40C1-4D01-9A5C-D4C675BC2870}"/>
    <cellStyle name="SAPBEXHLevel3 4 4" xfId="12484" xr:uid="{7CCE7C5D-D551-4392-8064-3D5DF6D12CE4}"/>
    <cellStyle name="SAPBEXHLevel3 4 5" xfId="15166" xr:uid="{FAEBDDED-C05F-440B-8B6C-D0FA1CA59B8B}"/>
    <cellStyle name="SAPBEXHLevel3 4 5 2" xfId="22062" xr:uid="{FC0A374E-7632-4158-B139-2746F7CD3CC3}"/>
    <cellStyle name="SAPBEXHLevel3 4 5 2 2" xfId="36219" xr:uid="{1245CD8E-8972-442B-A37A-9563DA2E0C35}"/>
    <cellStyle name="SAPBEXHLevel3 4 5 3" xfId="32159" xr:uid="{A4FCEA8F-49C7-49F4-85FE-80E0C2648ED0}"/>
    <cellStyle name="SAPBEXHLevel3 4 6" xfId="24307" xr:uid="{C4A0B1E5-0485-4B6D-8CD0-D322203DC5B7}"/>
    <cellStyle name="SAPBEXHLevel3 4 6 2" xfId="21331" xr:uid="{B3D93751-468A-46E2-9CD4-BAFFB9DF9B3A}"/>
    <cellStyle name="SAPBEXHLevel3 4 6 2 2" xfId="36050" xr:uid="{6AD47E87-9024-459B-9B2A-3933F58BD763}"/>
    <cellStyle name="SAPBEXHLevel3 4 6 3" xfId="36564" xr:uid="{A1F8F1A4-29EB-43DB-9417-10886D4977A1}"/>
    <cellStyle name="SAPBEXHLevel3 5" xfId="7613" xr:uid="{44458852-6F6B-4E4A-AC82-D3BA0DCB67B4}"/>
    <cellStyle name="SAPBEXHLevel3 5 2" xfId="7825" xr:uid="{F06FB9E7-BC25-41B3-BAB3-A1B26C902C59}"/>
    <cellStyle name="SAPBEXHLevel3 5 2 2" xfId="9247" xr:uid="{435D11AC-B286-4A73-ABFC-CE19CFDA92E1}"/>
    <cellStyle name="SAPBEXHLevel3 5 2 2 2" xfId="15171" xr:uid="{151284D2-01EC-4C64-9534-203EE672745C}"/>
    <cellStyle name="SAPBEXHLevel3 5 2 2 2 2" xfId="27532" xr:uid="{BAFA19E6-BB47-490D-A3E3-5D97A7548AC1}"/>
    <cellStyle name="SAPBEXHLevel3 5 2 2 2 2 2" xfId="38128" xr:uid="{2DD3ED7C-D90A-4BF2-ADBF-C967623925F3}"/>
    <cellStyle name="SAPBEXHLevel3 5 2 2 2 3" xfId="32164" xr:uid="{46CDA8CA-8FCD-46AE-BF4B-7405FE5476E4}"/>
    <cellStyle name="SAPBEXHLevel3 5 2 2 3" xfId="27240" xr:uid="{35C886CC-FB59-4146-BB7E-94ADB1015121}"/>
    <cellStyle name="SAPBEXHLevel3 5 2 2 3 2" xfId="37954" xr:uid="{8C27C250-45A1-4D0A-8583-548B0DA250D6}"/>
    <cellStyle name="SAPBEXHLevel3 5 2 2 4" xfId="30792" xr:uid="{10F982E7-AD2A-40B0-8F2C-A9AE8270EE5B}"/>
    <cellStyle name="SAPBEXHLevel3 5 2 3" xfId="8597" xr:uid="{1687C32D-024F-4B62-B688-2A7141BA9EBD}"/>
    <cellStyle name="SAPBEXHLevel3 5 2 3 2" xfId="15172" xr:uid="{FA4336FD-DFE6-420A-ACC4-E4F254CA45E2}"/>
    <cellStyle name="SAPBEXHLevel3 5 2 3 2 2" xfId="23665" xr:uid="{F8E221D4-5A43-4941-9C6B-E57D5892140F}"/>
    <cellStyle name="SAPBEXHLevel3 5 2 3 2 2 2" xfId="36486" xr:uid="{4E6984E6-20C7-44FD-9E8C-D4385DE955A9}"/>
    <cellStyle name="SAPBEXHLevel3 5 2 3 2 3" xfId="32165" xr:uid="{AC4026E4-674B-44CE-8FBF-2B49737B230C}"/>
    <cellStyle name="SAPBEXHLevel3 5 2 3 3" xfId="27134" xr:uid="{E9161504-2B40-4CF1-B581-DFAE5B65C534}"/>
    <cellStyle name="SAPBEXHLevel3 5 2 3 3 2" xfId="37878" xr:uid="{B2C6088E-6EAD-4008-A6A9-A3B06E391EA5}"/>
    <cellStyle name="SAPBEXHLevel3 5 2 3 4" xfId="30178" xr:uid="{DE97AE9A-9E07-444A-AA4E-9A2240BAC217}"/>
    <cellStyle name="SAPBEXHLevel3 5 2 4" xfId="12486" xr:uid="{6FE0AABB-CDBA-455B-8585-B03EEEB59FDF}"/>
    <cellStyle name="SAPBEXHLevel3 5 2 5" xfId="15170" xr:uid="{79B3073A-2062-4B30-A7AA-46DAB14667B6}"/>
    <cellStyle name="SAPBEXHLevel3 5 2 5 2" xfId="26989" xr:uid="{54C927B4-E3E7-4C89-83AD-BB3A38B4F52B}"/>
    <cellStyle name="SAPBEXHLevel3 5 2 5 2 2" xfId="37757" xr:uid="{A8D7B78D-818D-4525-9AE7-E6F14249C9FB}"/>
    <cellStyle name="SAPBEXHLevel3 5 2 5 3" xfId="32163" xr:uid="{49364726-2780-4787-877A-8BF80BFE6721}"/>
    <cellStyle name="SAPBEXHLevel3 5 2 6" xfId="25319" xr:uid="{F9197766-1C99-4D45-BC1D-4310C539D208}"/>
    <cellStyle name="SAPBEXHLevel3 5 2 6 2" xfId="23656" xr:uid="{D64F0353-DD10-4BB9-91AC-9BFB80677DB3}"/>
    <cellStyle name="SAPBEXHLevel3 5 2 6 2 2" xfId="36478" xr:uid="{404B5F10-CD0A-4740-84D0-605F7D787DED}"/>
    <cellStyle name="SAPBEXHLevel3 5 2 6 3" xfId="36726" xr:uid="{34DFAF35-D355-4EDD-B572-CA873C9DD65D}"/>
    <cellStyle name="SAPBEXHLevel3 5 3" xfId="9206" xr:uid="{69B6F1D4-4CCE-41C5-8ADC-9D001E30D314}"/>
    <cellStyle name="SAPBEXHLevel3 5 3 2" xfId="15173" xr:uid="{8A6C20C3-D785-4636-A0A1-82603A8F6D44}"/>
    <cellStyle name="SAPBEXHLevel3 5 3 2 2" xfId="19303" xr:uid="{488F983E-E50D-4F05-9B3E-822A95124F8D}"/>
    <cellStyle name="SAPBEXHLevel3 5 3 2 2 2" xfId="35525" xr:uid="{1391928E-00C6-45FC-9462-CE9CAEFC3A9A}"/>
    <cellStyle name="SAPBEXHLevel3 5 3 2 3" xfId="32166" xr:uid="{ABECE8CF-E59E-4322-89CA-904FCB849C1F}"/>
    <cellStyle name="SAPBEXHLevel3 5 3 3" xfId="19496" xr:uid="{3542BCE8-51B7-4756-AABA-DF35BFFEF927}"/>
    <cellStyle name="SAPBEXHLevel3 5 3 3 2" xfId="35584" xr:uid="{36307ECF-800D-4F55-9325-ABF416DC5E75}"/>
    <cellStyle name="SAPBEXHLevel3 5 3 4" xfId="30757" xr:uid="{8110FF37-D97A-48CD-BE93-D74DD276DF8B}"/>
    <cellStyle name="SAPBEXHLevel3 5 4" xfId="8616" xr:uid="{CDCCDCBD-0273-46CF-B565-7851F289C0F5}"/>
    <cellStyle name="SAPBEXHLevel3 5 4 2" xfId="15174" xr:uid="{EDEA51ED-644E-49D7-8317-D9F80234998F}"/>
    <cellStyle name="SAPBEXHLevel3 5 4 2 2" xfId="18395" xr:uid="{AC69C4CB-AE04-435A-A577-9484EBD51540}"/>
    <cellStyle name="SAPBEXHLevel3 5 4 2 2 2" xfId="35192" xr:uid="{FF22C424-0F35-4920-AE8B-5D8D8F188171}"/>
    <cellStyle name="SAPBEXHLevel3 5 4 2 3" xfId="32167" xr:uid="{EB395BAC-64D2-4321-828C-43EAFF90FD8D}"/>
    <cellStyle name="SAPBEXHLevel3 5 4 3" xfId="26304" xr:uid="{24595CD6-FBAE-44CD-977A-8D1E959617BD}"/>
    <cellStyle name="SAPBEXHLevel3 5 4 3 2" xfId="37343" xr:uid="{FEAECFEC-5D1C-4529-8152-3813006B7382}"/>
    <cellStyle name="SAPBEXHLevel3 5 4 4" xfId="30197" xr:uid="{269FCB01-B78F-4C1C-A648-9D69A61FC994}"/>
    <cellStyle name="SAPBEXHLevel3 5 5" xfId="12485" xr:uid="{983C372F-D2BC-4F64-8C77-8655B1D8C638}"/>
    <cellStyle name="SAPBEXHLevel3 5 6" xfId="15169" xr:uid="{5A985264-6C53-4891-AA03-E320DFFE0717}"/>
    <cellStyle name="SAPBEXHLevel3 5 6 2" xfId="23392" xr:uid="{7F65F54C-5BED-48A7-B307-6ED657A7E700}"/>
    <cellStyle name="SAPBEXHLevel3 5 6 2 2" xfId="36410" xr:uid="{0D2CB04E-A545-49BF-8A59-CA1A10540735}"/>
    <cellStyle name="SAPBEXHLevel3 5 6 3" xfId="32162" xr:uid="{B84AE642-3E6F-45CF-B554-1BA986520F76}"/>
    <cellStyle name="SAPBEXHLevel3 5 7" xfId="25144" xr:uid="{418AEB3A-8541-47EC-9B3F-E3BE0FBB82F5}"/>
    <cellStyle name="SAPBEXHLevel3 5 7 2" xfId="26808" xr:uid="{4ACA141B-885C-4B1F-B471-108085553D9A}"/>
    <cellStyle name="SAPBEXHLevel3 5 7 2 2" xfId="37600" xr:uid="{03C99371-93FF-42C9-B6ED-1413EF58E486}"/>
    <cellStyle name="SAPBEXHLevel3 5 7 3" xfId="36700" xr:uid="{27557ADA-C972-47E5-B4A6-815EFCE7A621}"/>
    <cellStyle name="SAPBEXHLevel3 6" xfId="7040" xr:uid="{3BBA0B61-A610-429C-8C67-759A871C6B1A}"/>
    <cellStyle name="SAPBEXHLevel3 6 2" xfId="7106" xr:uid="{D8975218-9D3B-4BCA-9A41-51EF6E113BAC}"/>
    <cellStyle name="SAPBEXHLevel3 6 2 2" xfId="9104" xr:uid="{87DFE2AE-1CE0-4CAE-BB3B-9C6922974223}"/>
    <cellStyle name="SAPBEXHLevel3 6 2 2 2" xfId="15177" xr:uid="{DB0CA944-672A-48FA-9211-8EA7D937A7E8}"/>
    <cellStyle name="SAPBEXHLevel3 6 2 2 2 2" xfId="19509" xr:uid="{CF4E4018-513D-47FA-9F58-66369C767B2E}"/>
    <cellStyle name="SAPBEXHLevel3 6 2 2 2 2 2" xfId="35590" xr:uid="{783D5CF3-AADB-4656-AB16-43E05440860C}"/>
    <cellStyle name="SAPBEXHLevel3 6 2 2 2 3" xfId="32170" xr:uid="{F321BB34-D835-436F-B78F-81604546FFE5}"/>
    <cellStyle name="SAPBEXHLevel3 6 2 2 3" xfId="21280" xr:uid="{38B5F8BD-7FA2-4724-A773-BD930FE3878E}"/>
    <cellStyle name="SAPBEXHLevel3 6 2 2 3 2" xfId="36029" xr:uid="{60830843-3C73-42EE-9C54-31A0A3042A49}"/>
    <cellStyle name="SAPBEXHLevel3 6 2 2 4" xfId="30669" xr:uid="{CA5E282D-21A8-4309-9DBC-E1282D9CD586}"/>
    <cellStyle name="SAPBEXHLevel3 6 2 3" xfId="9265" xr:uid="{91DA1331-8186-4827-9CA4-EF6822F79441}"/>
    <cellStyle name="SAPBEXHLevel3 6 2 3 2" xfId="15178" xr:uid="{4BE91CFA-5DDA-4BD0-90F1-60D35B5ACD2C}"/>
    <cellStyle name="SAPBEXHLevel3 6 2 3 2 2" xfId="21766" xr:uid="{75AFE4F6-680E-40B1-B4C7-C9686BFEFE4A}"/>
    <cellStyle name="SAPBEXHLevel3 6 2 3 2 2 2" xfId="36130" xr:uid="{7B728F40-65FE-492E-98B3-F7DF2652EE3E}"/>
    <cellStyle name="SAPBEXHLevel3 6 2 3 2 3" xfId="32171" xr:uid="{F4451B74-04CC-401F-B622-0FA31FBC5B6C}"/>
    <cellStyle name="SAPBEXHLevel3 6 2 3 3" xfId="27011" xr:uid="{D22ACD6B-E218-476A-851F-D04FAD966AD9}"/>
    <cellStyle name="SAPBEXHLevel3 6 2 3 3 2" xfId="37777" xr:uid="{6530CDBA-C4CB-4BB2-AF42-3DA017E01524}"/>
    <cellStyle name="SAPBEXHLevel3 6 2 3 4" xfId="30809" xr:uid="{5BAEC0BF-CB26-42E8-9962-745C6BB01C25}"/>
    <cellStyle name="SAPBEXHLevel3 6 2 4" xfId="12488" xr:uid="{0D680053-64E5-4FA6-BDE4-C3C3272D77C1}"/>
    <cellStyle name="SAPBEXHLevel3 6 2 5" xfId="15176" xr:uid="{33F477FF-6DA7-4536-8A7F-168C99923013}"/>
    <cellStyle name="SAPBEXHLevel3 6 2 5 2" xfId="18286" xr:uid="{E0D8E986-EE80-41BA-A907-F1F850574381}"/>
    <cellStyle name="SAPBEXHLevel3 6 2 5 2 2" xfId="35143" xr:uid="{CA13A44B-5EF3-4D7B-98B3-740CC07F44E5}"/>
    <cellStyle name="SAPBEXHLevel3 6 2 5 3" xfId="32169" xr:uid="{B1C49417-4447-4BCB-8385-1B8F89BAC6B2}"/>
    <cellStyle name="SAPBEXHLevel3 6 2 6" xfId="24736" xr:uid="{01BCBDA3-C42C-404F-BD60-01E7489796B7}"/>
    <cellStyle name="SAPBEXHLevel3 6 2 6 2" xfId="21393" xr:uid="{B6190C77-E4DC-4D01-9CBC-F39B343B4794}"/>
    <cellStyle name="SAPBEXHLevel3 6 2 6 2 2" xfId="36061" xr:uid="{5DCC0037-0994-48A3-959C-F88ACB4CDCD7}"/>
    <cellStyle name="SAPBEXHLevel3 6 2 6 3" xfId="36627" xr:uid="{49447031-0BFA-435D-8727-DAD31588ADEB}"/>
    <cellStyle name="SAPBEXHLevel3 6 3" xfId="9085" xr:uid="{F1E25B11-FBDD-4284-BBE5-30ADE36B824E}"/>
    <cellStyle name="SAPBEXHLevel3 6 3 2" xfId="15179" xr:uid="{5C2B942D-5EA9-4CD4-86F5-5AF88EB3A9F8}"/>
    <cellStyle name="SAPBEXHLevel3 6 3 2 2" xfId="18940" xr:uid="{9107A5D6-809F-4F14-9F35-191FEEEA17CF}"/>
    <cellStyle name="SAPBEXHLevel3 6 3 2 2 2" xfId="35382" xr:uid="{7651D696-D1DD-4B3C-AEB0-E5AC30EE7EB2}"/>
    <cellStyle name="SAPBEXHLevel3 6 3 2 3" xfId="32172" xr:uid="{0E437B49-A05F-4E68-BA5B-080BEE87F8D3}"/>
    <cellStyle name="SAPBEXHLevel3 6 3 3" xfId="26428" xr:uid="{63C59B75-393B-4A2D-8D44-0446EDCD2060}"/>
    <cellStyle name="SAPBEXHLevel3 6 3 3 2" xfId="37395" xr:uid="{ADB39BCA-C953-4413-80C6-3711A3A72FE1}"/>
    <cellStyle name="SAPBEXHLevel3 6 3 4" xfId="30652" xr:uid="{517F67DC-1A51-43DB-851C-E72E222537CF}"/>
    <cellStyle name="SAPBEXHLevel3 6 4" xfId="9236" xr:uid="{214880C1-A15C-4F34-B519-BF54C9B9F811}"/>
    <cellStyle name="SAPBEXHLevel3 6 4 2" xfId="15180" xr:uid="{5C445CF9-D961-41DA-AA41-59F8682C2215}"/>
    <cellStyle name="SAPBEXHLevel3 6 4 2 2" xfId="22061" xr:uid="{BBD7AE57-0E28-42D6-B2AE-451E2770B274}"/>
    <cellStyle name="SAPBEXHLevel3 6 4 2 2 2" xfId="36218" xr:uid="{65C0A3D3-DC2C-4192-9EAB-6777C9058F68}"/>
    <cellStyle name="SAPBEXHLevel3 6 4 2 3" xfId="32173" xr:uid="{AD20AB6D-981A-4B5A-964D-1838D002738D}"/>
    <cellStyle name="SAPBEXHLevel3 6 4 3" xfId="26984" xr:uid="{F37DD6B1-376F-48F0-8A41-47157B7215EB}"/>
    <cellStyle name="SAPBEXHLevel3 6 4 3 2" xfId="37753" xr:uid="{5E0E9444-962C-4454-863D-C6571EA35108}"/>
    <cellStyle name="SAPBEXHLevel3 6 4 4" xfId="30783" xr:uid="{D058CEE4-9264-405A-BCE9-64C255AB9B8B}"/>
    <cellStyle name="SAPBEXHLevel3 6 5" xfId="12487" xr:uid="{FAD2A6B3-4341-4C43-BF34-982B1AF85070}"/>
    <cellStyle name="SAPBEXHLevel3 6 6" xfId="15175" xr:uid="{A25E3F75-5837-4582-9861-ADE7AA4DB3FA}"/>
    <cellStyle name="SAPBEXHLevel3 6 6 2" xfId="18322" xr:uid="{DC0D307B-0810-4E93-9EE6-9125900CCFC4}"/>
    <cellStyle name="SAPBEXHLevel3 6 6 2 2" xfId="35173" xr:uid="{88EFB017-4D0C-4468-8D98-9C8319798CA6}"/>
    <cellStyle name="SAPBEXHLevel3 6 6 3" xfId="32168" xr:uid="{0A16AB75-7013-42CB-ABC5-238683250955}"/>
    <cellStyle name="SAPBEXHLevel3 6 7" xfId="24683" xr:uid="{ED08C16F-DE5A-4342-9750-0B2912F14A24}"/>
    <cellStyle name="SAPBEXHLevel3 6 7 2" xfId="26788" xr:uid="{382F362E-F700-41BF-81AA-0A80DACDBFD4}"/>
    <cellStyle name="SAPBEXHLevel3 6 7 2 2" xfId="37581" xr:uid="{1E18FEA7-F36F-48DF-A6A2-9803DB5A3E3C}"/>
    <cellStyle name="SAPBEXHLevel3 6 7 3" xfId="36612" xr:uid="{D2B30CFE-5682-4273-BBCF-FEA23E18421B}"/>
    <cellStyle name="SAPBEXHLevel3 7" xfId="6990" xr:uid="{C885DCB9-11B0-48A9-82DC-426AA7B98E22}"/>
    <cellStyle name="SAPBEXHLevel3 7 2" xfId="6992" xr:uid="{DEB7AD52-900D-48CE-BEB7-3786FE1D0E11}"/>
    <cellStyle name="SAPBEXHLevel3 7 2 2" xfId="9072" xr:uid="{7A7C33E3-60CA-4B07-A86F-A030C04554A8}"/>
    <cellStyle name="SAPBEXHLevel3 7 2 2 2" xfId="15183" xr:uid="{FDD019D9-970C-43A3-B356-600F0DE58D16}"/>
    <cellStyle name="SAPBEXHLevel3 7 2 2 2 2" xfId="23195" xr:uid="{547CB28C-006E-495D-B8BC-C2A02A9124D1}"/>
    <cellStyle name="SAPBEXHLevel3 7 2 2 2 2 2" xfId="36340" xr:uid="{FFC5589C-F404-4D6F-AF34-1535CDC2C0F8}"/>
    <cellStyle name="SAPBEXHLevel3 7 2 2 2 3" xfId="32176" xr:uid="{B1C47C8C-E23E-4091-8103-D9234C103A4D}"/>
    <cellStyle name="SAPBEXHLevel3 7 2 2 3" xfId="26427" xr:uid="{F69D9E8B-8ACE-47D7-BA18-567D820B1EFE}"/>
    <cellStyle name="SAPBEXHLevel3 7 2 2 3 2" xfId="37394" xr:uid="{1B4BBC16-A7B2-49B2-A038-526174653CA9}"/>
    <cellStyle name="SAPBEXHLevel3 7 2 2 4" xfId="30640" xr:uid="{70830FA4-089E-4C8B-BFBF-B1B57AE20A94}"/>
    <cellStyle name="SAPBEXHLevel3 7 2 3" xfId="9267" xr:uid="{7FB06D0B-110D-47A4-BB9A-BEF0FF99549C}"/>
    <cellStyle name="SAPBEXHLevel3 7 2 3 2" xfId="15184" xr:uid="{A2FC49C1-56A8-4E21-8A3C-30956541F07B}"/>
    <cellStyle name="SAPBEXHLevel3 7 2 3 2 2" xfId="21707" xr:uid="{9DA0A332-A082-4971-ACBC-ECB69EA1FF40}"/>
    <cellStyle name="SAPBEXHLevel3 7 2 3 2 2 2" xfId="36105" xr:uid="{82B9A0FC-57CB-444D-AA68-57747AED34EA}"/>
    <cellStyle name="SAPBEXHLevel3 7 2 3 2 3" xfId="32177" xr:uid="{8C65A867-6184-458A-9C65-809E5B5C8931}"/>
    <cellStyle name="SAPBEXHLevel3 7 2 3 3" xfId="27027" xr:uid="{DD53DE79-D06F-4F26-8B4C-139D8638E3A2}"/>
    <cellStyle name="SAPBEXHLevel3 7 2 3 3 2" xfId="37791" xr:uid="{FF016C6C-6399-431B-BED6-EA1FEB0F54FD}"/>
    <cellStyle name="SAPBEXHLevel3 7 2 3 4" xfId="30811" xr:uid="{CB2EE831-9E88-48AD-8A94-AA8CCF4D745E}"/>
    <cellStyle name="SAPBEXHLevel3 7 2 4" xfId="12490" xr:uid="{EBA1BA60-ACCC-4832-84BD-1FDDC06C9792}"/>
    <cellStyle name="SAPBEXHLevel3 7 2 5" xfId="15182" xr:uid="{34D8921C-B66A-4BBA-AF4B-C4BF8792CA35}"/>
    <cellStyle name="SAPBEXHLevel3 7 2 5 2" xfId="26990" xr:uid="{41C54439-85A9-44C7-9E90-7812A7CC55C4}"/>
    <cellStyle name="SAPBEXHLevel3 7 2 5 2 2" xfId="37758" xr:uid="{A3EE88E7-0ED7-4D15-AB70-7EDB6282B9E1}"/>
    <cellStyle name="SAPBEXHLevel3 7 2 5 3" xfId="32175" xr:uid="{939D81FE-DDAE-43D2-AF54-0C62B5C66642}"/>
    <cellStyle name="SAPBEXHLevel3 7 2 6" xfId="24646" xr:uid="{D86BE928-A519-4909-8BF5-9DCFB295CA58}"/>
    <cellStyle name="SAPBEXHLevel3 7 2 6 2" xfId="20197" xr:uid="{C4E83A24-672B-4F0F-ADD2-BFCCCA74B15D}"/>
    <cellStyle name="SAPBEXHLevel3 7 2 6 2 2" xfId="35777" xr:uid="{13C4FD3B-DFBF-400B-95A0-06556D2AFF3B}"/>
    <cellStyle name="SAPBEXHLevel3 7 2 6 3" xfId="36603" xr:uid="{11B2178A-7C96-4D75-BDFA-8635ECAE76C6}"/>
    <cellStyle name="SAPBEXHLevel3 7 3" xfId="9071" xr:uid="{94DD872D-40CA-4524-8E8C-A7C25E7ABAD8}"/>
    <cellStyle name="SAPBEXHLevel3 7 3 2" xfId="15185" xr:uid="{34C249EB-87B1-4BD6-85B4-FAEF7C14C6CB}"/>
    <cellStyle name="SAPBEXHLevel3 7 3 2 2" xfId="19737" xr:uid="{35AA7C4A-AD92-49CF-A3F9-B1185E5250CF}"/>
    <cellStyle name="SAPBEXHLevel3 7 3 2 2 2" xfId="35679" xr:uid="{497C7D26-8C0F-46A5-8B7C-A7F026DEC979}"/>
    <cellStyle name="SAPBEXHLevel3 7 3 2 3" xfId="32178" xr:uid="{45F1C140-B668-4170-9161-717F0C573CC5}"/>
    <cellStyle name="SAPBEXHLevel3 7 3 3" xfId="21701" xr:uid="{40070C4A-47FC-4CFE-86A5-53081FE113C7}"/>
    <cellStyle name="SAPBEXHLevel3 7 3 3 2" xfId="36100" xr:uid="{17EDA40F-7EDD-410A-B0A1-1AC95EB3EFC0}"/>
    <cellStyle name="SAPBEXHLevel3 7 3 4" xfId="30639" xr:uid="{EBBAECBE-4213-4207-ACED-9FF69CB18D91}"/>
    <cellStyle name="SAPBEXHLevel3 7 4" xfId="8494" xr:uid="{6831E372-5801-48D4-AC47-DD030D1931C4}"/>
    <cellStyle name="SAPBEXHLevel3 7 4 2" xfId="15186" xr:uid="{712FB50D-1E9F-41CD-81D9-E803E5131C00}"/>
    <cellStyle name="SAPBEXHLevel3 7 4 2 2" xfId="23194" xr:uid="{FCF49893-4DE2-41B1-892A-F33CDB52B754}"/>
    <cellStyle name="SAPBEXHLevel3 7 4 2 2 2" xfId="36339" xr:uid="{EB7213E6-9D13-47BE-B031-CF63E500A1F7}"/>
    <cellStyle name="SAPBEXHLevel3 7 4 2 3" xfId="32179" xr:uid="{7BED089D-29A2-420E-8EBD-5F1626C6AD3D}"/>
    <cellStyle name="SAPBEXHLevel3 7 4 3" xfId="27561" xr:uid="{E0872787-8F3C-402C-BDCC-317482E9598E}"/>
    <cellStyle name="SAPBEXHLevel3 7 4 3 2" xfId="38141" xr:uid="{E3A2BF3C-3811-4D04-9A63-8DB461CDA404}"/>
    <cellStyle name="SAPBEXHLevel3 7 4 4" xfId="30136" xr:uid="{6FEFC9CE-E48B-42E7-BBB1-B91E5FCBDDA0}"/>
    <cellStyle name="SAPBEXHLevel3 7 5" xfId="12489" xr:uid="{8F27F355-32BF-4BE5-87D1-D898A689A66A}"/>
    <cellStyle name="SAPBEXHLevel3 7 6" xfId="15181" xr:uid="{91A14D56-3E08-4F9F-B0D9-A8F7DBFE249E}"/>
    <cellStyle name="SAPBEXHLevel3 7 6 2" xfId="23468" xr:uid="{45C00ECF-4032-4302-A7CF-B13EEFB0F632}"/>
    <cellStyle name="SAPBEXHLevel3 7 6 2 2" xfId="36455" xr:uid="{313D946B-6703-4454-8EEE-BFA88AEFAB26}"/>
    <cellStyle name="SAPBEXHLevel3 7 6 3" xfId="32174" xr:uid="{771D93A8-00B1-4001-83D1-045A52A2248B}"/>
    <cellStyle name="SAPBEXHLevel3 7 7" xfId="24644" xr:uid="{11168ADA-0B66-4FB8-9126-DA8ADA28A869}"/>
    <cellStyle name="SAPBEXHLevel3 7 7 2" xfId="25777" xr:uid="{5444E45A-D592-4A98-B4AC-ADA7587D4953}"/>
    <cellStyle name="SAPBEXHLevel3 7 7 2 2" xfId="36963" xr:uid="{66F5E0FF-F9EF-48B1-8FDA-C15090F62810}"/>
    <cellStyle name="SAPBEXHLevel3 7 7 3" xfId="36602" xr:uid="{505BDE06-0D83-491A-9052-1903237A83D4}"/>
    <cellStyle name="SAPBEXHLevel3 8" xfId="8695" xr:uid="{96A45EA0-E445-4F90-B5BE-39F5761625EE}"/>
    <cellStyle name="SAPBEXHLevel3 8 2" xfId="15187" xr:uid="{C4BD4EC7-7EC5-4D80-8EBA-DDA7BEECE63E}"/>
    <cellStyle name="SAPBEXHLevel3 8 2 2" xfId="21282" xr:uid="{27B5CFD2-4338-466C-B442-1F5F9751A771}"/>
    <cellStyle name="SAPBEXHLevel3 8 2 2 2" xfId="36030" xr:uid="{8C353F6D-BFF9-4C36-8C45-6AD0EE8D6BAD}"/>
    <cellStyle name="SAPBEXHLevel3 8 2 3" xfId="32180" xr:uid="{25B2576A-530B-4BA1-866C-C2DA3B6DEDFC}"/>
    <cellStyle name="SAPBEXHLevel3 8 3" xfId="26221" xr:uid="{B758E86B-94F5-42A6-9B88-E487987D8F4F}"/>
    <cellStyle name="SAPBEXHLevel3 8 3 2" xfId="37302" xr:uid="{B44124A8-37CD-4014-A145-3613BC598D3B}"/>
    <cellStyle name="SAPBEXHLevel3 8 4" xfId="30273" xr:uid="{B51EE29C-FD12-475C-931B-29B09152FB74}"/>
    <cellStyle name="SAPBEXHLevel3 9" xfId="9008" xr:uid="{E344A0E6-CD13-473C-A1F6-80C1972B46A3}"/>
    <cellStyle name="SAPBEXHLevel3 9 2" xfId="15188" xr:uid="{42646819-8B0D-4163-8544-25C8D888C46B}"/>
    <cellStyle name="SAPBEXHLevel3 9 2 2" xfId="27546" xr:uid="{F19B8A13-9624-4BAF-9D4B-A1E1D7F84885}"/>
    <cellStyle name="SAPBEXHLevel3 9 2 2 2" xfId="38132" xr:uid="{55F43E0B-435F-42AA-883D-27F645959046}"/>
    <cellStyle name="SAPBEXHLevel3 9 2 3" xfId="32181" xr:uid="{0D221D40-E1D0-4941-A437-6910B18CE7C6}"/>
    <cellStyle name="SAPBEXHLevel3 9 3" xfId="21291" xr:uid="{225A78D1-E718-401A-86F3-3A8E8DDDA1BD}"/>
    <cellStyle name="SAPBEXHLevel3 9 3 2" xfId="36039" xr:uid="{6FC96B93-39C9-462C-A263-3A9B6E436045}"/>
    <cellStyle name="SAPBEXHLevel3 9 4" xfId="30577" xr:uid="{CB404358-0F05-42C6-A766-6BF82E56938D}"/>
    <cellStyle name="SAPBEXHLevel3X" xfId="7479" xr:uid="{67E3CA62-F847-4BAE-9883-02E018B039A4}"/>
    <cellStyle name="SAPBEXHLevel3X 10" xfId="12491" xr:uid="{63E938C8-6D61-4130-878F-9304A194EE8F}"/>
    <cellStyle name="SAPBEXHLevel3X 11" xfId="15189" xr:uid="{8BF92823-6858-4811-906E-83516C4C27FD}"/>
    <cellStyle name="SAPBEXHLevel3X 11 2" xfId="19628" xr:uid="{2CDA3428-7ED3-4A4E-95E6-09B83C55270C}"/>
    <cellStyle name="SAPBEXHLevel3X 11 2 2" xfId="35639" xr:uid="{156E49D2-047B-46D9-8AC8-EF85362AB30B}"/>
    <cellStyle name="SAPBEXHLevel3X 11 3" xfId="32182" xr:uid="{261E26FE-05EA-4D41-8F68-4B26F4E9586A}"/>
    <cellStyle name="SAPBEXHLevel3X 12" xfId="25035" xr:uid="{A85376A1-AC98-453A-AF4B-87F61F5A1FB7}"/>
    <cellStyle name="SAPBEXHLevel3X 12 2" xfId="18254" xr:uid="{0207EFAE-CF6B-45E1-8FC4-F2FE5FFA8B36}"/>
    <cellStyle name="SAPBEXHLevel3X 12 2 2" xfId="35120" xr:uid="{A91CC5FF-3191-4F2C-9DF3-8AE85165D4C0}"/>
    <cellStyle name="SAPBEXHLevel3X 12 3" xfId="36677" xr:uid="{35841B40-00F3-4CC9-88E9-DC9FC0CAE237}"/>
    <cellStyle name="SAPBEXHLevel3X 2" xfId="7180" xr:uid="{0D857ED5-0ED2-4DB2-A2C3-D03B22102D0B}"/>
    <cellStyle name="SAPBEXHLevel3X 2 2" xfId="9119" xr:uid="{E49E5276-E887-40A4-9E52-26C823D4F864}"/>
    <cellStyle name="SAPBEXHLevel3X 2 2 2" xfId="15191" xr:uid="{FBFDD86B-9F9C-455E-B1EE-44A70F4B078D}"/>
    <cellStyle name="SAPBEXHLevel3X 2 2 2 2" xfId="19657" xr:uid="{899FCB2E-215A-4454-9C04-879078A43B18}"/>
    <cellStyle name="SAPBEXHLevel3X 2 2 2 2 2" xfId="35652" xr:uid="{B64AA796-956C-418D-821D-08D4772AE939}"/>
    <cellStyle name="SAPBEXHLevel3X 2 2 2 3" xfId="32184" xr:uid="{DFE4956F-7D22-45E7-B1A1-AE5C6EA6DB03}"/>
    <cellStyle name="SAPBEXHLevel3X 2 2 3" xfId="26838" xr:uid="{2C66CEFA-64DA-4EE7-A690-8DAE868ACFFF}"/>
    <cellStyle name="SAPBEXHLevel3X 2 2 3 2" xfId="37627" xr:uid="{3D14847C-C2A4-47B9-9658-6EC2750FB228}"/>
    <cellStyle name="SAPBEXHLevel3X 2 2 4" xfId="30680" xr:uid="{59A1CDB4-961A-4777-924C-FBE44670293D}"/>
    <cellStyle name="SAPBEXHLevel3X 2 3" xfId="8678" xr:uid="{F5E0F8FF-3D2C-4A89-ACA8-0AF6E7D2E240}"/>
    <cellStyle name="SAPBEXHLevel3X 2 3 2" xfId="15192" xr:uid="{5131BF80-2C9E-4159-917D-2296C38473C0}"/>
    <cellStyle name="SAPBEXHLevel3X 2 3 2 2" xfId="23444" xr:uid="{0F90E144-7163-48DD-8850-642C0E990485}"/>
    <cellStyle name="SAPBEXHLevel3X 2 3 2 2 2" xfId="36439" xr:uid="{CA8BC4EC-6B34-4DF0-A2C0-87231B5515D4}"/>
    <cellStyle name="SAPBEXHLevel3X 2 3 2 3" xfId="32185" xr:uid="{0BDCD7C4-D725-4361-8349-5490AA2BAD68}"/>
    <cellStyle name="SAPBEXHLevel3X 2 3 3" xfId="26417" xr:uid="{5487B343-E983-4DF5-AAD6-A63474C375AC}"/>
    <cellStyle name="SAPBEXHLevel3X 2 3 3 2" xfId="37384" xr:uid="{647F3872-3A9D-4E8A-A76A-0317DA7D3EC2}"/>
    <cellStyle name="SAPBEXHLevel3X 2 3 4" xfId="30258" xr:uid="{8A07A4C1-61F0-47A1-B522-2734AD623ABF}"/>
    <cellStyle name="SAPBEXHLevel3X 2 4" xfId="12492" xr:uid="{39F4E61C-64E5-4BB3-9E6D-3B16644D7CA2}"/>
    <cellStyle name="SAPBEXHLevel3X 2 5" xfId="15190" xr:uid="{C63ADDEA-09DD-4C74-9977-296E2816068E}"/>
    <cellStyle name="SAPBEXHLevel3X 2 5 2" xfId="18285" xr:uid="{5E6B49CB-E653-4312-8F7B-6DCF3D537305}"/>
    <cellStyle name="SAPBEXHLevel3X 2 5 2 2" xfId="35142" xr:uid="{B29D810F-75DC-4D9F-9507-CC233C7136B8}"/>
    <cellStyle name="SAPBEXHLevel3X 2 5 3" xfId="32183" xr:uid="{FF891151-A9A8-4D97-98CA-3E56520456C3}"/>
    <cellStyle name="SAPBEXHLevel3X 2 6" xfId="24791" xr:uid="{43D84E42-76AB-4577-8D04-446F904C1DAA}"/>
    <cellStyle name="SAPBEXHLevel3X 2 6 2" xfId="27254" xr:uid="{FF5E22EA-E317-41E3-A777-16FD74A91645}"/>
    <cellStyle name="SAPBEXHLevel3X 2 6 2 2" xfId="37965" xr:uid="{2F259575-5511-402A-8EC5-D0CA8EF999FC}"/>
    <cellStyle name="SAPBEXHLevel3X 2 6 3" xfId="36632" xr:uid="{E1CAC053-8C06-415A-93DC-3D539173E6DC}"/>
    <cellStyle name="SAPBEXHLevel3X 3" xfId="7836" xr:uid="{405AB6E3-E2F0-4BE6-B5C1-ED7AE1AF9629}"/>
    <cellStyle name="SAPBEXHLevel3X 3 2" xfId="9249" xr:uid="{B7850F8C-5C07-4A21-A4FC-EAF6F4B96954}"/>
    <cellStyle name="SAPBEXHLevel3X 3 2 2" xfId="15194" xr:uid="{CE6766CC-0DCC-4179-B7D1-343961B0A75A}"/>
    <cellStyle name="SAPBEXHLevel3X 3 2 2 2" xfId="18284" xr:uid="{2916855B-83D4-4FC2-AC1A-F9F39F7F5382}"/>
    <cellStyle name="SAPBEXHLevel3X 3 2 2 2 2" xfId="35141" xr:uid="{AB644F5A-843B-414D-8521-1D9C9C543797}"/>
    <cellStyle name="SAPBEXHLevel3X 3 2 2 3" xfId="32187" xr:uid="{0A5E3E0D-6DD8-468A-B5AA-F1DCD6CC6867}"/>
    <cellStyle name="SAPBEXHLevel3X 3 2 3" xfId="23430" xr:uid="{B1F678A5-6627-4FCE-8C2E-9F44F2E9BD6D}"/>
    <cellStyle name="SAPBEXHLevel3X 3 2 3 2" xfId="36425" xr:uid="{D337F5E1-69A3-4F3C-B396-85392D13DB6D}"/>
    <cellStyle name="SAPBEXHLevel3X 3 2 4" xfId="30794" xr:uid="{D453F7A3-1E09-494A-9FBD-27DB2D451332}"/>
    <cellStyle name="SAPBEXHLevel3X 3 3" xfId="8595" xr:uid="{F5CFD1C6-5805-44E0-8932-2A734742AF15}"/>
    <cellStyle name="SAPBEXHLevel3X 3 3 2" xfId="15195" xr:uid="{2EC79E8B-BA60-4D55-A8A2-12F66F1A27F0}"/>
    <cellStyle name="SAPBEXHLevel3X 3 3 2 2" xfId="23197" xr:uid="{3547A2C1-B214-4358-888A-29C68744E220}"/>
    <cellStyle name="SAPBEXHLevel3X 3 3 2 2 2" xfId="36342" xr:uid="{CBA60B79-24B4-4808-9272-C7E1DA2C9806}"/>
    <cellStyle name="SAPBEXHLevel3X 3 3 2 3" xfId="32188" xr:uid="{2E2814AF-9617-46EE-B0DE-3D32CDFB6324}"/>
    <cellStyle name="SAPBEXHLevel3X 3 3 3" xfId="25691" xr:uid="{15CD379D-5598-4CC6-AAA3-4A8104E6E22B}"/>
    <cellStyle name="SAPBEXHLevel3X 3 3 3 2" xfId="36924" xr:uid="{F557EC1B-B5EE-4F90-AE1C-551FBB64FB1F}"/>
    <cellStyle name="SAPBEXHLevel3X 3 3 4" xfId="30176" xr:uid="{491A6232-840C-4B61-A2A0-D4BD410276E3}"/>
    <cellStyle name="SAPBEXHLevel3X 3 4" xfId="12493" xr:uid="{DE20DDB3-A76A-41DD-B456-C053B5E5DDCA}"/>
    <cellStyle name="SAPBEXHLevel3X 3 5" xfId="15193" xr:uid="{47175C2E-B901-46E2-89C3-213DE5739378}"/>
    <cellStyle name="SAPBEXHLevel3X 3 5 2" xfId="20963" xr:uid="{5E19B138-20AE-4172-B424-67C8DA732FB2}"/>
    <cellStyle name="SAPBEXHLevel3X 3 5 2 2" xfId="35928" xr:uid="{FFC5BB0E-0576-4D31-9CC6-8A93FBDB2EEE}"/>
    <cellStyle name="SAPBEXHLevel3X 3 5 3" xfId="32186" xr:uid="{47E17CBA-4816-4067-8DC6-D88A59E5016C}"/>
    <cellStyle name="SAPBEXHLevel3X 3 6" xfId="25328" xr:uid="{6668615D-14E2-480A-96FB-90DB4CC17F6E}"/>
    <cellStyle name="SAPBEXHLevel3X 3 6 2" xfId="26517" xr:uid="{3CDCF152-6103-443E-96A8-E9027781299A}"/>
    <cellStyle name="SAPBEXHLevel3X 3 6 2 2" xfId="37469" xr:uid="{7B687873-5082-4A89-B670-DCADD81E99FC}"/>
    <cellStyle name="SAPBEXHLevel3X 3 6 3" xfId="36728" xr:uid="{CBD39BA6-8061-46C7-A194-BF16A6874C46}"/>
    <cellStyle name="SAPBEXHLevel3X 4" xfId="5493" xr:uid="{2E50258B-258E-44BD-B25A-0DBF6F41A565}"/>
    <cellStyle name="SAPBEXHLevel3X 4 2" xfId="9007" xr:uid="{A4D9B614-5C09-4198-9474-A8EFDBF8F684}"/>
    <cellStyle name="SAPBEXHLevel3X 4 2 2" xfId="15197" xr:uid="{ED10EC5F-76A3-49C5-A3E7-37BFAF37DF74}"/>
    <cellStyle name="SAPBEXHLevel3X 4 2 2 2" xfId="18321" xr:uid="{B4BBFC56-3BB1-499C-821B-652E7A1B72FD}"/>
    <cellStyle name="SAPBEXHLevel3X 4 2 2 2 2" xfId="35172" xr:uid="{C96EF1E2-8381-48D1-90CC-4F947D436E20}"/>
    <cellStyle name="SAPBEXHLevel3X 4 2 2 3" xfId="32190" xr:uid="{F81A4203-AB2F-498B-B36E-1D75750D59A2}"/>
    <cellStyle name="SAPBEXHLevel3X 4 2 3" xfId="27135" xr:uid="{DCDD98AF-C26C-46F2-846C-675698B49A98}"/>
    <cellStyle name="SAPBEXHLevel3X 4 2 3 2" xfId="37879" xr:uid="{E84355D5-608F-4D65-BC2C-ADBDA606D0C9}"/>
    <cellStyle name="SAPBEXHLevel3X 4 2 4" xfId="30576" xr:uid="{B669C2B8-A8E2-4A6C-BA25-F9D063F2A881}"/>
    <cellStyle name="SAPBEXHLevel3X 4 3" xfId="8466" xr:uid="{4B5EA579-0F8A-43E6-8E45-DF9708E708D1}"/>
    <cellStyle name="SAPBEXHLevel3X 4 3 2" xfId="15198" xr:uid="{9CCB8065-852B-4F62-BE48-E99500630228}"/>
    <cellStyle name="SAPBEXHLevel3X 4 3 2 2" xfId="21704" xr:uid="{EF51D6F3-9270-4B32-A09F-7432E0EF693F}"/>
    <cellStyle name="SAPBEXHLevel3X 4 3 2 2 2" xfId="36102" xr:uid="{4F824D5A-7BEA-4FD8-9D5F-53426F74E02E}"/>
    <cellStyle name="SAPBEXHLevel3X 4 3 2 3" xfId="32191" xr:uid="{37D46A7D-0FA3-4E46-8E22-593B87605C3C}"/>
    <cellStyle name="SAPBEXHLevel3X 4 3 3" xfId="26861" xr:uid="{E1A3BD22-05E9-4D9E-A008-CA00055371E7}"/>
    <cellStyle name="SAPBEXHLevel3X 4 3 3 2" xfId="37649" xr:uid="{28534C5B-444A-4C17-8A42-C0E1AAB0A5EF}"/>
    <cellStyle name="SAPBEXHLevel3X 4 3 4" xfId="30116" xr:uid="{A0C4FE5D-AA58-4C21-99DE-73E8985B9807}"/>
    <cellStyle name="SAPBEXHLevel3X 4 4" xfId="12494" xr:uid="{619206F0-4C86-467A-A048-1D5D74F7AB8E}"/>
    <cellStyle name="SAPBEXHLevel3X 4 5" xfId="15196" xr:uid="{7605B9D5-6284-4FEA-827B-6FAFBF8EBA5E}"/>
    <cellStyle name="SAPBEXHLevel3X 4 5 2" xfId="21088" xr:uid="{729FB946-07B1-4B49-90C6-8373E245BE4F}"/>
    <cellStyle name="SAPBEXHLevel3X 4 5 2 2" xfId="35965" xr:uid="{4ABD84F2-8E87-43C6-A687-F23FE8BA0ABD}"/>
    <cellStyle name="SAPBEXHLevel3X 4 5 3" xfId="32189" xr:uid="{F85F6A66-8498-4BB3-A897-5D3AFCF5F187}"/>
    <cellStyle name="SAPBEXHLevel3X 4 6" xfId="24484" xr:uid="{09BF0C7C-D182-4D06-82A2-EEC46CA38029}"/>
    <cellStyle name="SAPBEXHLevel3X 4 6 2" xfId="27233" xr:uid="{92A51B13-3199-4F41-8651-363D0951E293}"/>
    <cellStyle name="SAPBEXHLevel3X 4 6 2 2" xfId="37948" xr:uid="{D1EAFA56-C989-434A-811E-EFD6E0B04C2D}"/>
    <cellStyle name="SAPBEXHLevel3X 4 6 3" xfId="36581" xr:uid="{8A20D318-959C-4C14-A5E6-CE7FF1D00734}"/>
    <cellStyle name="SAPBEXHLevel3X 5" xfId="7450" xr:uid="{E4BB7003-7E73-4B62-BDF7-8E37422038DD}"/>
    <cellStyle name="SAPBEXHLevel3X 5 2" xfId="7351" xr:uid="{78134869-EA10-4831-8785-976CAC9D5161}"/>
    <cellStyle name="SAPBEXHLevel3X 5 2 2" xfId="9151" xr:uid="{2B216C55-A3A4-4A7E-834D-AF37A41BEC8A}"/>
    <cellStyle name="SAPBEXHLevel3X 5 2 2 2" xfId="15201" xr:uid="{57B48BBC-2E73-446B-A04B-CB8C3DD56D8B}"/>
    <cellStyle name="SAPBEXHLevel3X 5 2 2 2 2" xfId="18720" xr:uid="{70F5CA58-754F-460A-BC3A-1C5093C5DD31}"/>
    <cellStyle name="SAPBEXHLevel3X 5 2 2 2 2 2" xfId="35295" xr:uid="{43D99339-3E82-4116-820D-07DF41EA60E5}"/>
    <cellStyle name="SAPBEXHLevel3X 5 2 2 2 3" xfId="32194" xr:uid="{F78D866D-1BB9-467B-90B9-B7A11EDE947D}"/>
    <cellStyle name="SAPBEXHLevel3X 5 2 2 3" xfId="21096" xr:uid="{BA798339-3DDE-441C-A549-007F8CEEDA56}"/>
    <cellStyle name="SAPBEXHLevel3X 5 2 2 3 2" xfId="35970" xr:uid="{D1F30630-2DA6-443B-BA02-DDE5600C8ACD}"/>
    <cellStyle name="SAPBEXHLevel3X 5 2 2 4" xfId="30709" xr:uid="{1BB517FA-A0FC-4322-B029-AEE2E91AC378}"/>
    <cellStyle name="SAPBEXHLevel3X 5 2 3" xfId="8653" xr:uid="{D352EC23-1359-4172-93F1-AFE6536BCC4D}"/>
    <cellStyle name="SAPBEXHLevel3X 5 2 3 2" xfId="15202" xr:uid="{2387DB2F-D651-46F6-9EFF-B83DD03DD2F3}"/>
    <cellStyle name="SAPBEXHLevel3X 5 2 3 2 2" xfId="22060" xr:uid="{569A4E81-5E98-450A-B8E3-3D57FA02785C}"/>
    <cellStyle name="SAPBEXHLevel3X 5 2 3 2 2 2" xfId="36217" xr:uid="{9DE7D76D-6A23-4DA4-BFDF-8FC16CF89226}"/>
    <cellStyle name="SAPBEXHLevel3X 5 2 3 2 3" xfId="32195" xr:uid="{3C937AB4-27FC-410B-B05C-C5B3F58B9FC7}"/>
    <cellStyle name="SAPBEXHLevel3X 5 2 3 3" xfId="19637" xr:uid="{8BB3A75A-0F1F-497A-9D19-66E54B33C6AC}"/>
    <cellStyle name="SAPBEXHLevel3X 5 2 3 3 2" xfId="35645" xr:uid="{68F75F9D-6197-41E2-AF8F-DBD1A9781A52}"/>
    <cellStyle name="SAPBEXHLevel3X 5 2 3 4" xfId="30233" xr:uid="{414DC617-58DD-409B-AABC-A7BCC64CA6E4}"/>
    <cellStyle name="SAPBEXHLevel3X 5 2 4" xfId="12496" xr:uid="{EE81B97E-F888-49C2-B93A-CA0D8E4C3884}"/>
    <cellStyle name="SAPBEXHLevel3X 5 2 5" xfId="15200" xr:uid="{CF8B8AD7-ACBD-491C-9090-E1E8F58FB83D}"/>
    <cellStyle name="SAPBEXHLevel3X 5 2 5 2" xfId="21765" xr:uid="{457A0413-FDA6-4A4B-8F33-FAF0CDF8F7F7}"/>
    <cellStyle name="SAPBEXHLevel3X 5 2 5 2 2" xfId="36129" xr:uid="{A695BC79-1322-41F1-905E-62760C9483D7}"/>
    <cellStyle name="SAPBEXHLevel3X 5 2 5 3" xfId="32193" xr:uid="{B51F4D77-54E6-4599-AAFD-65E0083C0F52}"/>
    <cellStyle name="SAPBEXHLevel3X 5 2 6" xfId="24929" xr:uid="{7873D3D2-7093-49D9-9F02-E1608653BCD1}"/>
    <cellStyle name="SAPBEXHLevel3X 5 2 6 2" xfId="26602" xr:uid="{1ECE67ED-D241-4AFB-BB8F-E54D1121A53F}"/>
    <cellStyle name="SAPBEXHLevel3X 5 2 6 2 2" xfId="37534" xr:uid="{F42D6F9F-2E8B-45DD-B03C-4FB465EAE92C}"/>
    <cellStyle name="SAPBEXHLevel3X 5 2 6 3" xfId="36658" xr:uid="{2EE82C32-E1B6-4B0A-80FE-9BC0989C546C}"/>
    <cellStyle name="SAPBEXHLevel3X 5 3" xfId="9168" xr:uid="{DAAE816D-FC37-4E6F-B9C7-7C9CB151C12C}"/>
    <cellStyle name="SAPBEXHLevel3X 5 3 2" xfId="15203" xr:uid="{7BECFE49-F593-4108-9343-4D34FA29A194}"/>
    <cellStyle name="SAPBEXHLevel3X 5 3 2 2" xfId="19508" xr:uid="{3CFB3254-CA3D-4518-8E85-BAE331BEE019}"/>
    <cellStyle name="SAPBEXHLevel3X 5 3 2 2 2" xfId="35589" xr:uid="{0D4DC9F9-F538-481C-9CBF-9FC354735D3C}"/>
    <cellStyle name="SAPBEXHLevel3X 5 3 2 3" xfId="32196" xr:uid="{7736E537-890A-4303-B939-4300C47BAC38}"/>
    <cellStyle name="SAPBEXHLevel3X 5 3 3" xfId="26844" xr:uid="{B0EADC7A-9CA6-4A1D-9042-608D4C1C02B0}"/>
    <cellStyle name="SAPBEXHLevel3X 5 3 3 2" xfId="37633" xr:uid="{29F69822-9DDB-4D49-A7FC-5EB304538AFA}"/>
    <cellStyle name="SAPBEXHLevel3X 5 3 4" xfId="30726" xr:uid="{2EFD0904-676A-4023-A933-61F6267FFD4E}"/>
    <cellStyle name="SAPBEXHLevel3X 5 4" xfId="8454" xr:uid="{7C41A71F-5A6C-41D1-90C1-0748BB5098BE}"/>
    <cellStyle name="SAPBEXHLevel3X 5 4 2" xfId="15204" xr:uid="{625012B9-7171-4888-9CAB-3298303C3237}"/>
    <cellStyle name="SAPBEXHLevel3X 5 4 2 2" xfId="23196" xr:uid="{90EE7B72-B98C-4101-A711-D3535E41FADA}"/>
    <cellStyle name="SAPBEXHLevel3X 5 4 2 2 2" xfId="36341" xr:uid="{22FBFBC6-3A9F-4639-B7A6-25E078C8EB82}"/>
    <cellStyle name="SAPBEXHLevel3X 5 4 2 3" xfId="32197" xr:uid="{933A7DC4-0498-4580-8F1E-0685380E8A18}"/>
    <cellStyle name="SAPBEXHLevel3X 5 4 3" xfId="26910" xr:uid="{DE698FD8-4A29-47B3-9417-901D37371C45}"/>
    <cellStyle name="SAPBEXHLevel3X 5 4 3 2" xfId="37692" xr:uid="{268A8A38-8F3D-4EC2-B82A-D6F70AF056AA}"/>
    <cellStyle name="SAPBEXHLevel3X 5 4 4" xfId="30105" xr:uid="{0CF09427-A3EA-4F44-9FB3-DADB28AFF6FE}"/>
    <cellStyle name="SAPBEXHLevel3X 5 5" xfId="12495" xr:uid="{A8CC8B85-B8F7-4BDB-B091-35EE6BCBC2BE}"/>
    <cellStyle name="SAPBEXHLevel3X 5 6" xfId="15199" xr:uid="{66B28C30-C0C2-4E7B-8FA3-CF7086F443DF}"/>
    <cellStyle name="SAPBEXHLevel3X 5 6 2" xfId="18283" xr:uid="{1A6D21D3-A11E-4815-A9F6-CAB960CC05A2}"/>
    <cellStyle name="SAPBEXHLevel3X 5 6 2 2" xfId="35140" xr:uid="{8569A49B-F061-4BD8-BA56-0832EB55FFFE}"/>
    <cellStyle name="SAPBEXHLevel3X 5 6 3" xfId="32192" xr:uid="{84C0EDAF-0D6E-4A12-97F2-33F854A12623}"/>
    <cellStyle name="SAPBEXHLevel3X 5 7" xfId="25009" xr:uid="{F4A54432-B307-43E0-B451-2AA47F4A5A61}"/>
    <cellStyle name="SAPBEXHLevel3X 5 7 2" xfId="19414" xr:uid="{AACFB1E5-66CA-4E9F-9903-092A2B954BDA}"/>
    <cellStyle name="SAPBEXHLevel3X 5 7 2 2" xfId="35566" xr:uid="{1B303BD1-BF49-4E36-951A-A256B07AF838}"/>
    <cellStyle name="SAPBEXHLevel3X 5 7 3" xfId="36671" xr:uid="{E2E56064-18DD-470D-B2D1-6E1B6434AE04}"/>
    <cellStyle name="SAPBEXHLevel3X 6" xfId="7763" xr:uid="{5745AF5F-B105-4B8E-807D-0EA390777329}"/>
    <cellStyle name="SAPBEXHLevel3X 6 2" xfId="4661" xr:uid="{8F3CA264-03E1-4869-B03C-2E6C8E10F2A4}"/>
    <cellStyle name="SAPBEXHLevel3X 6 2 2" xfId="8946" xr:uid="{7D4E8C6D-7820-49C6-9547-A09D5E915527}"/>
    <cellStyle name="SAPBEXHLevel3X 6 2 2 2" xfId="15207" xr:uid="{4EB9FA9B-C2FF-4E5E-A434-40E787AD5003}"/>
    <cellStyle name="SAPBEXHLevel3X 6 2 2 2 2" xfId="21705" xr:uid="{2B31EBFA-4A6F-4A75-81BF-7872BD921D9D}"/>
    <cellStyle name="SAPBEXHLevel3X 6 2 2 2 2 2" xfId="36103" xr:uid="{B2A35B1E-419A-4015-B96F-C1259E8853A1}"/>
    <cellStyle name="SAPBEXHLevel3X 6 2 2 2 3" xfId="32200" xr:uid="{5DFBEB83-B325-4A37-ABE5-08801669C3F1}"/>
    <cellStyle name="SAPBEXHLevel3X 6 2 2 3" xfId="26837" xr:uid="{9DA0A136-33B1-446F-9C93-92CAB64A76DE}"/>
    <cellStyle name="SAPBEXHLevel3X 6 2 2 3 2" xfId="37626" xr:uid="{7BB68A4C-00C2-4366-B3C3-518307DF3844}"/>
    <cellStyle name="SAPBEXHLevel3X 6 2 2 4" xfId="30515" xr:uid="{95A7196E-2F0E-46C0-8FDB-E3AD44972459}"/>
    <cellStyle name="SAPBEXHLevel3X 6 2 3" xfId="8708" xr:uid="{7CB66C88-03A0-4AAA-B785-79300969D1E9}"/>
    <cellStyle name="SAPBEXHLevel3X 6 2 3 2" xfId="15208" xr:uid="{0F130C7F-3975-4471-9309-DCB8A20CDCD8}"/>
    <cellStyle name="SAPBEXHLevel3X 6 2 3 2 2" xfId="22059" xr:uid="{C83C46B7-7F1A-42A8-8F5E-EC6876FECF74}"/>
    <cellStyle name="SAPBEXHLevel3X 6 2 3 2 2 2" xfId="36216" xr:uid="{1A389DDA-6D19-4D7A-85C0-75EA5DACBFA3}"/>
    <cellStyle name="SAPBEXHLevel3X 6 2 3 2 3" xfId="32201" xr:uid="{32E931CC-9729-47BB-A2FB-078BAE5A2FBE}"/>
    <cellStyle name="SAPBEXHLevel3X 6 2 3 3" xfId="26843" xr:uid="{ECA1273A-54A9-4593-85E5-6C889507EBDD}"/>
    <cellStyle name="SAPBEXHLevel3X 6 2 3 3 2" xfId="37632" xr:uid="{5734A587-E215-42C4-8EE1-EF0C0F41305D}"/>
    <cellStyle name="SAPBEXHLevel3X 6 2 3 4" xfId="30286" xr:uid="{4BDBFF99-EEC8-47E9-87B1-79C4EB5E25BE}"/>
    <cellStyle name="SAPBEXHLevel3X 6 2 4" xfId="12498" xr:uid="{237887E3-EE7D-42D4-B78B-115D52266F78}"/>
    <cellStyle name="SAPBEXHLevel3X 6 2 5" xfId="15206" xr:uid="{D087FEEF-6F3E-41DD-807D-35BED4B9F082}"/>
    <cellStyle name="SAPBEXHLevel3X 6 2 5 2" xfId="18434" xr:uid="{34B0CF2B-3105-4270-9295-17A797C62A7F}"/>
    <cellStyle name="SAPBEXHLevel3X 6 2 5 2 2" xfId="35204" xr:uid="{40D1BC83-87D1-4B83-BF0B-78444A420F70}"/>
    <cellStyle name="SAPBEXHLevel3X 6 2 5 3" xfId="32199" xr:uid="{D1F899B0-D568-40F2-91B4-23A1F4B03822}"/>
    <cellStyle name="SAPBEXHLevel3X 6 2 6" xfId="24433" xr:uid="{F7471DCD-0F29-4FFE-893F-0C826F8FBB62}"/>
    <cellStyle name="SAPBEXHLevel3X 6 2 6 2" xfId="27556" xr:uid="{526E1045-2780-423F-90BD-422F150A2D78}"/>
    <cellStyle name="SAPBEXHLevel3X 6 2 6 2 2" xfId="38136" xr:uid="{18023430-4D79-43EF-B944-E577D70D5863}"/>
    <cellStyle name="SAPBEXHLevel3X 6 2 6 3" xfId="36575" xr:uid="{64676B6A-4F04-4245-BD3D-BF8FE31D049E}"/>
    <cellStyle name="SAPBEXHLevel3X 6 3" xfId="9231" xr:uid="{53F83C89-02E3-43EA-8082-C1C9DBFDD1F9}"/>
    <cellStyle name="SAPBEXHLevel3X 6 3 2" xfId="15209" xr:uid="{DF152957-6514-4FCA-9CD9-E063AEB7C270}"/>
    <cellStyle name="SAPBEXHLevel3X 6 3 2 2" xfId="23667" xr:uid="{ED998EED-6B6D-4C42-9B0B-1A9682789AA3}"/>
    <cellStyle name="SAPBEXHLevel3X 6 3 2 2 2" xfId="36488" xr:uid="{C40E26B7-EBAD-40A6-A92E-C7A8103F5CC3}"/>
    <cellStyle name="SAPBEXHLevel3X 6 3 2 3" xfId="32202" xr:uid="{C452FA8A-2C75-4846-AF83-FE97B49CF72E}"/>
    <cellStyle name="SAPBEXHLevel3X 6 3 3" xfId="26847" xr:uid="{A4298667-F67E-4690-A136-17259E66381E}"/>
    <cellStyle name="SAPBEXHLevel3X 6 3 3 2" xfId="37636" xr:uid="{0E0FAC02-AB50-428A-BEE1-9AE0A37A0AF0}"/>
    <cellStyle name="SAPBEXHLevel3X 6 3 4" xfId="30778" xr:uid="{C95053C4-032D-4B00-B18F-0698C8D90749}"/>
    <cellStyle name="SAPBEXHLevel3X 6 4" xfId="8607" xr:uid="{1B438FCB-36F7-4573-A326-496376A0F548}"/>
    <cellStyle name="SAPBEXHLevel3X 6 4 2" xfId="15210" xr:uid="{008E63C8-FC51-420A-807F-2DCB82BC875D}"/>
    <cellStyle name="SAPBEXHLevel3X 6 4 2 2" xfId="27547" xr:uid="{C10B90C3-C89A-4E27-B020-8CD713076DF7}"/>
    <cellStyle name="SAPBEXHLevel3X 6 4 2 2 2" xfId="38133" xr:uid="{72916295-9A7F-48E5-B0D9-DBD1D92350BF}"/>
    <cellStyle name="SAPBEXHLevel3X 6 4 2 3" xfId="32203" xr:uid="{AB3F927A-B40B-4EF9-AF68-26E51CA8B466}"/>
    <cellStyle name="SAPBEXHLevel3X 6 4 3" xfId="22956" xr:uid="{DB635154-56EE-462A-8F6F-3B3186C08809}"/>
    <cellStyle name="SAPBEXHLevel3X 6 4 3 2" xfId="36309" xr:uid="{D599DAF1-59DB-4B50-9EBE-5B95B9206F0A}"/>
    <cellStyle name="SAPBEXHLevel3X 6 4 4" xfId="30188" xr:uid="{62380BF4-5B29-4389-AF08-65EF5F4E97DD}"/>
    <cellStyle name="SAPBEXHLevel3X 6 5" xfId="12497" xr:uid="{7F65F143-723E-4A38-AB17-0AA5C5F4CEB5}"/>
    <cellStyle name="SAPBEXHLevel3X 6 6" xfId="15205" xr:uid="{436E2A55-9E9F-4547-941A-21E03300C0A9}"/>
    <cellStyle name="SAPBEXHLevel3X 6 6 2" xfId="21703" xr:uid="{9B4DCD20-6A53-4CCA-8B7D-EA7C21AB45DF}"/>
    <cellStyle name="SAPBEXHLevel3X 6 6 2 2" xfId="36101" xr:uid="{DDBE198B-4C8D-4133-B8EF-C4A241E47DDC}"/>
    <cellStyle name="SAPBEXHLevel3X 6 6 3" xfId="32198" xr:uid="{6647A72A-8959-42E5-9738-C6E93A6E2B66}"/>
    <cellStyle name="SAPBEXHLevel3X 6 7" xfId="25270" xr:uid="{521E6227-1B52-49A0-8DE7-ED8ED3807014}"/>
    <cellStyle name="SAPBEXHLevel3X 6 7 2" xfId="18436" xr:uid="{8745041D-E6A1-450A-BE1C-5149C503518C}"/>
    <cellStyle name="SAPBEXHLevel3X 6 7 2 2" xfId="35206" xr:uid="{28E63A69-BEF4-4AB3-B1F3-417073B69849}"/>
    <cellStyle name="SAPBEXHLevel3X 6 7 3" xfId="36716" xr:uid="{BB95A229-8FAD-43F4-955C-0F7E4457ABE3}"/>
    <cellStyle name="SAPBEXHLevel3X 7" xfId="7657" xr:uid="{158605B5-6A03-4DA0-AD41-B6C9CFB17E93}"/>
    <cellStyle name="SAPBEXHLevel3X 7 2" xfId="9212" xr:uid="{5EE3DCEA-7AC0-434B-B89E-9DC9CFE5A986}"/>
    <cellStyle name="SAPBEXHLevel3X 7 2 2" xfId="15212" xr:uid="{6931FB00-9A9B-4DA7-BEEE-F2239AF32D61}"/>
    <cellStyle name="SAPBEXHLevel3X 7 2 2 2" xfId="23198" xr:uid="{74FBD0A9-65AA-4C5A-92A2-82FD9E513CAA}"/>
    <cellStyle name="SAPBEXHLevel3X 7 2 2 2 2" xfId="36343" xr:uid="{23A22124-1BEC-4110-8DA9-79FB791CFB88}"/>
    <cellStyle name="SAPBEXHLevel3X 7 2 2 3" xfId="32205" xr:uid="{F252BDC9-41E2-49B9-A89D-F73161565E88}"/>
    <cellStyle name="SAPBEXHLevel3X 7 2 3" xfId="26957" xr:uid="{F57D6F86-A7F7-464C-BF2C-8E090EE352FC}"/>
    <cellStyle name="SAPBEXHLevel3X 7 2 3 2" xfId="37733" xr:uid="{9ACA7BF1-5408-46E4-8770-2EBA2BDCBB27}"/>
    <cellStyle name="SAPBEXHLevel3X 7 2 4" xfId="30763" xr:uid="{7F52F51E-7654-4D26-B26C-92334169E9A0}"/>
    <cellStyle name="SAPBEXHLevel3X 7 3" xfId="8612" xr:uid="{1E75C153-0A7C-41D0-86F6-964988128FE6}"/>
    <cellStyle name="SAPBEXHLevel3X 7 3 2" xfId="15213" xr:uid="{107EDB4D-E1B7-4FC9-835A-D419626C8062}"/>
    <cellStyle name="SAPBEXHLevel3X 7 3 2 2" xfId="19736" xr:uid="{6FDDD2A3-2105-4F49-A427-440EC40FFB7E}"/>
    <cellStyle name="SAPBEXHLevel3X 7 3 2 2 2" xfId="35678" xr:uid="{BF5BB05F-467F-41D3-8543-1AB437DB70AF}"/>
    <cellStyle name="SAPBEXHLevel3X 7 3 2 3" xfId="32206" xr:uid="{9C9B9174-0976-4D8A-A71A-1C2BCFB6735B}"/>
    <cellStyle name="SAPBEXHLevel3X 7 3 3" xfId="23436" xr:uid="{35C732ED-A7AC-40D8-A6EE-CDE601E62BC3}"/>
    <cellStyle name="SAPBEXHLevel3X 7 3 3 2" xfId="36431" xr:uid="{C1FFB96A-6BCB-41DD-B4AD-2C900028BB1E}"/>
    <cellStyle name="SAPBEXHLevel3X 7 3 4" xfId="30193" xr:uid="{764C26E1-43FE-472D-99BA-B812D6D8731C}"/>
    <cellStyle name="SAPBEXHLevel3X 7 4" xfId="12499" xr:uid="{22FE7052-C199-4805-9993-4957C95A0686}"/>
    <cellStyle name="SAPBEXHLevel3X 7 5" xfId="15211" xr:uid="{D280E1B8-8604-4918-BC0E-01BD094F1D5B}"/>
    <cellStyle name="SAPBEXHLevel3X 7 5 2" xfId="23445" xr:uid="{858F499A-46AB-43EA-B87C-166E7E872374}"/>
    <cellStyle name="SAPBEXHLevel3X 7 5 2 2" xfId="36440" xr:uid="{42BA83C0-F017-43E6-A4B8-2CE67AF78E9F}"/>
    <cellStyle name="SAPBEXHLevel3X 7 5 3" xfId="32204" xr:uid="{B815FC20-D578-4EF8-A7B4-419DF9642600}"/>
    <cellStyle name="SAPBEXHLevel3X 7 6" xfId="25178" xr:uid="{9BD9D716-3B9E-4B77-ACFC-D70B1FF2E16A}"/>
    <cellStyle name="SAPBEXHLevel3X 7 6 2" xfId="27263" xr:uid="{BB40542F-1236-4E70-B639-C045869F28E3}"/>
    <cellStyle name="SAPBEXHLevel3X 7 6 2 2" xfId="37969" xr:uid="{0FCACAE6-1D45-4548-A8B0-907E5EC18F72}"/>
    <cellStyle name="SAPBEXHLevel3X 7 6 3" xfId="36705" xr:uid="{70A5A740-684D-42B7-A97C-356B14FA7F50}"/>
    <cellStyle name="SAPBEXHLevel3X 8" xfId="9173" xr:uid="{06B1D5F9-4B4D-47A9-96B0-30E51B911176}"/>
    <cellStyle name="SAPBEXHLevel3X 8 2" xfId="15214" xr:uid="{AD0BEC83-5137-4E10-8ED2-7FA12C9D44C0}"/>
    <cellStyle name="SAPBEXHLevel3X 8 2 2" xfId="19656" xr:uid="{953783C0-7127-4413-B016-6204D533AFBD}"/>
    <cellStyle name="SAPBEXHLevel3X 8 2 2 2" xfId="35651" xr:uid="{A2901E91-5741-4768-8C92-D861A8D25165}"/>
    <cellStyle name="SAPBEXHLevel3X 8 2 3" xfId="32207" xr:uid="{AD322B3C-D03D-4AC4-A227-FF9843A8C99A}"/>
    <cellStyle name="SAPBEXHLevel3X 8 3" xfId="19589" xr:uid="{D7336339-7546-4849-8E97-AC5A45E470AD}"/>
    <cellStyle name="SAPBEXHLevel3X 8 3 2" xfId="35616" xr:uid="{38191A68-E710-45CE-B39A-C0A41C3DB679}"/>
    <cellStyle name="SAPBEXHLevel3X 8 4" xfId="30731" xr:uid="{F2EB4F5C-C570-414B-B340-2367896D987A}"/>
    <cellStyle name="SAPBEXHLevel3X 9" xfId="8639" xr:uid="{DF6C8218-A18A-4ED3-8CF9-D6B4B76CE2A5}"/>
    <cellStyle name="SAPBEXHLevel3X 9 2" xfId="15215" xr:uid="{80ED47A2-4D0E-4A17-8D73-B85C22044420}"/>
    <cellStyle name="SAPBEXHLevel3X 9 2 2" xfId="23199" xr:uid="{5E6D7FC9-BB7B-4AA5-8A14-7682000B72F3}"/>
    <cellStyle name="SAPBEXHLevel3X 9 2 2 2" xfId="36344" xr:uid="{E89565AF-D86C-4294-84FA-1C6CFAB298AE}"/>
    <cellStyle name="SAPBEXHLevel3X 9 2 3" xfId="32208" xr:uid="{03525DE5-7DBC-4CD1-A96D-9AE84AC2B1D1}"/>
    <cellStyle name="SAPBEXHLevel3X 9 3" xfId="26411" xr:uid="{9F3A280A-E529-4BB1-A5DF-EDA3747A6435}"/>
    <cellStyle name="SAPBEXHLevel3X 9 3 2" xfId="37378" xr:uid="{7390FB76-B28A-421F-9B29-DB6D68F0BACE}"/>
    <cellStyle name="SAPBEXHLevel3X 9 4" xfId="30220" xr:uid="{D8FB0F9A-DC3C-4E72-BBD8-52E08EBE8AC8}"/>
    <cellStyle name="SAPBEXresData" xfId="7063" xr:uid="{DEB07435-1BFE-4B06-A941-FFB1493A7705}"/>
    <cellStyle name="SAPBEXresData 2" xfId="9093" xr:uid="{427FEDEB-255D-456E-B942-7570634A8D64}"/>
    <cellStyle name="SAPBEXresData 2 2" xfId="15217" xr:uid="{80C62A81-2132-4215-8626-4FBB16849700}"/>
    <cellStyle name="SAPBEXresData 2 2 2" xfId="21087" xr:uid="{796B9243-58C1-4659-BED5-84063F0AAEA6}"/>
    <cellStyle name="SAPBEXresData 2 2 2 2" xfId="35964" xr:uid="{F19F8F2D-6CFD-4F9F-8751-02D84AD57907}"/>
    <cellStyle name="SAPBEXresData 2 2 3" xfId="32210" xr:uid="{5C9B2FF1-6BB4-485A-8298-E9612A45A109}"/>
    <cellStyle name="SAPBEXresData 2 3" xfId="26525" xr:uid="{40CF9A18-A0AC-4950-9386-8DEF6BCCF61B}"/>
    <cellStyle name="SAPBEXresData 2 3 2" xfId="37476" xr:uid="{EB0F7F6B-433B-4274-A04E-8A410536E788}"/>
    <cellStyle name="SAPBEXresData 2 4" xfId="30659" xr:uid="{CFE0B802-9792-4DF2-A581-7D569ACB8AFB}"/>
    <cellStyle name="SAPBEXresData 3" xfId="8429" xr:uid="{CC3509A4-C39D-40D7-857B-C5B1FAB2E027}"/>
    <cellStyle name="SAPBEXresData 3 2" xfId="15218" xr:uid="{B106CCC5-439D-45EA-AB11-A2847C2698A6}"/>
    <cellStyle name="SAPBEXresData 3 2 2" xfId="23200" xr:uid="{D2D2011D-9077-4C4D-924F-A4DF64A73054}"/>
    <cellStyle name="SAPBEXresData 3 2 2 2" xfId="36345" xr:uid="{8B084F26-2CF2-49C0-9245-3641E2DB1E97}"/>
    <cellStyle name="SAPBEXresData 3 2 3" xfId="32211" xr:uid="{8D9DF00A-7487-4FE4-8849-CAC51C3808C4}"/>
    <cellStyle name="SAPBEXresData 3 3" xfId="27003" xr:uid="{3EE9C3BD-8783-4E8C-AB68-04199DDF2D7C}"/>
    <cellStyle name="SAPBEXresData 3 3 2" xfId="37769" xr:uid="{65BF9A5B-B70C-4E28-B345-73E0149D4CB6}"/>
    <cellStyle name="SAPBEXresData 3 4" xfId="30096" xr:uid="{D13EB175-5E90-4495-B0B6-78B835637C3E}"/>
    <cellStyle name="SAPBEXresData 4" xfId="12500" xr:uid="{A7D0B6E0-17B2-4A57-AC74-C4AD988EC27A}"/>
    <cellStyle name="SAPBEXresData 5" xfId="15216" xr:uid="{86B1A912-3BB8-43C4-A01B-9B0E217309F6}"/>
    <cellStyle name="SAPBEXresData 5 2" xfId="19161" xr:uid="{8B525C6A-8453-4C65-ADBB-9F1CAB9A7974}"/>
    <cellStyle name="SAPBEXresData 5 2 2" xfId="35449" xr:uid="{F8C13049-302A-4D0D-854B-4268FB7245C5}"/>
    <cellStyle name="SAPBEXresData 5 3" xfId="32209" xr:uid="{EC18B0AD-84FC-4524-81E7-532C1C3F8EBB}"/>
    <cellStyle name="SAPBEXresData 6" xfId="24700" xr:uid="{6FD32188-A0C3-4C93-94DD-4C3D36BBFD7A}"/>
    <cellStyle name="SAPBEXresData 6 2" xfId="27487" xr:uid="{E69866F7-C694-4FB0-AD91-ECA4724AD00B}"/>
    <cellStyle name="SAPBEXresData 6 2 2" xfId="38092" xr:uid="{BD6C5F6A-8F54-4CD6-8A66-644DC0269E5A}"/>
    <cellStyle name="SAPBEXresData 6 3" xfId="36617" xr:uid="{A6A78380-DAAE-4FB0-BB46-F2F368D6049D}"/>
    <cellStyle name="SAPBEXresDataEmph" xfId="7243" xr:uid="{89254528-FA07-440F-9907-6FF3D88EAA42}"/>
    <cellStyle name="SAPBEXresDataEmph 2" xfId="9131" xr:uid="{29E59441-A1AE-47E6-BF3F-75FE4EDA1880}"/>
    <cellStyle name="SAPBEXresDataEmph 2 2" xfId="15220" xr:uid="{A53311F5-91A6-445F-8A99-EA84E6197371}"/>
    <cellStyle name="SAPBEXresDataEmph 2 2 2" xfId="18528" xr:uid="{89605EBE-CD65-4D39-99EB-14DC264B0484}"/>
    <cellStyle name="SAPBEXresDataEmph 2 2 2 2" xfId="35243" xr:uid="{F8CBDA45-7FEC-46CA-8449-CF081C7C9C5A}"/>
    <cellStyle name="SAPBEXresDataEmph 2 2 3" xfId="32213" xr:uid="{BC0DE92F-A064-4AF2-8387-9EA34A3E9A8C}"/>
    <cellStyle name="SAPBEXresDataEmph 2 3" xfId="27006" xr:uid="{20E60066-AA34-4F4A-A41C-23754D9BEEF0}"/>
    <cellStyle name="SAPBEXresDataEmph 2 3 2" xfId="37772" xr:uid="{8CC96FE9-B65E-438D-89A0-01BF78A76C8B}"/>
    <cellStyle name="SAPBEXresDataEmph 2 4" xfId="30689" xr:uid="{EB9B5413-0D8A-41E5-999C-8839C1546342}"/>
    <cellStyle name="SAPBEXresDataEmph 3" xfId="8668" xr:uid="{EDB65877-34E3-40DE-86D9-00B339A3371D}"/>
    <cellStyle name="SAPBEXresDataEmph 3 2" xfId="15221" xr:uid="{7EC331E1-43A6-47BA-9C7E-46EAE68E8020}"/>
    <cellStyle name="SAPBEXresDataEmph 3 2 2" xfId="23669" xr:uid="{E7ED87C1-C6F2-4ADE-BC42-BF37089ABE1C}"/>
    <cellStyle name="SAPBEXresDataEmph 3 2 2 2" xfId="36490" xr:uid="{4FAB1498-0CD2-4E8B-8BFD-ADF0F3CC4D12}"/>
    <cellStyle name="SAPBEXresDataEmph 3 2 3" xfId="32214" xr:uid="{6818A4EE-39D6-477E-8F22-85B4D9885D51}"/>
    <cellStyle name="SAPBEXresDataEmph 3 3" xfId="26937" xr:uid="{03EA59ED-81AC-4635-B1E9-A27024B38546}"/>
    <cellStyle name="SAPBEXresDataEmph 3 3 2" xfId="37717" xr:uid="{ED8717C4-4F9E-445B-9CE3-3DC377A79099}"/>
    <cellStyle name="SAPBEXresDataEmph 3 4" xfId="30248" xr:uid="{A8F047E8-70DB-41B5-B78D-82BCD6D6ACE8}"/>
    <cellStyle name="SAPBEXresDataEmph 4" xfId="12501" xr:uid="{64E5D7EE-9364-4C22-9EBE-2846F1221F04}"/>
    <cellStyle name="SAPBEXresDataEmph 5" xfId="15219" xr:uid="{CF720731-50CD-4B47-A610-F6C7A93D413A}"/>
    <cellStyle name="SAPBEXresDataEmph 5 2" xfId="26500" xr:uid="{28764B37-75D7-4D27-9088-81F02897C31D}"/>
    <cellStyle name="SAPBEXresDataEmph 5 2 2" xfId="37461" xr:uid="{809E4304-20F4-4417-8427-26B4206DECD1}"/>
    <cellStyle name="SAPBEXresDataEmph 5 3" xfId="32212" xr:uid="{A9BF00A5-8969-484A-905B-D9B5FFFFC37E}"/>
    <cellStyle name="SAPBEXresDataEmph 6" xfId="24840" xr:uid="{63F77F08-15C9-4CF1-8438-B4EA2EF7FD22}"/>
    <cellStyle name="SAPBEXresDataEmph 6 2" xfId="26794" xr:uid="{B7721CE8-0C1A-4A35-A4F3-73658A517135}"/>
    <cellStyle name="SAPBEXresDataEmph 6 2 2" xfId="37586" xr:uid="{7169A12E-4A8C-41AC-AB3B-B352A33A1AAA}"/>
    <cellStyle name="SAPBEXresDataEmph 6 3" xfId="36642" xr:uid="{52B0DB17-1609-4D19-A608-DFDE8CE68A3C}"/>
    <cellStyle name="SAPBEXresItem" xfId="6931" xr:uid="{52A03081-B0FC-4750-BF46-639F5B9C3058}"/>
    <cellStyle name="SAPBEXresItem 2" xfId="9060" xr:uid="{104866DF-18C0-4646-8AE6-460D39ACBA78}"/>
    <cellStyle name="SAPBEXresItem 2 2" xfId="15223" xr:uid="{B0AA0D32-5F50-459F-9BB1-FA08C66295E3}"/>
    <cellStyle name="SAPBEXresItem 2 2 2" xfId="26533" xr:uid="{D377C318-391A-402D-9D36-51951B9FDD98}"/>
    <cellStyle name="SAPBEXresItem 2 2 2 2" xfId="37481" xr:uid="{083A6C19-9667-41FA-9C3E-356BE7DED722}"/>
    <cellStyle name="SAPBEXresItem 2 2 3" xfId="32216" xr:uid="{5E15555E-4822-44E7-AD27-5AA66CA55A85}"/>
    <cellStyle name="SAPBEXresItem 2 3" xfId="20620" xr:uid="{589FEEC4-203A-4199-8620-11D8B31CADA0}"/>
    <cellStyle name="SAPBEXresItem 2 3 2" xfId="35872" xr:uid="{28950ED5-3BA4-4462-8127-50C086D3BFF7}"/>
    <cellStyle name="SAPBEXresItem 2 4" xfId="30628" xr:uid="{BD079F1D-C24B-4523-8733-0109980E4842}"/>
    <cellStyle name="SAPBEXresItem 3" xfId="8689" xr:uid="{72073AAE-FB8A-4C0E-ABDF-81ADAB48CE39}"/>
    <cellStyle name="SAPBEXresItem 3 2" xfId="15224" xr:uid="{C33D5C42-5725-443C-B428-C9235CCABCB1}"/>
    <cellStyle name="SAPBEXresItem 3 2 2" xfId="21754" xr:uid="{5FB30AA8-A56D-4591-899F-61B17654D0C9}"/>
    <cellStyle name="SAPBEXresItem 3 2 2 2" xfId="36127" xr:uid="{B83AC6DE-CAA3-459A-9A41-FFAAE9818722}"/>
    <cellStyle name="SAPBEXresItem 3 2 3" xfId="32217" xr:uid="{5DF0536F-927A-4C99-9B2F-96B0F417A5D1}"/>
    <cellStyle name="SAPBEXresItem 3 3" xfId="26220" xr:uid="{E95DA9E0-AF52-4BA9-9304-A1F89360A89F}"/>
    <cellStyle name="SAPBEXresItem 3 3 2" xfId="37301" xr:uid="{524727CF-D97D-4A48-9C0A-4B36811397B0}"/>
    <cellStyle name="SAPBEXresItem 3 4" xfId="30268" xr:uid="{52B61173-F575-4C24-8123-C93B90E05C68}"/>
    <cellStyle name="SAPBEXresItem 4" xfId="12502" xr:uid="{4ED0E791-0E93-451A-A1C8-CB75D8605901}"/>
    <cellStyle name="SAPBEXresItem 5" xfId="15222" xr:uid="{BD3EFAEA-7E77-4FA0-8AFB-5BD36F3B5147}"/>
    <cellStyle name="SAPBEXresItem 5 2" xfId="27341" xr:uid="{5672D296-0005-439F-BD31-C239568F563E}"/>
    <cellStyle name="SAPBEXresItem 5 2 2" xfId="38031" xr:uid="{9C8018AB-6379-41C2-8D8D-9E85939B9AD8}"/>
    <cellStyle name="SAPBEXresItem 5 3" xfId="32215" xr:uid="{15E6F488-ED0C-4B64-944F-6598F921AAE4}"/>
    <cellStyle name="SAPBEXresItem 6" xfId="24598" xr:uid="{57DF2BFC-2186-4F4B-ABFA-8AB90725F989}"/>
    <cellStyle name="SAPBEXresItem 6 2" xfId="27261" xr:uid="{6140327A-1341-4365-8CDF-617248607A11}"/>
    <cellStyle name="SAPBEXresItem 6 2 2" xfId="37968" xr:uid="{15A9B65C-B22D-4653-BE7A-A627059EBD63}"/>
    <cellStyle name="SAPBEXresItem 6 3" xfId="36596" xr:uid="{11220014-B1CB-4B16-876E-8FD175D6AD21}"/>
    <cellStyle name="SAPBEXresItemX" xfId="7431" xr:uid="{54ABAA1E-02D2-44D1-9A1D-BC58BD25022B}"/>
    <cellStyle name="SAPBEXresItemX 2" xfId="9167" xr:uid="{75D094AD-BFE6-45FC-B118-521A162DF45B}"/>
    <cellStyle name="SAPBEXresItemX 2 2" xfId="15226" xr:uid="{0812FF54-EA2A-43CF-8057-95AEE83118F3}"/>
    <cellStyle name="SAPBEXresItemX 2 2 2" xfId="27336" xr:uid="{4D16F868-2E62-474B-9E26-BE5805EDB9C8}"/>
    <cellStyle name="SAPBEXresItemX 2 2 2 2" xfId="38026" xr:uid="{6787347C-A8EF-4301-80CD-DB84AF11F3E0}"/>
    <cellStyle name="SAPBEXresItemX 2 2 3" xfId="32219" xr:uid="{7DB819F0-3B53-4B98-8B37-2A93D1CF470E}"/>
    <cellStyle name="SAPBEXresItemX 2 3" xfId="26444" xr:uid="{676B4EBE-32EF-42C0-8E6B-4BBA2F3626EB}"/>
    <cellStyle name="SAPBEXresItemX 2 3 2" xfId="37411" xr:uid="{DC619C47-F9AD-4E10-8D09-523B393C3C19}"/>
    <cellStyle name="SAPBEXresItemX 2 4" xfId="30725" xr:uid="{7C9EF309-6CCB-4562-9C73-B9E35F8497E1}"/>
    <cellStyle name="SAPBEXresItemX 3" xfId="8642" xr:uid="{545B9B23-7EA2-4051-889C-CA2620A01833}"/>
    <cellStyle name="SAPBEXresItemX 3 2" xfId="15227" xr:uid="{93D7F311-2AA7-41AD-8C00-F9AFB2E22076}"/>
    <cellStyle name="SAPBEXresItemX 3 2 2" xfId="23671" xr:uid="{9A850297-3393-463C-A3A1-214ADF2662FE}"/>
    <cellStyle name="SAPBEXresItemX 3 2 2 2" xfId="36492" xr:uid="{A175F244-F174-4C8C-87F6-E975AE068C80}"/>
    <cellStyle name="SAPBEXresItemX 3 2 3" xfId="32220" xr:uid="{612E5CF8-2399-4D47-AD30-8380E0C7FD7F}"/>
    <cellStyle name="SAPBEXresItemX 3 3" xfId="26410" xr:uid="{33A38562-5FDE-4A67-A3C4-224640E8DB98}"/>
    <cellStyle name="SAPBEXresItemX 3 3 2" xfId="37377" xr:uid="{45508953-D09D-440E-978B-EA24FD693CB1}"/>
    <cellStyle name="SAPBEXresItemX 3 4" xfId="30223" xr:uid="{D661478B-20B4-499C-8DF8-8D28173D2694}"/>
    <cellStyle name="SAPBEXresItemX 4" xfId="12503" xr:uid="{CC28629C-1543-48C6-B356-F7A2A72BB81D}"/>
    <cellStyle name="SAPBEXresItemX 5" xfId="15225" xr:uid="{A7D5A3B7-3B18-4B8A-BDAA-EE3A8FF12667}"/>
    <cellStyle name="SAPBEXresItemX 5 2" xfId="26854" xr:uid="{A6559A38-30E7-4CBB-90F6-38AB815211F2}"/>
    <cellStyle name="SAPBEXresItemX 5 2 2" xfId="37643" xr:uid="{DDD4E0A6-4C40-454C-B603-1B69B542D7E8}"/>
    <cellStyle name="SAPBEXresItemX 5 3" xfId="32218" xr:uid="{A8B42305-89B6-49A5-983E-F05940F40BB8}"/>
    <cellStyle name="SAPBEXresItemX 6" xfId="24992" xr:uid="{69E0E636-9951-44E0-A556-379A8E7F1E14}"/>
    <cellStyle name="SAPBEXresItemX 6 2" xfId="21752" xr:uid="{54036BB1-5C1D-4D8E-A8ED-A969AEFDF3F3}"/>
    <cellStyle name="SAPBEXresItemX 6 2 2" xfId="36126" xr:uid="{83AD5781-E3A4-498C-8E5C-0A9904FA9B23}"/>
    <cellStyle name="SAPBEXresItemX 6 3" xfId="36670" xr:uid="{A2E143F8-4109-4829-BBAA-71F0B23B77C5}"/>
    <cellStyle name="SAPBEXstdData" xfId="4669" xr:uid="{F3CAC2A2-CCD6-407E-9DBF-ECED8554DAE1}"/>
    <cellStyle name="SAPBEXstdData 2" xfId="7187" xr:uid="{F0EE6C6C-6FB4-41AD-94B5-B3E3934BA991}"/>
    <cellStyle name="SAPBEXstdData 2 2" xfId="5501" xr:uid="{534D9276-4658-4A97-8CCD-8D3DB3830699}"/>
    <cellStyle name="SAPBEXstdData 2 2 2" xfId="12506" xr:uid="{7AA60FC3-7F50-4552-8105-0814F4095B13}"/>
    <cellStyle name="SAPBEXstdData 2 2 3" xfId="24490" xr:uid="{B031575C-A616-4101-9830-A7D63FB643DC}"/>
    <cellStyle name="SAPBEXstdData 2 3" xfId="7016" xr:uid="{31031E92-08F8-46E1-9CD9-3F4DB984D0BC}"/>
    <cellStyle name="SAPBEXstdData 2 3 2" xfId="9079" xr:uid="{147556B7-7AB0-46FC-8ADB-15296D441DAF}"/>
    <cellStyle name="SAPBEXstdData 2 3 2 2" xfId="15230" xr:uid="{EE804225-CE97-402F-B416-0CEAFF3A5AE1}"/>
    <cellStyle name="SAPBEXstdData 2 3 2 2 2" xfId="19735" xr:uid="{4BA371A8-AEDD-40E5-962E-E96792ABA418}"/>
    <cellStyle name="SAPBEXstdData 2 3 2 2 2 2" xfId="35677" xr:uid="{7370DFCC-2E52-4C20-BAC1-0CEBD0CE4076}"/>
    <cellStyle name="SAPBEXstdData 2 3 2 2 3" xfId="32223" xr:uid="{BB2F1EFC-5170-4A18-8BA5-DAAA303BEA9F}"/>
    <cellStyle name="SAPBEXstdData 2 3 2 3" xfId="19291" xr:uid="{EF76E554-271E-4562-A5CE-8AFC5970462E}"/>
    <cellStyle name="SAPBEXstdData 2 3 2 3 2" xfId="35520" xr:uid="{66D6EAB5-BA8C-43EA-BC46-D5BE7E856217}"/>
    <cellStyle name="SAPBEXstdData 2 3 2 4" xfId="30646" xr:uid="{1318B656-119B-461B-AAB1-5AD1798733F2}"/>
    <cellStyle name="SAPBEXstdData 2 3 3" xfId="8780" xr:uid="{2CF7D833-603F-489D-ADBA-7875F546B0A0}"/>
    <cellStyle name="SAPBEXstdData 2 3 3 2" xfId="15231" xr:uid="{8C82658F-9005-450D-BF4C-59D9B0DDA8D0}"/>
    <cellStyle name="SAPBEXstdData 2 3 3 2 2" xfId="23677" xr:uid="{46C316C2-A7D8-4E8C-8D86-969EAC0AD9DC}"/>
    <cellStyle name="SAPBEXstdData 2 3 3 2 2 2" xfId="36498" xr:uid="{A6F20598-7254-4134-870B-20D5DE1B6A99}"/>
    <cellStyle name="SAPBEXstdData 2 3 3 2 3" xfId="32224" xr:uid="{D6DD793A-92C8-4070-9A24-117F85E28C4F}"/>
    <cellStyle name="SAPBEXstdData 2 3 3 3" xfId="19292" xr:uid="{DF57CFA8-2B3A-48FE-8E5E-CA34617959D0}"/>
    <cellStyle name="SAPBEXstdData 2 3 3 3 2" xfId="35521" xr:uid="{3E3456A0-F095-4B0E-B1A9-6672664D24EF}"/>
    <cellStyle name="SAPBEXstdData 2 3 3 4" xfId="30350" xr:uid="{162B04B1-0A50-480F-ACF8-EA4CDF0BD265}"/>
    <cellStyle name="SAPBEXstdData 2 3 4" xfId="12507" xr:uid="{5488E3D6-A48C-498B-814A-AA4CDA62A069}"/>
    <cellStyle name="SAPBEXstdData 2 3 5" xfId="15229" xr:uid="{DD3A3C31-D232-4552-8E7C-B2A35FE4205E}"/>
    <cellStyle name="SAPBEXstdData 2 3 5 2" xfId="23675" xr:uid="{C687D428-4EC0-4CEB-8DCC-ADD485434F71}"/>
    <cellStyle name="SAPBEXstdData 2 3 5 2 2" xfId="36496" xr:uid="{DCE81A3A-7C3D-4729-92AB-61816B78DE8F}"/>
    <cellStyle name="SAPBEXstdData 2 3 5 3" xfId="32222" xr:uid="{7356068B-1196-4A51-AE5F-2470C60ECEA2}"/>
    <cellStyle name="SAPBEXstdData 2 3 6" xfId="24663" xr:uid="{64344A8B-FED5-416A-BCA4-253C748D3ABD}"/>
    <cellStyle name="SAPBEXstdData 2 3 6 2" xfId="22150" xr:uid="{20D5E3F6-44A5-41EC-9A49-068F6EA74E72}"/>
    <cellStyle name="SAPBEXstdData 2 3 6 2 2" xfId="36277" xr:uid="{9FC175D0-00BD-4350-A5CC-474FECA7468E}"/>
    <cellStyle name="SAPBEXstdData 2 3 6 3" xfId="36607" xr:uid="{2BE0BF56-26B6-451D-A790-608E416B3902}"/>
    <cellStyle name="SAPBEXstdData 2 4" xfId="8676" xr:uid="{CD1D8A81-86F4-4B72-990F-852CF09C169E}"/>
    <cellStyle name="SAPBEXstdData 2 4 2" xfId="30256" xr:uid="{D2F8DC7E-9F81-4F5F-A01A-2702BA281FF8}"/>
    <cellStyle name="SAPBEXstdData 2 5" xfId="12505" xr:uid="{260797BE-D34C-4DC2-9CF9-5E7880A2074C}"/>
    <cellStyle name="SAPBEXstdData 2 6" xfId="24798" xr:uid="{ED189EDD-B369-4E6D-B2D1-9A587D96E02C}"/>
    <cellStyle name="SAPBEXstdData 2 6 2" xfId="36634" xr:uid="{31D7FCDE-F3D5-410A-AD1A-145E92C3316A}"/>
    <cellStyle name="SAPBEXstdData 2 7" xfId="29855" xr:uid="{2888CA35-A2B1-4C63-9BD0-39EC818178C0}"/>
    <cellStyle name="SAPBEXstdData 3" xfId="7467" xr:uid="{955D10E4-2382-44A2-BA5B-8F85025C9865}"/>
    <cellStyle name="SAPBEXstdData 3 2" xfId="12508" xr:uid="{38CFF896-D278-43F1-A58D-99202D4B21DD}"/>
    <cellStyle name="SAPBEXstdData 3 3" xfId="25024" xr:uid="{D7FF04CE-4191-41E2-94A7-FDDC23FC05C0}"/>
    <cellStyle name="SAPBEXstdData 4" xfId="8949" xr:uid="{0EE9E6F2-F9B4-49AB-BA1B-29B610D5646A}"/>
    <cellStyle name="SAPBEXstdData 4 2" xfId="15232" xr:uid="{53887298-FC6D-46A3-BF36-6820FBDD59CE}"/>
    <cellStyle name="SAPBEXstdData 4 2 2" xfId="23463" xr:uid="{F0BB4CB5-B13F-4DE0-81B3-221E04AF1C8E}"/>
    <cellStyle name="SAPBEXstdData 4 2 2 2" xfId="36453" xr:uid="{879FDA3D-9576-41F5-8A19-FFA8C5EFA3E4}"/>
    <cellStyle name="SAPBEXstdData 4 2 3" xfId="32225" xr:uid="{FE675B96-F885-4D55-9F6D-7E082895A8F6}"/>
    <cellStyle name="SAPBEXstdData 4 3" xfId="27272" xr:uid="{5708940A-0CF6-4C9D-BC11-F62D963F0A73}"/>
    <cellStyle name="SAPBEXstdData 4 3 2" xfId="37977" xr:uid="{F7EFA35C-135D-4A3B-8497-E73D5CB73DFF}"/>
    <cellStyle name="SAPBEXstdData 4 4" xfId="30518" xr:uid="{A23C9EFF-09B4-4FBE-872F-48C80A21A57F}"/>
    <cellStyle name="SAPBEXstdData 5" xfId="8950" xr:uid="{B2155F0C-4606-4C9A-A4F1-545971BFBFEA}"/>
    <cellStyle name="SAPBEXstdData 5 2" xfId="15233" xr:uid="{FBDCC7A9-27E0-4F56-BC9B-095DD44E0A55}"/>
    <cellStyle name="SAPBEXstdData 5 2 2" xfId="19332" xr:uid="{6D075E19-4E69-4036-A62F-26828FB8D93A}"/>
    <cellStyle name="SAPBEXstdData 5 2 2 2" xfId="35531" xr:uid="{D21A0520-8B66-4379-847C-54A66A32E6EA}"/>
    <cellStyle name="SAPBEXstdData 5 2 3" xfId="32226" xr:uid="{52EFCD41-368F-4FC6-8F8C-F454AA43CBA1}"/>
    <cellStyle name="SAPBEXstdData 5 3" xfId="26922" xr:uid="{366CAFC2-5EF2-4A24-9679-B3266177BE8B}"/>
    <cellStyle name="SAPBEXstdData 5 3 2" xfId="37704" xr:uid="{BCCE4340-AFF5-4B91-AC00-F73F9B6666D6}"/>
    <cellStyle name="SAPBEXstdData 5 4" xfId="30519" xr:uid="{4E55CEBB-CA30-460C-92A1-1337A7727BA8}"/>
    <cellStyle name="SAPBEXstdData 6" xfId="12504" xr:uid="{20C4F6D1-F8D8-4464-8D12-5B4C2A2EDF50}"/>
    <cellStyle name="SAPBEXstdData 7" xfId="15228" xr:uid="{ABC3BD02-4DFB-4CD8-A479-3F76BFC28D55}"/>
    <cellStyle name="SAPBEXstdData 7 2" xfId="23673" xr:uid="{5B82A530-A1F7-4BB3-922A-FC49A7AEF547}"/>
    <cellStyle name="SAPBEXstdData 7 2 2" xfId="36494" xr:uid="{DC37C8E8-960F-4B1C-B3A9-876BDC98B992}"/>
    <cellStyle name="SAPBEXstdData 7 3" xfId="32221" xr:uid="{66FD248D-E8FD-4729-868C-DF76725758B3}"/>
    <cellStyle name="SAPBEXstdData 8" xfId="24438" xr:uid="{624341DF-3E00-4E11-9F7A-EB26817DD1D2}"/>
    <cellStyle name="SAPBEXstdData 8 2" xfId="18713" xr:uid="{6435C759-B7ED-4443-8369-FF09D42D4942}"/>
    <cellStyle name="SAPBEXstdData 8 2 2" xfId="35291" xr:uid="{2FFEFE4A-89A6-4A65-96C0-8D50C8E0AC05}"/>
    <cellStyle name="SAPBEXstdData 8 3" xfId="36578" xr:uid="{0D95E814-4D74-4332-B1EB-7B78A449D930}"/>
    <cellStyle name="SAPBEXstdData_FX_effect_Mobile_Q4_2008" xfId="7345" xr:uid="{001B2078-0A84-451C-B33D-449639C20209}"/>
    <cellStyle name="SAPBEXstdDataEmph" xfId="6929" xr:uid="{1A0984EC-7DC0-40D5-ADB9-1EAF0445481B}"/>
    <cellStyle name="SAPBEXstdDataEmph 2" xfId="9059" xr:uid="{645D8353-757B-4F4E-9C1E-611E0D2F054B}"/>
    <cellStyle name="SAPBEXstdDataEmph 2 2" xfId="15235" xr:uid="{878FC6A5-17D6-49F1-881C-6905F13E2E38}"/>
    <cellStyle name="SAPBEXstdDataEmph 2 2 2" xfId="21272" xr:uid="{D398B5F3-E80C-4705-9DF1-D195AD1B5C04}"/>
    <cellStyle name="SAPBEXstdDataEmph 2 2 2 2" xfId="36022" xr:uid="{294347C4-31F1-4477-A7B1-F1E82C3778D2}"/>
    <cellStyle name="SAPBEXstdDataEmph 2 2 3" xfId="32228" xr:uid="{45B710AF-BC58-4D67-8C14-4FF47F21C84A}"/>
    <cellStyle name="SAPBEXstdDataEmph 2 3" xfId="19261" xr:uid="{5D8BEE58-33E4-4551-8C5E-58C63AC58682}"/>
    <cellStyle name="SAPBEXstdDataEmph 2 3 2" xfId="35511" xr:uid="{7910403C-4C0A-4F4D-AFB9-9D94BB559679}"/>
    <cellStyle name="SAPBEXstdDataEmph 2 4" xfId="30627" xr:uid="{1F045A81-CC56-4480-8734-D6AAB98F0E3D}"/>
    <cellStyle name="SAPBEXstdDataEmph 3" xfId="8690" xr:uid="{B0C6A82E-F278-4A4D-8F30-31C1CA228D73}"/>
    <cellStyle name="SAPBEXstdDataEmph 3 2" xfId="15236" xr:uid="{82FD9E4F-F5F3-414D-B6A8-52F1EE7CAEB1}"/>
    <cellStyle name="SAPBEXstdDataEmph 3 2 2" xfId="18719" xr:uid="{D08F1C0B-83ED-4BCB-881B-3A0B19257C42}"/>
    <cellStyle name="SAPBEXstdDataEmph 3 2 2 2" xfId="35294" xr:uid="{40BB63AE-4269-4D12-AF11-39356B99AA31}"/>
    <cellStyle name="SAPBEXstdDataEmph 3 2 3" xfId="32229" xr:uid="{8E03BAEC-27ED-436B-BA31-C7EBFC3BFE87}"/>
    <cellStyle name="SAPBEXstdDataEmph 3 3" xfId="26418" xr:uid="{F156DE4F-E73C-4F2B-9141-E308B6C25505}"/>
    <cellStyle name="SAPBEXstdDataEmph 3 3 2" xfId="37385" xr:uid="{5AC1766A-BF7B-46E5-B1A4-96054BE3FCDD}"/>
    <cellStyle name="SAPBEXstdDataEmph 3 4" xfId="30269" xr:uid="{D2A72B2C-DB85-4359-B094-D201041FF128}"/>
    <cellStyle name="SAPBEXstdDataEmph 4" xfId="12509" xr:uid="{F026BCCB-6612-4D98-B766-B7E5B1360B79}"/>
    <cellStyle name="SAPBEXstdDataEmph 5" xfId="15234" xr:uid="{943BECCC-8EDC-4291-B42D-4BC8641A4FC4}"/>
    <cellStyle name="SAPBEXstdDataEmph 5 2" xfId="19507" xr:uid="{D32BACA2-3F77-4EF0-88D6-0FDA1AF65880}"/>
    <cellStyle name="SAPBEXstdDataEmph 5 2 2" xfId="35588" xr:uid="{B3844F69-A62E-4F12-95D6-7AADBBE1622A}"/>
    <cellStyle name="SAPBEXstdDataEmph 5 3" xfId="32227" xr:uid="{C691DD3E-2BBC-4752-9210-2E06939BB137}"/>
    <cellStyle name="SAPBEXstdDataEmph 6" xfId="24596" xr:uid="{8AE13E7E-CDFF-4571-B893-E693C4F45876}"/>
    <cellStyle name="SAPBEXstdDataEmph 6 2" xfId="26783" xr:uid="{629A8846-B2CD-4E8F-A3CE-CBB5A29CB444}"/>
    <cellStyle name="SAPBEXstdDataEmph 6 2 2" xfId="37576" xr:uid="{1EC47743-AF70-4273-A587-026361D05CDF}"/>
    <cellStyle name="SAPBEXstdDataEmph 6 3" xfId="36595" xr:uid="{EA38406F-428E-4686-81AB-0F39F865F2FC}"/>
    <cellStyle name="SAPBEXstdItem" xfId="7346" xr:uid="{761F3783-E92E-402D-B0F3-92DD839CADFD}"/>
    <cellStyle name="SAPBEXstdItem 2" xfId="7025" xr:uid="{DC916C6E-6220-405A-8959-71D015EF06FB}"/>
    <cellStyle name="SAPBEXstdItem 2 2" xfId="7768" xr:uid="{1692D2CE-5384-470C-8608-FBEAD3A745CD}"/>
    <cellStyle name="SAPBEXstdItem 2 2 2" xfId="9233" xr:uid="{AE14C37B-8630-4941-8CBE-D2868D3491F1}"/>
    <cellStyle name="SAPBEXstdItem 2 2 2 2" xfId="15238" xr:uid="{C8E4791E-2EA1-4F45-8D6F-DF201EAB9015}"/>
    <cellStyle name="SAPBEXstdItem 2 2 2 2 2" xfId="19229" xr:uid="{4A4338A6-6446-4CA1-B6C7-F8F2F92C420F}"/>
    <cellStyle name="SAPBEXstdItem 2 2 2 2 2 2" xfId="35481" xr:uid="{71E7DD61-FF29-4F45-BF7B-DA668ED4C258}"/>
    <cellStyle name="SAPBEXstdItem 2 2 2 2 3" xfId="32231" xr:uid="{3D6AF59C-9FC3-4BB1-994B-E093E1310920}"/>
    <cellStyle name="SAPBEXstdItem 2 2 2 3" xfId="27007" xr:uid="{036E1F86-44AF-4376-B09E-37CFD30E3CCB}"/>
    <cellStyle name="SAPBEXstdItem 2 2 2 3 2" xfId="37773" xr:uid="{532C10CE-6969-44F7-9EDC-AD0916BFD02A}"/>
    <cellStyle name="SAPBEXstdItem 2 2 2 4" xfId="30780" xr:uid="{587BA5EB-F0AA-4218-A426-345506920A3B}"/>
    <cellStyle name="SAPBEXstdItem 2 2 3" xfId="8604" xr:uid="{1A33BEA0-5ECD-4834-B567-A5688273BE2B}"/>
    <cellStyle name="SAPBEXstdItem 2 2 3 2" xfId="15239" xr:uid="{224946F0-F1AB-4756-ADC0-3CA8D060CAAE}"/>
    <cellStyle name="SAPBEXstdItem 2 2 3 2 2" xfId="26588" xr:uid="{51883498-CCD4-4887-8744-FC660AA10FB5}"/>
    <cellStyle name="SAPBEXstdItem 2 2 3 2 2 2" xfId="37527" xr:uid="{8F5A05DB-90F3-4A82-9891-E563E63F8144}"/>
    <cellStyle name="SAPBEXstdItem 2 2 3 2 3" xfId="32232" xr:uid="{69DF502C-90CA-4A34-9345-2898C6DF5B14}"/>
    <cellStyle name="SAPBEXstdItem 2 2 3 3" xfId="27356" xr:uid="{5DD041DF-31A4-4E1D-BE0B-C5C18404AA01}"/>
    <cellStyle name="SAPBEXstdItem 2 2 3 3 2" xfId="38041" xr:uid="{3D8992F4-4974-42D9-AAA9-C28A0B4C43F5}"/>
    <cellStyle name="SAPBEXstdItem 2 2 3 4" xfId="30185" xr:uid="{AF7AF0C9-C611-48D3-B54A-BF3391FA96A8}"/>
    <cellStyle name="SAPBEXstdItem 2 2 4" xfId="12512" xr:uid="{558AF6F2-DF83-4C78-B1B6-768850A57445}"/>
    <cellStyle name="SAPBEXstdItem 2 2 5" xfId="15237" xr:uid="{1206DEE3-4326-4D63-AF30-0AA6792C8646}"/>
    <cellStyle name="SAPBEXstdItem 2 2 5 2" xfId="26502" xr:uid="{299FE5FB-8B0C-4EBE-995B-5BFD6F7D8C8A}"/>
    <cellStyle name="SAPBEXstdItem 2 2 5 2 2" xfId="37462" xr:uid="{B7789B54-572A-4047-BA00-7FEF1DE34515}"/>
    <cellStyle name="SAPBEXstdItem 2 2 5 3" xfId="32230" xr:uid="{DB826109-B4CA-4F0F-ACB7-C5E9483A2938}"/>
    <cellStyle name="SAPBEXstdItem 2 2 6" xfId="25275" xr:uid="{3D307F98-168C-4209-9832-292608E6A5DD}"/>
    <cellStyle name="SAPBEXstdItem 2 2 6 2" xfId="27423" xr:uid="{970B633E-FC49-4ECE-BD7F-86A354B98904}"/>
    <cellStyle name="SAPBEXstdItem 2 2 6 2 2" xfId="38069" xr:uid="{6BA41162-9527-4A34-8498-5055C4FC8C16}"/>
    <cellStyle name="SAPBEXstdItem 2 2 6 3" xfId="36719" xr:uid="{65C9A39D-C094-4B70-8E3E-35422679323A}"/>
    <cellStyle name="SAPBEXstdItem 2 3" xfId="3880" xr:uid="{28A0999F-C402-4E03-B6ED-E810B0FB2201}"/>
    <cellStyle name="SAPBEXstdItem 2 3 2" xfId="12513" xr:uid="{81B0A236-AB3D-4A38-924E-FEBEA88110A7}"/>
    <cellStyle name="SAPBEXstdItem 2 3 3" xfId="24306" xr:uid="{05966C27-15A9-4B41-B9C4-CC1D49A7A13A}"/>
    <cellStyle name="SAPBEXstdItem 2 4" xfId="7538" xr:uid="{A7CE3257-D118-4480-9783-52146508A505}"/>
    <cellStyle name="SAPBEXstdItem 2 4 2" xfId="9187" xr:uid="{D6F15B8A-FD17-4044-AE00-4876B2A9437A}"/>
    <cellStyle name="SAPBEXstdItem 2 4 2 2" xfId="15241" xr:uid="{B119D29D-70BC-4E7B-AEEC-62DCF79258D3}"/>
    <cellStyle name="SAPBEXstdItem 2 4 2 2 2" xfId="21925" xr:uid="{476BE4B4-B90E-455C-9B20-091EB9DF97F7}"/>
    <cellStyle name="SAPBEXstdItem 2 4 2 2 2 2" xfId="36173" xr:uid="{C4283C38-2FEE-4B4E-852D-23563FAB4A45}"/>
    <cellStyle name="SAPBEXstdItem 2 4 2 2 3" xfId="32234" xr:uid="{EE6361A9-4E07-4E04-9A2B-28D1E11546DC}"/>
    <cellStyle name="SAPBEXstdItem 2 4 2 3" xfId="27096" xr:uid="{ADCA8822-BD2A-4557-97E8-731E3D9B1A06}"/>
    <cellStyle name="SAPBEXstdItem 2 4 2 3 2" xfId="37850" xr:uid="{06E056A3-0EFA-4FF8-BD31-9316865D6DBA}"/>
    <cellStyle name="SAPBEXstdItem 2 4 2 4" xfId="30743" xr:uid="{BAF82C58-5501-4153-A45D-276CF26710F0}"/>
    <cellStyle name="SAPBEXstdItem 2 4 3" xfId="8629" xr:uid="{B7501E91-C91D-44F9-891A-27D504A3729F}"/>
    <cellStyle name="SAPBEXstdItem 2 4 3 2" xfId="15242" xr:uid="{9884F88E-C0F6-4D57-9785-CE4A8FE949DB}"/>
    <cellStyle name="SAPBEXstdItem 2 4 3 2 2" xfId="23679" xr:uid="{C6EE49B2-4B78-4096-BF7A-1A2B9A45CB22}"/>
    <cellStyle name="SAPBEXstdItem 2 4 3 2 2 2" xfId="36500" xr:uid="{7B7287ED-19F6-4CF9-A2D2-81C21290E663}"/>
    <cellStyle name="SAPBEXstdItem 2 4 3 2 3" xfId="32235" xr:uid="{4BA14498-E1EF-4EE8-A819-F8C44CD3C500}"/>
    <cellStyle name="SAPBEXstdItem 2 4 3 3" xfId="26408" xr:uid="{A53A5B3D-4B07-41CC-9964-873A8E4257E1}"/>
    <cellStyle name="SAPBEXstdItem 2 4 3 3 2" xfId="37375" xr:uid="{67A9BCB1-3596-4518-82FA-B75F771D72DA}"/>
    <cellStyle name="SAPBEXstdItem 2 4 3 4" xfId="30210" xr:uid="{E285AFB0-FD00-4477-8F20-74DF803E4ECD}"/>
    <cellStyle name="SAPBEXstdItem 2 4 4" xfId="12514" xr:uid="{75978D8D-5C21-4119-99A7-3BCD979EFC43}"/>
    <cellStyle name="SAPBEXstdItem 2 4 5" xfId="15240" xr:uid="{CC8E269D-1CF8-4207-AE27-5653B924A2D1}"/>
    <cellStyle name="SAPBEXstdItem 2 4 5 2" xfId="26991" xr:uid="{A885820B-1B41-4CEB-A192-3788130E3B76}"/>
    <cellStyle name="SAPBEXstdItem 2 4 5 2 2" xfId="37759" xr:uid="{934BE5DB-9A99-4821-9DA7-5C153C923792}"/>
    <cellStyle name="SAPBEXstdItem 2 4 5 3" xfId="32233" xr:uid="{4D3EA8DD-7878-494D-B0D8-4BDB7ED27C85}"/>
    <cellStyle name="SAPBEXstdItem 2 4 6" xfId="25082" xr:uid="{B21FF15D-ECB3-4B80-B9DE-712BE20B0833}"/>
    <cellStyle name="SAPBEXstdItem 2 4 6 2" xfId="22953" xr:uid="{1C9EDE25-A726-4F98-8D4F-A3B20E1DABF0}"/>
    <cellStyle name="SAPBEXstdItem 2 4 6 2 2" xfId="36307" xr:uid="{56E727D4-E10F-405F-9EC8-80C10370F237}"/>
    <cellStyle name="SAPBEXstdItem 2 4 6 3" xfId="36687" xr:uid="{8C6530EF-EA78-4E5D-9A16-9A3A4F0BADA0}"/>
    <cellStyle name="SAPBEXstdItem 2 5" xfId="8685" xr:uid="{B4907366-4969-4F0B-80D5-22BB5AFD4C62}"/>
    <cellStyle name="SAPBEXstdItem 2 5 2" xfId="30264" xr:uid="{A9569B23-68EE-4311-8C08-C613000C8B89}"/>
    <cellStyle name="SAPBEXstdItem 2 6" xfId="12511" xr:uid="{9635B194-8544-4500-A505-8BF1EEDC2487}"/>
    <cellStyle name="SAPBEXstdItem 2 7" xfId="24672" xr:uid="{B8BF871B-2B4A-4CB2-B17B-2DC62DC24764}"/>
    <cellStyle name="SAPBEXstdItem 2 7 2" xfId="36610" xr:uid="{6BAB8308-E6C5-43E1-90A0-4DEA74AE9075}"/>
    <cellStyle name="SAPBEXstdItem 2 8" xfId="29854" xr:uid="{6D3F3123-DB92-4243-9189-09A6E7F24C54}"/>
    <cellStyle name="SAPBEXstdItem 3" xfId="7041" xr:uid="{17818C08-3F40-4FC1-9AEB-584230A4FFF3}"/>
    <cellStyle name="SAPBEXstdItem 3 2" xfId="7670" xr:uid="{29FB4758-1BB2-4A9A-8B92-5FF180D2CABB}"/>
    <cellStyle name="SAPBEXstdItem 3 2 2" xfId="9216" xr:uid="{E387CBC1-3B0D-4F60-A448-BA2C31217241}"/>
    <cellStyle name="SAPBEXstdItem 3 2 2 2" xfId="15245" xr:uid="{C13D1678-2F65-4AF7-AE69-FBA4DD921A08}"/>
    <cellStyle name="SAPBEXstdItem 3 2 2 2 2" xfId="23684" xr:uid="{AD4A61DA-C0CC-4E16-9E9A-BCAC683E998A}"/>
    <cellStyle name="SAPBEXstdItem 3 2 2 2 2 2" xfId="36504" xr:uid="{7EF9B34E-D523-4784-B8A3-76DD57F3324B}"/>
    <cellStyle name="SAPBEXstdItem 3 2 2 2 3" xfId="32238" xr:uid="{804C880C-3044-4DD4-ABF6-2753F5CF8B1D}"/>
    <cellStyle name="SAPBEXstdItem 3 2 2 3" xfId="27008" xr:uid="{0E0AD701-F69D-467E-86B2-0379121EA3C5}"/>
    <cellStyle name="SAPBEXstdItem 3 2 2 3 2" xfId="37774" xr:uid="{E9F04258-EF71-4D23-AEE5-ABE1745B11C8}"/>
    <cellStyle name="SAPBEXstdItem 3 2 2 4" xfId="30766" xr:uid="{C8F480CB-1AC4-4A56-B046-85948B458E68}"/>
    <cellStyle name="SAPBEXstdItem 3 2 3" xfId="8609" xr:uid="{AFB91C25-E4A4-462E-B822-1A75A4AFAB38}"/>
    <cellStyle name="SAPBEXstdItem 3 2 3 2" xfId="15246" xr:uid="{F833EF78-DC38-4CCA-8432-0410F70AE670}"/>
    <cellStyle name="SAPBEXstdItem 3 2 3 2 2" xfId="23686" xr:uid="{CA8BEB11-897F-4E0A-A2FC-BE56CE208ADC}"/>
    <cellStyle name="SAPBEXstdItem 3 2 3 2 2 2" xfId="36506" xr:uid="{40BBEEF7-BDCD-4EB3-9AA8-2C9D095910DF}"/>
    <cellStyle name="SAPBEXstdItem 3 2 3 2 3" xfId="32239" xr:uid="{16D7C2E2-79D4-41C1-952F-0323AC0D9786}"/>
    <cellStyle name="SAPBEXstdItem 3 2 3 3" xfId="26810" xr:uid="{57AB9C18-FCBD-48C1-A25E-D34657AD8248}"/>
    <cellStyle name="SAPBEXstdItem 3 2 3 3 2" xfId="37602" xr:uid="{84A045E7-DCE1-4BFF-86B6-C75FAAC4C564}"/>
    <cellStyle name="SAPBEXstdItem 3 2 3 4" xfId="30190" xr:uid="{058DC616-74F6-4DE4-8055-BCC62342F8F7}"/>
    <cellStyle name="SAPBEXstdItem 3 2 4" xfId="12516" xr:uid="{ED6E9C08-4B98-4685-AEF3-DABBD959E602}"/>
    <cellStyle name="SAPBEXstdItem 3 2 5" xfId="15244" xr:uid="{512E93AF-7E4D-4665-A09E-A21E878CC103}"/>
    <cellStyle name="SAPBEXstdItem 3 2 5 2" xfId="23681" xr:uid="{7730D57F-7CCA-4DA6-88AB-0E564854B452}"/>
    <cellStyle name="SAPBEXstdItem 3 2 5 2 2" xfId="36502" xr:uid="{3F021FCC-B80E-43C4-BC2F-FD847FC4C3FC}"/>
    <cellStyle name="SAPBEXstdItem 3 2 5 3" xfId="32237" xr:uid="{AF2547B7-BF75-4CF0-A6E9-A55AA87DF316}"/>
    <cellStyle name="SAPBEXstdItem 3 2 6" xfId="25187" xr:uid="{D460FA2B-924B-499E-97D4-16D6F0B066AE}"/>
    <cellStyle name="SAPBEXstdItem 3 2 6 2" xfId="20555" xr:uid="{2849B059-2AAE-4B67-9D78-8DCEDE23DEE5}"/>
    <cellStyle name="SAPBEXstdItem 3 2 6 2 2" xfId="35856" xr:uid="{5E56FA43-F3A7-4D33-B3E5-4D9C69EAFB5A}"/>
    <cellStyle name="SAPBEXstdItem 3 2 6 3" xfId="36708" xr:uid="{75B46841-B494-4F35-B6C8-E8C84D83776F}"/>
    <cellStyle name="SAPBEXstdItem 3 3" xfId="9086" xr:uid="{4B163E5C-DCB9-460D-A934-98E1667D3553}"/>
    <cellStyle name="SAPBEXstdItem 3 3 2" xfId="15247" xr:uid="{062AC653-BA9D-4FEC-BD4B-FDD9F7005820}"/>
    <cellStyle name="SAPBEXstdItem 3 3 2 2" xfId="23688" xr:uid="{6F0884F3-9BE0-4A57-BF03-CE5D9399EEFD}"/>
    <cellStyle name="SAPBEXstdItem 3 3 2 2 2" xfId="36508" xr:uid="{F7DADC62-2592-43FB-813A-467B7600109E}"/>
    <cellStyle name="SAPBEXstdItem 3 3 2 3" xfId="32240" xr:uid="{D74845DB-FF64-4F2D-B102-BA6F212AAD79}"/>
    <cellStyle name="SAPBEXstdItem 3 3 3" xfId="27244" xr:uid="{E1529270-D569-40C6-A89F-C8472956EDC7}"/>
    <cellStyle name="SAPBEXstdItem 3 3 3 2" xfId="37958" xr:uid="{BD59FDEF-E571-410B-8F89-87D9DCF6312E}"/>
    <cellStyle name="SAPBEXstdItem 3 3 4" xfId="30653" xr:uid="{48E2B7D5-38FD-484A-9725-EB80E0397F2D}"/>
    <cellStyle name="SAPBEXstdItem 3 4" xfId="9089" xr:uid="{2F883DAE-4613-4DDA-99EE-8AE86A72D310}"/>
    <cellStyle name="SAPBEXstdItem 3 4 2" xfId="15248" xr:uid="{F04AC49D-AB0F-4E9D-9E8F-BE8176368D59}"/>
    <cellStyle name="SAPBEXstdItem 3 4 2 2" xfId="23690" xr:uid="{945FA5BF-94D4-4688-8F82-D059B56A12C1}"/>
    <cellStyle name="SAPBEXstdItem 3 4 2 2 2" xfId="36510" xr:uid="{8183A0FB-FDF2-463A-9A38-9C778FC9B93F}"/>
    <cellStyle name="SAPBEXstdItem 3 4 2 3" xfId="32241" xr:uid="{9E2281EA-C996-44E4-B303-B0D35B92D026}"/>
    <cellStyle name="SAPBEXstdItem 3 4 3" xfId="26914" xr:uid="{8BC0D9CB-39D8-4EB9-831F-A3B955A95F34}"/>
    <cellStyle name="SAPBEXstdItem 3 4 3 2" xfId="37696" xr:uid="{9B843FFA-88D9-4645-84A4-B425F1B1B389}"/>
    <cellStyle name="SAPBEXstdItem 3 4 4" xfId="30656" xr:uid="{2266579C-376F-4786-9D64-3508E15C3081}"/>
    <cellStyle name="SAPBEXstdItem 3 5" xfId="12515" xr:uid="{527988E2-963A-4285-9D2E-9F64EA186AFA}"/>
    <cellStyle name="SAPBEXstdItem 3 6" xfId="15243" xr:uid="{BE3CDEF9-64FF-42DD-AAE9-222C1E2BC2B0}"/>
    <cellStyle name="SAPBEXstdItem 3 6 2" xfId="27013" xr:uid="{6DE76390-8BE4-42D5-93C4-1A81AAD76631}"/>
    <cellStyle name="SAPBEXstdItem 3 6 2 2" xfId="37779" xr:uid="{4C37FEEC-D73C-4FDA-9B08-47235BE8F699}"/>
    <cellStyle name="SAPBEXstdItem 3 6 3" xfId="32236" xr:uid="{7F882D54-B6FC-4628-AE82-3C78A5588D8D}"/>
    <cellStyle name="SAPBEXstdItem 3 7" xfId="24684" xr:uid="{E7393C6C-CA43-4AA4-A9E6-5C9F8EEF6659}"/>
    <cellStyle name="SAPBEXstdItem 3 7 2" xfId="26394" xr:uid="{9F6581DE-680B-46B0-B5E5-8888759EF26E}"/>
    <cellStyle name="SAPBEXstdItem 3 7 2 2" xfId="37361" xr:uid="{6022351A-C179-4885-94A9-BD0BD31DCE59}"/>
    <cellStyle name="SAPBEXstdItem 3 7 3" xfId="36613" xr:uid="{2923D137-7C00-4C9E-83A8-9958457ED5CF}"/>
    <cellStyle name="SAPBEXstdItem 4" xfId="7286" xr:uid="{1AB0D0AD-5DE1-4671-A6C4-B47094DA9341}"/>
    <cellStyle name="SAPBEXstdItem 4 2" xfId="12517" xr:uid="{C21A18FD-149A-4ECE-91C6-ECBC62B070D8}"/>
    <cellStyle name="SAPBEXstdItem 4 3" xfId="24878" xr:uid="{811FE215-0644-4F8B-A64C-FD78F752D1CB}"/>
    <cellStyle name="SAPBEXstdItem 5" xfId="7404" xr:uid="{69D7FC8C-7512-416B-A0D2-D6775ACC7D9B}"/>
    <cellStyle name="SAPBEXstdItem 5 2" xfId="7536" xr:uid="{8BE62CB1-BC13-40CB-A320-316BC200C750}"/>
    <cellStyle name="SAPBEXstdItem 5 2 2" xfId="9186" xr:uid="{C1681B7F-5BF7-403D-8763-BE1472C28609}"/>
    <cellStyle name="SAPBEXstdItem 5 2 2 2" xfId="15251" xr:uid="{73C8997E-266B-4FB5-8C16-85BC4B182C8B}"/>
    <cellStyle name="SAPBEXstdItem 5 2 2 2 2" xfId="29245" xr:uid="{6BFF7F4D-3C44-414C-9E33-C4B13F4FEAA1}"/>
    <cellStyle name="SAPBEXstdItem 5 2 2 2 2 2" xfId="38328" xr:uid="{C0D59805-8D22-40A2-A773-B9C05F77DA56}"/>
    <cellStyle name="SAPBEXstdItem 5 2 2 2 3" xfId="32244" xr:uid="{B03793CC-DE08-4266-834E-99C1CC9D66E7}"/>
    <cellStyle name="SAPBEXstdItem 5 2 2 3" xfId="18697" xr:uid="{4AD255EC-C399-42F6-BDBD-448B9130DE0E}"/>
    <cellStyle name="SAPBEXstdItem 5 2 2 3 2" xfId="35278" xr:uid="{F0B7B403-30DC-4E83-AF7B-F991B22C4E9E}"/>
    <cellStyle name="SAPBEXstdItem 5 2 2 4" xfId="30742" xr:uid="{3DFB7381-1727-4452-A03B-312411C22C0E}"/>
    <cellStyle name="SAPBEXstdItem 5 2 3" xfId="8630" xr:uid="{ECAFE1EB-85BD-44E0-BF1D-8EE66CBC04C4}"/>
    <cellStyle name="SAPBEXstdItem 5 2 3 2" xfId="15252" xr:uid="{18D875F3-1524-4776-8A70-2A9AB6131587}"/>
    <cellStyle name="SAPBEXstdItem 5 2 3 2 2" xfId="29246" xr:uid="{5606C937-A523-454D-AA84-A73FD3364ED6}"/>
    <cellStyle name="SAPBEXstdItem 5 2 3 2 2 2" xfId="38329" xr:uid="{A4C8BF30-210A-4EC0-9AB6-59F67204430B}"/>
    <cellStyle name="SAPBEXstdItem 5 2 3 2 3" xfId="32245" xr:uid="{F4162680-AB36-4488-826B-9322CBD6755E}"/>
    <cellStyle name="SAPBEXstdItem 5 2 3 3" xfId="21295" xr:uid="{B2A9EEFA-E269-4AE1-AF12-5D108122A43A}"/>
    <cellStyle name="SAPBEXstdItem 5 2 3 3 2" xfId="36043" xr:uid="{3BA4A159-3B75-43C5-B231-CBD5423DB0F1}"/>
    <cellStyle name="SAPBEXstdItem 5 2 3 4" xfId="30211" xr:uid="{552948DA-8D23-46D8-81F4-B166AE2528B6}"/>
    <cellStyle name="SAPBEXstdItem 5 2 4" xfId="12519" xr:uid="{EFB8CD73-0AEB-45DE-8375-197C2152A65E}"/>
    <cellStyle name="SAPBEXstdItem 5 2 5" xfId="15250" xr:uid="{D0509753-52EF-498B-9EAD-22DB14F3252A}"/>
    <cellStyle name="SAPBEXstdItem 5 2 5 2" xfId="29244" xr:uid="{E42A4C3E-E28E-4F5D-BF40-D44C24455F29}"/>
    <cellStyle name="SAPBEXstdItem 5 2 5 2 2" xfId="38327" xr:uid="{C12A11AC-1C79-4926-81A6-2FD8D9789D23}"/>
    <cellStyle name="SAPBEXstdItem 5 2 5 3" xfId="32243" xr:uid="{2F6F6A03-716F-4C11-8E05-440BE8AA6FE6}"/>
    <cellStyle name="SAPBEXstdItem 5 2 6" xfId="25080" xr:uid="{D358B098-D9EA-48B4-A1B1-E39CA061C706}"/>
    <cellStyle name="SAPBEXstdItem 5 2 6 2" xfId="20310" xr:uid="{50C89F4F-988D-49D8-9A55-5B08252A31E9}"/>
    <cellStyle name="SAPBEXstdItem 5 2 6 2 2" xfId="35809" xr:uid="{A50E0F36-0ECC-4B2D-A467-9A5F038A5CB1}"/>
    <cellStyle name="SAPBEXstdItem 5 2 6 3" xfId="36686" xr:uid="{932D5D0E-B9C4-47A9-BA99-7A89C612C45F}"/>
    <cellStyle name="SAPBEXstdItem 5 3" xfId="9163" xr:uid="{3B615931-5F6E-4AAA-841C-A037B5506573}"/>
    <cellStyle name="SAPBEXstdItem 5 3 2" xfId="15253" xr:uid="{306FC139-B292-47A1-9A61-E5CD194B501C}"/>
    <cellStyle name="SAPBEXstdItem 5 3 2 2" xfId="29247" xr:uid="{633109AA-2DB6-447F-AD6B-51219FEF90D1}"/>
    <cellStyle name="SAPBEXstdItem 5 3 2 2 2" xfId="38330" xr:uid="{D4E8ED9E-2987-434A-8A76-5EACAD8CEEC4}"/>
    <cellStyle name="SAPBEXstdItem 5 3 2 3" xfId="32246" xr:uid="{72F9B140-64AA-4AC9-A823-794F50D5F709}"/>
    <cellStyle name="SAPBEXstdItem 5 3 3" xfId="26442" xr:uid="{9C4402D4-8E44-40CC-8CF6-7F413AC6EA22}"/>
    <cellStyle name="SAPBEXstdItem 5 3 3 2" xfId="37409" xr:uid="{0DF1B670-BA2C-494F-8F3A-48EF098C455A}"/>
    <cellStyle name="SAPBEXstdItem 5 3 4" xfId="30721" xr:uid="{E292EE6A-75C8-48B4-8A69-AEA61FBAFE77}"/>
    <cellStyle name="SAPBEXstdItem 5 4" xfId="8426" xr:uid="{61EFD41D-7EF4-460B-938A-E0EEC90593BA}"/>
    <cellStyle name="SAPBEXstdItem 5 4 2" xfId="15254" xr:uid="{D366FFDF-C130-4BFE-A5CF-BD24653C38C0}"/>
    <cellStyle name="SAPBEXstdItem 5 4 2 2" xfId="29248" xr:uid="{D45E81C3-848A-4998-8D47-2A560F3F75C8}"/>
    <cellStyle name="SAPBEXstdItem 5 4 2 2 2" xfId="38331" xr:uid="{1A40E4BA-2A31-4910-8960-A024F1AA6B06}"/>
    <cellStyle name="SAPBEXstdItem 5 4 2 3" xfId="32247" xr:uid="{E5F825CD-3ADC-449C-8D8C-09CE3BC63D0C}"/>
    <cellStyle name="SAPBEXstdItem 5 4 3" xfId="27514" xr:uid="{056A2527-F420-4BE9-8063-D13361ED9DC8}"/>
    <cellStyle name="SAPBEXstdItem 5 4 3 2" xfId="38112" xr:uid="{8E7242F7-13C4-4D6C-A13C-F52DF8940FBF}"/>
    <cellStyle name="SAPBEXstdItem 5 4 4" xfId="30093" xr:uid="{0A8DB639-DB45-4EC8-93E4-4A787B6531F1}"/>
    <cellStyle name="SAPBEXstdItem 5 5" xfId="12518" xr:uid="{B4A52292-192C-491B-87B6-7728D50589DF}"/>
    <cellStyle name="SAPBEXstdItem 5 6" xfId="15249" xr:uid="{EA44D1FD-E7A3-4DD7-9963-C6A3741E7EF6}"/>
    <cellStyle name="SAPBEXstdItem 5 6 2" xfId="27427" xr:uid="{B7A1F053-9924-40C6-865C-8346DF0F6209}"/>
    <cellStyle name="SAPBEXstdItem 5 6 2 2" xfId="38071" xr:uid="{F82223F4-A83B-42A9-BB1B-96D68FC14469}"/>
    <cellStyle name="SAPBEXstdItem 5 6 3" xfId="32242" xr:uid="{834A62F5-7C3A-40C5-A7D7-99A91FA8C615}"/>
    <cellStyle name="SAPBEXstdItem 5 7" xfId="24968" xr:uid="{38739C0C-A86D-486F-9D36-CE65941A2570}"/>
    <cellStyle name="SAPBEXstdItem 5 7 2" xfId="18445" xr:uid="{F76DF814-BC70-4F4D-99BA-AA79BE4C4AE0}"/>
    <cellStyle name="SAPBEXstdItem 5 7 2 2" xfId="35213" xr:uid="{07582F8B-D284-4B3D-BB4B-4634D6D739C1}"/>
    <cellStyle name="SAPBEXstdItem 5 7 3" xfId="36668" xr:uid="{61778C00-B568-4307-A42F-64DCE58BADFC}"/>
    <cellStyle name="SAPBEXstdItem 6" xfId="7772" xr:uid="{ACD3404C-7AE4-422E-B41B-A2CF445D3CCC}"/>
    <cellStyle name="SAPBEXstdItem 6 2" xfId="7258" xr:uid="{A5A27A85-4A80-442A-B11B-671A5F1C394C}"/>
    <cellStyle name="SAPBEXstdItem 6 2 2" xfId="9134" xr:uid="{FC75B397-F7AD-43D5-A479-212D61FFD99A}"/>
    <cellStyle name="SAPBEXstdItem 6 2 2 2" xfId="15257" xr:uid="{C2A4BE9B-05F0-4D93-A0B4-CE7B2D06DA46}"/>
    <cellStyle name="SAPBEXstdItem 6 2 2 2 2" xfId="29251" xr:uid="{4A9F627C-3C0E-489B-91E7-468449502B25}"/>
    <cellStyle name="SAPBEXstdItem 6 2 2 2 2 2" xfId="38334" xr:uid="{217E2B4F-9F83-497C-99C6-4D4290ACA47D}"/>
    <cellStyle name="SAPBEXstdItem 6 2 2 2 3" xfId="32250" xr:uid="{4285E215-CE3D-44C3-A9D5-3EF54FE0156C}"/>
    <cellStyle name="SAPBEXstdItem 6 2 2 3" xfId="23138" xr:uid="{8D6B2279-46B4-430B-9753-CC811B30925E}"/>
    <cellStyle name="SAPBEXstdItem 6 2 2 3 2" xfId="36321" xr:uid="{EC177132-FC74-47B8-8B49-5F15804B0241}"/>
    <cellStyle name="SAPBEXstdItem 6 2 2 4" xfId="30692" xr:uid="{D7CF649F-14E2-42DF-B09B-6629337E46C3}"/>
    <cellStyle name="SAPBEXstdItem 6 2 3" xfId="8666" xr:uid="{3D32A684-7C4B-41F7-80F0-CCA40C0E4E4B}"/>
    <cellStyle name="SAPBEXstdItem 6 2 3 2" xfId="15258" xr:uid="{C00BE18D-2D59-495D-8E7D-F8EB7D3FD1E7}"/>
    <cellStyle name="SAPBEXstdItem 6 2 3 2 2" xfId="29252" xr:uid="{E07EAAF3-6117-4580-81DA-C2B9A04E2E4E}"/>
    <cellStyle name="SAPBEXstdItem 6 2 3 2 2 2" xfId="38335" xr:uid="{897433A9-8D66-403A-9F19-D6B0A4FA4867}"/>
    <cellStyle name="SAPBEXstdItem 6 2 3 2 3" xfId="32251" xr:uid="{4C667651-FACD-4D6F-95D1-38C7E82950EB}"/>
    <cellStyle name="SAPBEXstdItem 6 2 3 3" xfId="27246" xr:uid="{FC759545-0507-487F-BE62-B665EC917982}"/>
    <cellStyle name="SAPBEXstdItem 6 2 3 3 2" xfId="37960" xr:uid="{3F016234-AFF1-47E7-B215-5A364EC83F48}"/>
    <cellStyle name="SAPBEXstdItem 6 2 3 4" xfId="30246" xr:uid="{5168717B-4E0E-4117-AA1C-2D3FBD5B9F72}"/>
    <cellStyle name="SAPBEXstdItem 6 2 4" xfId="12521" xr:uid="{BCBDA024-437D-468C-A6ED-6141BEA31209}"/>
    <cellStyle name="SAPBEXstdItem 6 2 5" xfId="15256" xr:uid="{102557AE-E759-47AF-8A8E-0C5B348369D5}"/>
    <cellStyle name="SAPBEXstdItem 6 2 5 2" xfId="29250" xr:uid="{D25BC44A-2AA8-4D23-9AAF-16023E2CF28C}"/>
    <cellStyle name="SAPBEXstdItem 6 2 5 2 2" xfId="38333" xr:uid="{6E799491-4E14-4EEE-9704-555853BB914D}"/>
    <cellStyle name="SAPBEXstdItem 6 2 5 3" xfId="32249" xr:uid="{DB4075E5-59A4-4ACD-BCDC-8681B62552D8}"/>
    <cellStyle name="SAPBEXstdItem 6 2 6" xfId="24853" xr:uid="{F090DE29-F722-427C-AA58-958929AABAE4}"/>
    <cellStyle name="SAPBEXstdItem 6 2 6 2" xfId="26796" xr:uid="{DC74FED3-C10C-4A71-9E1C-412E17C5F78F}"/>
    <cellStyle name="SAPBEXstdItem 6 2 6 2 2" xfId="37588" xr:uid="{55DADC63-808F-4A05-B297-B8D9975536EF}"/>
    <cellStyle name="SAPBEXstdItem 6 2 6 3" xfId="36644" xr:uid="{89D86E7E-6B6D-492F-9ED4-EA5DA7302849}"/>
    <cellStyle name="SAPBEXstdItem 6 3" xfId="9235" xr:uid="{39361751-BC24-436E-8249-F2DCFE9CAB62}"/>
    <cellStyle name="SAPBEXstdItem 6 3 2" xfId="15259" xr:uid="{C0EB0277-1877-4D1B-BB2E-19571784604B}"/>
    <cellStyle name="SAPBEXstdItem 6 3 2 2" xfId="29253" xr:uid="{19053F8D-BB1A-4A93-B03E-96B8B2BD6322}"/>
    <cellStyle name="SAPBEXstdItem 6 3 2 2 2" xfId="38336" xr:uid="{C5D865B7-8878-430A-92C0-008C9377BE46}"/>
    <cellStyle name="SAPBEXstdItem 6 3 2 3" xfId="32252" xr:uid="{34A05450-0BCD-45C6-A2C6-97EBD376B59E}"/>
    <cellStyle name="SAPBEXstdItem 6 3 3" xfId="26866" xr:uid="{B7C568F4-FFC8-438F-B8BC-25C0691E8A69}"/>
    <cellStyle name="SAPBEXstdItem 6 3 3 2" xfId="37654" xr:uid="{CE933091-EF24-4174-B36F-5FE0859CF23A}"/>
    <cellStyle name="SAPBEXstdItem 6 3 4" xfId="30782" xr:uid="{41577BED-8DA9-456B-9882-5B7AEFA7709B}"/>
    <cellStyle name="SAPBEXstdItem 6 4" xfId="8602" xr:uid="{27FA9D3E-E1D2-4482-88CC-830EAD53E15D}"/>
    <cellStyle name="SAPBEXstdItem 6 4 2" xfId="15260" xr:uid="{ECAEC244-0E55-498D-BE6F-742CE2F63440}"/>
    <cellStyle name="SAPBEXstdItem 6 4 2 2" xfId="29254" xr:uid="{12BA8395-5DE8-4EC1-97CA-D25CBEC22199}"/>
    <cellStyle name="SAPBEXstdItem 6 4 2 2 2" xfId="38337" xr:uid="{61CDF48D-27ED-4747-BB29-3F6E6E9187D0}"/>
    <cellStyle name="SAPBEXstdItem 6 4 2 3" xfId="32253" xr:uid="{6753B2AC-AABE-4E8F-8D0A-57B5E9035B5E}"/>
    <cellStyle name="SAPBEXstdItem 6 4 3" xfId="21823" xr:uid="{D940EFA0-0687-4319-9C59-A37606C586AA}"/>
    <cellStyle name="SAPBEXstdItem 6 4 3 2" xfId="36153" xr:uid="{6F344A72-4202-4B8C-AFEE-15C8662A13AF}"/>
    <cellStyle name="SAPBEXstdItem 6 4 4" xfId="30183" xr:uid="{4AEC407D-AF23-4961-9473-353E0B45F970}"/>
    <cellStyle name="SAPBEXstdItem 6 5" xfId="12520" xr:uid="{214755F1-D285-44D1-870C-3F9AAA1E0A24}"/>
    <cellStyle name="SAPBEXstdItem 6 6" xfId="15255" xr:uid="{3238D9E0-267B-4F64-BB08-51FFDA4BFCBC}"/>
    <cellStyle name="SAPBEXstdItem 6 6 2" xfId="29249" xr:uid="{7662415D-D879-4BD4-87CE-67E6625D16D1}"/>
    <cellStyle name="SAPBEXstdItem 6 6 2 2" xfId="38332" xr:uid="{CDA20454-A9A8-4068-B23E-82B0339E42CB}"/>
    <cellStyle name="SAPBEXstdItem 6 6 3" xfId="32248" xr:uid="{7CCCB982-79D8-403C-85AD-5713C8665D6D}"/>
    <cellStyle name="SAPBEXstdItem 6 7" xfId="25278" xr:uid="{571B502D-CA69-4BEB-A7F7-298C9D727683}"/>
    <cellStyle name="SAPBEXstdItem 6 7 2" xfId="23654" xr:uid="{862BB346-F7D3-49C0-8849-5D7A48310D50}"/>
    <cellStyle name="SAPBEXstdItem 6 7 2 2" xfId="36476" xr:uid="{70E38A9D-11DB-4280-8A28-FDB870098707}"/>
    <cellStyle name="SAPBEXstdItem 6 7 3" xfId="36721" xr:uid="{2E877196-9C8E-4519-9F17-ECB35D2B30FD}"/>
    <cellStyle name="SAPBEXstdItem 7" xfId="12510" xr:uid="{3943C5DD-EAE7-4E63-A7AF-E7931B2A5128}"/>
    <cellStyle name="SAPBEXstdItem 8" xfId="24925" xr:uid="{80CCA990-A7A7-451E-8F18-DD16DFC268D6}"/>
    <cellStyle name="SAPBEXstdItemX" xfId="7409" xr:uid="{F2B763A1-BC69-432B-84FB-41F9D1964788}"/>
    <cellStyle name="SAPBEXstdItemX 2" xfId="7068" xr:uid="{D7AC62C8-9CA3-4CB3-A07D-9206F47824CE}"/>
    <cellStyle name="SAPBEXstdItemX 2 2" xfId="7815" xr:uid="{ABEC5323-C733-4CC8-B562-F19EE7135F9D}"/>
    <cellStyle name="SAPBEXstdItemX 2 2 2" xfId="12524" xr:uid="{579A6E0E-B87B-46E8-98A8-727A9CBA3F3D}"/>
    <cellStyle name="SAPBEXstdItemX 2 2 3" xfId="25310" xr:uid="{A5B0FF5E-4572-45D6-A1AE-E04A0E49FE7B}"/>
    <cellStyle name="SAPBEXstdItemX 2 3" xfId="9097" xr:uid="{49CBC38B-9FDB-4A03-8172-E9F2596A6C52}"/>
    <cellStyle name="SAPBEXstdItemX 2 3 2" xfId="15262" xr:uid="{429815A9-C50C-491E-8112-F77D2282F6C3}"/>
    <cellStyle name="SAPBEXstdItemX 2 3 2 2" xfId="29256" xr:uid="{98404438-EE73-4464-8448-76253A693FB1}"/>
    <cellStyle name="SAPBEXstdItemX 2 3 2 2 2" xfId="38339" xr:uid="{F8E1AB00-166C-44DE-A8D6-BFA6D48D8B1B}"/>
    <cellStyle name="SAPBEXstdItemX 2 3 2 3" xfId="32255" xr:uid="{4CC0C210-2584-428A-AB5D-D8321F660460}"/>
    <cellStyle name="SAPBEXstdItemX 2 3 3" xfId="21947" xr:uid="{53158800-7637-4E90-9428-0D8BA5095F26}"/>
    <cellStyle name="SAPBEXstdItemX 2 3 3 2" xfId="36192" xr:uid="{89DDAABA-A7C6-4E10-920A-86E63FE12283}"/>
    <cellStyle name="SAPBEXstdItemX 2 3 4" xfId="30663" xr:uid="{A2A03302-1504-45D9-B1B7-7987069F4EBE}"/>
    <cellStyle name="SAPBEXstdItemX 2 4" xfId="8484" xr:uid="{DD0B58A6-D3F9-47FF-8CF5-11B0A1870E9C}"/>
    <cellStyle name="SAPBEXstdItemX 2 4 2" xfId="15263" xr:uid="{B0A40000-FFC2-4B0A-8BA0-44AFD68AD46B}"/>
    <cellStyle name="SAPBEXstdItemX 2 4 2 2" xfId="29257" xr:uid="{6892A949-E05C-478B-AE9B-2F2B58891AF1}"/>
    <cellStyle name="SAPBEXstdItemX 2 4 2 2 2" xfId="38340" xr:uid="{226B1928-1AC6-4F82-A6C2-B16AFF8F1FC0}"/>
    <cellStyle name="SAPBEXstdItemX 2 4 2 3" xfId="32256" xr:uid="{F3603FFD-A9D1-472A-88CB-6BB3870BF705}"/>
    <cellStyle name="SAPBEXstdItemX 2 4 3" xfId="23432" xr:uid="{C84CA47B-556C-4D1B-9A8B-D9D9E118BEBF}"/>
    <cellStyle name="SAPBEXstdItemX 2 4 3 2" xfId="36427" xr:uid="{9F0F67E2-3FB3-4EE0-9DA1-EECCD2E271E5}"/>
    <cellStyle name="SAPBEXstdItemX 2 4 4" xfId="30128" xr:uid="{C096A2A4-378D-4142-B4B0-31024AE3AD21}"/>
    <cellStyle name="SAPBEXstdItemX 2 5" xfId="12523" xr:uid="{538C7C6C-156C-44E1-8BFF-625D10DE0F4F}"/>
    <cellStyle name="SAPBEXstdItemX 2 6" xfId="15261" xr:uid="{866D4E51-8A61-4BA4-9790-C8D117D674A2}"/>
    <cellStyle name="SAPBEXstdItemX 2 6 2" xfId="29255" xr:uid="{A2DDCB8B-D76C-47BC-B07B-8D9D11FF9001}"/>
    <cellStyle name="SAPBEXstdItemX 2 6 2 2" xfId="38338" xr:uid="{1D02E3A7-972D-4B63-96A0-1139BC008E41}"/>
    <cellStyle name="SAPBEXstdItemX 2 6 3" xfId="32254" xr:uid="{9C7BE102-9943-47E1-8CD4-5BDFD8443FC9}"/>
    <cellStyle name="SAPBEXstdItemX 2 7" xfId="24705" xr:uid="{C376AAF0-126B-4D01-92A9-AC5B1455E4A3}"/>
    <cellStyle name="SAPBEXstdItemX 2 7 2" xfId="19447" xr:uid="{A1ACC1D5-CBB6-4771-B40E-02CE5C9EBE55}"/>
    <cellStyle name="SAPBEXstdItemX 2 7 2 2" xfId="35570" xr:uid="{61C93669-0E3C-4D7A-9E4E-B1B0833A6DF0}"/>
    <cellStyle name="SAPBEXstdItemX 2 7 3" xfId="36621" xr:uid="{3E7B4FAB-3708-47FE-95C5-C0DD9F690113}"/>
    <cellStyle name="SAPBEXstdItemX 3" xfId="7571" xr:uid="{A1201EFA-5969-489E-AE35-76F202E5F634}"/>
    <cellStyle name="SAPBEXstdItemX 3 2" xfId="7567" xr:uid="{40218681-48AE-4B2B-A510-0CBE083B12E8}"/>
    <cellStyle name="SAPBEXstdItemX 3 2 2" xfId="9190" xr:uid="{5CCCB27F-8D32-4E15-9502-5723C77E475B}"/>
    <cellStyle name="SAPBEXstdItemX 3 2 2 2" xfId="15266" xr:uid="{4E5834BB-6057-4CED-AEDD-1EC46371A476}"/>
    <cellStyle name="SAPBEXstdItemX 3 2 2 2 2" xfId="29260" xr:uid="{A8EE0DBE-51CF-40C7-B3D5-23F95E9CCE13}"/>
    <cellStyle name="SAPBEXstdItemX 3 2 2 2 2 2" xfId="38343" xr:uid="{FFB09C65-7CEC-46C3-9C5F-33B039D7FDD8}"/>
    <cellStyle name="SAPBEXstdItemX 3 2 2 2 3" xfId="32259" xr:uid="{7F0CF396-ED76-4FF7-B786-A06C4EF07CCE}"/>
    <cellStyle name="SAPBEXstdItemX 3 2 2 3" xfId="27067" xr:uid="{32DD546E-1E96-42D8-B85A-4BCF9D15C454}"/>
    <cellStyle name="SAPBEXstdItemX 3 2 2 3 2" xfId="37828" xr:uid="{2903121A-8BD3-45D6-9A2F-E78C048EBF49}"/>
    <cellStyle name="SAPBEXstdItemX 3 2 2 4" xfId="30745" xr:uid="{E13DAE31-D54D-4822-BFAF-FBEB4129F5A6}"/>
    <cellStyle name="SAPBEXstdItemX 3 2 3" xfId="8627" xr:uid="{FD0ACFF8-FC7D-4086-9A29-B23CE61EC5AC}"/>
    <cellStyle name="SAPBEXstdItemX 3 2 3 2" xfId="15267" xr:uid="{72C8FFCB-9DC3-4EF8-9E5E-C48D129B1FCD}"/>
    <cellStyle name="SAPBEXstdItemX 3 2 3 2 2" xfId="29261" xr:uid="{FFCC96CA-9442-4804-B287-24AF6C0AEEC5}"/>
    <cellStyle name="SAPBEXstdItemX 3 2 3 2 2 2" xfId="38344" xr:uid="{35D18EF3-C87B-4A15-A522-70AF95482C24}"/>
    <cellStyle name="SAPBEXstdItemX 3 2 3 2 3" xfId="32260" xr:uid="{56CA80D6-5A3B-4D84-AAD6-2DD20B696525}"/>
    <cellStyle name="SAPBEXstdItemX 3 2 3 3" xfId="18705" xr:uid="{B287A1B8-DF30-4C36-A804-545B2733C0D4}"/>
    <cellStyle name="SAPBEXstdItemX 3 2 3 3 2" xfId="35286" xr:uid="{FDB186CD-FD84-4FA2-939A-857235B3FAFE}"/>
    <cellStyle name="SAPBEXstdItemX 3 2 3 4" xfId="30208" xr:uid="{68AB6570-2959-409A-8A1D-7114CC5733BA}"/>
    <cellStyle name="SAPBEXstdItemX 3 2 4" xfId="12526" xr:uid="{B5BD842A-EB31-42E8-80A7-FCA942E57DD0}"/>
    <cellStyle name="SAPBEXstdItemX 3 2 5" xfId="15265" xr:uid="{E174DD65-2611-489D-B605-3A27ECCDE3AA}"/>
    <cellStyle name="SAPBEXstdItemX 3 2 5 2" xfId="29259" xr:uid="{07DA431E-DEF0-4566-A1F0-9FC6423E49C2}"/>
    <cellStyle name="SAPBEXstdItemX 3 2 5 2 2" xfId="38342" xr:uid="{3CEACF45-FE7F-4475-B7C4-3644C22E002C}"/>
    <cellStyle name="SAPBEXstdItemX 3 2 5 3" xfId="32258" xr:uid="{EFB8F3CC-AD74-4471-B76F-5EF8E75381CF}"/>
    <cellStyle name="SAPBEXstdItemX 3 2 6" xfId="25102" xr:uid="{569BCC7D-727F-429B-9478-969F8AAF4E9B}"/>
    <cellStyle name="SAPBEXstdItemX 3 2 6 2" xfId="20228" xr:uid="{59E22F17-6196-4D94-B6CB-596B8A10C31B}"/>
    <cellStyle name="SAPBEXstdItemX 3 2 6 2 2" xfId="35788" xr:uid="{CA0BFD04-7A8A-47E5-A949-3C3BC2691FAB}"/>
    <cellStyle name="SAPBEXstdItemX 3 2 6 3" xfId="36689" xr:uid="{AB8E1C13-4CDF-4403-9EA1-AA366BBBC3D4}"/>
    <cellStyle name="SAPBEXstdItemX 3 3" xfId="9192" xr:uid="{FE5BB0C1-4198-4A4E-B1F0-BF18B2B01597}"/>
    <cellStyle name="SAPBEXstdItemX 3 3 2" xfId="15268" xr:uid="{88915B41-64A2-4B91-9EAC-B9704EA8A7B7}"/>
    <cellStyle name="SAPBEXstdItemX 3 3 2 2" xfId="29262" xr:uid="{49EB35A4-4F5A-46F0-8ADE-337D11D8CB02}"/>
    <cellStyle name="SAPBEXstdItemX 3 3 2 2 2" xfId="38345" xr:uid="{E62AD872-7D64-40C7-9271-1A9C8473F4F1}"/>
    <cellStyle name="SAPBEXstdItemX 3 3 2 3" xfId="32261" xr:uid="{975CA121-FFC0-4C8A-A507-344DB044C43A}"/>
    <cellStyle name="SAPBEXstdItemX 3 3 3" xfId="27054" xr:uid="{CFF01021-20EA-4736-896D-5A609CB7B365}"/>
    <cellStyle name="SAPBEXstdItemX 3 3 3 2" xfId="37817" xr:uid="{7732FDD2-069D-49A7-AC08-6F22D40B801F}"/>
    <cellStyle name="SAPBEXstdItemX 3 3 4" xfId="30747" xr:uid="{FAA38091-4BE4-4EEE-BB0C-F1E7D8457615}"/>
    <cellStyle name="SAPBEXstdItemX 3 4" xfId="8625" xr:uid="{0EA8682C-A10A-4D02-924F-DE5EEEFF230D}"/>
    <cellStyle name="SAPBEXstdItemX 3 4 2" xfId="15269" xr:uid="{83F39586-572A-4F28-8865-1469BD595ADE}"/>
    <cellStyle name="SAPBEXstdItemX 3 4 2 2" xfId="29263" xr:uid="{0EF10F33-DB84-4839-B8E1-0BBE0DB1419C}"/>
    <cellStyle name="SAPBEXstdItemX 3 4 2 2 2" xfId="38346" xr:uid="{9A7C1689-0446-45CC-B889-C7155C8705D3}"/>
    <cellStyle name="SAPBEXstdItemX 3 4 2 3" xfId="32262" xr:uid="{836D700A-BD26-4B0D-8D9D-7EBD49223ECA}"/>
    <cellStyle name="SAPBEXstdItemX 3 4 3" xfId="26664" xr:uid="{8B6D197D-5280-4725-B448-5631CBF0A787}"/>
    <cellStyle name="SAPBEXstdItemX 3 4 3 2" xfId="37541" xr:uid="{A8B571B8-42D6-4E3B-A804-70495D1AD24D}"/>
    <cellStyle name="SAPBEXstdItemX 3 4 4" xfId="30206" xr:uid="{93414D31-DAE0-4F2A-AE7D-52B5D14567B2}"/>
    <cellStyle name="SAPBEXstdItemX 3 5" xfId="12525" xr:uid="{E9EBC79A-DE43-4741-9BE4-E971077CD78C}"/>
    <cellStyle name="SAPBEXstdItemX 3 6" xfId="15264" xr:uid="{ACBE72D6-393E-4999-857D-1610F71F7979}"/>
    <cellStyle name="SAPBEXstdItemX 3 6 2" xfId="29258" xr:uid="{952AFDAE-4E10-4D20-A275-B8E18A1BE2F9}"/>
    <cellStyle name="SAPBEXstdItemX 3 6 2 2" xfId="38341" xr:uid="{CF754837-B41C-46EF-87C2-5D89D2873568}"/>
    <cellStyle name="SAPBEXstdItemX 3 6 3" xfId="32257" xr:uid="{B40E5910-84CC-46FE-8832-0FF56EB3DA36}"/>
    <cellStyle name="SAPBEXstdItemX 3 7" xfId="25106" xr:uid="{47506BCA-FE28-42A5-A13E-DAD4DAA8C194}"/>
    <cellStyle name="SAPBEXstdItemX 3 7 2" xfId="26806" xr:uid="{0BA4C4F8-FADB-4233-A31F-75ADE9B5F21B}"/>
    <cellStyle name="SAPBEXstdItemX 3 7 2 2" xfId="37598" xr:uid="{8C99790F-D638-48F6-A5F9-3C1B297305A1}"/>
    <cellStyle name="SAPBEXstdItemX 3 7 3" xfId="36691" xr:uid="{48B11E80-13C3-44B8-B5F5-51CAEC951181}"/>
    <cellStyle name="SAPBEXstdItemX 4" xfId="7755" xr:uid="{D75033D4-64F8-4C54-9A85-19B786CAD787}"/>
    <cellStyle name="SAPBEXstdItemX 4 2" xfId="12527" xr:uid="{17512AD1-31EA-4209-A0FE-45868B9ADB53}"/>
    <cellStyle name="SAPBEXstdItemX 4 3" xfId="25264" xr:uid="{C55083FE-6611-4A03-BDAB-6DE4EFB2B945}"/>
    <cellStyle name="SAPBEXstdItemX 5" xfId="7654" xr:uid="{8DB62E29-9C7C-479F-979E-F6E17DB82AE9}"/>
    <cellStyle name="SAPBEXstdItemX 5 2" xfId="7718" xr:uid="{9ED2D65D-AA24-4628-A97D-E0DC1E1A744F}"/>
    <cellStyle name="SAPBEXstdItemX 5 2 2" xfId="9222" xr:uid="{13FB99D1-8288-4782-8901-00DFC492EF32}"/>
    <cellStyle name="SAPBEXstdItemX 5 2 2 2" xfId="15272" xr:uid="{72DC4746-D5E2-4110-AC65-421E7A491480}"/>
    <cellStyle name="SAPBEXstdItemX 5 2 2 2 2" xfId="29266" xr:uid="{E2BB2013-E233-406C-8499-B912B7AEEC64}"/>
    <cellStyle name="SAPBEXstdItemX 5 2 2 2 2 2" xfId="38349" xr:uid="{E7A0F5E1-EBFC-4981-BB3B-3A15249FCBE7}"/>
    <cellStyle name="SAPBEXstdItemX 5 2 2 2 3" xfId="32265" xr:uid="{1066D089-1633-4730-9569-E98C6FAC5DD9}"/>
    <cellStyle name="SAPBEXstdItemX 5 2 2 3" xfId="26526" xr:uid="{C513E75C-9424-4D0E-A4F4-7C769FA1A703}"/>
    <cellStyle name="SAPBEXstdItemX 5 2 2 3 2" xfId="37477" xr:uid="{1D681B25-78AD-4C9E-A014-4BCCA9D5BA69}"/>
    <cellStyle name="SAPBEXstdItemX 5 2 2 4" xfId="30771" xr:uid="{8B5D5BB9-F09F-442F-98EB-3B14CF0403D5}"/>
    <cellStyle name="SAPBEXstdItemX 5 2 3" xfId="8776" xr:uid="{DBEBFCE6-F032-4CF8-8030-C63C43669884}"/>
    <cellStyle name="SAPBEXstdItemX 5 2 3 2" xfId="15273" xr:uid="{C2583445-2D9B-460A-82D7-7059CE2120E1}"/>
    <cellStyle name="SAPBEXstdItemX 5 2 3 2 2" xfId="29267" xr:uid="{19DCA137-3CCC-4F04-81D2-C2D580F302E1}"/>
    <cellStyle name="SAPBEXstdItemX 5 2 3 2 2 2" xfId="38350" xr:uid="{68C6589B-5A1B-4304-BDAB-B70BE72C7CAA}"/>
    <cellStyle name="SAPBEXstdItemX 5 2 3 2 3" xfId="32266" xr:uid="{166E5446-E6A1-4F2C-BCA2-259867669491}"/>
    <cellStyle name="SAPBEXstdItemX 5 2 3 3" xfId="18259" xr:uid="{B9AD5C08-EE65-4B71-B826-C16873A8040D}"/>
    <cellStyle name="SAPBEXstdItemX 5 2 3 3 2" xfId="35125" xr:uid="{22CADA40-5144-4194-8105-79CBDD7195AE}"/>
    <cellStyle name="SAPBEXstdItemX 5 2 3 4" xfId="30346" xr:uid="{74648CCF-9E3D-4A67-86D0-DA406A32A6A1}"/>
    <cellStyle name="SAPBEXstdItemX 5 2 4" xfId="12529" xr:uid="{B029FF2B-9BCC-4260-821B-982E6337D04E}"/>
    <cellStyle name="SAPBEXstdItemX 5 2 5" xfId="15271" xr:uid="{EB7E392F-88B5-4D47-83AA-1C23B1302FCA}"/>
    <cellStyle name="SAPBEXstdItemX 5 2 5 2" xfId="29265" xr:uid="{F7D05146-239E-47B5-A2AD-A17D861EA8B0}"/>
    <cellStyle name="SAPBEXstdItemX 5 2 5 2 2" xfId="38348" xr:uid="{369CBD70-2DB4-410F-B4BC-118E070FFB7A}"/>
    <cellStyle name="SAPBEXstdItemX 5 2 5 3" xfId="32264" xr:uid="{9CA2665E-A5B1-457C-9B79-FE94EBDECAEF}"/>
    <cellStyle name="SAPBEXstdItemX 5 2 6" xfId="25231" xr:uid="{0FF45B82-6219-4215-9D7F-986BC09E047A}"/>
    <cellStyle name="SAPBEXstdItemX 5 2 6 2" xfId="21046" xr:uid="{DF54DC42-CB40-43C1-BDB3-5AD8447B8D5D}"/>
    <cellStyle name="SAPBEXstdItemX 5 2 6 2 2" xfId="35960" xr:uid="{44E41EDA-5011-4103-988A-E007EF321D47}"/>
    <cellStyle name="SAPBEXstdItemX 5 2 6 3" xfId="36713" xr:uid="{E52DEFF5-46E6-42B3-A85D-5FD5C854DD1B}"/>
    <cellStyle name="SAPBEXstdItemX 5 3" xfId="9211" xr:uid="{A39976FB-C7D3-42C0-837B-DFFD340A442D}"/>
    <cellStyle name="SAPBEXstdItemX 5 3 2" xfId="15274" xr:uid="{4AA6AC4B-EDD6-4265-A064-EDEDD3B8AC58}"/>
    <cellStyle name="SAPBEXstdItemX 5 3 2 2" xfId="29268" xr:uid="{E8D3F780-5DDB-4F89-80A9-E32591CD1CBF}"/>
    <cellStyle name="SAPBEXstdItemX 5 3 2 2 2" xfId="38351" xr:uid="{0D0C2315-7FFC-4575-8663-2CC36021E0A2}"/>
    <cellStyle name="SAPBEXstdItemX 5 3 2 3" xfId="32267" xr:uid="{DAED5464-00DE-4D2A-8C00-2BDBCB4BA35F}"/>
    <cellStyle name="SAPBEXstdItemX 5 3 3" xfId="27083" xr:uid="{E76F0000-866B-404E-BFB3-DD347ECFCC17}"/>
    <cellStyle name="SAPBEXstdItemX 5 3 3 2" xfId="37839" xr:uid="{2C6B4C5F-8E93-40A3-ADAA-D98D9EE88ED8}"/>
    <cellStyle name="SAPBEXstdItemX 5 3 4" xfId="30762" xr:uid="{08992F84-1E92-48CC-8E30-492A18204A9E}"/>
    <cellStyle name="SAPBEXstdItemX 5 4" xfId="9053" xr:uid="{9EC0A292-354E-4F10-96D9-E623F87F2D64}"/>
    <cellStyle name="SAPBEXstdItemX 5 4 2" xfId="15275" xr:uid="{C6FFD446-1677-4B13-99DB-481CA1330911}"/>
    <cellStyle name="SAPBEXstdItemX 5 4 2 2" xfId="29269" xr:uid="{39EEF416-466F-4DDD-866D-85FAF0FEC549}"/>
    <cellStyle name="SAPBEXstdItemX 5 4 2 2 2" xfId="38352" xr:uid="{A272935C-2310-418E-A0B7-59AE0B5F1C1A}"/>
    <cellStyle name="SAPBEXstdItemX 5 4 2 3" xfId="32268" xr:uid="{20E06072-ECF0-4AE4-B7AD-C72CA8A11DE8}"/>
    <cellStyle name="SAPBEXstdItemX 5 4 3" xfId="26423" xr:uid="{783A5E16-623D-4FD3-BCCD-82762CE0B760}"/>
    <cellStyle name="SAPBEXstdItemX 5 4 3 2" xfId="37390" xr:uid="{79C51701-117F-4EE8-AE57-ADAD2294E319}"/>
    <cellStyle name="SAPBEXstdItemX 5 4 4" xfId="30621" xr:uid="{33334226-2AE8-4418-BF33-BBC8B61565FC}"/>
    <cellStyle name="SAPBEXstdItemX 5 5" xfId="12528" xr:uid="{F246FD79-5B33-4AC4-B22E-201A671EA792}"/>
    <cellStyle name="SAPBEXstdItemX 5 6" xfId="15270" xr:uid="{F82EBE9E-232D-41B9-8176-652AA53A7902}"/>
    <cellStyle name="SAPBEXstdItemX 5 6 2" xfId="29264" xr:uid="{85722A83-2A17-401D-BC21-C7EB67DD3840}"/>
    <cellStyle name="SAPBEXstdItemX 5 6 2 2" xfId="38347" xr:uid="{C67F2C39-5BB3-474D-B8F5-595B1840C2F9}"/>
    <cellStyle name="SAPBEXstdItemX 5 6 3" xfId="32263" xr:uid="{E2F10E2B-9BE9-431A-9886-128101D555C2}"/>
    <cellStyle name="SAPBEXstdItemX 5 7" xfId="25175" xr:uid="{627E3154-5E9E-4C11-8E03-AEB3771A7E1F}"/>
    <cellStyle name="SAPBEXstdItemX 5 7 2" xfId="23317" xr:uid="{FE458C79-6553-4E08-BF34-FBE7414BD956}"/>
    <cellStyle name="SAPBEXstdItemX 5 7 2 2" xfId="36355" xr:uid="{2E641AB5-E8DA-40FD-B762-38BEB258D0F7}"/>
    <cellStyle name="SAPBEXstdItemX 5 7 3" xfId="36704" xr:uid="{317F8F4F-67FA-4E10-B007-C7FE201511EF}"/>
    <cellStyle name="SAPBEXstdItemX 6" xfId="7412" xr:uid="{390C11D4-D04B-4431-87C4-49CA89BA159C}"/>
    <cellStyle name="SAPBEXstdItemX 6 2" xfId="6912" xr:uid="{66F4358F-D49E-437C-8D42-E2F8D62AAEC6}"/>
    <cellStyle name="SAPBEXstdItemX 6 2 2" xfId="9057" xr:uid="{B676B86B-11CD-4473-B4E4-E50EBD82FA26}"/>
    <cellStyle name="SAPBEXstdItemX 6 2 2 2" xfId="15278" xr:uid="{CA2F1629-B504-4888-A2AD-883D97D658E3}"/>
    <cellStyle name="SAPBEXstdItemX 6 2 2 2 2" xfId="29272" xr:uid="{303D03C4-117D-49F8-A55A-48AF1114E3F5}"/>
    <cellStyle name="SAPBEXstdItemX 6 2 2 2 2 2" xfId="38355" xr:uid="{8CE0D28A-F3EF-4047-8E3F-95CD4730753E}"/>
    <cellStyle name="SAPBEXstdItemX 6 2 2 2 3" xfId="32271" xr:uid="{302C377B-5319-4546-A9C1-25CE887DA488}"/>
    <cellStyle name="SAPBEXstdItemX 6 2 2 3" xfId="21948" xr:uid="{90826BCF-C2C9-4CC3-9348-D3D2E43D91C1}"/>
    <cellStyle name="SAPBEXstdItemX 6 2 2 3 2" xfId="36193" xr:uid="{190C8609-2980-491D-827C-DDF1FF22433C}"/>
    <cellStyle name="SAPBEXstdItemX 6 2 2 4" xfId="30625" xr:uid="{9A770C53-E503-4304-8494-402106ECF544}"/>
    <cellStyle name="SAPBEXstdItemX 6 2 3" xfId="8781" xr:uid="{82ED8387-52A5-44B3-B6E2-7518A0332A53}"/>
    <cellStyle name="SAPBEXstdItemX 6 2 3 2" xfId="15279" xr:uid="{84D8A729-8FE4-4AE8-9A4D-F71D0B71DAB1}"/>
    <cellStyle name="SAPBEXstdItemX 6 2 3 2 2" xfId="29273" xr:uid="{A42048C7-BFF9-4CB1-A894-C9FDD7AC6FF9}"/>
    <cellStyle name="SAPBEXstdItemX 6 2 3 2 2 2" xfId="38356" xr:uid="{B5B7595D-BFFE-4673-8648-78E11098800A}"/>
    <cellStyle name="SAPBEXstdItemX 6 2 3 2 3" xfId="32272" xr:uid="{45AECCA2-B1F9-458C-A84F-C41D385CD26C}"/>
    <cellStyle name="SAPBEXstdItemX 6 2 3 3" xfId="22071" xr:uid="{74B88DA9-30D6-4336-8057-F3636D9AC9C0}"/>
    <cellStyle name="SAPBEXstdItemX 6 2 3 3 2" xfId="36226" xr:uid="{36AD1853-5D6B-4227-9D5C-F0FF26B02E83}"/>
    <cellStyle name="SAPBEXstdItemX 6 2 3 4" xfId="30351" xr:uid="{05655372-7974-4223-B698-80D87E90DF97}"/>
    <cellStyle name="SAPBEXstdItemX 6 2 4" xfId="12531" xr:uid="{44CC143B-82DC-4110-8E47-4CA3A51A7A0A}"/>
    <cellStyle name="SAPBEXstdItemX 6 2 5" xfId="15277" xr:uid="{5FE0206E-6C60-4D5B-B977-6E64E4147F6F}"/>
    <cellStyle name="SAPBEXstdItemX 6 2 5 2" xfId="29271" xr:uid="{3ACC4989-A704-4D65-9B3D-00290B4FAB79}"/>
    <cellStyle name="SAPBEXstdItemX 6 2 5 2 2" xfId="38354" xr:uid="{438065E1-E29A-477E-8B16-74EFEC3B9917}"/>
    <cellStyle name="SAPBEXstdItemX 6 2 5 3" xfId="32270" xr:uid="{26B6942C-ABB7-46F2-9D15-74A44E36612D}"/>
    <cellStyle name="SAPBEXstdItemX 6 2 6" xfId="24581" xr:uid="{184D0E25-52A8-4435-856C-A747C01F2C2E}"/>
    <cellStyle name="SAPBEXstdItemX 6 2 6 2" xfId="26965" xr:uid="{78DA36E9-44E4-4DAD-91BA-EB74367AFC14}"/>
    <cellStyle name="SAPBEXstdItemX 6 2 6 2 2" xfId="37738" xr:uid="{74039507-3A9B-4FE2-8263-FF51FAA995F5}"/>
    <cellStyle name="SAPBEXstdItemX 6 2 6 3" xfId="36594" xr:uid="{2DFE80CC-4ACB-4102-86F2-BA176EC5C1A9}"/>
    <cellStyle name="SAPBEXstdItemX 6 3" xfId="9165" xr:uid="{3E68648A-6EA4-46BF-A5C2-FB8C331211B9}"/>
    <cellStyle name="SAPBEXstdItemX 6 3 2" xfId="15280" xr:uid="{EAA98561-1A9F-4417-8413-58F93852F40F}"/>
    <cellStyle name="SAPBEXstdItemX 6 3 2 2" xfId="29274" xr:uid="{F2C5C060-3D89-4DBB-AF06-D816BD9466A6}"/>
    <cellStyle name="SAPBEXstdItemX 6 3 2 2 2" xfId="38357" xr:uid="{99920AC9-43C0-4FCF-9199-9234186B469B}"/>
    <cellStyle name="SAPBEXstdItemX 6 3 2 3" xfId="32273" xr:uid="{A2BFB5D8-80F9-4ED4-9B53-5842796DCCAE}"/>
    <cellStyle name="SAPBEXstdItemX 6 3 3" xfId="18257" xr:uid="{CBC75C5E-BA69-43EA-B7EA-A3D5C310180B}"/>
    <cellStyle name="SAPBEXstdItemX 6 3 3 2" xfId="35123" xr:uid="{255A6300-0A7B-4425-80D3-DA1CEB0E2D5F}"/>
    <cellStyle name="SAPBEXstdItemX 6 3 4" xfId="30723" xr:uid="{76C48EF3-B21A-45D8-92C0-1D6CDA939674}"/>
    <cellStyle name="SAPBEXstdItemX 6 4" xfId="8425" xr:uid="{66A8A020-1AF1-49C8-AB27-45EC79FD22ED}"/>
    <cellStyle name="SAPBEXstdItemX 6 4 2" xfId="15281" xr:uid="{94B49312-2D5B-47B9-989C-76CAFB07DE69}"/>
    <cellStyle name="SAPBEXstdItemX 6 4 2 2" xfId="29275" xr:uid="{AAF7BE1A-B99F-45A8-94E1-1FA990BB8F80}"/>
    <cellStyle name="SAPBEXstdItemX 6 4 2 2 2" xfId="38358" xr:uid="{7A2D97AE-58EA-4FAA-A10A-5B0663321C72}"/>
    <cellStyle name="SAPBEXstdItemX 6 4 2 3" xfId="32274" xr:uid="{86814513-9AF7-48FC-9567-FC24D39E8882}"/>
    <cellStyle name="SAPBEXstdItemX 6 4 3" xfId="26600" xr:uid="{D241ECEC-BCB9-44D2-BE14-ADC2A4E91A62}"/>
    <cellStyle name="SAPBEXstdItemX 6 4 3 2" xfId="37532" xr:uid="{3BF039F6-D353-435B-97B8-6B3A8974D43C}"/>
    <cellStyle name="SAPBEXstdItemX 6 4 4" xfId="30092" xr:uid="{0C918372-DB2D-4123-B222-8176392519AE}"/>
    <cellStyle name="SAPBEXstdItemX 6 5" xfId="12530" xr:uid="{BE591281-3400-42C8-ABC1-CBF07B72ADA2}"/>
    <cellStyle name="SAPBEXstdItemX 6 6" xfId="15276" xr:uid="{B4E8ACDE-CC3A-4C94-AC64-5FBF3291CD74}"/>
    <cellStyle name="SAPBEXstdItemX 6 6 2" xfId="29270" xr:uid="{2291DEDE-2970-43D8-A80B-C45EC9102C4B}"/>
    <cellStyle name="SAPBEXstdItemX 6 6 2 2" xfId="38353" xr:uid="{33FD1E57-458E-46E9-8C8D-6BA3B0F44DDA}"/>
    <cellStyle name="SAPBEXstdItemX 6 6 3" xfId="32269" xr:uid="{A2D9AB9C-06EB-4692-BF59-0DE5E8B3F69C}"/>
    <cellStyle name="SAPBEXstdItemX 6 7" xfId="24975" xr:uid="{87060155-DDD7-4C6B-B2D9-89D9E60A2E15}"/>
    <cellStyle name="SAPBEXstdItemX 6 7 2" xfId="25695" xr:uid="{D90BA90B-F497-455A-9BE1-CB31F9270FDB}"/>
    <cellStyle name="SAPBEXstdItemX 6 7 2 2" xfId="36926" xr:uid="{ACEF64C2-E8F8-44DB-9692-E03AD9B5444B}"/>
    <cellStyle name="SAPBEXstdItemX 6 7 3" xfId="36669" xr:uid="{C46C0A6A-E892-4502-BCC6-B21267D60133}"/>
    <cellStyle name="SAPBEXstdItemX 7" xfId="12522" xr:uid="{48AEDD61-76F3-4ED8-A245-EE8A46F0290A}"/>
    <cellStyle name="SAPBEXstdItemX 8" xfId="24973" xr:uid="{91DBA86F-D4DA-4A93-B4E0-B75DCD65EDDA}"/>
    <cellStyle name="SAPBEXtitle" xfId="4664" xr:uid="{24524911-7DF0-4F01-B0E2-C1B91594C595}"/>
    <cellStyle name="SAPBEXtitle 2" xfId="2408" xr:uid="{1E07F77F-7A28-4839-B3D2-5492AB77E89A}"/>
    <cellStyle name="SAPBEXtitle 2 2" xfId="12533" xr:uid="{14D0B674-BA7D-4BA7-9854-CEBC210726DE}"/>
    <cellStyle name="SAPBEXtitle 2 3" xfId="24049" xr:uid="{4D689877-3672-4C4A-B480-A031B927909F}"/>
    <cellStyle name="SAPBEXtitle 3" xfId="7537" xr:uid="{7E213F7A-D2CF-43AF-9A09-4082BBC4655A}"/>
    <cellStyle name="SAPBEXtitle 3 2" xfId="12534" xr:uid="{3B5B17BE-E4D6-4DDD-8B19-E2EECAD95E80}"/>
    <cellStyle name="SAPBEXtitle 3 3" xfId="25081" xr:uid="{99CC19E6-13F0-400D-A261-98F3C2ECF54A}"/>
    <cellStyle name="SAPBEXtitle 4" xfId="7372" xr:uid="{D24EEC66-3DCF-4232-8C6B-B11A96C7913D}"/>
    <cellStyle name="SAPBEXtitle 4 2" xfId="12535" xr:uid="{ECBB8397-4E82-4DAE-8E80-2C6EA75A949F}"/>
    <cellStyle name="SAPBEXtitle 4 3" xfId="24944" xr:uid="{28676BE4-26D5-4748-BF7E-DFF7533511B0}"/>
    <cellStyle name="SAPBEXtitle 5" xfId="7819" xr:uid="{6F288B7A-A6F9-4054-BF3B-DAD9DC55E9CA}"/>
    <cellStyle name="SAPBEXtitle 5 2" xfId="7131" xr:uid="{B188E83F-DE66-4002-B8AA-3791C886EB8F}"/>
    <cellStyle name="SAPBEXtitle 5 2 2" xfId="12537" xr:uid="{3F028B22-F534-4334-9128-2BE4B69DB615}"/>
    <cellStyle name="SAPBEXtitle 5 2 3" xfId="24755" xr:uid="{354D6B1C-3A6D-432E-897A-71C8F0F9B60B}"/>
    <cellStyle name="SAPBEXtitle 5 3" xfId="12536" xr:uid="{EB47C6B6-2475-4CF9-91A3-13F5E24D3BAC}"/>
    <cellStyle name="SAPBEXtitle 5 4" xfId="25314" xr:uid="{89F280CC-C8C3-464E-8A51-EBBCA5145FCA}"/>
    <cellStyle name="SAPBEXtitle 6" xfId="7379" xr:uid="{011DA9BD-2F21-4979-BEFB-9DA999A83540}"/>
    <cellStyle name="SAPBEXtitle 6 2" xfId="7773" xr:uid="{64393B8B-286E-4833-80A8-BAA1A04348F7}"/>
    <cellStyle name="SAPBEXtitle 6 2 2" xfId="12539" xr:uid="{EBD36A82-6277-44CB-A1E0-425EEE91DE6A}"/>
    <cellStyle name="SAPBEXtitle 6 2 3" xfId="25279" xr:uid="{C25EF306-ED1C-4864-9833-C528A73ECD6C}"/>
    <cellStyle name="SAPBEXtitle 6 3" xfId="12538" xr:uid="{7939C4BE-090A-458F-B531-26438F5E9C12}"/>
    <cellStyle name="SAPBEXtitle 6 4" xfId="24949" xr:uid="{2E4D246A-E841-469C-BFDA-38C6333EBDE4}"/>
    <cellStyle name="SAPBEXtitle 7" xfId="7599" xr:uid="{C1BC5E94-69CD-4955-81F9-782C5D734D07}"/>
    <cellStyle name="SAPBEXtitle 7 2" xfId="12540" xr:uid="{6C80DBB7-7325-4AC4-9F04-08E06F2437ED}"/>
    <cellStyle name="SAPBEXtitle 7 3" xfId="25134" xr:uid="{5D8A3874-6EBE-416F-A8F2-D78215E310B4}"/>
    <cellStyle name="SAPBEXtitle 8" xfId="12532" xr:uid="{91F58B57-65FB-4AB8-8329-81E6B51C9130}"/>
    <cellStyle name="SAPBEXtitle 9" xfId="24435" xr:uid="{AAF4421C-64F2-49C5-B513-2AB7A6301A94}"/>
    <cellStyle name="SAPBEXundefined" xfId="7320" xr:uid="{2939ABCF-B1AD-48B6-A8B8-AE9601DA32C1}"/>
    <cellStyle name="SAPBEXundefined 2" xfId="9147" xr:uid="{9F830470-D074-40A8-B7AD-B2AF1D20D77D}"/>
    <cellStyle name="SAPBEXundefined 2 2" xfId="15283" xr:uid="{3EAF5C2C-3F26-4816-88C0-5572E870B69C}"/>
    <cellStyle name="SAPBEXundefined 2 2 2" xfId="29277" xr:uid="{8FDEE272-86A3-478B-9BBC-BC1CE7BD8CBC}"/>
    <cellStyle name="SAPBEXundefined 2 2 2 2" xfId="38360" xr:uid="{05B04240-037B-43CD-8812-F855FA2A62D1}"/>
    <cellStyle name="SAPBEXundefined 2 2 3" xfId="32276" xr:uid="{46138FA4-375C-4C57-A32D-EE57A8A4D34D}"/>
    <cellStyle name="SAPBEXundefined 2 3" xfId="20618" xr:uid="{BF908F2D-C3E0-4BB8-9CD2-E23B17E4A6D6}"/>
    <cellStyle name="SAPBEXundefined 2 3 2" xfId="35870" xr:uid="{CE432D45-C32F-45DA-B3B5-4A6F565C381F}"/>
    <cellStyle name="SAPBEXundefined 2 4" xfId="30705" xr:uid="{CBE263F1-92CF-4CC8-A93F-35A5129327D3}"/>
    <cellStyle name="SAPBEXundefined 3" xfId="8656" xr:uid="{76E5650A-98AF-4781-AADC-AA645917EB59}"/>
    <cellStyle name="SAPBEXundefined 3 2" xfId="15284" xr:uid="{93157376-8580-4FEA-B52B-48DF2890D2CF}"/>
    <cellStyle name="SAPBEXundefined 3 2 2" xfId="29278" xr:uid="{B226D1C5-E826-4F4F-A88C-FCDC13E6B55B}"/>
    <cellStyle name="SAPBEXundefined 3 2 2 2" xfId="38361" xr:uid="{598572AB-3D6A-41E4-B8F2-41A704E8486B}"/>
    <cellStyle name="SAPBEXundefined 3 2 3" xfId="32277" xr:uid="{0F94C02C-3234-4152-8326-18468E259519}"/>
    <cellStyle name="SAPBEXundefined 3 3" xfId="22112" xr:uid="{534578AE-4726-4CF3-ADB6-E776A6CF074C}"/>
    <cellStyle name="SAPBEXundefined 3 3 2" xfId="36263" xr:uid="{FEE55807-4D49-4006-B7CA-DD9E3AA2C5BF}"/>
    <cellStyle name="SAPBEXundefined 3 4" xfId="30236" xr:uid="{EAA6A308-0BAA-426B-B3A7-C4A564327416}"/>
    <cellStyle name="SAPBEXundefined 4" xfId="12541" xr:uid="{A076B5AD-7899-4FBC-98AF-DFDB70A2DA47}"/>
    <cellStyle name="SAPBEXundefined 5" xfId="15282" xr:uid="{74FAA33B-BE30-4454-BFD3-11F0DBFBFC47}"/>
    <cellStyle name="SAPBEXundefined 5 2" xfId="29276" xr:uid="{29FDAB28-F3A1-4E42-B71B-D6725BF5C45C}"/>
    <cellStyle name="SAPBEXundefined 5 2 2" xfId="38359" xr:uid="{0C3C5286-612F-4B82-8636-9A5BC2CD5F82}"/>
    <cellStyle name="SAPBEXundefined 5 3" xfId="32275" xr:uid="{6291D6E2-DC7A-41A1-A469-7759CE2811B4}"/>
    <cellStyle name="SAPBEXundefined 6" xfId="24906" xr:uid="{8FEBBC92-2A8F-4713-9216-FA1CD481C956}"/>
    <cellStyle name="SAPBEXundefined 6 2" xfId="19216" xr:uid="{A70CDCBB-5D57-4402-BED3-584D67B000B5}"/>
    <cellStyle name="SAPBEXundefined 6 2 2" xfId="35475" xr:uid="{37473A59-E4CC-42BF-965C-56D9D6CA662E}"/>
    <cellStyle name="SAPBEXundefined 6 3" xfId="36655" xr:uid="{D0E5985E-70BE-4813-8E75-C47BDEDA6B30}"/>
    <cellStyle name="SAPError" xfId="7421" xr:uid="{E0C24C81-94AB-401F-BFF3-64387AD3CD0E}"/>
    <cellStyle name="SAPError 2" xfId="7425" xr:uid="{64B5EAE5-EC19-4785-95B4-A9E370C400DC}"/>
    <cellStyle name="SAPError 2 2" xfId="12543" xr:uid="{34F83B00-7AFB-4635-A91A-223CAE65AE7E}"/>
    <cellStyle name="SAPError 2 3" xfId="24988" xr:uid="{E09634DC-10B8-48E7-BF81-2E1FC6D59D7A}"/>
    <cellStyle name="SAPError 3" xfId="12542" xr:uid="{8B5FDC3A-59E0-4756-AD88-C97942395D81}"/>
    <cellStyle name="SAPError 4" xfId="24984" xr:uid="{AB088877-6E79-4CA3-89E0-577AEB8D0474}"/>
    <cellStyle name="SAPKey" xfId="7324" xr:uid="{32D3CA18-104A-4ADF-9E51-314E1D5A4839}"/>
    <cellStyle name="SAPKey 2" xfId="7715" xr:uid="{9D7F7B27-8367-4F23-A903-9ACF73A015B2}"/>
    <cellStyle name="SAPKey 2 2" xfId="12545" xr:uid="{78CF882C-2798-47FB-A960-4D2C58EE2DA6}"/>
    <cellStyle name="SAPKey 2 3" xfId="25228" xr:uid="{7E8A507A-1ACE-4813-9543-B0296F46A78F}"/>
    <cellStyle name="SAPKey 3" xfId="12544" xr:uid="{E185D32D-B988-4DE4-9E28-89E7EA530498}"/>
    <cellStyle name="SAPKey 4" xfId="24908" xr:uid="{2CAC59C5-327D-42E0-9935-8BC07D88907E}"/>
    <cellStyle name="SAPLocked" xfId="7463" xr:uid="{9342B8A1-0233-4352-9A05-8DDE0A4D9BF2}"/>
    <cellStyle name="SAPLocked 2" xfId="7659" xr:uid="{5312B05D-D505-4C23-867D-A7FFD78A265D}"/>
    <cellStyle name="SAPLocked 2 2" xfId="12547" xr:uid="{B23B0AEB-C095-4325-A19A-B881D474847C}"/>
    <cellStyle name="SAPLocked 2 3" xfId="25180" xr:uid="{B30C879D-934A-4159-99D6-5821EB12B8A9}"/>
    <cellStyle name="SAPLocked 3" xfId="12546" xr:uid="{F3ED3AD6-7E03-47DB-B785-109A32BA0FEF}"/>
    <cellStyle name="SAPLocked 4" xfId="25020" xr:uid="{A8034014-B456-4F47-A960-FB1AEE915F4E}"/>
    <cellStyle name="SAPOutput" xfId="7453" xr:uid="{8F63D2E7-E930-4B57-AB6D-7564655893F7}"/>
    <cellStyle name="SAPOutput 2" xfId="2602" xr:uid="{3F2B260D-64EB-4D33-BE16-6B8CAAF8D060}"/>
    <cellStyle name="SAPOutput 2 2" xfId="12549" xr:uid="{91C7E01C-D8E2-4000-BECF-70BB2556060D}"/>
    <cellStyle name="SAPOutput 2 3" xfId="24090" xr:uid="{22CEA92D-706F-44A8-8989-54881FD4673C}"/>
    <cellStyle name="SAPOutput 3" xfId="12548" xr:uid="{CD61DC53-C33D-467A-85AA-A0BED1B1DC30}"/>
    <cellStyle name="SAPOutput 4" xfId="25011" xr:uid="{91F7CCDA-85B9-43CB-8DB7-3DF800FF699E}"/>
    <cellStyle name="SAPSpace" xfId="7087" xr:uid="{3CA01791-5A27-46DD-8C0F-6193E7191672}"/>
    <cellStyle name="SAPSpace 2" xfId="7123" xr:uid="{0F16D12F-FC87-46B3-9C56-529CEA40C7C6}"/>
    <cellStyle name="SAPSpace 2 2" xfId="12551" xr:uid="{9C8ED35E-3B25-450B-9962-1DC396107FC5}"/>
    <cellStyle name="SAPSpace 2 3" xfId="24748" xr:uid="{C3D87CAD-E0DE-4491-9B74-97D44585A4EE}"/>
    <cellStyle name="SAPSpace 3" xfId="12550" xr:uid="{DCC9B108-FC93-4711-B4EA-C88DE1F2FF76}"/>
    <cellStyle name="SAPSpace 4" xfId="24720" xr:uid="{73ACD362-B54C-40CB-957C-6D0C69AF01E6}"/>
    <cellStyle name="SAPText" xfId="6913" xr:uid="{DB909DF6-EFC8-4D3D-AF42-117660A62770}"/>
    <cellStyle name="SAPText 2" xfId="5498" xr:uid="{E6E36E22-B51F-4448-A5F9-9B89C4130AD0}"/>
    <cellStyle name="SAPText 2 2" xfId="12553" xr:uid="{51A5E693-496F-4C33-ACBC-12BE95C7DCD8}"/>
    <cellStyle name="SAPText 2 3" xfId="24489" xr:uid="{6A65682E-72D7-43A9-8B7F-BE3F8B942EEF}"/>
    <cellStyle name="SAPText 3" xfId="12552" xr:uid="{8782789F-AEB4-48DD-BDD7-33FC92A8BD24}"/>
    <cellStyle name="SAPText 4" xfId="24582" xr:uid="{348A082F-8CA6-4865-8C16-DA2F6E5B5365}"/>
    <cellStyle name="SAPUnLocked" xfId="7370" xr:uid="{2E8D77D1-FF1E-4ED0-9A41-119C34FC2B41}"/>
    <cellStyle name="SAPUnLocked 2" xfId="7306" xr:uid="{37464039-F666-4F72-AA85-87277FA41E39}"/>
    <cellStyle name="SAPUnLocked 2 2" xfId="12555" xr:uid="{D9AC67DE-0B98-417E-96C3-05B01B151B0E}"/>
    <cellStyle name="SAPUnLocked 2 3" xfId="24895" xr:uid="{AFAC3FAB-329A-4FC6-BEEE-553EDC89DC9F}"/>
    <cellStyle name="SAPUnLocked 3" xfId="12554" xr:uid="{CEBA6B3A-BC36-4E7F-BA06-4CDF9B08A82D}"/>
    <cellStyle name="SAPUnLocked 4" xfId="24942" xr:uid="{EC546E76-FD38-43A1-BEBC-E7EE1FAF5F94}"/>
    <cellStyle name="Schlecht 2" xfId="7691" xr:uid="{1388ED7D-DB0C-471D-8336-C4A4D0751B58}"/>
    <cellStyle name="Schlecht 2 2" xfId="12556" xr:uid="{F882949D-B337-4A8E-ADF7-A9346C9B9DC0}"/>
    <cellStyle name="Schlecht 2 3" xfId="25204" xr:uid="{E63D0C27-B752-448F-9691-4B9DDD61692F}"/>
    <cellStyle name="ScripFactor" xfId="618" xr:uid="{95D7F4D1-D11F-4521-8D1F-31E192DAD32B}"/>
    <cellStyle name="ScripFactor 2" xfId="985" xr:uid="{9A1B193B-4170-47A4-9E60-071411D3AF5D}"/>
    <cellStyle name="ScripFactor 2 2" xfId="6126" xr:uid="{FE229ADA-5917-45EF-9B7D-0D8EF8246B09}"/>
    <cellStyle name="ScripFactor 2 2 2" xfId="12559" xr:uid="{0601FFC5-8EA1-4E11-B813-CD7C329C966D}"/>
    <cellStyle name="ScripFactor 2 3" xfId="3876" xr:uid="{AD1CE27C-7E07-4EE0-8C74-8E487068F34D}"/>
    <cellStyle name="ScripFactor 2 3 2" xfId="12560" xr:uid="{EE98A63A-ADC1-4367-B1D8-568253FCE223}"/>
    <cellStyle name="ScripFactor 2 3 3" xfId="24303" xr:uid="{DFD5E3A1-06FE-4C9A-AF39-E1D1CA1BFE59}"/>
    <cellStyle name="ScripFactor 2 4" xfId="12558" xr:uid="{603C569F-4C20-4661-9693-924B55D24ED4}"/>
    <cellStyle name="ScripFactor 2 5" xfId="23774" xr:uid="{1CAED9A6-721A-4930-824C-9C0E2C392377}"/>
    <cellStyle name="ScripFactor 3" xfId="6125" xr:uid="{C707CD6F-2BCD-48B3-B9AA-A1B285CDBFBA}"/>
    <cellStyle name="ScripFactor 3 2" xfId="12561" xr:uid="{E66E38D6-23A3-42BC-9991-7AF2FB29714A}"/>
    <cellStyle name="ScripFactor 4" xfId="12557" xr:uid="{656A608D-348F-49CE-BD56-24D9E4A4928D}"/>
    <cellStyle name="Sectionhead" xfId="404" xr:uid="{9D7DF08B-28E5-4BB1-A7CF-BF32E0DFBD87}"/>
    <cellStyle name="Sectionhead 2" xfId="6127" xr:uid="{72065FF6-841B-4B17-B918-ED943EE2DB9E}"/>
    <cellStyle name="Sectionhead 2 2" xfId="12563" xr:uid="{DD784C74-9925-4B22-9B98-19DB674DFAE7}"/>
    <cellStyle name="Sectionhead 3" xfId="12562" xr:uid="{BC28841A-F528-4235-9BA4-40AB42A7A239}"/>
    <cellStyle name="SectionHeaderNormal" xfId="3877" xr:uid="{40B6785A-047B-4B5D-9F49-61B3352227C3}"/>
    <cellStyle name="SectionHeaderNormal 2" xfId="6128" xr:uid="{2D875AAB-BF6A-45DE-895C-42F28C9FA81D}"/>
    <cellStyle name="SectionHeaderNormal 2 2" xfId="12565" xr:uid="{8AD190A5-98B4-4676-9453-1831DACBF797}"/>
    <cellStyle name="SectionHeaderNormal 3" xfId="12564" xr:uid="{41318712-D7E0-4B42-914A-48769B9C179B}"/>
    <cellStyle name="SectionHeading" xfId="619" xr:uid="{A135F37B-4A31-4DC6-A10C-29799FE7E7FD}"/>
    <cellStyle name="SectionHeading 2" xfId="1095" xr:uid="{8CC4B911-12A9-457D-9AC3-5396FA2B54E0}"/>
    <cellStyle name="SectionHeading 2 2" xfId="6130" xr:uid="{6A000657-9294-4275-A670-EFC9DEC1EF20}"/>
    <cellStyle name="SectionHeading 2 2 2" xfId="12568" xr:uid="{80B8DAFA-1071-4085-98CB-C6948EA6FDC0}"/>
    <cellStyle name="SectionHeading 2 2 3" xfId="24514" xr:uid="{80D45012-6BB0-459A-B8C9-BA3D2E771749}"/>
    <cellStyle name="SectionHeading 2 3" xfId="9040" xr:uid="{98630253-DD3B-410A-8E4F-A525D750BE42}"/>
    <cellStyle name="SectionHeading 2 3 2" xfId="15285" xr:uid="{C29D9A07-8C86-48B9-8286-C7E550A6B30F}"/>
    <cellStyle name="SectionHeading 2 3 3" xfId="21950" xr:uid="{C80F409F-15B5-4BDC-8B09-F2EA9F3E723B}"/>
    <cellStyle name="SectionHeading 2 3 4" xfId="26013" xr:uid="{AF259D60-25EF-4992-B6FA-5A1384A5D971}"/>
    <cellStyle name="SectionHeading 2 3 4 2" xfId="26047" xr:uid="{78633B59-7EFA-44B5-BF36-74B7B83B42E2}"/>
    <cellStyle name="SectionHeading 2 4" xfId="12567" xr:uid="{29AAB96E-3556-4E7B-A12F-B75FD246E0EB}"/>
    <cellStyle name="SectionHeading 2 5" xfId="23812" xr:uid="{6DB22A9C-4555-4601-9457-395602DB5F3B}"/>
    <cellStyle name="SectionHeading 2 5 2" xfId="26054" xr:uid="{09C3AB5F-7180-42CE-956E-EB2437007DD0}"/>
    <cellStyle name="SectionHeading 3" xfId="6129" xr:uid="{EA3C180F-6D42-440E-BDDD-DDE647A90A9D}"/>
    <cellStyle name="SectionHeading 3 2" xfId="12569" xr:uid="{47A2941C-3EF6-4CBA-BCC6-34F7C0B78878}"/>
    <cellStyle name="SectionHeading 4" xfId="8244" xr:uid="{53D643D7-2885-401B-8CE1-7C3A8C51084B}"/>
    <cellStyle name="SectionHeading 4 2" xfId="9374" xr:uid="{DBB446B4-59DA-4F4F-ACCE-B7DA97F2AEF1}"/>
    <cellStyle name="SectionHeading 4 2 2" xfId="21951" xr:uid="{85D2C00D-536C-4EC9-A46A-E837993E3ABF}"/>
    <cellStyle name="SectionHeading 4 2 3" xfId="26139" xr:uid="{E6C547B5-90FC-4BB8-818E-F2DC99AA860F}"/>
    <cellStyle name="SectionHeading 4 3" xfId="12570" xr:uid="{1C1FBAEE-70E8-4963-BA53-D262E10C07FE}"/>
    <cellStyle name="SectionHeading 4 4" xfId="20103" xr:uid="{83A3BAD5-06F4-4355-9205-590613169956}"/>
    <cellStyle name="SectionHeading 4 4 2" xfId="29738" xr:uid="{FF0DD45E-CB33-4C60-BD7A-A7C1173488CA}"/>
    <cellStyle name="SectionHeading 4 5" xfId="25605" xr:uid="{E3332669-86A9-4A5E-AB30-7C425A97B7DD}"/>
    <cellStyle name="SectionHeading 4 5 2" xfId="27266" xr:uid="{FBAB7755-76EA-4D52-93FD-6B52CA464596}"/>
    <cellStyle name="SectionHeading 4 6" xfId="26187" xr:uid="{55ADD755-4BAF-45C8-9FEB-D97F4072BAC2}"/>
    <cellStyle name="SectionHeading 5" xfId="7908" xr:uid="{53F12ABC-BE36-43C7-A79E-4A1141447492}"/>
    <cellStyle name="SectionHeading 5 2" xfId="8415" xr:uid="{9EF335E0-19EB-42F5-B6EB-5A2115DAE6F4}"/>
    <cellStyle name="SectionHeading 5 3" xfId="12571" xr:uid="{72E68F04-6087-4786-B86E-DEF4D312F87A}"/>
    <cellStyle name="SectionHeading 5 4" xfId="25386" xr:uid="{2C5349D2-0135-43B1-91D5-75935FFF7999}"/>
    <cellStyle name="SectionHeading 5 4 2" xfId="27251" xr:uid="{4F655C92-6049-487A-8A18-ED4411C76007}"/>
    <cellStyle name="SectionHeading 6" xfId="7977" xr:uid="{D9A7416D-930B-4508-8298-EF0E520789FC}"/>
    <cellStyle name="SectionHeading 6 2" xfId="8572" xr:uid="{E2CC5B67-19A4-4E05-AE72-C6C63D8A7C53}"/>
    <cellStyle name="SectionHeading 6 3" xfId="12572" xr:uid="{B96317E0-7A7C-4BE0-8A6A-7F4C651CABC2}"/>
    <cellStyle name="SectionHeading 6 4" xfId="25420" xr:uid="{2651E488-C9FD-493B-9A86-106ED19502D2}"/>
    <cellStyle name="SectionHeading 6 4 2" xfId="18826" xr:uid="{78B788F5-94E6-4320-B66A-2C7A03C29223}"/>
    <cellStyle name="SectionHeading 7" xfId="7978" xr:uid="{80EDBF76-1AE8-4110-BA03-8682DB009C0D}"/>
    <cellStyle name="SectionHeading 7 2" xfId="8571" xr:uid="{D92F976F-8BFD-41C9-AAD5-2704579BC331}"/>
    <cellStyle name="SectionHeading 7 3" xfId="12573" xr:uid="{148B3E49-C8C4-478F-AA76-9AE5143AF14D}"/>
    <cellStyle name="SectionHeading 7 4" xfId="25421" xr:uid="{1D69C547-E497-4922-BC90-7CA9863022B0}"/>
    <cellStyle name="SectionHeading 7 4 2" xfId="26903" xr:uid="{516E9BE3-F19A-4654-B8E7-8E22984CE137}"/>
    <cellStyle name="SectionHeading 8" xfId="12566" xr:uid="{4EBAD432-3A43-493C-A0CD-3EEFE9AEA600}"/>
    <cellStyle name="SEM-BPS-total" xfId="7764" xr:uid="{43876076-97BE-4363-BEE5-CA79BD1C0E41}"/>
    <cellStyle name="SEM-BPS-total 2" xfId="8606" xr:uid="{FA4F5DAE-D341-4285-A45D-E758FA495677}"/>
    <cellStyle name="SEM-BPS-total 2 2" xfId="30187" xr:uid="{1141AC10-E3C4-4A32-BACC-3ED76EC08E79}"/>
    <cellStyle name="SEM-BPS-total 3" xfId="12574" xr:uid="{3CF037B4-8ED9-415C-8779-ED509A7ACEDB}"/>
    <cellStyle name="SEM-BPS-total 4" xfId="25271" xr:uid="{E566EC07-A2BB-4ADF-83DE-E8DB693D7151}"/>
    <cellStyle name="SEM-BPS-total 4 2" xfId="36717" xr:uid="{C71F7B52-D518-44F3-89A4-EAA01F07D3AE}"/>
    <cellStyle name="Sep. milhar [0]" xfId="405" xr:uid="{EC478BFA-A1B7-4B21-87CA-7CFA854F5FE5}"/>
    <cellStyle name="Sep. milhar [0] 2" xfId="6131" xr:uid="{4B68ED5D-F017-4DD0-9ADB-FF5FE2A82628}"/>
    <cellStyle name="Sep. milhar [0] 2 2" xfId="12576" xr:uid="{8741E1BB-33B3-4230-911C-376752037C6D}"/>
    <cellStyle name="Sep. milhar [0] 3" xfId="12575" xr:uid="{C15F90C7-4101-4736-AA4A-37A152706642}"/>
    <cellStyle name="Separador de milhares [0]_~0053751" xfId="406" xr:uid="{9CA4F29F-9DEE-4CD9-85BF-5EB7F75BCC15}"/>
    <cellStyle name="Separador de milhares 2" xfId="620" xr:uid="{703EC57C-0C2A-4E8C-973A-EE5AB3F7C770}"/>
    <cellStyle name="Separador de milhares 2 2" xfId="6132" xr:uid="{F413A9BE-353B-4DE7-9E2C-FD8B5DD42564}"/>
    <cellStyle name="Separador de milhares 2 2 2" xfId="12578" xr:uid="{FA948B23-4393-4BE9-8516-03D15BCF048E}"/>
    <cellStyle name="Separador de milhares 2 3" xfId="12577" xr:uid="{6645EA88-EF7B-48D4-A401-0B5EB05FC77E}"/>
    <cellStyle name="Separador de milhares 6" xfId="6133" xr:uid="{F2507D28-CDC8-49CD-9DD1-B02983971835}"/>
    <cellStyle name="Separador de milhares 6 2" xfId="12579" xr:uid="{7EC98CA4-6D40-41F4-B567-1A40E5A0E070}"/>
    <cellStyle name="Separador de milhares_~0053751" xfId="407" xr:uid="{E52FD8A9-CA5D-419D-A103-0B3AEFD68B1E}"/>
    <cellStyle name="SHADEDSTORES" xfId="829" xr:uid="{2ACAF83F-345E-4DA7-A113-DB9B1F51F605}"/>
    <cellStyle name="SHADEDSTORES 2" xfId="882" xr:uid="{901FB461-F6C8-4A80-B08B-682D6F8B105C}"/>
    <cellStyle name="SHADEDSTORES 2 2" xfId="6134" xr:uid="{D45CF720-7134-4DA7-8A9A-66AA0F310BB2}"/>
    <cellStyle name="SHADEDSTORES 2 2 2" xfId="12582" xr:uid="{A563DB8E-BEDD-493A-A4D3-A8E5630E05A0}"/>
    <cellStyle name="SHADEDSTORES 2 2 3" xfId="24515" xr:uid="{81EE7E50-1027-4AA7-98D9-266941F1876B}"/>
    <cellStyle name="SHADEDSTORES 2 3" xfId="9274" xr:uid="{231D051E-BB3C-44E8-88E4-F57416C0DE12}"/>
    <cellStyle name="SHADEDSTORES 2 3 2" xfId="15286" xr:uid="{95F2D177-0701-4556-B71D-F80C283ADB13}"/>
    <cellStyle name="SHADEDSTORES 2 3 2 2" xfId="29279" xr:uid="{EDBA2B4C-91D5-4221-B9B8-DC870C958A5C}"/>
    <cellStyle name="SHADEDSTORES 2 3 3" xfId="21955" xr:uid="{8E6A0691-D88C-457B-A4E5-74CDBDC3B399}"/>
    <cellStyle name="SHADEDSTORES 2 3 4" xfId="26091" xr:uid="{0FF23BA6-9793-48F2-B885-F76A0ECD1FD6}"/>
    <cellStyle name="SHADEDSTORES 2 3 4 2" xfId="23694" xr:uid="{0A44B4A8-0E9C-4E61-8DB5-AD14DCBEC120}"/>
    <cellStyle name="SHADEDSTORES 2 3 5" xfId="23709" xr:uid="{B02AB34C-162C-4CA3-A300-F9E559B93613}"/>
    <cellStyle name="SHADEDSTORES 2 3 5 2" xfId="25779" xr:uid="{15EF1B55-9BF5-432B-AA9C-25C0230E85BD}"/>
    <cellStyle name="SHADEDSTORES 2 3 5 2 2" xfId="36965" xr:uid="{D9271BEE-4F61-46FA-B6A3-52DF02082C66}"/>
    <cellStyle name="SHADEDSTORES 2 4" xfId="12581" xr:uid="{3BB2BC05-8F2F-4A5A-A078-A6CA7F6C7D02}"/>
    <cellStyle name="SHADEDSTORES 2 5" xfId="23729" xr:uid="{E33EC883-173F-42EC-9696-9A0F40E8E557}"/>
    <cellStyle name="SHADEDSTORES 2 5 2" xfId="26886" xr:uid="{5A26079C-8663-41DA-AC63-370CFB246CF4}"/>
    <cellStyle name="SHADEDSTORES 3" xfId="8251" xr:uid="{E2AC1EB8-9383-48C0-9443-62067DC2C600}"/>
    <cellStyle name="SHADEDSTORES 3 2" xfId="9378" xr:uid="{40F31F5A-1791-4BF2-99EE-81359E2B097E}"/>
    <cellStyle name="SHADEDSTORES 3 2 2" xfId="15288" xr:uid="{6B03F553-FB18-4E0A-B543-E54CB10A37FA}"/>
    <cellStyle name="SHADEDSTORES 3 2 2 2" xfId="29281" xr:uid="{1E25800A-4693-4BFB-A542-D339242D0A5E}"/>
    <cellStyle name="SHADEDSTORES 3 2 3" xfId="26140" xr:uid="{0A3A7CF0-811D-41D6-8F8C-D7BA43209A12}"/>
    <cellStyle name="SHADEDSTORES 3 2 3 2" xfId="37281" xr:uid="{97B2584B-9BD7-40C0-AB93-98CA737241CC}"/>
    <cellStyle name="SHADEDSTORES 3 3" xfId="12583" xr:uid="{C3868EE5-532D-4ADD-8882-3300306A5AB7}"/>
    <cellStyle name="SHADEDSTORES 3 4" xfId="15287" xr:uid="{3C97F500-E1DF-4522-9AA0-C85F8D47CF96}"/>
    <cellStyle name="SHADEDSTORES 3 4 2" xfId="29280" xr:uid="{924F9E30-0E35-4479-906F-561F74F39CC6}"/>
    <cellStyle name="SHADEDSTORES 3 5" xfId="25608" xr:uid="{5754659F-67E8-49C5-A6C1-8724A9596039}"/>
    <cellStyle name="SHADEDSTORES 3 5 2" xfId="27250" xr:uid="{6A90D12B-7E8E-4F42-9FFA-723CBCC65740}"/>
    <cellStyle name="SHADEDSTORES 4" xfId="7979" xr:uid="{6EBF5936-5306-49E4-92AA-091522C2A67D}"/>
    <cellStyle name="SHADEDSTORES 4 2" xfId="8570" xr:uid="{9797591A-FEBA-4415-8327-439C5A048632}"/>
    <cellStyle name="SHADEDSTORES 4 2 2" xfId="15290" xr:uid="{ED58EEB5-7BEC-45DA-ABA9-692023C37A7F}"/>
    <cellStyle name="SHADEDSTORES 4 2 2 2" xfId="29283" xr:uid="{6EE286D5-0C47-4C0B-97F0-4E21C581FDCF}"/>
    <cellStyle name="SHADEDSTORES 4 2 3" xfId="26404" xr:uid="{8A4DFE93-5056-471E-926C-FA87392E4839}"/>
    <cellStyle name="SHADEDSTORES 4 2 3 2" xfId="37371" xr:uid="{0A9C3CC1-0855-449C-BF07-2684AF2AF77E}"/>
    <cellStyle name="SHADEDSTORES 4 3" xfId="12584" xr:uid="{3ED41C82-6C28-488B-B228-2338C574BAC2}"/>
    <cellStyle name="SHADEDSTORES 4 4" xfId="15289" xr:uid="{DF447CA0-9501-4733-871F-15310CD6822E}"/>
    <cellStyle name="SHADEDSTORES 4 4 2" xfId="29282" xr:uid="{44184DF0-A32E-4789-8F8F-BEF1563DADA7}"/>
    <cellStyle name="SHADEDSTORES 4 5" xfId="25422" xr:uid="{6129570B-4CC5-4558-BEBB-DF2ADAED5A0D}"/>
    <cellStyle name="SHADEDSTORES 4 5 2" xfId="26972" xr:uid="{DA8264E0-F522-4409-910B-4E59BAC57ABA}"/>
    <cellStyle name="SHADEDSTORES 5" xfId="8222" xr:uid="{A6C598AB-95FA-4332-A8D2-C2A1C492F0DE}"/>
    <cellStyle name="SHADEDSTORES 5 2" xfId="9363" xr:uid="{1B30D2ED-4CF4-44D3-BC2A-38C84BA5DED3}"/>
    <cellStyle name="SHADEDSTORES 5 2 2" xfId="15292" xr:uid="{FF3F9EDA-DDB7-41B2-8A7A-B9A6828D4E0C}"/>
    <cellStyle name="SHADEDSTORES 5 2 2 2" xfId="29285" xr:uid="{EA34347E-88AF-4FDF-BC3B-918DC5D92639}"/>
    <cellStyle name="SHADEDSTORES 5 2 3" xfId="27498" xr:uid="{09F700A9-35EB-48CD-B191-D3FFE64B51F8}"/>
    <cellStyle name="SHADEDSTORES 5 2 3 2" xfId="38102" xr:uid="{070BC34F-BC72-4EAE-8856-823F6EFC33C3}"/>
    <cellStyle name="SHADEDSTORES 5 3" xfId="12585" xr:uid="{F8CF7D49-3E9A-452C-954B-165AFA26F65A}"/>
    <cellStyle name="SHADEDSTORES 5 4" xfId="15291" xr:uid="{12C40B13-4240-4F30-9806-38C0DEF52206}"/>
    <cellStyle name="SHADEDSTORES 5 4 2" xfId="29284" xr:uid="{3378B932-494F-4E33-8395-F314E4D02584}"/>
    <cellStyle name="SHADEDSTORES 5 5" xfId="25589" xr:uid="{86E539F5-D521-434F-BFBA-576AA7DA475E}"/>
    <cellStyle name="SHADEDSTORES 5 5 2" xfId="26536" xr:uid="{8D1CF5C5-DF36-475D-ABBD-214BBBF4F261}"/>
    <cellStyle name="SHADEDSTORES 6" xfId="12580" xr:uid="{1DB713DB-19FF-439E-ACB8-DE549F07BA5C}"/>
    <cellStyle name="Shading" xfId="621" xr:uid="{C3D53F3F-ACC8-4BEB-9147-38CEB3305990}"/>
    <cellStyle name="Shading 2" xfId="6135" xr:uid="{3CC57225-D5DE-436F-BC5F-1806F3B0D06E}"/>
    <cellStyle name="Shading 2 2" xfId="12587" xr:uid="{4398240B-0276-4CF5-818A-25042ED6592C}"/>
    <cellStyle name="Shading 3" xfId="12586" xr:uid="{63CE26DF-2664-4966-816B-6502D93880D3}"/>
    <cellStyle name="Shares" xfId="622" xr:uid="{27DBFD1B-4AEC-43C8-BB28-0F157CD46B27}"/>
    <cellStyle name="Shares 2" xfId="6136" xr:uid="{CD47CD94-F984-42CD-886A-2EF9FB8CE894}"/>
    <cellStyle name="Shares 2 2" xfId="12589" xr:uid="{5C939D64-8482-4A1A-9138-DFF790EAAF32}"/>
    <cellStyle name="Shares 3" xfId="12588" xr:uid="{14A95725-9556-41C2-B075-2E59E96BBEF2}"/>
    <cellStyle name="Sin Nada" xfId="623" xr:uid="{9FA3B1D8-3CAD-4557-9F28-3E28D63B10EB}"/>
    <cellStyle name="Sin Nada 2" xfId="986" xr:uid="{0FEB0D4C-363E-4559-AA5C-6620495A6097}"/>
    <cellStyle name="Sin Nada 2 2" xfId="6138" xr:uid="{2254C378-A58A-4F18-BFB0-28F82E357ACD}"/>
    <cellStyle name="Sin Nada 2 2 2" xfId="12592" xr:uid="{476E54C9-7D7E-489F-81FF-F9C07CEE91A5}"/>
    <cellStyle name="Sin Nada 2 3" xfId="3878" xr:uid="{FE3BD0B6-29A9-4D66-81FA-5E6BB945EB84}"/>
    <cellStyle name="Sin Nada 2 3 2" xfId="12593" xr:uid="{8F1DE329-E793-4D85-A8D7-21CFEE7DDD9C}"/>
    <cellStyle name="Sin Nada 2 3 3" xfId="24304" xr:uid="{7A9868BA-F556-4AE6-A8E9-87794DF6CD60}"/>
    <cellStyle name="Sin Nada 2 4" xfId="12591" xr:uid="{5BB9ED0C-8D39-4CD0-8C87-B641F2642FA0}"/>
    <cellStyle name="Sin Nada 2 5" xfId="23775" xr:uid="{16CC11D0-CC1D-4A81-9E59-062E3A699663}"/>
    <cellStyle name="Sin Nada 3" xfId="6137" xr:uid="{B5712FF4-A32C-4629-95E4-06C6CD1678A5}"/>
    <cellStyle name="Sin Nada 3 2" xfId="12594" xr:uid="{37FDC5E9-BA53-4E81-81DA-434B170164F8}"/>
    <cellStyle name="Sin Nada 4" xfId="12590" xr:uid="{67830291-3B81-4B48-8E0B-31670549286B}"/>
    <cellStyle name="Single Accounting" xfId="408" xr:uid="{BADB6186-51AB-4A6B-826F-8C1298BE247F}"/>
    <cellStyle name="Single Accounting 2" xfId="6139" xr:uid="{45E5F06C-A47C-4195-B13D-11007FA9C8B2}"/>
    <cellStyle name="Single Accounting 2 2" xfId="12596" xr:uid="{3CB46DF1-4507-4413-9575-C4AB58BC0F90}"/>
    <cellStyle name="Single Accounting 3" xfId="12595" xr:uid="{6F52447D-886C-49C9-A4F3-CED01300AFC1}"/>
    <cellStyle name="specstores" xfId="830" xr:uid="{15A0EC71-D5D5-46C1-BB5B-90D989736ACF}"/>
    <cellStyle name="specstores 2" xfId="6140" xr:uid="{7DCA5042-7E61-40EF-A0B2-1CE63681A98F}"/>
    <cellStyle name="specstores 2 2" xfId="12598" xr:uid="{E5380BB8-672D-4DBD-85EB-FC8103BA21E9}"/>
    <cellStyle name="specstores 3" xfId="12597" xr:uid="{6931634E-975D-44C1-907B-7DDAA6913786}"/>
    <cellStyle name="Standard" xfId="624" xr:uid="{1A48C7BD-112A-441D-9274-A1378F0D9EC2}"/>
    <cellStyle name="Standard 10" xfId="3595" xr:uid="{D33E9774-4EA4-4E2F-9138-E8E0034C8719}"/>
    <cellStyle name="Standard 10 2" xfId="12600" xr:uid="{FAC6269E-21BB-4752-B013-B980451C05CA}"/>
    <cellStyle name="Standard 10 3" xfId="24185" xr:uid="{4CA3E229-1F23-42BA-BF79-7AE8CA39AA1B}"/>
    <cellStyle name="Standard 100" xfId="7408" xr:uid="{1F674EE7-7B24-49D2-A306-EA43B31BBB17}"/>
    <cellStyle name="Standard 100 2" xfId="7108" xr:uid="{0904ED49-4EF1-4ACB-86A1-06773FE3BF6A}"/>
    <cellStyle name="Standard 100 2 2" xfId="12602" xr:uid="{CA974FB1-D8D0-4C05-938D-B8FCCFF21522}"/>
    <cellStyle name="Standard 100 2 3" xfId="24737" xr:uid="{E5C078AE-F291-4F7A-AA2A-1E0E0CED72C3}"/>
    <cellStyle name="Standard 100 3" xfId="12601" xr:uid="{6E37FD33-A28D-4F74-98A7-DDF295BB2939}"/>
    <cellStyle name="Standard 100 4" xfId="24972" xr:uid="{EB367554-3244-4B65-BB08-BA1B0ECBF03E}"/>
    <cellStyle name="Standard 101" xfId="6975" xr:uid="{6DC81719-76D4-4275-BE6B-91CBC82022DA}"/>
    <cellStyle name="Standard 101 2" xfId="7462" xr:uid="{B05F9C51-C9C0-470B-AF94-DD3E93FCC697}"/>
    <cellStyle name="Standard 101 2 2" xfId="12604" xr:uid="{5CA855B8-6236-46CB-B822-69582EAA6195}"/>
    <cellStyle name="Standard 101 2 3" xfId="25019" xr:uid="{87F81040-A37B-4DEE-BD54-A3C85133D629}"/>
    <cellStyle name="Standard 101 3" xfId="12603" xr:uid="{F2825BEB-24D6-4947-BC37-82BAB011CC95}"/>
    <cellStyle name="Standard 101 4" xfId="24633" xr:uid="{284A73ED-E570-4669-A8BC-DCA5010BB35C}"/>
    <cellStyle name="Standard 102" xfId="7115" xr:uid="{67833576-33DF-4382-97D0-FDCC52C88FFD}"/>
    <cellStyle name="Standard 102 2" xfId="12605" xr:uid="{1BC18FF4-64CC-4196-B2FF-65C4AE6E1D75}"/>
    <cellStyle name="Standard 102 3" xfId="24741" xr:uid="{FDF478DC-3F76-4E47-A970-CCC0A940ACE0}"/>
    <cellStyle name="Standard 103" xfId="6974" xr:uid="{7100CF94-4680-41CC-8D06-39BDEC074ACF}"/>
    <cellStyle name="Standard 103 2" xfId="7013" xr:uid="{B3841224-30A3-4AE1-BC0D-A98FB749C15B}"/>
    <cellStyle name="Standard 103 2 2" xfId="12607" xr:uid="{80C64B5C-4384-4AC8-91A7-CE586E741F46}"/>
    <cellStyle name="Standard 103 2 3" xfId="24660" xr:uid="{369ABC8F-F756-4CF5-BCCA-70982BEE32A3}"/>
    <cellStyle name="Standard 103 3" xfId="12606" xr:uid="{61ED9F0E-9CA7-41D5-805D-62CBD17BF49C}"/>
    <cellStyle name="Standard 103 4" xfId="24632" xr:uid="{90A1ACE2-AA43-49C5-97A8-9BEEAF33BFD0}"/>
    <cellStyle name="Standard 104" xfId="12599" xr:uid="{8F3790B3-0412-449B-8A1E-2C172A96A2BC}"/>
    <cellStyle name="Standard 11" xfId="7386" xr:uid="{59E90361-175A-40D9-9925-D83C5A1C97F1}"/>
    <cellStyle name="Standard 11 2" xfId="12608" xr:uid="{782A2663-2803-419A-A32D-C373A2E0F184}"/>
    <cellStyle name="Standard 11 3" xfId="24956" xr:uid="{2B665EBC-8C81-4EE3-8C60-3DEBC7DF7FE0}"/>
    <cellStyle name="Standard 12" xfId="7092" xr:uid="{863B5F6B-423E-41BC-B654-DB6B5E697EE2}"/>
    <cellStyle name="Standard 12 2" xfId="12609" xr:uid="{BF424F2A-5F80-4D48-9165-D4580A59950E}"/>
    <cellStyle name="Standard 12 3" xfId="24724" xr:uid="{6165CA7B-9532-4D66-BE48-2B507D615E42}"/>
    <cellStyle name="Standard 13" xfId="6933" xr:uid="{7E604DDE-E0F1-4E0D-9605-2F9952D8F84F}"/>
    <cellStyle name="Standard 13 2" xfId="12610" xr:uid="{77F3F4B3-1958-4183-9B3B-D59039AE8974}"/>
    <cellStyle name="Standard 13 3" xfId="24600" xr:uid="{AEC23B89-52A5-439C-9F72-ACE191C04A85}"/>
    <cellStyle name="Standard 14" xfId="7190" xr:uid="{62C5B945-75EA-4737-B3E7-10D1147E10F7}"/>
    <cellStyle name="Standard 14 2" xfId="3978" xr:uid="{1D9A64DA-8912-480B-8021-59802E586E02}"/>
    <cellStyle name="Standard 14 2 2" xfId="12612" xr:uid="{DF2F885B-B727-40D1-9B6A-5F6545B7B425}"/>
    <cellStyle name="Standard 14 2 3" xfId="24327" xr:uid="{72287684-FC91-44B2-9073-BE96A56FE4F0}"/>
    <cellStyle name="Standard 14 3" xfId="12611" xr:uid="{B037F2DF-7029-456A-935F-DC0AA3856955}"/>
    <cellStyle name="Standard 14 4" xfId="24800" xr:uid="{5F6B9182-65BE-42E0-9110-4C099D31C622}"/>
    <cellStyle name="Standard 15" xfId="7069" xr:uid="{BC8FB3A9-0C5E-4666-9C55-42E79A4E8CFC}"/>
    <cellStyle name="Standard 15 2" xfId="7257" xr:uid="{D66F5043-6EC9-40EA-8172-011B113657DC}"/>
    <cellStyle name="Standard 15 2 2" xfId="12614" xr:uid="{093CCF31-8865-4073-8955-CFF1947AF0C0}"/>
    <cellStyle name="Standard 15 2 3" xfId="24852" xr:uid="{ED0CDB5B-F072-4D5F-B8FD-E6493B9D21C2}"/>
    <cellStyle name="Standard 15 3" xfId="12613" xr:uid="{AB59C806-4C62-47A5-BA38-E5627B1BDF31}"/>
    <cellStyle name="Standard 15 4" xfId="24706" xr:uid="{F798CAA6-F6CE-4F7F-B71B-1EDB3803963D}"/>
    <cellStyle name="Standard 16" xfId="7246" xr:uid="{8CF6266D-9090-466A-9BB6-17CE2409B0B8}"/>
    <cellStyle name="Standard 16 2" xfId="5483" xr:uid="{2BA0BEA3-C26D-421D-A3B1-30AC2AC9D53B}"/>
    <cellStyle name="Standard 16 2 2" xfId="12616" xr:uid="{C611E027-ADB6-408C-9541-1C34E3477177}"/>
    <cellStyle name="Standard 16 2 3" xfId="24477" xr:uid="{DC157EEE-645D-43BF-979D-DA21A252BF7B}"/>
    <cellStyle name="Standard 16 3" xfId="12615" xr:uid="{B22A0B2D-FFAF-4A0D-90DE-6157097415CF}"/>
    <cellStyle name="Standard 16 4" xfId="24843" xr:uid="{0DDBAA1B-A48C-4CC3-BEC5-881FEBD220A4}"/>
    <cellStyle name="Standard 17" xfId="7660" xr:uid="{4F340C2C-F455-4BD0-AE72-BA5D8E6CE278}"/>
    <cellStyle name="Standard 17 2" xfId="5387" xr:uid="{2AD77741-6EE1-4987-AE95-FC2C061D1C62}"/>
    <cellStyle name="Standard 17 2 2" xfId="12618" xr:uid="{F79C46CB-E9E3-47C4-9E0F-D563B4949DE1}"/>
    <cellStyle name="Standard 17 2 3" xfId="24464" xr:uid="{D131EC6D-53E9-424A-80C9-9632DF586B28}"/>
    <cellStyle name="Standard 17 3" xfId="12617" xr:uid="{C4D7313D-6C45-48C8-A6C6-94C818D0F10A}"/>
    <cellStyle name="Standard 17 4" xfId="25181" xr:uid="{026F9DC5-EE5F-4BD2-A3A2-5910A149762F}"/>
    <cellStyle name="Standard 18" xfId="7165" xr:uid="{C4BA29A8-0964-4F09-B413-96BC3926B923}"/>
    <cellStyle name="Standard 18 2" xfId="12619" xr:uid="{2A5B4CEB-E65C-4112-824A-A9B819D173E0}"/>
    <cellStyle name="Standard 18 3" xfId="24782" xr:uid="{198EC299-37DA-4F58-AC86-A10F49E2F388}"/>
    <cellStyle name="Standard 19" xfId="7053" xr:uid="{694C9255-044F-47AA-8F5F-ADB1B1B071BC}"/>
    <cellStyle name="Standard 19 2" xfId="12620" xr:uid="{AFBAD647-542C-4357-8D0E-1710D4F3A788}"/>
    <cellStyle name="Standard 19 3" xfId="24692" xr:uid="{F05B6866-D396-4963-ABA0-E93DDA8C79AF}"/>
    <cellStyle name="Standard 2" xfId="6141" xr:uid="{137C62D8-9BB1-4561-B861-0C9CD68C05DE}"/>
    <cellStyle name="Standard 2 10" xfId="2948" xr:uid="{0811DE72-B9A5-4357-860A-289A52C59051}"/>
    <cellStyle name="Standard 2 10 2" xfId="12622" xr:uid="{C51A75CB-6A6C-43E6-91E4-D7A434892C94}"/>
    <cellStyle name="Standard 2 10 3" xfId="24105" xr:uid="{21F383AE-BB7E-4940-A464-DA48100C6104}"/>
    <cellStyle name="Standard 2 11" xfId="7692" xr:uid="{4E2C12F2-85C6-44EF-AA8A-F827F20BFD68}"/>
    <cellStyle name="Standard 2 11 2" xfId="12623" xr:uid="{429C4B74-7FD6-4D09-8563-BB9EF63EA686}"/>
    <cellStyle name="Standard 2 11 3" xfId="25205" xr:uid="{784E36B7-CC85-4D72-A3FE-A7E4252155EA}"/>
    <cellStyle name="Standard 2 12" xfId="7394" xr:uid="{E2E5FDC2-CFCD-4952-BF54-45EA30A37FC5}"/>
    <cellStyle name="Standard 2 12 2" xfId="12624" xr:uid="{82A3D2ED-C4BA-4E64-B015-7F50489CC505}"/>
    <cellStyle name="Standard 2 12 3" xfId="24959" xr:uid="{2406328C-F23D-4139-BA1B-00B3CB44682A}"/>
    <cellStyle name="Standard 2 13" xfId="7455" xr:uid="{9D85EB55-826B-40BC-BB45-884F432D7FFE}"/>
    <cellStyle name="Standard 2 13 2" xfId="12625" xr:uid="{344C8946-D97C-47CA-A208-812C8B6D32E8}"/>
    <cellStyle name="Standard 2 13 3" xfId="25013" xr:uid="{62D92BD7-A849-4203-875A-A7E6FE3620A4}"/>
    <cellStyle name="Standard 2 14" xfId="6930" xr:uid="{A8D5C13C-CD4A-442C-A9A1-D66A203BC065}"/>
    <cellStyle name="Standard 2 14 2" xfId="12626" xr:uid="{75F48BAD-EBB5-4792-AB0F-FA2C759119C4}"/>
    <cellStyle name="Standard 2 14 3" xfId="24597" xr:uid="{CECAB488-3407-4472-BB4C-4E71AE827947}"/>
    <cellStyle name="Standard 2 15" xfId="6914" xr:uid="{D5BBFFCE-8CAE-40E3-9737-A84F082B2415}"/>
    <cellStyle name="Standard 2 15 2" xfId="12627" xr:uid="{4E663EDC-FFE0-4D75-8405-CA6EBE54CEAC}"/>
    <cellStyle name="Standard 2 15 3" xfId="24583" xr:uid="{EE401ACA-3696-492E-9F65-8C1370346266}"/>
    <cellStyle name="Standard 2 16" xfId="6940" xr:uid="{2D2FA8E1-881F-4F81-B5F1-557B3DE484E8}"/>
    <cellStyle name="Standard 2 16 2" xfId="12628" xr:uid="{D2140861-FF14-4C6F-81C2-C61018FC565D}"/>
    <cellStyle name="Standard 2 16 3" xfId="24607" xr:uid="{7A51BBC1-13E4-478C-BEF3-C1D15E6FF933}"/>
    <cellStyle name="Standard 2 17" xfId="7861" xr:uid="{91078CE5-1DDA-4DDE-B0E2-8DC42AD4EE6F}"/>
    <cellStyle name="Standard 2 17 2" xfId="12629" xr:uid="{1A67D420-09F4-4564-9246-E8E3777D3E04}"/>
    <cellStyle name="Standard 2 17 3" xfId="25348" xr:uid="{D655A762-8E02-485E-A474-BC72BD27E97F}"/>
    <cellStyle name="Standard 2 18" xfId="12621" xr:uid="{B5BE4668-BF2F-4E50-8FDB-33EC70B57798}"/>
    <cellStyle name="Standard 2 2" xfId="7596" xr:uid="{DD69869A-465D-4A93-AD48-058D249AF230}"/>
    <cellStyle name="Standard 2 2 2" xfId="12630" xr:uid="{65F19A52-F0D3-4039-904A-040D72F59C63}"/>
    <cellStyle name="Standard 2 2 3" xfId="25131" xr:uid="{8FA4A803-25DA-4F36-B74C-B3A12D054C86}"/>
    <cellStyle name="Standard 2 3" xfId="7360" xr:uid="{3EF924D5-E3B4-46CB-B673-93C07B79242F}"/>
    <cellStyle name="Standard 2 3 2" xfId="7514" xr:uid="{8499EFD0-CB8F-415D-B2CC-5FBE1801925C}"/>
    <cellStyle name="Standard 2 3 2 2" xfId="12632" xr:uid="{C1416E15-E77F-4051-A026-862918BB7E90}"/>
    <cellStyle name="Standard 2 3 2 3" xfId="25062" xr:uid="{07EEA84E-AA0F-4F48-A5FF-3AD83EC65D2E}"/>
    <cellStyle name="Standard 2 3 3" xfId="12631" xr:uid="{DC83C151-41C2-4551-A239-0A8A2E3685F1}"/>
    <cellStyle name="Standard 2 3 4" xfId="24935" xr:uid="{B4253BE8-BEB5-4462-94A3-2764BB765341}"/>
    <cellStyle name="Standard 2 4" xfId="7153" xr:uid="{CF6884D6-ABE3-4CCF-A3F4-4B40D3B8FE1A}"/>
    <cellStyle name="Standard 2 4 2" xfId="12633" xr:uid="{3F213133-3B3B-49AF-A292-6D152904F3F9}"/>
    <cellStyle name="Standard 2 4 3" xfId="24772" xr:uid="{EB962348-08CB-4E27-B573-8BAF4FA44C29}"/>
    <cellStyle name="Standard 2 5" xfId="7552" xr:uid="{EFAA33B2-5AB1-40AD-8446-3FA7B0878C0C}"/>
    <cellStyle name="Standard 2 5 2" xfId="12634" xr:uid="{3AE928CF-ADBA-4595-B3E8-DB61F961F3C0}"/>
    <cellStyle name="Standard 2 5 3" xfId="25092" xr:uid="{F02D3501-1222-4BD1-8399-CBDFD34C5974}"/>
    <cellStyle name="Standard 2 6" xfId="6982" xr:uid="{6226D87D-87F3-482B-8A8F-0D4B2899B754}"/>
    <cellStyle name="Standard 2 6 2" xfId="12635" xr:uid="{EEAAFDE3-79CE-4D55-A5FA-7F922638D5D3}"/>
    <cellStyle name="Standard 2 6 3" xfId="24639" xr:uid="{26AD622B-B97A-4EA6-ACA9-6E692A8C4211}"/>
    <cellStyle name="Standard 2 7" xfId="7328" xr:uid="{F9BA1C57-8A1C-469F-9707-C462CA1624B9}"/>
    <cellStyle name="Standard 2 7 2" xfId="12636" xr:uid="{5A1EEA65-260D-485F-A607-6438AE037EE0}"/>
    <cellStyle name="Standard 2 7 3" xfId="24912" xr:uid="{80ADD231-DBBD-4AF5-A5DC-21A2492F5B4C}"/>
    <cellStyle name="Standard 2 8" xfId="7327" xr:uid="{6A1125DF-B6D2-47CA-A089-988E9C5AEB13}"/>
    <cellStyle name="Standard 2 8 2" xfId="12637" xr:uid="{4EB8F867-2224-432F-9B5A-B33D1C39B76D}"/>
    <cellStyle name="Standard 2 8 3" xfId="24911" xr:uid="{29763A8C-FB56-4AC7-81DD-D2DAEC1E542B}"/>
    <cellStyle name="Standard 2 9" xfId="7045" xr:uid="{3D7E8A58-0610-483C-ADC1-0BF471907253}"/>
    <cellStyle name="Standard 2 9 2" xfId="7416" xr:uid="{A8ACBDA1-FE3F-48F4-BC51-1AEA2B6FDAAB}"/>
    <cellStyle name="Standard 2 9 2 2" xfId="12639" xr:uid="{8CD10C0C-E4CB-46F8-BEAB-BD9E52C541D2}"/>
    <cellStyle name="Standard 2 9 2 3" xfId="24979" xr:uid="{9649E4E5-7A5D-443F-8A76-8C27C52F49D1}"/>
    <cellStyle name="Standard 2 9 3" xfId="12638" xr:uid="{33E9D1C3-EA76-4562-B6B6-B6AB48EE36BD}"/>
    <cellStyle name="Standard 2 9 4" xfId="24687" xr:uid="{ACDE3267-C8F7-4FD9-A586-33F3F4ED8CB9}"/>
    <cellStyle name="Standard 2_MAG QUARTERLY Q3-2009_mit_fx_office2003" xfId="7339" xr:uid="{DA2DFE22-BC78-4AA1-BCDC-883A5CA70DF4}"/>
    <cellStyle name="Standard 20" xfId="7464" xr:uid="{2841E595-B170-4CEF-9AEB-FD13298F2504}"/>
    <cellStyle name="Standard 20 2" xfId="2405" xr:uid="{14C6588E-6881-48C4-AB21-C54F4AC86BEA}"/>
    <cellStyle name="Standard 20 2 2" xfId="12641" xr:uid="{87AFBB35-9C90-40CE-AB91-35A3CB02DE34}"/>
    <cellStyle name="Standard 20 2 3" xfId="24048" xr:uid="{178A2F7C-77FF-4629-A738-2265CCCA2A36}"/>
    <cellStyle name="Standard 20 3" xfId="12640" xr:uid="{A5EDDA16-8C94-4AE4-BF3C-23B0BF3A806B}"/>
    <cellStyle name="Standard 20 4" xfId="25021" xr:uid="{91B5A7AD-18DB-45A1-9BF6-884E26E8FAE4}"/>
    <cellStyle name="Standard 21" xfId="7729" xr:uid="{0DC92DDC-4E89-46DA-85F4-5A59002C43D4}"/>
    <cellStyle name="Standard 21 2" xfId="7102" xr:uid="{768D7C19-2A3E-47B1-A35F-A1EEA1E48D99}"/>
    <cellStyle name="Standard 21 2 2" xfId="12643" xr:uid="{E29BF0D8-9C0C-419E-B4BC-604C5A6172A4}"/>
    <cellStyle name="Standard 21 2 3" xfId="24732" xr:uid="{3344A375-496F-4959-9708-9D0639974516}"/>
    <cellStyle name="Standard 21 3" xfId="12642" xr:uid="{6CE50CF4-0ED6-4957-A6BE-9FB36D05FBF0}"/>
    <cellStyle name="Standard 21 4" xfId="25242" xr:uid="{3E1E050C-2F19-4C3A-9361-973A4CE1EBFD}"/>
    <cellStyle name="Standard 22" xfId="7844" xr:uid="{2A6A0862-FF5B-4903-83AF-E259812769B6}"/>
    <cellStyle name="Standard 22 2" xfId="7155" xr:uid="{21570E82-C7A7-467F-9A0A-E4CB44808519}"/>
    <cellStyle name="Standard 22 2 2" xfId="12645" xr:uid="{A76CCF67-F047-435A-94B8-BA7D4E0CEE7C}"/>
    <cellStyle name="Standard 22 2 3" xfId="24774" xr:uid="{3A11FF9F-68D7-46A1-AA00-8FEB779F8C24}"/>
    <cellStyle name="Standard 22 3" xfId="12644" xr:uid="{8C032F25-D481-4C5D-AF50-11085D943203}"/>
    <cellStyle name="Standard 22 4" xfId="25336" xr:uid="{E58F7756-E1D5-4EFB-9E4E-305C5C8AB1ED}"/>
    <cellStyle name="Standard 23" xfId="7534" xr:uid="{2CD379A4-77DF-4F4A-9139-D17E71C286D9}"/>
    <cellStyle name="Standard 23 2" xfId="7809" xr:uid="{6E2560BD-513C-4CDC-9C63-EEA2A4349B0F}"/>
    <cellStyle name="Standard 23 2 2" xfId="12647" xr:uid="{21E5ABFA-6D60-4667-8124-3C522809A50E}"/>
    <cellStyle name="Standard 23 2 3" xfId="25307" xr:uid="{90BF6794-7BDF-4319-9A31-4C39898AA721}"/>
    <cellStyle name="Standard 23 3" xfId="12646" xr:uid="{4BFD6A06-AAC8-478E-ADEC-3FDDA11F818D}"/>
    <cellStyle name="Standard 23 4" xfId="25079" xr:uid="{67DC4314-91D4-4F34-9C57-5D24D0848599}"/>
    <cellStyle name="Standard 24" xfId="7492" xr:uid="{31DFAAB8-54F3-4EC2-9928-9654096DF058}"/>
    <cellStyle name="Standard 24 2" xfId="7402" xr:uid="{0C6FADB2-9D33-4C80-8CCF-11F4C409A091}"/>
    <cellStyle name="Standard 24 2 2" xfId="12649" xr:uid="{0B4A1267-3421-43DA-8074-1BBA60F932E3}"/>
    <cellStyle name="Standard 24 2 3" xfId="24966" xr:uid="{816740C3-D6CA-4414-91F5-CBE48EEC8430}"/>
    <cellStyle name="Standard 24 3" xfId="12648" xr:uid="{236F8446-B6A0-494E-9382-F245D08124DD}"/>
    <cellStyle name="Standard 24 4" xfId="25045" xr:uid="{937C71C1-569E-4540-9075-D5A3B6F3EC38}"/>
    <cellStyle name="Standard 25" xfId="7585" xr:uid="{76849726-1D08-476E-9605-9E90071EA40F}"/>
    <cellStyle name="Standard 25 2" xfId="7615" xr:uid="{E0A32096-410B-48D9-8CD6-43E5C81DBD50}"/>
    <cellStyle name="Standard 25 2 2" xfId="12651" xr:uid="{48FE7C69-269B-4A56-AE96-467B34AA4216}"/>
    <cellStyle name="Standard 25 2 3" xfId="25146" xr:uid="{D1086080-DF2B-4842-8548-C7020646F3CB}"/>
    <cellStyle name="Standard 25 3" xfId="12650" xr:uid="{4701948B-D1B0-4055-A329-358D95BF3256}"/>
    <cellStyle name="Standard 25 4" xfId="25121" xr:uid="{077401AF-51C5-4A0C-A781-A8303A0D53FF}"/>
    <cellStyle name="Standard 26" xfId="7529" xr:uid="{880E9846-E075-499D-98C4-C9495F282500}"/>
    <cellStyle name="Standard 26 2" xfId="7798" xr:uid="{34582231-E06B-4B28-9642-28A7765503F7}"/>
    <cellStyle name="Standard 26 2 2" xfId="12653" xr:uid="{F67C668B-B1DC-4D0F-9F28-447AD53FB957}"/>
    <cellStyle name="Standard 26 2 3" xfId="25298" xr:uid="{AF77BC9B-96A8-42B4-9213-D48AB2F57DBA}"/>
    <cellStyle name="Standard 26 3" xfId="12652" xr:uid="{B7069407-8D3C-4D7E-86C5-1AE3BAFB282A}"/>
    <cellStyle name="Standard 26 4" xfId="25074" xr:uid="{D5E6271D-1286-40BF-8FCB-F6F0268CDA02}"/>
    <cellStyle name="Standard 27" xfId="7592" xr:uid="{BAEFA09F-B359-4A39-A84E-36B697DFD18F}"/>
    <cellStyle name="Standard 27 2" xfId="7705" xr:uid="{F74787E3-2BBE-4A72-B75D-9626DB688B6E}"/>
    <cellStyle name="Standard 27 2 2" xfId="12655" xr:uid="{3F44F177-5402-43A0-A56E-570363679568}"/>
    <cellStyle name="Standard 27 2 3" xfId="25218" xr:uid="{1D165664-0079-4482-AFBD-36526B1336EB}"/>
    <cellStyle name="Standard 27 3" xfId="12654" xr:uid="{DF97EF6B-E44B-4AC1-886A-8EB9A406A852}"/>
    <cellStyle name="Standard 27 4" xfId="25127" xr:uid="{E811365D-68CE-4DA3-B780-55E9092F5646}"/>
    <cellStyle name="Standard 28" xfId="7731" xr:uid="{AAF18681-0667-4367-BDB0-E61CD1EECE44}"/>
    <cellStyle name="Standard 28 2" xfId="5502" xr:uid="{55209A43-BC4E-4060-A442-DBDD24067144}"/>
    <cellStyle name="Standard 28 2 2" xfId="12657" xr:uid="{17FDAE1C-C68E-4E19-858B-36F229A95021}"/>
    <cellStyle name="Standard 28 2 3" xfId="24491" xr:uid="{7210E113-834A-4A56-887D-508C01D02A4B}"/>
    <cellStyle name="Standard 28 3" xfId="12656" xr:uid="{033BBE5C-A931-4B4F-B04E-7FEBC9EDFCBE}"/>
    <cellStyle name="Standard 28 4" xfId="25244" xr:uid="{D1AF27F0-EC54-45FF-AD08-125135699BD9}"/>
    <cellStyle name="Standard 29" xfId="2603" xr:uid="{B53FCE09-DE1C-4898-9A39-8C164132110B}"/>
    <cellStyle name="Standard 29 2" xfId="7232" xr:uid="{EDB05816-430E-44D4-BEB8-0018E0606C82}"/>
    <cellStyle name="Standard 29 2 2" xfId="12659" xr:uid="{9E2DB6EA-ADFB-40F3-BE7F-6CCF9235818A}"/>
    <cellStyle name="Standard 29 2 3" xfId="24832" xr:uid="{DCEB3120-1D1C-4686-BB49-E11E40EBC75F}"/>
    <cellStyle name="Standard 29 3" xfId="12658" xr:uid="{33B195F2-C1F3-4BF1-B5CF-6E3CFE680B86}"/>
    <cellStyle name="Standard 29 4" xfId="24091" xr:uid="{E4EC3F50-93C9-46E9-A04F-AFF93C037DFC}"/>
    <cellStyle name="Standard 3" xfId="7782" xr:uid="{EB4182AB-F7A5-4282-8E33-28B963DB426F}"/>
    <cellStyle name="Standard 3 2" xfId="7267" xr:uid="{7109BBFA-A986-4519-BCCF-6CE399FE8E7B}"/>
    <cellStyle name="Standard 3 2 2" xfId="7199" xr:uid="{1848057B-D8E0-464B-81D2-16C634FF29D6}"/>
    <cellStyle name="Standard 3 2 2 2" xfId="12662" xr:uid="{223B6EFF-B187-473D-93F6-9D9D8526F03C}"/>
    <cellStyle name="Standard 3 2 2 3" xfId="24807" xr:uid="{35587DCC-3B4A-4E41-BF00-2131EEF124FC}"/>
    <cellStyle name="Standard 3 2 3" xfId="1690" xr:uid="{5835BA3A-C3E0-4315-959E-FFE857215AAE}"/>
    <cellStyle name="Standard 3 2 3 2" xfId="12663" xr:uid="{A6A201F5-508E-452D-9067-B6356D4FF645}"/>
    <cellStyle name="Standard 3 2 3 3" xfId="24025" xr:uid="{F1ECB075-8EA3-4896-BB50-17EC826B8F43}"/>
    <cellStyle name="Standard 3 2 4" xfId="12661" xr:uid="{0AE5FA46-53D2-4BF5-9872-CF4919DD7CCC}"/>
    <cellStyle name="Standard 3 2 5" xfId="24862" xr:uid="{CECE47B8-E5F6-4979-9C06-E7CA177B04A5}"/>
    <cellStyle name="Standard 3 3" xfId="7762" xr:uid="{A926B009-79C9-49C5-AC96-6B0A439BEC76}"/>
    <cellStyle name="Standard 3 3 2" xfId="12664" xr:uid="{AA2BD320-8AF8-40A7-AA95-368DB8FA0C8F}"/>
    <cellStyle name="Standard 3 3 3" xfId="25269" xr:uid="{9D4D7FC2-1D23-4AC6-B685-6E30091C24A2}"/>
    <cellStyle name="Standard 3 4" xfId="7480" xr:uid="{C26D0F23-1D90-441B-AADA-094A69974546}"/>
    <cellStyle name="Standard 3 4 2" xfId="12665" xr:uid="{3951BA15-783A-4CC7-99D6-3E01FA7872F0}"/>
    <cellStyle name="Standard 3 4 3" xfId="25036" xr:uid="{CCB5E230-F1BF-4E66-9311-642D654B82E6}"/>
    <cellStyle name="Standard 3 5" xfId="6943" xr:uid="{C18DCB47-A58F-4A60-B9F7-79AD51630B63}"/>
    <cellStyle name="Standard 3 5 2" xfId="12666" xr:uid="{CBE9C584-DA3C-4276-99EA-B504952CBE0E}"/>
    <cellStyle name="Standard 3 5 3" xfId="24609" xr:uid="{83855AD1-A05E-45F4-A205-BA123F200DB9}"/>
    <cellStyle name="Standard 3 6" xfId="12660" xr:uid="{11A57AE3-8541-4D2C-A554-F6AFEBAD59D6}"/>
    <cellStyle name="Standard 3 7" xfId="25287" xr:uid="{0F31FCD3-89CA-407F-8EFD-D5593C447EFF}"/>
    <cellStyle name="Standard 30" xfId="7546" xr:uid="{7CC87C45-1F36-40DE-B8CF-C14226ADFF1F}"/>
    <cellStyle name="Standard 30 2" xfId="7413" xr:uid="{29F03074-AB83-49C9-B97C-75EA514F0FEF}"/>
    <cellStyle name="Standard 30 2 2" xfId="12668" xr:uid="{812F78CF-2161-4536-99EB-979317BDC6F2}"/>
    <cellStyle name="Standard 30 2 3" xfId="24976" xr:uid="{DF8704D6-2DF1-4CBF-ADE6-8E10B3E7B9E8}"/>
    <cellStyle name="Standard 30 3" xfId="12667" xr:uid="{32FDC8B0-D254-4B30-837F-07DB040BEAD8}"/>
    <cellStyle name="Standard 30 4" xfId="25088" xr:uid="{A47D7B77-EBC6-43FB-AF7A-14946A688B45}"/>
    <cellStyle name="Standard 31" xfId="6887" xr:uid="{6A996CB5-DD4F-4798-AA33-1901E4D7DDA3}"/>
    <cellStyle name="Standard 31 2" xfId="7676" xr:uid="{FBE0F71F-1AF6-4E87-940A-48F258ED6B0D}"/>
    <cellStyle name="Standard 31 2 2" xfId="12670" xr:uid="{57B6ED77-1886-496E-9D73-E68DD46CE02D}"/>
    <cellStyle name="Standard 31 2 3" xfId="25191" xr:uid="{18EE1AD3-7DCF-40C6-B724-60FE112C4884}"/>
    <cellStyle name="Standard 31 3" xfId="12669" xr:uid="{EF62A23A-E40F-4F46-BB1F-C7D1EC3377DD}"/>
    <cellStyle name="Standard 31 4" xfId="24561" xr:uid="{6ADF398E-823E-46B8-A3A3-72018FC85E5E}"/>
    <cellStyle name="Standard 32" xfId="7208" xr:uid="{D7180FD7-03E3-4CD6-8DD0-ED1AE5469C9D}"/>
    <cellStyle name="Standard 32 2" xfId="7504" xr:uid="{5C279E8E-37D6-4A3D-A8B1-C0012231EED8}"/>
    <cellStyle name="Standard 32 2 2" xfId="12672" xr:uid="{58F3111B-FA70-47BE-8CF7-F0E31F8C8EF8}"/>
    <cellStyle name="Standard 32 2 3" xfId="25053" xr:uid="{E436DA61-EBCE-4830-BD6C-414506512018}"/>
    <cellStyle name="Standard 32 3" xfId="12671" xr:uid="{B0EDDA20-0717-44FA-BD8F-51DE6809D679}"/>
    <cellStyle name="Standard 32 4" xfId="24816" xr:uid="{DE4BFE8A-EBB4-4696-BDAC-8F09A0A32605}"/>
    <cellStyle name="Standard 33" xfId="7418" xr:uid="{67CF1711-6F21-42BD-BCB2-330B8627F256}"/>
    <cellStyle name="Standard 33 2" xfId="7414" xr:uid="{7742E177-5CA0-48E7-9DA0-82A9D59667E2}"/>
    <cellStyle name="Standard 33 2 2" xfId="12674" xr:uid="{9E063DE0-D4DC-44CA-BFBF-B4D9A7E433C4}"/>
    <cellStyle name="Standard 33 2 3" xfId="24977" xr:uid="{F2137D42-D3CD-4FCE-962B-10B416EBAAF3}"/>
    <cellStyle name="Standard 33 3" xfId="12673" xr:uid="{0718FFC3-4B6F-4B54-9438-BC0DC9E0B887}"/>
    <cellStyle name="Standard 33 4" xfId="24981" xr:uid="{14557ED1-DA48-4EC7-B442-5E32855517F5}"/>
    <cellStyle name="Standard 34" xfId="7520" xr:uid="{AD8D505E-4AC8-4EA9-A117-AB667AFCD8DA}"/>
    <cellStyle name="Standard 34 2" xfId="7832" xr:uid="{F1D273BA-70C9-48D0-B4F8-2F181E319F9A}"/>
    <cellStyle name="Standard 34 2 2" xfId="12676" xr:uid="{1FD86193-26D7-41E6-92E6-07A5F1CF065A}"/>
    <cellStyle name="Standard 34 2 3" xfId="25324" xr:uid="{69613171-BA03-44B3-9DD2-8A3B9AA76AFE}"/>
    <cellStyle name="Standard 34 3" xfId="12675" xr:uid="{0CB783AF-39C9-4830-9A68-20A2BFC12E00}"/>
    <cellStyle name="Standard 34 4" xfId="25065" xr:uid="{E04EEF2E-9A68-4471-B1E7-F3244DFE4729}"/>
    <cellStyle name="Standard 35" xfId="7026" xr:uid="{5D91D644-8971-4E2B-B316-7450E2F20F03}"/>
    <cellStyle name="Standard 35 2" xfId="3575" xr:uid="{C4A2AAC9-F204-4A4B-ACA8-269D0172868C}"/>
    <cellStyle name="Standard 35 2 2" xfId="12678" xr:uid="{808769B3-3DA6-4B1C-9E26-71BC2880DC07}"/>
    <cellStyle name="Standard 35 2 3" xfId="24176" xr:uid="{C278F02F-FC04-42E2-95D7-52BB4B3F6CCB}"/>
    <cellStyle name="Standard 35 3" xfId="12677" xr:uid="{1572F37A-B436-43F8-A7D6-710C3AFBCE46}"/>
    <cellStyle name="Standard 35 4" xfId="24673" xr:uid="{E443ADE2-2817-4195-ADA5-FAC88E47A028}"/>
    <cellStyle name="Standard 36" xfId="7636" xr:uid="{F97D53FC-DD31-43E8-B4DE-9BEE0B18D4CF}"/>
    <cellStyle name="Standard 36 2" xfId="7469" xr:uid="{FA6C248D-46FC-4247-A110-BC46EC1AF50C}"/>
    <cellStyle name="Standard 36 2 2" xfId="12680" xr:uid="{5C8C1054-EE54-4E18-B854-9E154D117B2D}"/>
    <cellStyle name="Standard 36 2 3" xfId="25026" xr:uid="{496EA7E4-FA74-4788-AC4E-924A440FC256}"/>
    <cellStyle name="Standard 36 3" xfId="12679" xr:uid="{5FF308DD-CF73-4085-9215-86EE750E1AC3}"/>
    <cellStyle name="Standard 36 4" xfId="25161" xr:uid="{46B4BDD0-9CDA-4676-95FE-C5A5E3693A03}"/>
    <cellStyle name="Standard 37" xfId="7655" xr:uid="{69AB3172-8173-4C03-819F-FCC1FD8FEEC8}"/>
    <cellStyle name="Standard 37 2" xfId="7223" xr:uid="{201D6291-1896-47C1-802B-FCE6396E6709}"/>
    <cellStyle name="Standard 37 2 2" xfId="12682" xr:uid="{0B86F7C3-74D9-4999-BF97-60B385292B32}"/>
    <cellStyle name="Standard 37 2 3" xfId="24826" xr:uid="{B17BB670-0F50-43D3-B32A-8A667B6D5DA3}"/>
    <cellStyle name="Standard 37 3" xfId="12681" xr:uid="{BCE5DB3D-6C62-411D-9FA1-1906304A622A}"/>
    <cellStyle name="Standard 37 4" xfId="25176" xr:uid="{0318D75C-8225-4335-AB07-EBC398B08E89}"/>
    <cellStyle name="Standard 38" xfId="7700" xr:uid="{359A3513-BD45-4D21-988C-F02D8C9F1D06}"/>
    <cellStyle name="Standard 38 2" xfId="7422" xr:uid="{28FB6861-6A70-4847-BCE3-1CFA649BF688}"/>
    <cellStyle name="Standard 38 2 2" xfId="12684" xr:uid="{00BE765C-BB2B-4017-9D7B-D4E9D7ECB2A7}"/>
    <cellStyle name="Standard 38 2 3" xfId="24985" xr:uid="{7D8A5976-8421-442A-9454-A90DFD0EBBFE}"/>
    <cellStyle name="Standard 38 3" xfId="12683" xr:uid="{5A9C72B0-6E1D-46E6-85E9-D807EA306FE3}"/>
    <cellStyle name="Standard 38 4" xfId="25213" xr:uid="{2FF8CF20-707D-4607-9409-A51909162467}"/>
    <cellStyle name="Standard 39" xfId="7154" xr:uid="{74D8E672-D193-4210-B61B-DBEA3FC147B8}"/>
    <cellStyle name="Standard 39 2" xfId="5386" xr:uid="{1975763A-2BB3-416E-9865-B90903DFE8DC}"/>
    <cellStyle name="Standard 39 2 2" xfId="12686" xr:uid="{1EFA58C9-92E8-4F1F-8513-7D4D55ED024B}"/>
    <cellStyle name="Standard 39 2 3" xfId="24463" xr:uid="{7859E889-3F5E-4DDB-9EFB-D19285CDD5DE}"/>
    <cellStyle name="Standard 39 3" xfId="12685" xr:uid="{3C4247EC-1AA8-4FAC-98F4-354E693FC0D2}"/>
    <cellStyle name="Standard 39 4" xfId="24773" xr:uid="{558C445E-04E5-43C0-81F1-A2C5F6E89D8D}"/>
    <cellStyle name="Standard 4" xfId="7049" xr:uid="{AFFC9D58-535E-4B71-978E-15727CC48B1F}"/>
    <cellStyle name="Standard 4 2" xfId="5389" xr:uid="{E0460602-FE6A-4CA7-BEA4-2E31F79B1944}"/>
    <cellStyle name="Standard 4 2 2" xfId="12688" xr:uid="{131BE4FD-05BC-4B35-A5FC-127810A7ABB2}"/>
    <cellStyle name="Standard 4 2 3" xfId="24465" xr:uid="{2754EA12-5591-415E-AE13-B6096E940573}"/>
    <cellStyle name="Standard 4 3" xfId="7808" xr:uid="{8F586E14-599D-4C7A-9DA4-76F4E8FFE912}"/>
    <cellStyle name="Standard 4 3 2" xfId="12689" xr:uid="{4BFB1251-73C0-45B6-93C4-24EE54AE7E90}"/>
    <cellStyle name="Standard 4 3 3" xfId="25306" xr:uid="{647C7944-4B21-4DD4-9109-C980805406F3}"/>
    <cellStyle name="Standard 4 4" xfId="7482" xr:uid="{E7924BC3-1B63-4AB8-A1C3-40EF2056D473}"/>
    <cellStyle name="Standard 4 4 2" xfId="12690" xr:uid="{D7E3963A-4E54-4316-9527-3BD3879419EA}"/>
    <cellStyle name="Standard 4 4 3" xfId="25038" xr:uid="{BBF47399-C052-4CD4-8676-C41BE8AAE130}"/>
    <cellStyle name="Standard 4 5" xfId="7766" xr:uid="{C27EB2FC-4948-4DE7-86BA-84D0F61A80B9}"/>
    <cellStyle name="Standard 4 5 2" xfId="12691" xr:uid="{E03651BD-4420-4D20-8E5F-1E5A3CDB466A}"/>
    <cellStyle name="Standard 4 5 3" xfId="25273" xr:uid="{69647549-5AFA-4565-8563-92D412E9D26D}"/>
    <cellStyle name="Standard 4 6" xfId="7340" xr:uid="{FFE4057A-A0CE-4116-A56B-1AEF78D6AA64}"/>
    <cellStyle name="Standard 4 6 2" xfId="12692" xr:uid="{B5299580-6AEB-4CD1-A067-D3878653CA90}"/>
    <cellStyle name="Standard 4 6 3" xfId="24921" xr:uid="{829B99A4-4C13-4A43-B7F9-8F2C772E20B4}"/>
    <cellStyle name="Standard 4 7" xfId="12687" xr:uid="{A9DEEDE0-F3E3-4694-BCD5-490CC7376984}"/>
    <cellStyle name="Standard 4 8" xfId="24689" xr:uid="{44137426-D628-4CB3-97A6-85009E4F567B}"/>
    <cellStyle name="Standard 40" xfId="7270" xr:uid="{0A81029C-6764-4A2F-88F8-A9C9A1F1A593}"/>
    <cellStyle name="Standard 40 2" xfId="7823" xr:uid="{B532158C-57C9-4976-9384-D87A8C7D274C}"/>
    <cellStyle name="Standard 40 2 2" xfId="12694" xr:uid="{D5E6B8F8-5581-4EDD-A647-EC29A26AE738}"/>
    <cellStyle name="Standard 40 2 3" xfId="25317" xr:uid="{FB160378-76EE-4947-8C8C-4508A7BCDF3C}"/>
    <cellStyle name="Standard 40 3" xfId="12693" xr:uid="{2032B2A2-CEB9-4EE4-B67C-F09ED4A40882}"/>
    <cellStyle name="Standard 40 4" xfId="24865" xr:uid="{0938AF74-FFBF-472A-8CB1-5671B97631BF}"/>
    <cellStyle name="Standard 41" xfId="7796" xr:uid="{BB8288E0-16A7-476B-881C-47057D112D7E}"/>
    <cellStyle name="Standard 41 2" xfId="7182" xr:uid="{60D982B5-53BD-4F1D-A036-47967B7A24A4}"/>
    <cellStyle name="Standard 41 2 2" xfId="12696" xr:uid="{8BC56AA7-178C-4D50-82FE-5C52CE4F211B}"/>
    <cellStyle name="Standard 41 2 3" xfId="24793" xr:uid="{04A8C54A-74ED-4302-BC48-D481BF04FABB}"/>
    <cellStyle name="Standard 41 3" xfId="12695" xr:uid="{87C9B7A1-825B-41BF-B4D5-C5EE9B97ABB5}"/>
    <cellStyle name="Standard 41 4" xfId="25296" xr:uid="{4BAC59EF-6A8D-442B-ABD6-D606C871D66E}"/>
    <cellStyle name="Standard 42" xfId="1668" xr:uid="{8B108AFA-9E4B-4836-AD7E-EBE61244715A}"/>
    <cellStyle name="Standard 42 2" xfId="7780" xr:uid="{C771DFBE-4C33-4DAE-BBBA-8F8ABD72B167}"/>
    <cellStyle name="Standard 42 2 2" xfId="12698" xr:uid="{D000EBF5-E003-4061-9688-2358136BAB6C}"/>
    <cellStyle name="Standard 42 2 3" xfId="25285" xr:uid="{6578A2C0-EC12-478D-9807-F449463A41AF}"/>
    <cellStyle name="Standard 42 3" xfId="12697" xr:uid="{23690CCA-2137-45C7-A2B1-2D506AC88E32}"/>
    <cellStyle name="Standard 42 4" xfId="24020" xr:uid="{A5B5BDF6-B658-4CD3-8A38-DD54D543DDCE}"/>
    <cellStyle name="Standard 43" xfId="3899" xr:uid="{85F40B2F-C387-442B-B727-BF45CB2C4BD7}"/>
    <cellStyle name="Standard 43 2" xfId="7070" xr:uid="{AAC6A9A2-A8AD-4A04-B4B7-1D03A973A89E}"/>
    <cellStyle name="Standard 43 2 2" xfId="12700" xr:uid="{985A8339-DC1B-4041-82E1-E287910311F1}"/>
    <cellStyle name="Standard 43 2 3" xfId="24707" xr:uid="{D72E33AA-37BA-4274-9D34-0294993F1E50}"/>
    <cellStyle name="Standard 43 3" xfId="12699" xr:uid="{17FD6E7C-C1F1-4C0E-B722-9EC423FB8F49}"/>
    <cellStyle name="Standard 43 4" xfId="24318" xr:uid="{CC728E82-2D9A-46A7-B75C-1A4CC3AB8B9F}"/>
    <cellStyle name="Standard 44" xfId="7799" xr:uid="{1231AF8D-54AA-4A39-AFBE-D7936A08C6AB}"/>
    <cellStyle name="Standard 44 2" xfId="7441" xr:uid="{EF05A612-4C24-4143-956C-A3D5FCFEC2DE}"/>
    <cellStyle name="Standard 44 2 2" xfId="12702" xr:uid="{47E0130F-A578-48DF-BA94-10A0E5ABD689}"/>
    <cellStyle name="Standard 44 2 3" xfId="25000" xr:uid="{B6CE619E-6183-43F1-825D-794E96CCAEAC}"/>
    <cellStyle name="Standard 44 3" xfId="12701" xr:uid="{4A53BE04-A4A7-4713-8757-54348B73331D}"/>
    <cellStyle name="Standard 44 4" xfId="25299" xr:uid="{CC008AB7-E87D-4767-86D8-9355CADBDA44}"/>
    <cellStyle name="Standard 45" xfId="7677" xr:uid="{608A1CA7-93AB-4EDC-8DDB-F210C4CE982F}"/>
    <cellStyle name="Standard 45 2" xfId="7278" xr:uid="{AF038FF2-A52E-45F6-96E5-3A6909366AFB}"/>
    <cellStyle name="Standard 45 2 2" xfId="12704" xr:uid="{4439C669-9F9E-43F4-9DD2-4F1BAC799277}"/>
    <cellStyle name="Standard 45 2 3" xfId="24871" xr:uid="{636434AB-D6EC-4E06-AB50-C071EEE991CC}"/>
    <cellStyle name="Standard 45 3" xfId="12703" xr:uid="{7704AB73-6343-4D35-96F9-330D6C55F339}"/>
    <cellStyle name="Standard 45 4" xfId="25192" xr:uid="{AD197AC4-1EB1-48DA-BB5B-83FBB5395B4E}"/>
    <cellStyle name="Standard 46" xfId="7730" xr:uid="{22EBE33C-AE77-4C97-BD50-A312F1B0702F}"/>
    <cellStyle name="Standard 46 2" xfId="7238" xr:uid="{0D389592-9084-4AF8-AAB1-AFF5E44F0EE1}"/>
    <cellStyle name="Standard 46 2 2" xfId="12706" xr:uid="{C52258BA-4F09-4044-9E93-D62C173D2755}"/>
    <cellStyle name="Standard 46 2 3" xfId="24837" xr:uid="{6E841B56-C9C7-4D98-A94B-FE1D544E9FA3}"/>
    <cellStyle name="Standard 46 3" xfId="12705" xr:uid="{36E0436F-4D41-4856-B5CD-8AF0E41B8D38}"/>
    <cellStyle name="Standard 46 4" xfId="25243" xr:uid="{C4EED88B-3034-4198-930A-07A0E36CA689}"/>
    <cellStyle name="Standard 47" xfId="7678" xr:uid="{8A064F12-886C-4766-9DC4-E805F07F0AB7}"/>
    <cellStyle name="Standard 47 2" xfId="7313" xr:uid="{8F10D117-7BF0-41F3-AEFB-4CE521FB2FE9}"/>
    <cellStyle name="Standard 47 2 2" xfId="12708" xr:uid="{B6EACC76-1954-4C6F-AF7B-D9438516BD0B}"/>
    <cellStyle name="Standard 47 2 3" xfId="24901" xr:uid="{7B8CEEFF-F4BE-4321-BB21-000F772AD0A7}"/>
    <cellStyle name="Standard 47 3" xfId="12707" xr:uid="{0059BA90-2846-441E-9CD5-78B6C27DC789}"/>
    <cellStyle name="Standard 47 4" xfId="25193" xr:uid="{18457CFD-DBA6-4928-A3FB-079436AB6646}"/>
    <cellStyle name="Standard 48" xfId="7271" xr:uid="{38476874-6273-432A-B450-187F1490D96D}"/>
    <cellStyle name="Standard 48 2" xfId="7562" xr:uid="{642CB37F-B112-403A-ADEA-CC5511E9F35A}"/>
    <cellStyle name="Standard 48 2 2" xfId="12710" xr:uid="{CE07693B-9264-4847-9EFB-BC39009EF492}"/>
    <cellStyle name="Standard 48 2 3" xfId="25098" xr:uid="{E2AE5176-CC7A-4CD3-98BD-5DE742096445}"/>
    <cellStyle name="Standard 48 3" xfId="12709" xr:uid="{B2310022-503C-4347-AF4A-E7FA94234AF1}"/>
    <cellStyle name="Standard 48 4" xfId="24866" xr:uid="{ABCCE830-9FEE-48BB-AC06-9AE4439BC27C}"/>
    <cellStyle name="Standard 49" xfId="5484" xr:uid="{7AD390E1-DF65-414A-8B8A-9A02B8BE5CC9}"/>
    <cellStyle name="Standard 49 2" xfId="3464" xr:uid="{0531914A-6921-442C-B0C3-2A69F2DFF62C}"/>
    <cellStyle name="Standard 49 2 2" xfId="12712" xr:uid="{F569CDB5-0894-4979-8301-5CD63ED908B2}"/>
    <cellStyle name="Standard 49 2 3" xfId="24155" xr:uid="{5FD17376-4F7A-4B6B-8D64-1F924EA98620}"/>
    <cellStyle name="Standard 49 3" xfId="12711" xr:uid="{45A47168-9CDD-4E92-9D53-E976673F3DF7}"/>
    <cellStyle name="Standard 49 4" xfId="24478" xr:uid="{FA6F7F3B-FFE3-4897-813A-B9D657B9038C}"/>
    <cellStyle name="Standard 5" xfId="7183" xr:uid="{20E63522-B92B-40E0-90F6-D88DFB8EA9A3}"/>
    <cellStyle name="Standard 5 10" xfId="7572" xr:uid="{91502252-BF66-4DE4-9727-2034713621DB}"/>
    <cellStyle name="Standard 5 10 2" xfId="12714" xr:uid="{40C3502A-0299-4984-AA41-F1AF274C15BC}"/>
    <cellStyle name="Standard 5 10 3" xfId="25107" xr:uid="{A34D006E-732F-4ADD-B2EE-571F1286FF88}"/>
    <cellStyle name="Standard 5 11" xfId="7681" xr:uid="{6A9431C2-5B5F-443D-9D2B-AC3073A6123A}"/>
    <cellStyle name="Standard 5 11 2" xfId="12715" xr:uid="{B26E0FE5-3F1E-4F0B-93A1-01AC8807057A}"/>
    <cellStyle name="Standard 5 11 3" xfId="25195" xr:uid="{0C9F98CB-FCBF-4EB0-8C86-9E424AFF4FD5}"/>
    <cellStyle name="Standard 5 12" xfId="7612" xr:uid="{DECAD331-E323-4EC1-9494-6855CC1BA27A}"/>
    <cellStyle name="Standard 5 12 2" xfId="12716" xr:uid="{54A16033-686F-4F41-B04A-F14AB63010F3}"/>
    <cellStyle name="Standard 5 12 3" xfId="25143" xr:uid="{561CF2B7-00E1-4266-9379-47554A7F6D53}"/>
    <cellStyle name="Standard 5 13" xfId="3002" xr:uid="{C2B19239-8DDE-4A77-B675-A17E22A671C2}"/>
    <cellStyle name="Standard 5 13 2" xfId="12717" xr:uid="{68859D81-7EDB-4C3B-AE0B-14363178CEA6}"/>
    <cellStyle name="Standard 5 13 3" xfId="24110" xr:uid="{97DCC811-A5D2-4121-8284-A5AE311E015A}"/>
    <cellStyle name="Standard 5 14" xfId="7136" xr:uid="{08D85AF5-C258-45BB-BC74-BB9010DE7BAE}"/>
    <cellStyle name="Standard 5 14 2" xfId="12718" xr:uid="{570FA583-F014-4C7B-BF0D-B9E0EBA9325C}"/>
    <cellStyle name="Standard 5 14 3" xfId="24758" xr:uid="{06CB64C7-9814-4606-91D2-D3A059FBF14B}"/>
    <cellStyle name="Standard 5 15" xfId="7586" xr:uid="{1D580B7E-D6C8-4C35-B30A-3E92F56D8444}"/>
    <cellStyle name="Standard 5 15 2" xfId="12719" xr:uid="{8A9F83DD-EAF7-4B8E-87D3-963114E57CDD}"/>
    <cellStyle name="Standard 5 15 3" xfId="25122" xr:uid="{EFF42B68-D7F1-4BE5-8ABF-B06BBAFEBC4E}"/>
    <cellStyle name="Standard 5 16" xfId="7174" xr:uid="{EC8A6AF9-E8FF-438D-BC0A-A58660C3E6C6}"/>
    <cellStyle name="Standard 5 16 2" xfId="12720" xr:uid="{DE24739E-F590-427A-83AA-E6C3916823C1}"/>
    <cellStyle name="Standard 5 16 3" xfId="24788" xr:uid="{3846E2B5-CD31-4BAA-9BC1-055011AC9233}"/>
    <cellStyle name="Standard 5 17" xfId="12713" xr:uid="{C5C9D317-2E23-48AA-A914-83AF59F64074}"/>
    <cellStyle name="Standard 5 18" xfId="24794" xr:uid="{9D482680-ACB1-4843-B6BD-2CDBC864B255}"/>
    <cellStyle name="Standard 5 2" xfId="6984" xr:uid="{A8A9726E-2153-4852-9674-89A180DE5DB9}"/>
    <cellStyle name="Standard 5 2 2" xfId="12721" xr:uid="{0768E6A1-DA9D-4709-8462-8355F0E181FC}"/>
    <cellStyle name="Standard 5 2 3" xfId="24641" xr:uid="{3FF2ECDB-857A-4F62-B8F8-276EF45E227E}"/>
    <cellStyle name="Standard 5 3" xfId="7702" xr:uid="{84EC3943-5F16-4BA1-AA54-657CAC7958C4}"/>
    <cellStyle name="Standard 5 3 2" xfId="12722" xr:uid="{CD75324A-AA10-4176-AE84-EC102E75E485}"/>
    <cellStyle name="Standard 5 3 3" xfId="25215" xr:uid="{F9E0FDB6-BE3A-4D48-8216-D7EE411895F6}"/>
    <cellStyle name="Standard 5 4" xfId="7364" xr:uid="{4F056B31-3EE8-47D5-A7EA-F0468CAD4B4B}"/>
    <cellStyle name="Standard 5 4 2" xfId="12723" xr:uid="{99F8D5E6-2B51-4562-8EF2-6B4BB770CADE}"/>
    <cellStyle name="Standard 5 4 3" xfId="24937" xr:uid="{E94DF55A-FDB1-45E0-8E2F-8E0014DB0057}"/>
    <cellStyle name="Standard 5 5" xfId="7842" xr:uid="{DD4BAB14-B801-47E1-9589-BEFCD252F9E9}"/>
    <cellStyle name="Standard 5 5 2" xfId="12724" xr:uid="{2DD45887-A63C-41A6-8D80-2B49BA3980D3}"/>
    <cellStyle name="Standard 5 5 3" xfId="25334" xr:uid="{27AECCD1-CC1C-4ABA-B20E-0308CF62F104}"/>
    <cellStyle name="Standard 5 6" xfId="7302" xr:uid="{67D31A7E-2B1F-4D5D-A1F7-A1A0553C37C1}"/>
    <cellStyle name="Standard 5 6 2" xfId="12725" xr:uid="{D50CFB80-336D-4788-9054-0BD10BBAA270}"/>
    <cellStyle name="Standard 5 6 3" xfId="24891" xr:uid="{C4E83657-E3AF-44E4-A94E-C34CD87E4DF0}"/>
    <cellStyle name="Standard 5 7" xfId="7722" xr:uid="{C1827D0E-B0F5-4176-ADAF-6EE7010C48A6}"/>
    <cellStyle name="Standard 5 7 2" xfId="12726" xr:uid="{E91A9767-A7B0-4B12-8391-7A300A9952EF}"/>
    <cellStyle name="Standard 5 7 3" xfId="25235" xr:uid="{E8DA6189-632E-400C-A986-8909B11D48D6}"/>
    <cellStyle name="Standard 5 8" xfId="7007" xr:uid="{9D4F03DD-B52F-4C35-B680-DC75F0E8886A}"/>
    <cellStyle name="Standard 5 8 2" xfId="12727" xr:uid="{E9C4D6B3-0A4A-4970-BE31-EB7E6805AE0C}"/>
    <cellStyle name="Standard 5 8 3" xfId="24656" xr:uid="{DFAF38E1-A753-42AE-A844-F696C084B6BB}"/>
    <cellStyle name="Standard 5 9" xfId="7160" xr:uid="{DECF72CF-A604-4257-A85D-3F18C5450949}"/>
    <cellStyle name="Standard 5 9 2" xfId="12728" xr:uid="{EAC6F1DA-186E-4CDF-8866-21E2B832723E}"/>
    <cellStyle name="Standard 5 9 3" xfId="24777" xr:uid="{D5552FC2-F8CA-4214-A2BF-E6B1C71E12DF}"/>
    <cellStyle name="Standard 50" xfId="7006" xr:uid="{6AF120EF-814A-40F8-B2EA-CB5F27E3F025}"/>
    <cellStyle name="Standard 50 2" xfId="7076" xr:uid="{F2AB7075-B066-4220-8FFC-690F840FA3F5}"/>
    <cellStyle name="Standard 50 2 2" xfId="12730" xr:uid="{8DA3E104-3C57-47DF-8BE2-22A5FF230169}"/>
    <cellStyle name="Standard 50 2 3" xfId="24712" xr:uid="{0E2D158A-ECA6-4378-AEF4-52A4F74C1404}"/>
    <cellStyle name="Standard 50 3" xfId="12729" xr:uid="{DC1626E3-2A8D-424C-8720-A03765988FFD}"/>
    <cellStyle name="Standard 50 4" xfId="24655" xr:uid="{03B6B0BC-AAC6-46A3-A511-FA1583155F19}"/>
    <cellStyle name="Standard 51" xfId="7169" xr:uid="{A8CE7191-0E62-4F50-8DAA-F6CB88BB5617}"/>
    <cellStyle name="Standard 51 2" xfId="7023" xr:uid="{EA161EF0-3E0E-4C59-B4E4-6BC32AE1C0C7}"/>
    <cellStyle name="Standard 51 2 2" xfId="12732" xr:uid="{6447ADA1-AEB7-4DBC-BEE3-ADD8CF3041A6}"/>
    <cellStyle name="Standard 51 2 3" xfId="24670" xr:uid="{2EFBC963-69A9-4981-9074-506CF2E085B6}"/>
    <cellStyle name="Standard 51 3" xfId="12731" xr:uid="{5A5DDE51-B923-42EF-86EE-7A36DD558B3D}"/>
    <cellStyle name="Standard 51 4" xfId="24785" xr:uid="{B5E36C3F-CCF3-43C5-8067-9D5EDAF398AF}"/>
    <cellStyle name="Standard 52" xfId="5495" xr:uid="{BBCD415C-64A0-4679-8316-B52F102D091E}"/>
    <cellStyle name="Standard 52 2" xfId="7252" xr:uid="{D6E6A453-2433-49F7-B935-6A2651422790}"/>
    <cellStyle name="Standard 52 2 2" xfId="12734" xr:uid="{2B6AA260-DA73-4E3B-9B65-1ADCBFAFDC66}"/>
    <cellStyle name="Standard 52 2 3" xfId="24848" xr:uid="{14B1A842-B189-46A6-9169-0E4722F695C4}"/>
    <cellStyle name="Standard 52 3" xfId="12733" xr:uid="{07F05564-347A-4BBE-8A55-E9FF54EBA7D5}"/>
    <cellStyle name="Standard 52 4" xfId="24486" xr:uid="{7806ED30-02CF-415A-9302-FDA15C6C43CE}"/>
    <cellStyle name="Standard 53" xfId="7281" xr:uid="{AAFD6A03-EA27-4689-B5B4-488A9B2C2164}"/>
    <cellStyle name="Standard 53 2" xfId="7803" xr:uid="{96C37DE3-163D-459D-B999-61E769DA7D38}"/>
    <cellStyle name="Standard 53 2 2" xfId="12736" xr:uid="{9F9696FA-760F-49DE-8FBC-F1592862C564}"/>
    <cellStyle name="Standard 53 2 3" xfId="25301" xr:uid="{9E7D6541-775A-42D6-BD6B-73F2E89458B5}"/>
    <cellStyle name="Standard 53 3" xfId="12735" xr:uid="{02BE4714-20B8-4670-9AB9-3B38DE037506}"/>
    <cellStyle name="Standard 53 4" xfId="24874" xr:uid="{F231D84A-FA1F-40C0-B9D5-5ED827E4D58A}"/>
    <cellStyle name="Standard 54" xfId="7661" xr:uid="{3C8ABCBB-E55A-4174-8E91-598D914BD17B}"/>
    <cellStyle name="Standard 54 2" xfId="7419" xr:uid="{EBE7BB2C-636B-4925-B93F-6A82D7976C61}"/>
    <cellStyle name="Standard 54 2 2" xfId="12738" xr:uid="{B111DAE3-D2B9-4510-860D-68F3C9517630}"/>
    <cellStyle name="Standard 54 2 3" xfId="24982" xr:uid="{06607369-83E4-4737-A584-E5887E9E2024}"/>
    <cellStyle name="Standard 54 3" xfId="12737" xr:uid="{CE677DE7-E2EE-4A7C-91FE-5E0B3D64E247}"/>
    <cellStyle name="Standard 54 4" xfId="25182" xr:uid="{1D8E65E7-1CE9-461A-8035-01216400CE06}"/>
    <cellStyle name="Standard 55" xfId="6937" xr:uid="{3ECAD9E5-98AD-4A8B-9E83-E922C0A0CB54}"/>
    <cellStyle name="Standard 55 2" xfId="7838" xr:uid="{C72C385B-BD79-47CD-8F89-2049837D7AAB}"/>
    <cellStyle name="Standard 55 2 2" xfId="12740" xr:uid="{161749CB-50C8-4620-82BD-FBC815A83449}"/>
    <cellStyle name="Standard 55 2 3" xfId="25330" xr:uid="{B44DFCD8-83B8-4F42-A4EB-CD950EC73334}"/>
    <cellStyle name="Standard 55 3" xfId="12739" xr:uid="{1677CF4D-5318-447C-8661-C66256CFB877}"/>
    <cellStyle name="Standard 55 4" xfId="24604" xr:uid="{45273D6D-E0DF-40A5-B757-DF887DE2809D}"/>
    <cellStyle name="Standard 56" xfId="7732" xr:uid="{A808EB7E-B0EC-4B97-A615-6B8761F0D667}"/>
    <cellStyle name="Standard 56 2" xfId="4659" xr:uid="{1B53191D-D784-46E0-8A5B-A807F724379E}"/>
    <cellStyle name="Standard 56 2 2" xfId="12742" xr:uid="{31021F95-82B5-44BD-BC0E-66C6B375BD5F}"/>
    <cellStyle name="Standard 56 2 3" xfId="24432" xr:uid="{F9976F58-92C7-407E-9245-7756C27FB7E3}"/>
    <cellStyle name="Standard 56 3" xfId="12741" xr:uid="{3662729F-2052-48F6-98BC-2A3C9B4432DF}"/>
    <cellStyle name="Standard 56 4" xfId="25245" xr:uid="{C6E4D01C-9B96-47B0-A0D8-DDD3F12AC14F}"/>
    <cellStyle name="Standard 57" xfId="7193" xr:uid="{6767A9C4-578D-4F6C-A9E5-AC7278F0E33D}"/>
    <cellStyle name="Standard 57 2" xfId="2384" xr:uid="{15153DC9-CE05-4C1B-AD4A-72BD7974E5F4}"/>
    <cellStyle name="Standard 57 2 2" xfId="12744" xr:uid="{7388AF24-285E-4DB2-8C3C-C1C427ADDB10}"/>
    <cellStyle name="Standard 57 2 3" xfId="24044" xr:uid="{10E38A71-3745-437E-9A4A-6F6F46DCC355}"/>
    <cellStyle name="Standard 57 3" xfId="12743" xr:uid="{C579654A-F679-418A-B781-DE80A562750B}"/>
    <cellStyle name="Standard 57 4" xfId="24803" xr:uid="{C7DC9E63-6FE0-4CAA-8C4A-135E7568AA7E}"/>
    <cellStyle name="Standard 58" xfId="4132" xr:uid="{51907B17-17F0-4F0C-B5A9-C05A5CD4F725}"/>
    <cellStyle name="Standard 58 2" xfId="7125" xr:uid="{2F5379AD-EDE9-4C5C-A177-539EF10A397F}"/>
    <cellStyle name="Standard 58 2 2" xfId="12746" xr:uid="{37214B53-611A-4FB6-A91C-35E388D883F9}"/>
    <cellStyle name="Standard 58 2 3" xfId="24750" xr:uid="{354DD534-D128-46A2-8A63-47830FE6CD82}"/>
    <cellStyle name="Standard 58 3" xfId="12745" xr:uid="{D7A2316E-CCD1-430F-9CD8-B45E5779EBBD}"/>
    <cellStyle name="Standard 58 4" xfId="24350" xr:uid="{79A1002E-AA2E-41B4-81F7-B86C43493418}"/>
    <cellStyle name="Standard 59" xfId="7783" xr:uid="{112555E5-53BC-4CF5-A161-D0AF189AE273}"/>
    <cellStyle name="Standard 59 2" xfId="3884" xr:uid="{3CE26BCF-0389-44ED-8C51-BDF85C58A514}"/>
    <cellStyle name="Standard 59 2 2" xfId="12748" xr:uid="{DB7DDF75-ADDC-4A57-96FB-A05998B13FD1}"/>
    <cellStyle name="Standard 59 2 3" xfId="24310" xr:uid="{0FC3361B-BF3C-463B-8BF0-4165B95E7B82}"/>
    <cellStyle name="Standard 59 3" xfId="12747" xr:uid="{A517701C-8102-439F-BB5D-083BCAC051FC}"/>
    <cellStyle name="Standard 59 4" xfId="25288" xr:uid="{80F64828-6418-4289-9AB5-7873CFC01A22}"/>
    <cellStyle name="Standard 6" xfId="7793" xr:uid="{A093B2E9-FEB5-4DF8-905F-07F2EB8A1323}"/>
    <cellStyle name="Standard 6 2" xfId="7423" xr:uid="{37CBD1CD-36C5-4853-8237-50F38B601E14}"/>
    <cellStyle name="Standard 6 2 2" xfId="12750" xr:uid="{7E1FB718-42F2-4D73-AF8E-ABB99FC077ED}"/>
    <cellStyle name="Standard 6 2 3" xfId="24986" xr:uid="{1F5B764F-1D71-4099-A059-C534521DD94D}"/>
    <cellStyle name="Standard 6 3" xfId="7566" xr:uid="{69991FD0-8D16-4F5E-B6D2-155C642BB81E}"/>
    <cellStyle name="Standard 6 3 2" xfId="12751" xr:uid="{C2A60B8B-448E-402D-AF0B-09A98BB14E6A}"/>
    <cellStyle name="Standard 6 3 3" xfId="25101" xr:uid="{18E1BC31-E23E-4CE9-86B7-3D8DA870E2B3}"/>
    <cellStyle name="Standard 6 4" xfId="12749" xr:uid="{4B851A4C-4BB0-4D6E-9FF5-168911D2AE7F}"/>
    <cellStyle name="Standard 6 5" xfId="25295" xr:uid="{DEA7035A-B85F-4B63-9C9F-133CE65EA36B}"/>
    <cellStyle name="Standard 60" xfId="7224" xr:uid="{66ADCEBE-D4F3-4EB0-A6D7-ABE39BA3D833}"/>
    <cellStyle name="Standard 60 2" xfId="7544" xr:uid="{C6EAD7DF-FEFB-47D7-AB82-31BB27DCCE49}"/>
    <cellStyle name="Standard 60 2 2" xfId="12753" xr:uid="{BD741F80-A024-4191-B948-4CF3455D4863}"/>
    <cellStyle name="Standard 60 2 3" xfId="25086" xr:uid="{51EA9D8E-A790-493A-8D4F-DDDF0B6050CB}"/>
    <cellStyle name="Standard 60 3" xfId="12752" xr:uid="{177329DD-0BBD-4351-8620-B0B4D90523AA}"/>
    <cellStyle name="Standard 60 4" xfId="24827" xr:uid="{B7870251-F129-4DD2-8B32-BCE8FA1190A9}"/>
    <cellStyle name="Standard 61" xfId="7100" xr:uid="{AB871B73-CEB5-4CD8-8A60-9F5E4BCE3A28}"/>
    <cellStyle name="Standard 61 2" xfId="7513" xr:uid="{4836369F-E0D4-4225-8194-E69AB0D71CB0}"/>
    <cellStyle name="Standard 61 2 2" xfId="12755" xr:uid="{2EA8470C-84AB-41FD-B9B4-65A5EDF01F62}"/>
    <cellStyle name="Standard 61 2 3" xfId="25061" xr:uid="{60643DFC-8273-4AD3-B32D-6918E24131BC}"/>
    <cellStyle name="Standard 61 3" xfId="12754" xr:uid="{DACDBA61-C562-4572-80C1-B4C842712015}"/>
    <cellStyle name="Standard 61 4" xfId="24730" xr:uid="{6342A369-2916-4103-8581-72A51634F6D6}"/>
    <cellStyle name="Standard 62" xfId="7177" xr:uid="{962C1964-618D-4929-AEFB-F3F53E54FA70}"/>
    <cellStyle name="Standard 62 2" xfId="7515" xr:uid="{B7880F18-0FEE-4AD3-9B7A-23CF73278265}"/>
    <cellStyle name="Standard 62 2 2" xfId="12757" xr:uid="{8EA0F0DD-1D69-4FC3-A0B3-4870B3C6A843}"/>
    <cellStyle name="Standard 62 2 3" xfId="25063" xr:uid="{5234C70F-8B05-4C93-B466-43915E6D8604}"/>
    <cellStyle name="Standard 62 3" xfId="12756" xr:uid="{6C2B0A46-A75A-47DC-80F6-8F2B870542A6}"/>
    <cellStyle name="Standard 62 4" xfId="24789" xr:uid="{0FC7980A-9533-4018-A7BB-9A451316115C}"/>
    <cellStyle name="Standard 63" xfId="7420" xr:uid="{B0F2F2CF-BBE3-4E02-8DA9-640C4B6C1808}"/>
    <cellStyle name="Standard 63 2" xfId="7184" xr:uid="{96F0E367-7B15-4E61-9C3A-63ECEB193768}"/>
    <cellStyle name="Standard 63 2 2" xfId="12759" xr:uid="{2F673E52-9CFD-4509-BEA7-A881511A1CC8}"/>
    <cellStyle name="Standard 63 2 3" xfId="24795" xr:uid="{824A67B7-8713-40AF-9232-023BFE52FF9E}"/>
    <cellStyle name="Standard 63 3" xfId="12758" xr:uid="{19B4B5D6-7277-4076-B212-13470638AA94}"/>
    <cellStyle name="Standard 63 4" xfId="24983" xr:uid="{0988969F-D11E-4C40-A0B0-F76BBA1E474B}"/>
    <cellStyle name="Standard 64" xfId="7841" xr:uid="{0868527F-FEE5-4109-886D-924E9ACC03CE}"/>
    <cellStyle name="Standard 64 2" xfId="7625" xr:uid="{E50C9AB5-0B15-4A53-BC1B-C08073B302D2}"/>
    <cellStyle name="Standard 64 2 2" xfId="12761" xr:uid="{21B0E92E-5B20-43DF-8A0F-20609202782C}"/>
    <cellStyle name="Standard 64 2 3" xfId="25152" xr:uid="{F66A4DD2-F852-4C78-B751-FC60F924C6B5}"/>
    <cellStyle name="Standard 64 3" xfId="12760" xr:uid="{D4E202D9-47CB-46E1-A8D5-430346F1339C}"/>
    <cellStyle name="Standard 64 4" xfId="25333" xr:uid="{62342CF9-8813-4000-9456-E5FDF608A8EE}"/>
    <cellStyle name="Standard 65" xfId="7264" xr:uid="{9BC0EF7D-61C2-4AF0-A2CF-109599461D4C}"/>
    <cellStyle name="Standard 65 2" xfId="7301" xr:uid="{41AE865A-A05D-4989-B4A5-8004119FE95D}"/>
    <cellStyle name="Standard 65 2 2" xfId="12763" xr:uid="{A7080B08-FE12-417F-80FD-6D72E01581F2}"/>
    <cellStyle name="Standard 65 2 3" xfId="24890" xr:uid="{52FD9569-EFE6-4315-A983-FF04A06AB09A}"/>
    <cellStyle name="Standard 65 3" xfId="12762" xr:uid="{C0B50A6C-A684-4649-A114-47094A47698E}"/>
    <cellStyle name="Standard 65 4" xfId="24859" xr:uid="{F03560A1-86A9-4DF8-8FDA-277667BC0D34}"/>
    <cellStyle name="Standard 66" xfId="7283" xr:uid="{F5EB9524-64B1-42A7-9D48-BA4DAC768279}"/>
    <cellStyle name="Standard 66 2" xfId="6946" xr:uid="{CD827DF2-5568-4963-A8B5-1BF3C40FF47E}"/>
    <cellStyle name="Standard 66 2 2" xfId="12765" xr:uid="{ADCCBB7B-9F3C-4839-98DE-BBDC8301BDA0}"/>
    <cellStyle name="Standard 66 2 3" xfId="24611" xr:uid="{8DD95F9F-51CE-41C3-949C-FF8B9AF9B629}"/>
    <cellStyle name="Standard 66 3" xfId="12764" xr:uid="{3D7B7D02-B8D3-4647-B814-AD5E9CCC16C6}"/>
    <cellStyle name="Standard 66 4" xfId="24876" xr:uid="{745D6188-F7BB-4158-8CC5-E15F0CCC08AF}"/>
    <cellStyle name="Standard 67" xfId="7098" xr:uid="{3FDCA58B-5496-4B9B-878D-83F3BDF1F6AC}"/>
    <cellStyle name="Standard 67 2" xfId="7495" xr:uid="{CBE19254-9CC2-4381-B969-D52942E61796}"/>
    <cellStyle name="Standard 67 2 2" xfId="12767" xr:uid="{38BB7F8E-BA18-4C3F-8130-3B62B9EA35E4}"/>
    <cellStyle name="Standard 67 2 3" xfId="25046" xr:uid="{84C27708-E246-46D4-8B35-0DED6D61AB31}"/>
    <cellStyle name="Standard 67 3" xfId="12766" xr:uid="{AB0EB06A-D02B-485A-83D1-E9028852DAF5}"/>
    <cellStyle name="Standard 67 4" xfId="24728" xr:uid="{5FD0746A-E01B-4EE0-BF9B-241B3281C181}"/>
    <cellStyle name="Standard 68" xfId="7822" xr:uid="{0E7DCE5C-25F9-429E-BB66-8A1FCC12FCDF}"/>
    <cellStyle name="Standard 68 2" xfId="7706" xr:uid="{AC892A4E-A85D-4D3A-BA6B-FFB9253D30CD}"/>
    <cellStyle name="Standard 68 2 2" xfId="12769" xr:uid="{40E52C65-4C92-49F3-B80E-3BD53F57B8C7}"/>
    <cellStyle name="Standard 68 2 3" xfId="25219" xr:uid="{8AC164C5-5A94-43B7-9613-85F216A1EC17}"/>
    <cellStyle name="Standard 68 3" xfId="12768" xr:uid="{E8312455-F29C-4AD6-AB60-9CEEE26E2017}"/>
    <cellStyle name="Standard 68 4" xfId="25316" xr:uid="{A8ECF18C-9A11-430C-B7A4-1FB5BB8CED18}"/>
    <cellStyle name="Standard 69" xfId="7547" xr:uid="{240030BF-E5EC-4806-A568-B36DB99328B2}"/>
    <cellStyle name="Standard 69 2" xfId="6945" xr:uid="{3CF82332-F6CA-40E3-9DFF-C3A04CAA7B6F}"/>
    <cellStyle name="Standard 69 2 2" xfId="12771" xr:uid="{5D6B7A85-532C-4E79-ADA2-602789AA0DD9}"/>
    <cellStyle name="Standard 69 2 3" xfId="24610" xr:uid="{40597940-C066-4095-BBA4-1BF74ABA0982}"/>
    <cellStyle name="Standard 69 3" xfId="12770" xr:uid="{D16D6EBD-B58D-4334-B1E0-C5A65BE97970}"/>
    <cellStyle name="Standard 69 4" xfId="25089" xr:uid="{821276B1-5579-438E-8B77-09B3ECC0A565}"/>
    <cellStyle name="Standard 7" xfId="1691" xr:uid="{10885E0A-6D77-4242-AD6B-62C423BA0AE2}"/>
    <cellStyle name="Standard 7 2" xfId="12772" xr:uid="{1B1B7B00-6CF9-41A0-A072-9F74EAF61747}"/>
    <cellStyle name="Standard 7 3" xfId="24026" xr:uid="{3DA0DB1F-2CF3-424A-BAC4-8D62205E20A0}"/>
    <cellStyle name="Standard 70" xfId="6939" xr:uid="{99E87999-D933-4813-B189-44189ED25A5E}"/>
    <cellStyle name="Standard 70 2" xfId="6983" xr:uid="{63C0D1DA-9676-4DF5-9CA2-71BD958A3B70}"/>
    <cellStyle name="Standard 70 2 2" xfId="12774" xr:uid="{4C63C9FF-F6F7-47A2-AD6A-7B1AC3C2F92B}"/>
    <cellStyle name="Standard 70 2 3" xfId="24640" xr:uid="{8D8DB2DA-45C3-48EB-AD30-390270DF96A1}"/>
    <cellStyle name="Standard 70 3" xfId="12773" xr:uid="{A275BFD9-3A56-46F2-8FE6-2F8D2D0964DB}"/>
    <cellStyle name="Standard 70 4" xfId="24606" xr:uid="{8618C59B-9CB1-4A46-ABB2-BFF0DC75A851}"/>
    <cellStyle name="Standard 71" xfId="7748" xr:uid="{D4AA5FA4-CFD1-4BC6-853D-60F85E514B80}"/>
    <cellStyle name="Standard 71 2" xfId="7118" xr:uid="{BF80C370-7779-4479-B174-B77F6F6FEA5F}"/>
    <cellStyle name="Standard 71 2 2" xfId="12776" xr:uid="{8C681A0F-2AE3-437D-807C-64CC1BFD37BA}"/>
    <cellStyle name="Standard 71 2 3" xfId="24744" xr:uid="{821B9758-143E-4237-B580-D4B7AC67FDB5}"/>
    <cellStyle name="Standard 71 3" xfId="12775" xr:uid="{F184AE97-0A2E-48E5-9456-DAB426F9E9D6}"/>
    <cellStyle name="Standard 71 4" xfId="25257" xr:uid="{6B8583A6-3E0E-4457-A290-62EEEE00FEFA}"/>
    <cellStyle name="Standard 72" xfId="2383" xr:uid="{5F037BAF-15DE-4F42-B667-D33A8078E2E5}"/>
    <cellStyle name="Standard 72 2" xfId="7687" xr:uid="{94778BD4-122E-463B-875E-9E72D493786D}"/>
    <cellStyle name="Standard 72 2 2" xfId="12778" xr:uid="{06017ACB-0ACF-4456-AF91-B4F867661EA2}"/>
    <cellStyle name="Standard 72 2 3" xfId="25200" xr:uid="{4B94A6C0-C6F5-49FD-9CC7-4B407E057B13}"/>
    <cellStyle name="Standard 72 3" xfId="12777" xr:uid="{8BD1FDD1-9CBC-46F4-9F9A-F29DB86F9279}"/>
    <cellStyle name="Standard 72 4" xfId="24043" xr:uid="{6D99BD97-AD9C-44A1-89E9-5B1125D4F5DF}"/>
    <cellStyle name="Standard 73" xfId="7637" xr:uid="{076A55D7-57A6-4C54-A0DD-55CA541D25B6}"/>
    <cellStyle name="Standard 73 2" xfId="7225" xr:uid="{8F9ADAF3-F168-44BC-85D7-B449DDC8DBB3}"/>
    <cellStyle name="Standard 73 2 2" xfId="12780" xr:uid="{E9C9AA85-C66A-43D9-B854-D42CF3372496}"/>
    <cellStyle name="Standard 73 2 3" xfId="24828" xr:uid="{4B8F3A3B-EBE7-46A4-A28E-49DF791FDD0A}"/>
    <cellStyle name="Standard 73 3" xfId="12779" xr:uid="{4C94D7E7-D9E5-4165-8F28-A0E603A503A2}"/>
    <cellStyle name="Standard 73 4" xfId="25162" xr:uid="{515960B8-A9CA-4EEC-A6A3-FF572911BA1C}"/>
    <cellStyle name="Standard 74" xfId="7468" xr:uid="{DF21C8CD-3CD5-4FA4-ADD9-B817FD93C646}"/>
    <cellStyle name="Standard 74 2" xfId="7128" xr:uid="{6B254F66-ECB0-41FF-A0C8-2AA21D3B5D88}"/>
    <cellStyle name="Standard 74 2 2" xfId="12782" xr:uid="{496F6FB8-5E1D-468D-A7F7-F11E6586A12F}"/>
    <cellStyle name="Standard 74 2 3" xfId="24752" xr:uid="{D6AB6D93-C791-4547-A92D-118266F2EE3F}"/>
    <cellStyle name="Standard 74 3" xfId="12781" xr:uid="{2AA2E738-1914-4750-809A-4F786551F654}"/>
    <cellStyle name="Standard 74 4" xfId="25025" xr:uid="{A795DB18-D5B7-4B18-8F73-70874ABDE8EE}"/>
    <cellStyle name="Standard 75" xfId="7318" xr:uid="{6B859263-D62F-4535-B24D-E754011663FA}"/>
    <cellStyle name="Standard 75 2" xfId="7704" xr:uid="{4F31A077-7D40-4C9F-A580-8E5B34E0B6B2}"/>
    <cellStyle name="Standard 75 2 2" xfId="12784" xr:uid="{F1FCF9D3-8DB5-43D3-BA85-730DD27E1A69}"/>
    <cellStyle name="Standard 75 2 3" xfId="25217" xr:uid="{48F83721-453E-4B36-98D9-F7B151DBFB66}"/>
    <cellStyle name="Standard 75 3" xfId="12783" xr:uid="{5236DB2A-F022-4C11-A3D7-918700324DFF}"/>
    <cellStyle name="Standard 75 4" xfId="24904" xr:uid="{6EED1A61-460B-4E70-8E4E-28AFE20DE44A}"/>
    <cellStyle name="Standard 76" xfId="3882" xr:uid="{89825905-DAA3-4D27-B780-1ED552D7AD83}"/>
    <cellStyle name="Standard 76 2" xfId="7097" xr:uid="{6C482D9D-E13A-4EBB-BD40-1AEB5BD1E274}"/>
    <cellStyle name="Standard 76 2 2" xfId="12786" xr:uid="{146E92DC-728C-4CE6-BE56-5C0F2F4DB6A4}"/>
    <cellStyle name="Standard 76 2 3" xfId="24727" xr:uid="{4C755858-954C-46E5-B213-06EFC12079BD}"/>
    <cellStyle name="Standard 76 3" xfId="12785" xr:uid="{0BA2D6AC-37A6-4793-A3F7-3DF454F963FC}"/>
    <cellStyle name="Standard 76 4" xfId="24308" xr:uid="{4608A0A9-112D-46F8-8E37-B43936DB505C}"/>
    <cellStyle name="Standard 77" xfId="6903" xr:uid="{196665C9-AD0B-48FB-9543-242E20682A10}"/>
    <cellStyle name="Standard 77 2" xfId="7444" xr:uid="{E5D40C13-DCB7-4B4F-9BBE-8E18C205A187}"/>
    <cellStyle name="Standard 77 2 2" xfId="12788" xr:uid="{B5093CC0-48F6-424C-A0AD-58DE7E051C0C}"/>
    <cellStyle name="Standard 77 2 3" xfId="25003" xr:uid="{6CBB2BAE-0927-4E8E-ACD9-83808F73D941}"/>
    <cellStyle name="Standard 77 3" xfId="12787" xr:uid="{61C713D2-049B-489F-BA9B-0E7E94CF75A7}"/>
    <cellStyle name="Standard 77 4" xfId="24573" xr:uid="{878A050D-AC01-41A3-BD3A-0EBF024B63E1}"/>
    <cellStyle name="Standard 78" xfId="7460" xr:uid="{DBD44F77-2468-4608-915B-69586D05B1B7}"/>
    <cellStyle name="Standard 78 2" xfId="7649" xr:uid="{0A87783D-838D-4717-BC51-F40E62FF2139}"/>
    <cellStyle name="Standard 78 2 2" xfId="12790" xr:uid="{E463571B-B5FC-43D0-87EE-1A2DB48B1D6B}"/>
    <cellStyle name="Standard 78 2 3" xfId="25170" xr:uid="{CCFC81FE-A6FF-47DF-B128-6BC33589DFE6}"/>
    <cellStyle name="Standard 78 3" xfId="12789" xr:uid="{71B9CEBD-A05B-4B07-9C58-6865363EBEC1}"/>
    <cellStyle name="Standard 78 4" xfId="25018" xr:uid="{FE493390-44E7-4144-BF36-FD893D15F1BA}"/>
    <cellStyle name="Standard 79" xfId="3839" xr:uid="{72498F8E-A009-449B-B3A0-6151EEED787D}"/>
    <cellStyle name="Standard 79 2" xfId="7335" xr:uid="{0C7029E5-9985-420A-8CA9-EF2A4DAB6D3F}"/>
    <cellStyle name="Standard 79 2 2" xfId="12792" xr:uid="{DA803F2C-9D03-40BC-925D-AF0121C9F492}"/>
    <cellStyle name="Standard 79 2 3" xfId="24917" xr:uid="{4899E7DB-0E6A-42E5-9762-48D551552205}"/>
    <cellStyle name="Standard 79 3" xfId="12791" xr:uid="{0F7D5956-B9EC-4F13-9127-FECC9C5D531F}"/>
    <cellStyle name="Standard 79 4" xfId="24300" xr:uid="{08AD1F5C-193C-4289-A3E3-327E2C9F3A8D}"/>
    <cellStyle name="Standard 8" xfId="7750" xr:uid="{FA15570F-8ED4-495A-B2BA-01FF13F72D56}"/>
    <cellStyle name="Standard 8 2" xfId="7244" xr:uid="{ABA32DCF-90EA-4F22-B8A1-CB8CCBA0F5E2}"/>
    <cellStyle name="Standard 8 2 2" xfId="12794" xr:uid="{4C15A868-101F-4D55-AC92-18FDE884106B}"/>
    <cellStyle name="Standard 8 2 3" xfId="24841" xr:uid="{ACFD4C80-CDF6-43E1-AC08-5E4E038DF462}"/>
    <cellStyle name="Standard 8 3" xfId="12793" xr:uid="{1BE84B5F-6A5A-46BE-BABF-8BCB175833B6}"/>
    <cellStyle name="Standard 8 4" xfId="25259" xr:uid="{347E4E61-87C9-4F24-B032-986833D03B68}"/>
    <cellStyle name="Standard 80" xfId="7343" xr:uid="{EBB4B045-59C2-427E-85D7-BE38DB373BE6}"/>
    <cellStyle name="Standard 80 2" xfId="7377" xr:uid="{7A08DC07-6D27-4667-8223-1554C9A36E4D}"/>
    <cellStyle name="Standard 80 2 2" xfId="12796" xr:uid="{DC30D8C4-C4B9-4FB9-A00A-F26EE80F5F56}"/>
    <cellStyle name="Standard 80 2 3" xfId="24947" xr:uid="{B2C0A57F-8C52-4CD3-B76D-B492EF460EBD}"/>
    <cellStyle name="Standard 80 3" xfId="12795" xr:uid="{5EB716BA-E340-430F-B10E-FF8A4E0A4A7D}"/>
    <cellStyle name="Standard 80 4" xfId="24923" xr:uid="{A41449AF-17A3-4626-84B5-549CD9FAAFBD}"/>
    <cellStyle name="Standard 81" xfId="7839" xr:uid="{A46A8F95-F8D1-4735-BF9F-F8B1BDABBD57}"/>
    <cellStyle name="Standard 81 2" xfId="7024" xr:uid="{A8000CFD-27D2-4FCC-9F12-07D711BA75B6}"/>
    <cellStyle name="Standard 81 2 2" xfId="12798" xr:uid="{513264A8-94CC-4A68-A97A-0AF38B3BE936}"/>
    <cellStyle name="Standard 81 2 3" xfId="24671" xr:uid="{E91A087B-57A0-48A7-A5CF-1859F05EC40B}"/>
    <cellStyle name="Standard 81 3" xfId="12797" xr:uid="{E4874E19-6BEE-4F64-80BB-B5E98177153B}"/>
    <cellStyle name="Standard 81 4" xfId="25331" xr:uid="{BDCA2343-AA14-4768-8CC5-D0FD2D01CC9F}"/>
    <cellStyle name="Standard 82" xfId="7688" xr:uid="{C6828AEE-1A5B-42AC-859B-35F31A3BDF6D}"/>
    <cellStyle name="Standard 82 2" xfId="7781" xr:uid="{D437783C-3B93-4E26-BCB5-C6C79A92193A}"/>
    <cellStyle name="Standard 82 2 2" xfId="12800" xr:uid="{DE2467C1-9DF2-4000-BF8C-65EDBED7DD5E}"/>
    <cellStyle name="Standard 82 2 3" xfId="25286" xr:uid="{20B5548C-53A3-45F1-A569-D78727FB7F11}"/>
    <cellStyle name="Standard 82 3" xfId="12799" xr:uid="{971E47B2-1983-43E2-A756-A72FCDA8553F}"/>
    <cellStyle name="Standard 82 4" xfId="25201" xr:uid="{FF5FA743-411F-4BC6-93FC-6178B24D593F}"/>
    <cellStyle name="Standard 83" xfId="7088" xr:uid="{6B5DC477-25BE-430E-B98B-D090C58F52BA}"/>
    <cellStyle name="Standard 83 2" xfId="7589" xr:uid="{39FB3C24-78E4-4D41-ADDF-8D27FC1750D5}"/>
    <cellStyle name="Standard 83 2 2" xfId="12802" xr:uid="{1B4D5C9E-A003-43F8-A4CB-D4E3A4C3B603}"/>
    <cellStyle name="Standard 83 2 3" xfId="25124" xr:uid="{81DDBC4D-8B9D-4BDC-BE0F-5DCE1E1D0347}"/>
    <cellStyle name="Standard 83 3" xfId="12801" xr:uid="{82F575C9-7E75-49AD-8215-4DA75E7E59B9}"/>
    <cellStyle name="Standard 83 4" xfId="24721" xr:uid="{B8CC7580-E82C-4527-87A0-A0AAB5C7458A}"/>
    <cellStyle name="Standard 84" xfId="7140" xr:uid="{AB767D52-194C-4D07-9017-DC9788BA60B3}"/>
    <cellStyle name="Standard 84 2" xfId="7424" xr:uid="{B181BF88-5433-477F-A90D-0DE622BEBD52}"/>
    <cellStyle name="Standard 84 2 2" xfId="12804" xr:uid="{73A5E421-BD11-4AFD-AD7B-2023715AAC1E}"/>
    <cellStyle name="Standard 84 2 3" xfId="24987" xr:uid="{AE493870-0CD5-4644-A31D-15BE65E4E41C}"/>
    <cellStyle name="Standard 84 3" xfId="12803" xr:uid="{81DC39E4-4331-4E17-A218-8FA9729D458F}"/>
    <cellStyle name="Standard 84 4" xfId="24762" xr:uid="{13457245-B91D-4684-ADB6-F03306A17E89}"/>
    <cellStyle name="Standard 85" xfId="7553" xr:uid="{8D1708B5-42D4-4E13-BE26-866DE0954BD2}"/>
    <cellStyle name="Standard 85 2" xfId="6966" xr:uid="{A5839F75-C2C6-401A-AF48-4D8A293989E8}"/>
    <cellStyle name="Standard 85 2 2" xfId="12806" xr:uid="{26025C4F-9CB5-4493-8D08-823F9434FA51}"/>
    <cellStyle name="Standard 85 2 3" xfId="24630" xr:uid="{20737639-0153-444E-BCCA-4D9BBB97DB5C}"/>
    <cellStyle name="Standard 85 3" xfId="12805" xr:uid="{F45BF49A-4789-401B-8AC3-0DB39388A49F}"/>
    <cellStyle name="Standard 85 4" xfId="25093" xr:uid="{0F5B1DC8-80E6-4591-ABE5-6EC2605AA04F}"/>
    <cellStyle name="Standard 86" xfId="7466" xr:uid="{F01224AF-E10B-40FB-A358-D851E6CD9613}"/>
    <cellStyle name="Standard 86 2" xfId="7508" xr:uid="{A1817AA9-4EB2-4CBF-8F3E-6CAC2D0083FC}"/>
    <cellStyle name="Standard 86 2 2" xfId="12808" xr:uid="{C03D02C0-6201-4E31-AD5F-391984CCEBFC}"/>
    <cellStyle name="Standard 86 2 3" xfId="25057" xr:uid="{66EC889F-51DC-41FE-989F-4C71CC384293}"/>
    <cellStyle name="Standard 86 3" xfId="12807" xr:uid="{FC6B620B-B508-4A1F-B445-54DBA8179B6E}"/>
    <cellStyle name="Standard 86 4" xfId="25023" xr:uid="{218C5776-433F-41A3-96BD-AE1151832762}"/>
    <cellStyle name="Standard 87" xfId="7693" xr:uid="{83BD1EE5-931E-4BB9-BF5A-D9975823156D}"/>
    <cellStyle name="Standard 87 2" xfId="7817" xr:uid="{6B50DFD8-0D11-4190-B66B-9AA0E36C8489}"/>
    <cellStyle name="Standard 87 2 2" xfId="12810" xr:uid="{021A8A12-0FD8-4116-96E5-3CC249701269}"/>
    <cellStyle name="Standard 87 2 3" xfId="25312" xr:uid="{A383813C-F17A-4059-AE19-A14668209B34}"/>
    <cellStyle name="Standard 87 3" xfId="12809" xr:uid="{7C6349EC-7B73-4A55-BA3D-A9ECF7C4DE30}"/>
    <cellStyle name="Standard 87 4" xfId="25206" xr:uid="{E07C1221-1CE6-4B40-A82F-D7D03FA4BC3B}"/>
    <cellStyle name="Standard 88" xfId="7300" xr:uid="{BFC285DE-096A-4CFF-A887-EF49C4B064DE}"/>
    <cellStyle name="Standard 88 2" xfId="5488" xr:uid="{23AC39F8-97AE-41EF-BE05-88687AB2A09A}"/>
    <cellStyle name="Standard 88 2 2" xfId="12812" xr:uid="{2F664B69-4D1A-433A-B0A2-080C4F4A2E54}"/>
    <cellStyle name="Standard 88 2 3" xfId="24481" xr:uid="{8D6D5ED1-D2F3-47E4-AD35-7421AA79834D}"/>
    <cellStyle name="Standard 88 3" xfId="12811" xr:uid="{73717ADE-FDDA-4B63-A1C6-49179BD6D715}"/>
    <cellStyle name="Standard 88 4" xfId="24889" xr:uid="{C2DACDEF-9E24-4147-ACB5-B4462C9D3542}"/>
    <cellStyle name="Standard 89" xfId="7685" xr:uid="{F1B70A14-33AF-4CA1-A955-4F2DB2F3867B}"/>
    <cellStyle name="Standard 89 2" xfId="4647" xr:uid="{6DD69B86-5532-4A48-BD28-F54F3B991A35}"/>
    <cellStyle name="Standard 89 2 2" xfId="12814" xr:uid="{0B0EE982-3001-4D60-96E7-D5C8D3F654B1}"/>
    <cellStyle name="Standard 89 2 3" xfId="24426" xr:uid="{94193FE0-B6F9-49F1-84A5-0B90A587ED93}"/>
    <cellStyle name="Standard 89 3" xfId="12813" xr:uid="{72316100-FB43-4586-8D0D-4EC8B440398E}"/>
    <cellStyle name="Standard 89 4" xfId="25199" xr:uid="{B4583669-4463-48BD-BB65-8FC4E210C97F}"/>
    <cellStyle name="Standard 9" xfId="7291" xr:uid="{B353CEC9-5D7A-439C-B8C8-C4BCD88ECDC5}"/>
    <cellStyle name="Standard 9 2" xfId="5494" xr:uid="{358D5B55-F92A-46EA-AA99-675E2E8C1AEF}"/>
    <cellStyle name="Standard 9 2 2" xfId="12816" xr:uid="{7CBE9A35-E751-450B-8FEA-4CDAAB1C6995}"/>
    <cellStyle name="Standard 9 2 3" xfId="24485" xr:uid="{6F29BF41-576A-4A91-A7C9-A3104F19635C}"/>
    <cellStyle name="Standard 9 3" xfId="6985" xr:uid="{D1CCB82B-B989-418B-9FA9-4FAC71A2BBDC}"/>
    <cellStyle name="Standard 9 3 2" xfId="12817" xr:uid="{0586C4BE-6E97-4B8C-929C-472EF828D6AC}"/>
    <cellStyle name="Standard 9 3 3" xfId="24642" xr:uid="{FEBDA01D-DF35-4E8C-B70B-C0CCEBA5A571}"/>
    <cellStyle name="Standard 9 4" xfId="12815" xr:uid="{61B02201-8347-421F-8C26-7F7CFD9D498C}"/>
    <cellStyle name="Standard 9 5" xfId="24881" xr:uid="{86AACD0B-B845-4FD1-BCBA-CF7A8A73A36B}"/>
    <cellStyle name="Standard 90" xfId="2570" xr:uid="{48EDE03F-0189-4A25-AD4F-57E971071F43}"/>
    <cellStyle name="Standard 90 2" xfId="7217" xr:uid="{35901A59-A50A-4668-B095-EBCF74CC8800}"/>
    <cellStyle name="Standard 90 2 2" xfId="12819" xr:uid="{3A006B56-172B-432C-A781-C50C9B1BC91D}"/>
    <cellStyle name="Standard 90 2 3" xfId="24821" xr:uid="{2E7544CA-69A1-4DD6-A145-51FFF4BE90EC}"/>
    <cellStyle name="Standard 90 3" xfId="12818" xr:uid="{19C91CB6-1125-48B2-95BE-DB1CAE8ED330}"/>
    <cellStyle name="Standard 90 4" xfId="24077" xr:uid="{6D92AE2C-4A97-4292-BB4B-1EB535CC5B02}"/>
    <cellStyle name="Standard 91" xfId="7648" xr:uid="{4C68B4A6-5930-4849-87DF-ED6C50408E82}"/>
    <cellStyle name="Standard 91 2" xfId="7029" xr:uid="{C841B3B3-9A7F-4C16-BA9F-B542B064107B}"/>
    <cellStyle name="Standard 91 2 2" xfId="12821" xr:uid="{6AF06BBC-17D0-40A7-8DFB-7DB44D2C25C8}"/>
    <cellStyle name="Standard 91 2 3" xfId="24675" xr:uid="{167A0D53-DFE2-44B5-98EC-7FAF5BAD1458}"/>
    <cellStyle name="Standard 91 3" xfId="12820" xr:uid="{8C75390C-F131-46CC-920B-AC222BDD2551}"/>
    <cellStyle name="Standard 91 4" xfId="25169" xr:uid="{7B2BBE05-0E66-4D3A-A0FD-6B30C194602E}"/>
    <cellStyle name="Standard 92" xfId="7569" xr:uid="{61D8A296-4A6E-4315-8829-629B85EC5192}"/>
    <cellStyle name="Standard 92 2" xfId="7272" xr:uid="{4FDB74E6-5D49-4096-A9D4-E4C5FB1B0095}"/>
    <cellStyle name="Standard 92 2 2" xfId="12823" xr:uid="{6516B750-332D-40CD-B87F-3EEB4EBBB144}"/>
    <cellStyle name="Standard 92 2 3" xfId="24867" xr:uid="{1DE73F2E-4BD1-4246-B459-F638C1E4AAA1}"/>
    <cellStyle name="Standard 92 3" xfId="12822" xr:uid="{42A94B2A-9E3E-40D9-9DF5-47224AB1D65A}"/>
    <cellStyle name="Standard 92 4" xfId="25104" xr:uid="{FBDD7235-AFF7-4433-AE59-09316A3D2767}"/>
    <cellStyle name="Standard 93" xfId="7669" xr:uid="{7B686970-1E24-4B51-B6DD-1376005616D2}"/>
    <cellStyle name="Standard 93 2" xfId="4632" xr:uid="{A85A82EA-912A-486C-9978-05C9453A6672}"/>
    <cellStyle name="Standard 93 2 2" xfId="12825" xr:uid="{77AA93CA-BA3A-4BEC-9721-4F1E3BDAE5B6}"/>
    <cellStyle name="Standard 93 2 3" xfId="24424" xr:uid="{848E9C7C-3744-41F5-A07B-FBB14615D9A9}"/>
    <cellStyle name="Standard 93 3" xfId="12824" xr:uid="{C2F3B37E-479D-49DF-B7B3-AFA57E1E1A8B}"/>
    <cellStyle name="Standard 93 4" xfId="25186" xr:uid="{421CD6D4-59A2-4EE1-9394-960A47732CF7}"/>
    <cellStyle name="Standard 94" xfId="7726" xr:uid="{3F181C5B-14D1-455A-B2DF-17A256A060F2}"/>
    <cellStyle name="Standard 94 2" xfId="7304" xr:uid="{A7BBBE2A-DD29-4285-8305-8E8101EE3A73}"/>
    <cellStyle name="Standard 94 2 2" xfId="12827" xr:uid="{210B328B-8F11-44B9-B2FF-39345104964A}"/>
    <cellStyle name="Standard 94 2 3" xfId="24893" xr:uid="{EDD50D2E-6A63-48BD-A76A-E469807AC21C}"/>
    <cellStyle name="Standard 94 3" xfId="12826" xr:uid="{E6448997-BD92-42E5-A44B-143A7D84132D}"/>
    <cellStyle name="Standard 94 4" xfId="25239" xr:uid="{2CB9B829-276B-4A1D-A947-E5D8C57A1B9B}"/>
    <cellStyle name="Standard 95" xfId="7349" xr:uid="{913F27AB-31EC-4BC5-914B-40D9869B40A0}"/>
    <cellStyle name="Standard 95 2" xfId="7395" xr:uid="{14D86D5B-80BA-4ECD-9D51-8A286472BD7A}"/>
    <cellStyle name="Standard 95 2 2" xfId="12829" xr:uid="{223B415D-EBD7-41F1-897E-28EA787D1D15}"/>
    <cellStyle name="Standard 95 2 3" xfId="24960" xr:uid="{D9F2AB0C-31E7-4B09-9FD5-556076B648B4}"/>
    <cellStyle name="Standard 95 3" xfId="12828" xr:uid="{BD055DEC-62C1-4402-AE48-3F154DB482A3}"/>
    <cellStyle name="Standard 95 4" xfId="24928" xr:uid="{B7B04C9F-3896-47CD-866A-BCB4E34211CA}"/>
    <cellStyle name="Standard 96" xfId="7277" xr:uid="{6B6FD8F0-4EC9-4FD8-B705-85FC441EEF5C}"/>
    <cellStyle name="Standard 96 2" xfId="6980" xr:uid="{1DB5E4C6-4C39-4500-B780-D32915A8DF63}"/>
    <cellStyle name="Standard 96 2 2" xfId="12831" xr:uid="{019EA365-EBED-43D2-975A-C7D96EF26CF8}"/>
    <cellStyle name="Standard 96 2 3" xfId="24637" xr:uid="{CCD1D5BB-49A6-4015-A0DB-1D14F04FA7E4}"/>
    <cellStyle name="Standard 96 3" xfId="12830" xr:uid="{DA89FA6C-6F0C-4509-BFA7-A5EA8BB583B1}"/>
    <cellStyle name="Standard 96 4" xfId="24870" xr:uid="{14F6DDE0-50C9-4924-A04C-CC27B0BCC809}"/>
    <cellStyle name="Standard 97" xfId="7828" xr:uid="{0FFD94F7-6CBE-4A24-845B-10201DA4B76A}"/>
    <cellStyle name="Standard 97 2" xfId="7109" xr:uid="{3FD06C71-3792-4075-BB1E-3B391FF45019}"/>
    <cellStyle name="Standard 97 2 2" xfId="12833" xr:uid="{AC7D80DA-FE36-4D9B-8EC3-323F97D71BDC}"/>
    <cellStyle name="Standard 97 2 3" xfId="24738" xr:uid="{F18DCA8E-8C36-4A7F-A767-393819CCB19D}"/>
    <cellStyle name="Standard 97 3" xfId="12832" xr:uid="{7CA9BB88-A556-4326-A7C0-C22A2E673326}"/>
    <cellStyle name="Standard 97 4" xfId="25321" xr:uid="{4D970565-9DE9-4ED0-A2C1-F23547CE5F08}"/>
    <cellStyle name="Standard 98" xfId="7511" xr:uid="{422B9CF8-D58C-4C35-956D-75F41A14BD55}"/>
    <cellStyle name="Standard 98 2" xfId="4653" xr:uid="{1E5F5E38-ECCD-4B1F-B060-712050537E06}"/>
    <cellStyle name="Standard 98 2 2" xfId="12835" xr:uid="{4920FD68-6B52-45B2-AFF2-D6C8278218EF}"/>
    <cellStyle name="Standard 98 2 3" xfId="24428" xr:uid="{F8C8304A-2199-4761-BCCC-9235AB63A0E5}"/>
    <cellStyle name="Standard 98 3" xfId="12834" xr:uid="{14B4BAC5-3320-44FE-9747-C3AC53AC0F26}"/>
    <cellStyle name="Standard 98 4" xfId="25059" xr:uid="{F56851F1-0A88-4CD3-AD9C-8CCAE79233AF}"/>
    <cellStyle name="Standard 99" xfId="7170" xr:uid="{A2350642-DA48-4C4F-A176-0DDE5BD7004F}"/>
    <cellStyle name="Standard 99 2" xfId="7201" xr:uid="{B80E97F4-CEB6-4375-B3BE-05C2CDC71A4B}"/>
    <cellStyle name="Standard 99 2 2" xfId="12837" xr:uid="{7ADCF4C1-0072-44FD-994A-3EE5F6DAC67D}"/>
    <cellStyle name="Standard 99 2 3" xfId="24809" xr:uid="{8476E194-4FC1-4528-9CD8-6B47D9694987}"/>
    <cellStyle name="Standard 99 3" xfId="12836" xr:uid="{EF0648AB-632E-4F87-A070-DEADF415C6FE}"/>
    <cellStyle name="Standard 99 4" xfId="24786" xr:uid="{3B7F4B5B-17B0-4DF2-AD5E-CD075B09DCC7}"/>
    <cellStyle name="Standard_CO_Datasheet_Umbau" xfId="6986" xr:uid="{DC7FEEFE-F97C-46BB-9F6D-ED455F541CD0}"/>
    <cellStyle name="Stil 1" xfId="7651" xr:uid="{74313D47-7F99-4CE7-98E8-8DEBE2B1B858}"/>
    <cellStyle name="Stil 1 2" xfId="7207" xr:uid="{A2B1694F-355E-43DD-A4B0-91DD67F6A6EA}"/>
    <cellStyle name="Stil 1 2 2" xfId="12839" xr:uid="{DB680BF8-DFEC-4855-916C-0F628EFFE120}"/>
    <cellStyle name="Stil 1 2 3" xfId="24815" xr:uid="{F2AEA58C-7699-4480-A40E-A6B599B46C38}"/>
    <cellStyle name="Stil 1 3" xfId="7679" xr:uid="{76FCC150-474A-4BE3-AF04-CB4F16FF0B27}"/>
    <cellStyle name="Stil 1 3 2" xfId="12840" xr:uid="{6DE5029C-AD71-47F3-BF3A-2884E91EA2C5}"/>
    <cellStyle name="Stil 1 3 3" xfId="25194" xr:uid="{6A4B97ED-4147-4430-9E80-E5F57707A002}"/>
    <cellStyle name="Stil 1 4" xfId="12838" xr:uid="{DCF6BA1B-1E85-4917-AA4A-EFFE63139BF2}"/>
    <cellStyle name="Stil 1 5" xfId="25172" xr:uid="{B8562D25-1A10-45BC-9338-E93A5F4B3168}"/>
    <cellStyle name="STYL1 - Style1" xfId="409" xr:uid="{31EDAAE2-26A3-45EC-B01D-3C69061A38F1}"/>
    <cellStyle name="STYL1 - Style1 2" xfId="1038" xr:uid="{650FB79F-8225-4992-B640-9D4009BD645B}"/>
    <cellStyle name="STYL1 - Style1 2 2" xfId="6142" xr:uid="{66B719BF-8F42-4336-980B-E79417814BDF}"/>
    <cellStyle name="STYL1 - Style1 2 2 2" xfId="12843" xr:uid="{B4C4DA8E-E211-4A1C-BF2D-011CF99B3442}"/>
    <cellStyle name="STYL1 - Style1 2 2 3" xfId="24516" xr:uid="{34BEF793-032D-4AD0-8583-F4847C007F31}"/>
    <cellStyle name="STYL1 - Style1 2 3" xfId="12842" xr:uid="{AC052C54-E17F-4985-BE52-D4F472153EAA}"/>
    <cellStyle name="STYL1 - Style1 2 4" xfId="23798" xr:uid="{FAE79A39-0C6A-4A36-94B5-EE4EC223C61D}"/>
    <cellStyle name="STYL1 - Style1 3" xfId="12841" xr:uid="{BC8E5309-6AAE-4278-BBEC-A4EAF198369C}"/>
    <cellStyle name="STYL1 - Style1 3 2" xfId="20104" xr:uid="{99CD6DB4-F60D-4623-9A60-7BB4FFB1E0E1}"/>
    <cellStyle name="STYL1 - Style1 3 3" xfId="26484" xr:uid="{EF253818-B4E3-45E9-A6B4-26A3F00B0546}"/>
    <cellStyle name="STYL1 - Style1 4" xfId="22021" xr:uid="{060AA723-8508-4F77-A16C-F6D74A105E30}"/>
    <cellStyle name="STYL2 - Style2" xfId="410" xr:uid="{A3B12102-000F-4237-9B10-2FF4B63BD829}"/>
    <cellStyle name="STYL2 - Style2 2" xfId="1039" xr:uid="{9E6758FC-FFED-44EA-8225-3FB8472BCF2B}"/>
    <cellStyle name="STYL2 - Style2 2 2" xfId="6143" xr:uid="{AB160114-94D5-4C65-B4DC-B48152B1F25C}"/>
    <cellStyle name="STYL2 - Style2 2 2 2" xfId="12846" xr:uid="{6132CB52-CBB4-4DE3-B5DE-ACE50A94758C}"/>
    <cellStyle name="STYL2 - Style2 2 2 3" xfId="24517" xr:uid="{276FC811-72A3-43AE-8CA6-C85229E6E5F7}"/>
    <cellStyle name="STYL2 - Style2 2 3" xfId="12845" xr:uid="{4C8547D8-04DE-4BFD-ADD9-8388795999F2}"/>
    <cellStyle name="STYL2 - Style2 2 4" xfId="23799" xr:uid="{1550FB5B-9CB1-464F-AA36-34C810869851}"/>
    <cellStyle name="STYL2 - Style2 3" xfId="12844" xr:uid="{D3D70921-04EB-43B2-8C56-4A1395B6C29B}"/>
    <cellStyle name="STYL2 - Style2 3 2" xfId="20105" xr:uid="{D4C9354C-9E4F-447F-A8FF-4D677840937C}"/>
    <cellStyle name="STYL2 - Style2 3 3" xfId="26485" xr:uid="{1D5D16A4-DB1B-4BCC-A4F5-3C6D8CE78A00}"/>
    <cellStyle name="STYL2 - Style2 4" xfId="22022" xr:uid="{49FDFAD1-F144-45FE-9512-7289D5E2C23F}"/>
    <cellStyle name="Style 1" xfId="625" xr:uid="{2CBF146B-EC7E-4C99-9AB1-7F7944298335}"/>
    <cellStyle name="Style 1 2" xfId="1156" xr:uid="{7E176F00-DBA6-4D5F-B4B6-D89D4104DC93}"/>
    <cellStyle name="Style 1 2 2" xfId="6145" xr:uid="{608BD07F-0522-41CE-A7D4-6DD27241ED1D}"/>
    <cellStyle name="Style 1 2 2 2" xfId="12849" xr:uid="{A1482517-8D85-4CC1-A7E5-88C4385F4185}"/>
    <cellStyle name="Style 1 2 2 3" xfId="24518" xr:uid="{97696BD7-AE31-4E7C-8199-2B9CE1EB430D}"/>
    <cellStyle name="Style 1 2 3" xfId="12848" xr:uid="{BE2523CA-90E1-489E-9DFC-061E9D0F596B}"/>
    <cellStyle name="Style 1 2 4" xfId="23821" xr:uid="{E6BAB6A5-7881-4E07-B7EC-403F8555A770}"/>
    <cellStyle name="Style 1 3" xfId="6144" xr:uid="{8104405B-7770-42D2-952E-5AFF5444D683}"/>
    <cellStyle name="Style 1 3 2" xfId="12850" xr:uid="{CBA699F7-0F75-43E4-8D9C-E8DD46AC6DFC}"/>
    <cellStyle name="Style 1 4" xfId="12847" xr:uid="{C84DB4D0-0587-4CA5-BC8E-16614D80388D}"/>
    <cellStyle name="Style 1 4 2" xfId="20106" xr:uid="{8EBC24BF-5DAE-43C6-AF24-27404932B314}"/>
    <cellStyle name="Style 1 4 3" xfId="26486" xr:uid="{1D9A00FE-13D8-4B75-9837-DB35BA5BF102}"/>
    <cellStyle name="Style 1 5" xfId="22023" xr:uid="{21DC8287-C154-4D36-A873-FEF2B9FA90AE}"/>
    <cellStyle name="Style 21" xfId="646" xr:uid="{3E67D00C-887A-4A9E-8A03-35919DE4E848}"/>
    <cellStyle name="Style 21 2" xfId="987" xr:uid="{B2EB0FB0-6B19-436D-B1C4-86E904938667}"/>
    <cellStyle name="Style 21 2 2" xfId="6146" xr:uid="{3D099E92-DAED-4E12-9EBD-500DE5E5E8E6}"/>
    <cellStyle name="Style 21 2 2 2" xfId="12853" xr:uid="{E1564310-CED9-4571-8E5B-A076CBF1266F}"/>
    <cellStyle name="Style 21 2 2 3" xfId="24519" xr:uid="{4AD15079-19FF-4CD0-8C90-1C7CFB663A33}"/>
    <cellStyle name="Style 21 2 3" xfId="12852" xr:uid="{6A44502B-02DC-4FE3-BADA-D209B8C5C8E0}"/>
    <cellStyle name="Style 21 2 4" xfId="23776" xr:uid="{EACEAC99-A7C7-4F92-9779-63726D731072}"/>
    <cellStyle name="Style 21 3" xfId="1096" xr:uid="{9F06D823-7EBC-4A5A-BA78-33453B37BC52}"/>
    <cellStyle name="Style 21 3 2" xfId="12854" xr:uid="{113CCFCB-9C58-4859-A482-9EB30A3F4B97}"/>
    <cellStyle name="Style 21 4" xfId="12851" xr:uid="{298CF24A-258D-43A1-9012-5413A3ADAF9F}"/>
    <cellStyle name="Style 22" xfId="307" xr:uid="{1F9CD2A0-2D17-48FD-934D-324ADA78FE16}"/>
    <cellStyle name="Style 22 2" xfId="647" xr:uid="{81422449-4111-4642-AA61-3C03DB917ED9}"/>
    <cellStyle name="Style 22 2 2" xfId="6148" xr:uid="{AB6F66C8-59A6-4DC2-A099-F1FF4A467EFB}"/>
    <cellStyle name="Style 22 2 2 2" xfId="12857" xr:uid="{E1890E01-EEB4-4C91-849B-E5732E6C64A3}"/>
    <cellStyle name="Style 22 2 3" xfId="12856" xr:uid="{63BE9238-499D-45AC-B905-B10FC5222948}"/>
    <cellStyle name="Style 22 3" xfId="6147" xr:uid="{F55027DA-FED2-4E9C-86A9-24EF0DB76716}"/>
    <cellStyle name="Style 22 3 2" xfId="12858" xr:uid="{9842C659-4B64-4BA8-8D78-1C5C1B18E5EF}"/>
    <cellStyle name="Style 22 4" xfId="12855" xr:uid="{86CE9D5D-759A-43F2-AA62-D6583D229E92}"/>
    <cellStyle name="Style 22 4 2" xfId="20108" xr:uid="{E8DCCECE-4EEE-4680-9A05-EDFFDDA08134}"/>
    <cellStyle name="Style 22 4 3" xfId="26487" xr:uid="{51CD09DD-71E2-4B48-BBAB-FF780090B2F4}"/>
    <cellStyle name="Style 22 5" xfId="22028" xr:uid="{6AFC2FE7-AA52-4D22-8F86-B492095FD612}"/>
    <cellStyle name="Style 23" xfId="308" xr:uid="{C54CC8F6-64CD-41FE-AB93-C68C681F08C9}"/>
    <cellStyle name="Style 23 2" xfId="648" xr:uid="{AE79CFA6-BC5B-4130-B030-FA5B838BD0C7}"/>
    <cellStyle name="Style 23 2 2" xfId="6150" xr:uid="{04C67ED7-54DA-4839-B86D-63CC8312C100}"/>
    <cellStyle name="Style 23 2 2 2" xfId="12861" xr:uid="{3930F272-4633-470D-91F2-5A9B90A1BC91}"/>
    <cellStyle name="Style 23 2 3" xfId="12860" xr:uid="{1987165D-A644-48DF-940A-74C5395127CE}"/>
    <cellStyle name="Style 23 3" xfId="6149" xr:uid="{F757513F-6A6B-41E4-B9DD-78F1096CCF7B}"/>
    <cellStyle name="Style 23 3 2" xfId="12862" xr:uid="{7A849811-761C-4DA3-B608-763280118F55}"/>
    <cellStyle name="Style 23 4" xfId="12859" xr:uid="{1EDC4A40-11B9-4C57-B6DB-ECFD5E0EDF41}"/>
    <cellStyle name="Style 23 4 2" xfId="20109" xr:uid="{7AD9C6FD-1DD7-41A9-81AE-21E6AF49CC2B}"/>
    <cellStyle name="Style 23 4 3" xfId="26488" xr:uid="{B07D127C-67EA-4B71-9096-FD6D5C431D0E}"/>
    <cellStyle name="Style 23 5" xfId="22031" xr:uid="{0FA62DF6-836B-4433-9159-3620C5985387}"/>
    <cellStyle name="Style 24" xfId="309" xr:uid="{15DB19DC-295E-48A7-9142-B5384EC5B4F3}"/>
    <cellStyle name="Style 24 2" xfId="649" xr:uid="{ED6EEDC1-009B-4C44-B24E-BBB8033013C3}"/>
    <cellStyle name="Style 24 2 2" xfId="6152" xr:uid="{28335481-13BD-41F1-A5F7-7B8CEFEA2637}"/>
    <cellStyle name="Style 24 2 2 2" xfId="12865" xr:uid="{F980FFFF-7A07-4617-B389-9B78B0E6BD0E}"/>
    <cellStyle name="Style 24 2 3" xfId="12864" xr:uid="{C90F28B3-E62B-4C47-8E68-97748E0BE402}"/>
    <cellStyle name="Style 24 3" xfId="6151" xr:uid="{1EC34669-E20E-45BB-85F1-42A0AA3019B7}"/>
    <cellStyle name="Style 24 3 2" xfId="12866" xr:uid="{9072F433-F9AC-4469-BB0A-29AA84D5EA4B}"/>
    <cellStyle name="Style 24 4" xfId="12863" xr:uid="{0432862C-756D-4435-9CAE-340A26FBE70F}"/>
    <cellStyle name="Style 24 4 2" xfId="20110" xr:uid="{FE5F84ED-89EF-445E-8DEC-82AA83ADDE21}"/>
    <cellStyle name="Style 24 4 3" xfId="26489" xr:uid="{B28282F1-4ECF-4D3D-8DFC-2B54D3B66E11}"/>
    <cellStyle name="Style 24 5" xfId="22034" xr:uid="{FEEAF909-A1DA-41C4-8F15-5EFAFC39001D}"/>
    <cellStyle name="Style 25" xfId="650" xr:uid="{6FB154D9-B142-4E42-9B3C-25A7CFF7CC5C}"/>
    <cellStyle name="Style 25 2" xfId="988" xr:uid="{3710DCDE-902F-4348-AED4-12D97F7156A6}"/>
    <cellStyle name="Style 25 2 2" xfId="6153" xr:uid="{B95DD500-BCEA-4D99-8543-4B089A34FCD6}"/>
    <cellStyle name="Style 25 2 2 2" xfId="12869" xr:uid="{32A3F01B-08D8-4DBB-B8C6-AB62A13E2472}"/>
    <cellStyle name="Style 25 2 2 3" xfId="24520" xr:uid="{C1D1F1BA-C848-4C8D-9733-EB8E59FA0624}"/>
    <cellStyle name="Style 25 2 3" xfId="12868" xr:uid="{73C176E4-40F0-4256-84E4-80B1ACC4F6AF}"/>
    <cellStyle name="Style 25 2 4" xfId="23777" xr:uid="{5E5DFCFC-CF1F-4599-B1A0-C995564E43F2}"/>
    <cellStyle name="Style 25 3" xfId="1097" xr:uid="{EA82D398-ABEC-4D6A-B5A4-7313C6D1B3AF}"/>
    <cellStyle name="Style 25 3 2" xfId="12870" xr:uid="{1B0125BE-7D28-446E-83C5-9BC5EF634472}"/>
    <cellStyle name="Style 25 4" xfId="12867" xr:uid="{0CF64310-609D-4C84-A9DE-51D5B9AB4D7A}"/>
    <cellStyle name="Style 26" xfId="310" xr:uid="{25035ACD-BEA1-47F7-8B78-3D857F11E009}"/>
    <cellStyle name="Style 26 2" xfId="651" xr:uid="{117F2258-86DE-4EA7-8BA4-C8E4D105E67C}"/>
    <cellStyle name="Style 26 2 2" xfId="6155" xr:uid="{9BFB6DFB-2BBF-41E4-A6B4-3AEFF337F2A7}"/>
    <cellStyle name="Style 26 2 2 2" xfId="12873" xr:uid="{3820C679-A044-4A7E-988D-C41C64C705E6}"/>
    <cellStyle name="Style 26 2 3" xfId="12872" xr:uid="{C6C8B735-8912-4A94-AB26-62BBBA8F07E6}"/>
    <cellStyle name="Style 26 3" xfId="6154" xr:uid="{E76AC74F-B03F-468B-A454-16055349CDDB}"/>
    <cellStyle name="Style 26 3 2" xfId="12874" xr:uid="{B2EC69C6-C0DF-4D6D-A3B1-FFAD16B544CC}"/>
    <cellStyle name="Style 26 4" xfId="12871" xr:uid="{A4BCF5E5-EE73-4BCA-9911-A7A4308E73A6}"/>
    <cellStyle name="Style 26 5" xfId="23699" xr:uid="{56C52E2F-99C7-4E50-9590-499C7DF5481E}"/>
    <cellStyle name="Style 27" xfId="311" xr:uid="{0F91B77F-AFB2-4C7C-B978-2CD420C1A9B5}"/>
    <cellStyle name="Style 27 2" xfId="652" xr:uid="{6BD4147C-42EB-4488-9088-B605058013F3}"/>
    <cellStyle name="Style 27 2 2" xfId="6157" xr:uid="{7EA711C5-754D-4DD3-B861-1578D2D313ED}"/>
    <cellStyle name="Style 27 2 2 2" xfId="12877" xr:uid="{DDF56802-8801-4448-92D6-95409FB7C6CD}"/>
    <cellStyle name="Style 27 2 3" xfId="12876" xr:uid="{AADFC8D5-5BB7-4286-BA40-931291513AC0}"/>
    <cellStyle name="Style 27 3" xfId="6156" xr:uid="{DD0ACDE0-FDFF-4011-B13D-1A26E53BB588}"/>
    <cellStyle name="Style 27 3 2" xfId="12878" xr:uid="{6BFBB602-0E93-4143-9885-4693B4DF3284}"/>
    <cellStyle name="Style 27 4" xfId="12875" xr:uid="{0C3E3F11-C62A-4352-AA45-971714A8009A}"/>
    <cellStyle name="Style 27 5" xfId="23700" xr:uid="{3C39B3F9-2B54-42F0-A161-FB2A62EC6B47}"/>
    <cellStyle name="Style 28" xfId="653" xr:uid="{99F94D38-6306-4712-B044-DDA8E67C0E26}"/>
    <cellStyle name="Style 28 2" xfId="989" xr:uid="{22C2FDA2-3867-44F8-ACE9-4C0DA356E9BD}"/>
    <cellStyle name="Style 28 2 2" xfId="6158" xr:uid="{6F191ED2-8F7B-4904-B2EA-EFE8358B378C}"/>
    <cellStyle name="Style 28 2 2 2" xfId="12881" xr:uid="{0F709E4F-9583-46AA-8DB5-9924CBC53CB5}"/>
    <cellStyle name="Style 28 2 2 3" xfId="24521" xr:uid="{5757FA6B-0220-4567-95B2-C88CC2F88AD0}"/>
    <cellStyle name="Style 28 2 3" xfId="12880" xr:uid="{7CD0108D-788E-4167-A703-2D6C3A1AD568}"/>
    <cellStyle name="Style 28 2 4" xfId="23778" xr:uid="{C593C08E-E598-4F99-A54E-DA0847AE8B7C}"/>
    <cellStyle name="Style 28 3" xfId="1098" xr:uid="{FFD73729-9C48-449F-A708-60670EC18134}"/>
    <cellStyle name="Style 28 3 2" xfId="12882" xr:uid="{B8FF6F4E-A5A3-49D0-A72E-F893B1B068D8}"/>
    <cellStyle name="Style 28 4" xfId="12879" xr:uid="{E7A9819E-957B-4284-ACE9-39FC4F328559}"/>
    <cellStyle name="Style 29" xfId="654" xr:uid="{A15EB05D-6C39-4441-AE39-DA9BB00B2BDA}"/>
    <cellStyle name="Style 29 2" xfId="6159" xr:uid="{EC83B833-CCD7-4F12-8B22-0B52CFDFF862}"/>
    <cellStyle name="Style 29 2 2" xfId="12884" xr:uid="{AA06FF06-EEB7-4E2A-B8B0-0291F73564FD}"/>
    <cellStyle name="Style 29 3" xfId="12883" xr:uid="{145F91D5-CC76-4E40-924A-00FAFADF6A08}"/>
    <cellStyle name="Style 30" xfId="655" xr:uid="{35F44F7D-E0EC-4951-8526-3AF3C158318B}"/>
    <cellStyle name="Style 30 2" xfId="990" xr:uid="{529A0D5E-E837-4F6F-A394-9950654D8120}"/>
    <cellStyle name="Style 30 2 2" xfId="6160" xr:uid="{32FA23CB-C16B-4826-950C-E1FA1C263972}"/>
    <cellStyle name="Style 30 2 2 2" xfId="12887" xr:uid="{9364DC41-ED32-40E5-B381-4979A2DF6E53}"/>
    <cellStyle name="Style 30 2 2 3" xfId="24522" xr:uid="{1A39C484-EF99-4001-B7BF-2DC0CF011B5D}"/>
    <cellStyle name="Style 30 2 3" xfId="12886" xr:uid="{E05DAA6C-A69D-411E-B54F-674070655863}"/>
    <cellStyle name="Style 30 2 4" xfId="23779" xr:uid="{F6A51EFF-66C7-422E-A54E-32DDDF03EA39}"/>
    <cellStyle name="Style 30 3" xfId="1099" xr:uid="{4ED921E7-7A7F-4C0E-808E-ACD181366A45}"/>
    <cellStyle name="Style 30 3 2" xfId="12888" xr:uid="{FA1AEAA0-9153-4BCE-835B-C7678D56F3A4}"/>
    <cellStyle name="Style 30 4" xfId="12885" xr:uid="{0EC4C6A3-9197-4DF7-80F3-FE3065A9842B}"/>
    <cellStyle name="Style 31" xfId="656" xr:uid="{ACDA9FD8-A427-4E55-A4D1-F00A768F4EC8}"/>
    <cellStyle name="Style 31 2" xfId="991" xr:uid="{FE3977B2-BF4E-4CF1-BB7C-1C6778CB2327}"/>
    <cellStyle name="Style 31 2 2" xfId="6161" xr:uid="{ADE9E52A-411D-4AC8-9CB5-11EEEE273CE6}"/>
    <cellStyle name="Style 31 2 2 2" xfId="12891" xr:uid="{DB966A9F-15DF-4089-996C-4A3D5935532E}"/>
    <cellStyle name="Style 31 2 2 3" xfId="24523" xr:uid="{66B27202-C818-4255-B683-FC968778BB75}"/>
    <cellStyle name="Style 31 2 3" xfId="12890" xr:uid="{683651B6-E765-41D7-BC06-9D0E6CE1239D}"/>
    <cellStyle name="Style 31 2 4" xfId="23780" xr:uid="{8C0B3774-6F64-4EA1-B129-0C92DAB6E1D7}"/>
    <cellStyle name="Style 31 3" xfId="1100" xr:uid="{1C12083A-C64A-4532-8E9D-3E62FDFB64D1}"/>
    <cellStyle name="Style 31 3 2" xfId="12892" xr:uid="{FE0BFA00-131F-4F52-ADE8-4A69511F9540}"/>
    <cellStyle name="Style 31 4" xfId="12889" xr:uid="{D4F64213-05AF-4110-8CFB-113753A9F4E3}"/>
    <cellStyle name="subhead" xfId="6911" xr:uid="{C8EDE546-9DD7-4328-B685-2A0459977FF6}"/>
    <cellStyle name="subhead 2" xfId="12893" xr:uid="{AB375827-3D5C-4F75-A081-B12D8D4A3EE4}"/>
    <cellStyle name="subhead 3" xfId="24580" xr:uid="{418743CA-3AE6-4ED9-AD2C-A33B56CDEEBB}"/>
    <cellStyle name="SubHeading" xfId="3886" xr:uid="{2D98EE64-EA81-469E-9F5C-9BF05C7E2D78}"/>
    <cellStyle name="SubHeading 2" xfId="6162" xr:uid="{280ABB11-E3CD-415A-979A-2CB53674632E}"/>
    <cellStyle name="SubHeading 2 2" xfId="12895" xr:uid="{DAD8B4B2-9A0F-4A5A-997B-AD8CFE658130}"/>
    <cellStyle name="SubHeading 3" xfId="12894" xr:uid="{E908F4B4-AD3A-4ACF-8431-B01E69F70BA4}"/>
    <cellStyle name="SubScript" xfId="3887" xr:uid="{04E22973-6C05-4CBD-8294-4C3EA94BED3B}"/>
    <cellStyle name="SubScript 2" xfId="6163" xr:uid="{E5932411-5BB8-415C-9397-0BE7E102C641}"/>
    <cellStyle name="SubScript 2 2" xfId="12897" xr:uid="{DB8D6EC4-E938-49FD-B870-39A8C525D6FC}"/>
    <cellStyle name="SubScript 3" xfId="12896" xr:uid="{75CC03FE-22CC-46D6-92CB-034FB6BC3EC4}"/>
    <cellStyle name="SubsidTitle" xfId="3888" xr:uid="{2A5BADF1-85FB-457F-B94A-FD53D8BCE0DD}"/>
    <cellStyle name="SubsidTitle 2" xfId="6164" xr:uid="{6E8A8AE7-BF9E-41FE-86C8-B1EFC4CCC3E7}"/>
    <cellStyle name="SubsidTitle 2 2" xfId="12899" xr:uid="{160AD3CC-0387-46B8-A9F2-CE0AEBE4EA19}"/>
    <cellStyle name="SubsidTitle 3" xfId="12898" xr:uid="{E4F1D782-50B0-400F-87B4-D087A7099019}"/>
    <cellStyle name="subtitulos tabla SCJ" xfId="3889" xr:uid="{533B4E0C-4622-4EAE-9FF4-9CFA00F23081}"/>
    <cellStyle name="subtitulos tabla SCJ 2" xfId="3890" xr:uid="{7C84425A-5753-4886-B4A6-BC348C90B27D}"/>
    <cellStyle name="subtitulos tabla SCJ 2 2" xfId="6166" xr:uid="{4C5AB38D-864D-45C8-89FD-5E1913EEAFCC}"/>
    <cellStyle name="subtitulos tabla SCJ 2 2 2" xfId="12902" xr:uid="{11324AE4-1A17-4D9D-9397-86D0BD4B8754}"/>
    <cellStyle name="subtitulos tabla SCJ 2 3" xfId="8972" xr:uid="{975A6AA4-E356-46D3-94AB-A45520E1BA40}"/>
    <cellStyle name="subtitulos tabla SCJ 2 3 2" xfId="22051" xr:uid="{103CDA2B-0580-46EA-A9E9-41B8B222218E}"/>
    <cellStyle name="subtitulos tabla SCJ 2 3 3" xfId="25982" xr:uid="{8C2DF808-252F-4C68-8B3E-00AAB73F7C9A}"/>
    <cellStyle name="subtitulos tabla SCJ 2 3 3 2" xfId="37158" xr:uid="{B1848015-038D-4558-BF25-127787D5484D}"/>
    <cellStyle name="subtitulos tabla SCJ 2 3 4" xfId="30541" xr:uid="{20D95B46-2CFA-4C12-991C-1E7801D85CC5}"/>
    <cellStyle name="subtitulos tabla SCJ 2 4" xfId="12901" xr:uid="{95C14A07-2412-49FE-9BEB-DAA3B25AB19E}"/>
    <cellStyle name="subtitulos tabla SCJ 3" xfId="3891" xr:uid="{28D80C8B-E48C-4CF4-A581-6309ABA72310}"/>
    <cellStyle name="subtitulos tabla SCJ 3 2" xfId="6167" xr:uid="{E39CDA20-27BF-4C00-A5FD-8030953540DD}"/>
    <cellStyle name="subtitulos tabla SCJ 3 2 2" xfId="12904" xr:uid="{473EAC50-11C9-4348-99E7-E25E622227FE}"/>
    <cellStyle name="subtitulos tabla SCJ 3 3" xfId="8501" xr:uid="{D5D8EDAC-C982-4278-B762-D93A510F863E}"/>
    <cellStyle name="subtitulos tabla SCJ 3 3 2" xfId="22052" xr:uid="{0E8EB6BD-2BD4-423B-9703-6EA26D00D002}"/>
    <cellStyle name="subtitulos tabla SCJ 3 3 3" xfId="25721" xr:uid="{C32DC6DB-9931-4DD5-A8B0-C5A579508941}"/>
    <cellStyle name="subtitulos tabla SCJ 3 3 3 2" xfId="36943" xr:uid="{EB1DB436-5453-4252-89EE-777A9E027305}"/>
    <cellStyle name="subtitulos tabla SCJ 3 3 4" xfId="30142" xr:uid="{ADD254DB-EC1F-4BFF-A31F-87D5C62AECB2}"/>
    <cellStyle name="subtitulos tabla SCJ 3 4" xfId="12903" xr:uid="{5EAAA9CD-465A-41A7-A599-A3BF60210604}"/>
    <cellStyle name="subtitulos tabla SCJ 4" xfId="6168" xr:uid="{27C00B8F-E844-4F1C-8543-9148562A0D1E}"/>
    <cellStyle name="subtitulos tabla SCJ 4 2" xfId="12905" xr:uid="{11B364AD-4205-4E49-996C-C699775BDBBB}"/>
    <cellStyle name="subtitulos tabla SCJ 5" xfId="6169" xr:uid="{B025270A-1F4A-434E-A651-87449D760618}"/>
    <cellStyle name="subtitulos tabla SCJ 5 2" xfId="12906" xr:uid="{7214A5AC-1F1E-46F4-BDC5-4CC7EA19CA40}"/>
    <cellStyle name="subtitulos tabla SCJ 6" xfId="6165" xr:uid="{124F0B8D-0CFB-4E46-B9AB-6318348C3B9E}"/>
    <cellStyle name="subtitulos tabla SCJ 6 2" xfId="12907" xr:uid="{07AAC2AB-625B-47DB-AEF6-42D81019E568}"/>
    <cellStyle name="subtitulos tabla SCJ 7" xfId="8971" xr:uid="{E95098D0-0634-4C5B-AAD7-A313F56F0A94}"/>
    <cellStyle name="subtitulos tabla SCJ 7 2" xfId="22050" xr:uid="{FE330AFA-A999-40BB-8EBF-B7592D526F76}"/>
    <cellStyle name="subtitulos tabla SCJ 7 3" xfId="25981" xr:uid="{94FCC777-B5E4-4215-BA57-ECFFA7BA3F0B}"/>
    <cellStyle name="subtitulos tabla SCJ 7 3 2" xfId="37157" xr:uid="{37C2CEAA-CE72-4D10-B9D8-AA6FD36441CA}"/>
    <cellStyle name="subtitulos tabla SCJ 7 4" xfId="30540" xr:uid="{7B8FD985-CE90-4533-97DE-C2C4BB7A7E0B}"/>
    <cellStyle name="subtitulos tabla SCJ 8" xfId="12900" xr:uid="{036FE7E5-7A39-40FB-9A77-FD287B8B7D28}"/>
    <cellStyle name="Subtotal" xfId="831" xr:uid="{03491302-D3D8-4BCA-AB2E-38E1C2E70726}"/>
    <cellStyle name="Subtotal 2" xfId="6170" xr:uid="{9B1AF3F3-A9F1-4F8F-A8C6-DE3F21ABE7FD}"/>
    <cellStyle name="Subtotal 2 2" xfId="12909" xr:uid="{60CEC058-4B6C-4A6C-B3CB-69F34E713F8A}"/>
    <cellStyle name="Subtotal 3" xfId="3737" xr:uid="{46F9710F-FBC3-4682-B214-C7E83CC88732}"/>
    <cellStyle name="Subtotal 3 2" xfId="12910" xr:uid="{94FA6589-15AC-4E8A-B521-92E57F96F128}"/>
    <cellStyle name="Subtotal 3 3" xfId="24274" xr:uid="{D39FB092-95C8-42D3-98BC-5C94B9966F1B}"/>
    <cellStyle name="Subtotal 4" xfId="7621" xr:uid="{4A6E2F5D-E31E-4AF7-8B12-9643F7E6F22F}"/>
    <cellStyle name="Subtotal 4 2" xfId="12911" xr:uid="{C9118E7B-DC2A-44A1-BE00-CA11581382F9}"/>
    <cellStyle name="Subtotal 4 3" xfId="25149" xr:uid="{2F3B910A-1C35-496E-B40A-F669C0A06FAF}"/>
    <cellStyle name="Subtotal 5" xfId="12908" xr:uid="{9788AA2B-70E3-4513-AABC-0DEF75AD20A1}"/>
    <cellStyle name="Suma" xfId="832" xr:uid="{13138E76-21DF-4D82-AAD3-6847F057A512}"/>
    <cellStyle name="Suma 2" xfId="6172" xr:uid="{4C7BA732-B429-4413-8FFB-C2660D6C9751}"/>
    <cellStyle name="Suma 2 2" xfId="12913" xr:uid="{6068C4FF-235F-4F0C-A7F8-018CC35F8103}"/>
    <cellStyle name="Suma 3" xfId="6173" xr:uid="{145FD8F9-08AE-439D-A3C0-3F0D69321021}"/>
    <cellStyle name="Suma 3 2" xfId="12914" xr:uid="{E48D5A3E-FCF7-41BE-B1B5-4F4971F49CC6}"/>
    <cellStyle name="Suma 4" xfId="6171" xr:uid="{4E51F204-D0E1-44B8-9DD5-71A2E29BA489}"/>
    <cellStyle name="Suma 4 2" xfId="12915" xr:uid="{E5C3D0FD-3A6C-4C24-8E26-E1C4352C8B33}"/>
    <cellStyle name="Suma 5" xfId="9294" xr:uid="{16C73188-4484-4E11-BE92-7E786DA2A702}"/>
    <cellStyle name="Suma 5 2" xfId="22054" xr:uid="{30619869-15FF-409C-9BA8-E1B44FC71DFA}"/>
    <cellStyle name="Suma 5 3" xfId="26105" xr:uid="{7EDD4CCB-CC6B-493F-9F72-73C41198BDB5}"/>
    <cellStyle name="Suma 5 3 2" xfId="37259" xr:uid="{20BA4AE1-C51C-41C9-9468-5F45CF8BB539}"/>
    <cellStyle name="Suma 5 4" xfId="30837" xr:uid="{9E494ACC-B843-4C1F-893D-18A7EFC25D9F}"/>
    <cellStyle name="Suma 6" xfId="12912" xr:uid="{7F1B6BE4-BFC6-429A-9390-F88A07B82509}"/>
    <cellStyle name="Summe" xfId="7626" xr:uid="{68715D67-3C43-4DF5-924C-BBADF6F25E6D}"/>
    <cellStyle name="Summe 2" xfId="12916" xr:uid="{E7720E48-3CA7-42B5-B6DA-43A74008DCA9}"/>
    <cellStyle name="Summe 3" xfId="25153" xr:uid="{BE54714C-B6CF-4DA9-BD38-9DA32A1AC640}"/>
    <cellStyle name="SuperScript" xfId="3892" xr:uid="{36FF3E8A-0566-4826-9456-1468A08881A0}"/>
    <cellStyle name="SuperScript 2" xfId="6174" xr:uid="{0298D8BC-7610-4EC7-8ABF-F4BFABDC407C}"/>
    <cellStyle name="SuperScript 2 2" xfId="12918" xr:uid="{9DB0800E-1023-404A-B0DE-AB03DF6A8274}"/>
    <cellStyle name="SuperScript 3" xfId="12917" xr:uid="{FDC419C8-907D-4082-BADE-0CA794C2C9DF}"/>
    <cellStyle name="Table Head" xfId="411" xr:uid="{6E51021A-9119-4C3E-805F-0E5D3C6F4A54}"/>
    <cellStyle name="Table Head 2" xfId="992" xr:uid="{1AAFF909-8990-4B81-A0B5-2E65C6C5DA4C}"/>
    <cellStyle name="Table Head 2 2" xfId="6176" xr:uid="{67CED436-ED9E-4BC7-8777-1526B43DB1F9}"/>
    <cellStyle name="Table Head 2 2 2" xfId="12921" xr:uid="{3663DCFE-D668-486D-93AD-DD9050030E92}"/>
    <cellStyle name="Table Head 2 3" xfId="3893" xr:uid="{EF89B8ED-0538-4004-97D8-FEDCDD4005BB}"/>
    <cellStyle name="Table Head 2 3 2" xfId="12922" xr:uid="{7B473CAF-CA0F-43E6-A0E1-B3A9D2773033}"/>
    <cellStyle name="Table Head 2 3 3" xfId="24312" xr:uid="{F2CF98D9-6423-4B44-8335-8DE49E1CDD53}"/>
    <cellStyle name="Table Head 2 4" xfId="12920" xr:uid="{D386B559-371D-4BC4-A451-002D248D68ED}"/>
    <cellStyle name="Table Head 2 5" xfId="23781" xr:uid="{72E10546-E863-4F8B-9B6D-BD9D6DE73ADF}"/>
    <cellStyle name="Table Head 3" xfId="6175" xr:uid="{2BF85A47-4415-44EF-9607-858A762F84A4}"/>
    <cellStyle name="Table Head 3 2" xfId="12923" xr:uid="{D5349577-6702-48AE-B5BB-1A51E1C3AA57}"/>
    <cellStyle name="Table Head 4" xfId="12919" xr:uid="{B50ECE50-6E87-465D-BE00-20890BD2045D}"/>
    <cellStyle name="Table Head Aligned" xfId="412" xr:uid="{B1EA353D-E8B0-4936-9442-8B0AE233EBF2}"/>
    <cellStyle name="Table Head Aligned 2" xfId="993" xr:uid="{59C243D1-10E1-4033-87E3-638D6EF27176}"/>
    <cellStyle name="Table Head Aligned 2 2" xfId="6179" xr:uid="{456E9569-ABE7-43D6-ACA1-7647E107ADD6}"/>
    <cellStyle name="Table Head Aligned 2 2 2" xfId="12926" xr:uid="{8DFDA4B9-88F8-4587-82DF-0B49BC5E9BAD}"/>
    <cellStyle name="Table Head Aligned 2 3" xfId="6178" xr:uid="{9F85B2EF-8F60-4965-AD76-12FEE8A2686A}"/>
    <cellStyle name="Table Head Aligned 2 3 2" xfId="12927" xr:uid="{0C928F71-0FC5-47AC-B044-27A004796245}"/>
    <cellStyle name="Table Head Aligned 2 4" xfId="3894" xr:uid="{6CE1804F-EF9A-423B-9F75-0E1BD854AA4B}"/>
    <cellStyle name="Table Head Aligned 2 4 2" xfId="8748" xr:uid="{E23626B9-0C24-4634-A24F-EF7907469DE8}"/>
    <cellStyle name="Table Head Aligned 2 4 2 2" xfId="15293" xr:uid="{C44A26B2-6715-42C2-9FB3-0AC4492006B7}"/>
    <cellStyle name="Table Head Aligned 2 4 2 2 2" xfId="27601" xr:uid="{E53B1B86-5312-4EDA-AADE-5C0FE9C67DDB}"/>
    <cellStyle name="Table Head Aligned 2 4 2 2 2 2" xfId="29189" xr:uid="{024BF502-751E-46E0-8C90-77F817AF22D5}"/>
    <cellStyle name="Table Head Aligned 2 4 3" xfId="12928" xr:uid="{F1BEA4CB-8345-4C3E-842C-AE6BF5D65EAE}"/>
    <cellStyle name="Table Head Aligned 2 4 4" xfId="24313" xr:uid="{8FF9C62E-0F37-4A79-9EB8-72F6223419BC}"/>
    <cellStyle name="Table Head Aligned 2 4 4 2" xfId="29134" xr:uid="{E000EE3A-74AC-43CF-B0CD-BDAFA60AA5AE}"/>
    <cellStyle name="Table Head Aligned 2 5" xfId="8378" xr:uid="{79B4D3B2-3C92-4C31-8D13-DDD56A9FB37F}"/>
    <cellStyle name="Table Head Aligned 2 5 2" xfId="12929" xr:uid="{97F2965B-B166-4310-97D7-FE01BC1391D5}"/>
    <cellStyle name="Table Head Aligned 2 5 3" xfId="15294" xr:uid="{C519C08A-57DC-4013-BEDC-D6AC90736858}"/>
    <cellStyle name="Table Head Aligned 2 5 3 2" xfId="27602" xr:uid="{990460DC-E45F-4C2C-8E30-EC517C20DED4}"/>
    <cellStyle name="Table Head Aligned 2 5 3 2 2" xfId="29190" xr:uid="{F544C53B-0DC2-4A02-B04E-AA9FC0238FBB}"/>
    <cellStyle name="Table Head Aligned 2 5 4" xfId="25674" xr:uid="{C54B25E0-76DA-4A8A-AC3B-EED7CF8361DE}"/>
    <cellStyle name="Table Head Aligned 2 5 4 2" xfId="21810" xr:uid="{328DD788-FC3B-47DE-B6ED-49C3F5ACB49C}"/>
    <cellStyle name="Table Head Aligned 2 6" xfId="8470" xr:uid="{DB91A9FB-502A-4EF1-83B6-E87911328C5D}"/>
    <cellStyle name="Table Head Aligned 2 6 2" xfId="15295" xr:uid="{2263BBA0-931A-4489-8DCA-B700A33AC92B}"/>
    <cellStyle name="Table Head Aligned 2 6 2 2" xfId="27603" xr:uid="{428531A6-47FA-4023-9436-F04DFDA78A0B}"/>
    <cellStyle name="Table Head Aligned 2 6 2 2 2" xfId="29191" xr:uid="{442BB4C0-12D1-4BB4-AA09-2CF98EBD7B46}"/>
    <cellStyle name="Table Head Aligned 2 6 3" xfId="22058" xr:uid="{C60AF4CC-8995-48D5-907F-B0B8701F7AA1}"/>
    <cellStyle name="Table Head Aligned 2 6 4" xfId="25711" xr:uid="{14CF455F-5CAD-43BD-954C-530D11B39BED}"/>
    <cellStyle name="Table Head Aligned 2 6 4 2" xfId="20860" xr:uid="{DDC59E3D-2E82-4C9B-8BE5-B80B4338AFF8}"/>
    <cellStyle name="Table Head Aligned 2 7" xfId="12925" xr:uid="{5DAA7C53-257E-4B09-8E87-1685394FCFBE}"/>
    <cellStyle name="Table Head Aligned 2 8" xfId="23782" xr:uid="{21D6240D-0DDC-46D2-A289-2D5C481C81FA}"/>
    <cellStyle name="Table Head Aligned 2 8 2" xfId="26964" xr:uid="{09CDDB4D-349F-4C64-B915-EE980966EDB0}"/>
    <cellStyle name="Table Head Aligned 3" xfId="6180" xr:uid="{5B11EE2C-E2A6-401E-A7FD-C4980BF8C57F}"/>
    <cellStyle name="Table Head Aligned 3 2" xfId="12930" xr:uid="{9883BB22-BD02-40DC-9215-ED4BC21B0DCF}"/>
    <cellStyle name="Table Head Aligned 4" xfId="6177" xr:uid="{B5E8514E-BE87-4D3E-B4C9-50A154F3B966}"/>
    <cellStyle name="Table Head Aligned 4 2" xfId="12931" xr:uid="{A19A5902-D815-415C-8F40-8CC7C289AF45}"/>
    <cellStyle name="Table Head Aligned 5" xfId="7980" xr:uid="{18D250AD-E9AE-44DF-96C9-3E7A79DDCD31}"/>
    <cellStyle name="Table Head Aligned 5 2" xfId="12932" xr:uid="{E9FDD42F-A8CE-40D1-AEC9-5E1D44394FD1}"/>
    <cellStyle name="Table Head Aligned 5 3" xfId="15296" xr:uid="{C75FEECC-3C01-42AD-9B96-5B1CE2075BDA}"/>
    <cellStyle name="Table Head Aligned 5 3 2" xfId="27604" xr:uid="{400A7BFE-1BC5-48CC-91E1-656D93D919CD}"/>
    <cellStyle name="Table Head Aligned 5 3 2 2" xfId="29192" xr:uid="{6C45F519-65EB-4CC1-909E-5369091E25C1}"/>
    <cellStyle name="Table Head Aligned 5 4" xfId="25423" xr:uid="{5D833ECF-71A0-49BC-90B6-76CE3CE72F05}"/>
    <cellStyle name="Table Head Aligned 5 4 2" xfId="21211" xr:uid="{353B02BF-4BD1-4D8C-90C3-7B89E07ED91B}"/>
    <cellStyle name="Table Head Aligned 6" xfId="8192" xr:uid="{41F2FCA0-13E8-497F-BF3C-353A44043E9D}"/>
    <cellStyle name="Table Head Aligned 6 2" xfId="12933" xr:uid="{0122C919-7A84-4CDA-BDD9-2DC19613AEF1}"/>
    <cellStyle name="Table Head Aligned 6 3" xfId="15297" xr:uid="{A41FEE9D-95C4-4F53-AC4E-5CEED7165B4F}"/>
    <cellStyle name="Table Head Aligned 6 3 2" xfId="27605" xr:uid="{72C6C9EE-9930-44C2-83D9-FFFA68F88B00}"/>
    <cellStyle name="Table Head Aligned 6 3 2 2" xfId="29193" xr:uid="{A19319A7-1493-4678-96B9-29D12ED990BA}"/>
    <cellStyle name="Table Head Aligned 6 4" xfId="25578" xr:uid="{EBEA3B2B-8275-4F72-9B20-94E2B6705386}"/>
    <cellStyle name="Table Head Aligned 6 4 2" xfId="26267" xr:uid="{B5A086FE-3B3A-4949-83C0-F12FD6087520}"/>
    <cellStyle name="Table Head Aligned 7" xfId="12924" xr:uid="{023F3F89-6EE0-45FB-8C62-24F599E837EC}"/>
    <cellStyle name="Table Head Blue" xfId="413" xr:uid="{26BDBB7D-4BE2-4CE6-B5DC-6B1F901F9EFA}"/>
    <cellStyle name="Table Head Blue 2" xfId="994" xr:uid="{6D12416C-F885-4A7B-89F6-066029DB28EB}"/>
    <cellStyle name="Table Head Blue 2 2" xfId="6182" xr:uid="{FBE7E762-E049-4BA1-A494-8263AF241F4F}"/>
    <cellStyle name="Table Head Blue 2 2 2" xfId="12936" xr:uid="{92F74901-6CED-41EB-87B8-5EF947DD4F39}"/>
    <cellStyle name="Table Head Blue 2 3" xfId="3896" xr:uid="{F616E476-0733-4484-8E71-4A458333A4AD}"/>
    <cellStyle name="Table Head Blue 2 3 2" xfId="12937" xr:uid="{B0C18154-7A5F-47B1-9798-880454C41DC8}"/>
    <cellStyle name="Table Head Blue 2 3 3" xfId="24315" xr:uid="{0E77CFC0-CB6B-42DA-B583-C6F310772AEB}"/>
    <cellStyle name="Table Head Blue 2 4" xfId="12935" xr:uid="{7E655375-C2D3-485E-A5F7-4F3695751EDE}"/>
    <cellStyle name="Table Head Blue 2 5" xfId="23783" xr:uid="{B507B28D-4556-40DE-97C2-18922BF67F0B}"/>
    <cellStyle name="Table Head Blue 3" xfId="6181" xr:uid="{50B48C33-B29A-431F-ACF9-BD000CBEAE71}"/>
    <cellStyle name="Table Head Blue 3 2" xfId="12938" xr:uid="{BCC9C9C7-61A5-4A19-81E0-8E48458D4B49}"/>
    <cellStyle name="Table Head Blue 4" xfId="12934" xr:uid="{C95BA168-D4BD-4694-85AE-8E3D337D4350}"/>
    <cellStyle name="Table Head Green" xfId="414" xr:uid="{B6ECC64C-95AE-4BC7-86F6-7D385097A040}"/>
    <cellStyle name="Table Head Green 2" xfId="995" xr:uid="{41D8E9C9-1FDC-4788-B429-3F9B09783590}"/>
    <cellStyle name="Table Head Green 2 2" xfId="6184" xr:uid="{EF26AA81-8CFB-43BA-82CE-B4AD3F8E925B}"/>
    <cellStyle name="Table Head Green 2 2 2" xfId="12941" xr:uid="{2613A990-7E78-4BBC-ADF2-95B577D7FAD1}"/>
    <cellStyle name="Table Head Green 2 3" xfId="3897" xr:uid="{240995DA-3E3E-4859-B5D1-F45D86C5F53A}"/>
    <cellStyle name="Table Head Green 2 3 2" xfId="8749" xr:uid="{25956EF4-09F9-4C61-97AF-3E1BF8D973B7}"/>
    <cellStyle name="Table Head Green 2 3 2 2" xfId="15298" xr:uid="{A0529B87-C2EF-4930-BB2C-889DD23E8170}"/>
    <cellStyle name="Table Head Green 2 3 2 2 2" xfId="27606" xr:uid="{8B41A730-906B-493B-95FB-D146509059FB}"/>
    <cellStyle name="Table Head Green 2 3 2 2 2 2" xfId="29194" xr:uid="{6CBB4D59-14B7-4581-AB30-5F2C58126B63}"/>
    <cellStyle name="Table Head Green 2 3 3" xfId="12942" xr:uid="{1617F6A1-D6EE-4351-AD28-DDB601ED4577}"/>
    <cellStyle name="Table Head Green 2 3 4" xfId="24316" xr:uid="{25939D19-1147-435D-BECF-35CBAD18FF97}"/>
    <cellStyle name="Table Head Green 2 3 4 2" xfId="27063" xr:uid="{02C786CE-7B09-4AB9-89AB-7E17899E8BD6}"/>
    <cellStyle name="Table Head Green 2 4" xfId="8379" xr:uid="{96AC84EB-B488-46EF-8234-41A7435F8EA1}"/>
    <cellStyle name="Table Head Green 2 4 2" xfId="12943" xr:uid="{079AF723-A7FA-41C4-880F-33418F4C6D8F}"/>
    <cellStyle name="Table Head Green 2 4 3" xfId="15299" xr:uid="{5A6EF855-9C2C-43B8-AC03-2EF939CA577D}"/>
    <cellStyle name="Table Head Green 2 4 3 2" xfId="27607" xr:uid="{929F6C69-1DA2-4F5C-BF88-FF19FAA98C23}"/>
    <cellStyle name="Table Head Green 2 4 3 2 2" xfId="29195" xr:uid="{16E1A1E4-6F36-4D34-8183-4C68C866E9C1}"/>
    <cellStyle name="Table Head Green 2 4 4" xfId="25675" xr:uid="{42828113-5FA9-42B4-84F4-6F413105B6E0}"/>
    <cellStyle name="Table Head Green 2 4 4 2" xfId="19370" xr:uid="{F2D81978-9050-429B-9B41-3F86DAB6F4D0}"/>
    <cellStyle name="Table Head Green 2 5" xfId="8471" xr:uid="{EB9E79C6-1578-45E1-90A0-050610A0C085}"/>
    <cellStyle name="Table Head Green 2 5 2" xfId="15300" xr:uid="{DA559307-3501-4B35-AF79-6D6C02DDC11F}"/>
    <cellStyle name="Table Head Green 2 5 2 2" xfId="27608" xr:uid="{EBF5CA3D-707F-4766-8003-A6FBF95B832F}"/>
    <cellStyle name="Table Head Green 2 5 2 2 2" xfId="29196" xr:uid="{E85AACC1-41E2-4ACC-BB98-211614A6B702}"/>
    <cellStyle name="Table Head Green 2 5 3" xfId="22067" xr:uid="{B62354D9-8730-4B07-A2A0-D7350EB705FF}"/>
    <cellStyle name="Table Head Green 2 5 4" xfId="25712" xr:uid="{B72F8D11-FB02-45B2-8F57-06CFA105DAC7}"/>
    <cellStyle name="Table Head Green 2 5 4 2" xfId="18429" xr:uid="{EC65AEEC-0944-43BD-AEAD-710B938A256A}"/>
    <cellStyle name="Table Head Green 2 6" xfId="12940" xr:uid="{B2D25E19-D001-436C-81EC-AA5B4851F413}"/>
    <cellStyle name="Table Head Green 2 7" xfId="23784" xr:uid="{51BC1F23-8E15-444B-ADEB-8BD39E614720}"/>
    <cellStyle name="Table Head Green 2 7 2" xfId="26037" xr:uid="{B30F4C7E-192C-437E-89C4-BFCC0227B587}"/>
    <cellStyle name="Table Head Green 3" xfId="6183" xr:uid="{0B5DD545-0EDF-4266-9CBD-9F2DD4605C90}"/>
    <cellStyle name="Table Head Green 3 2" xfId="12944" xr:uid="{0A469876-31A3-4179-A77A-2BCDEEE777E8}"/>
    <cellStyle name="Table Head Green 4" xfId="8108" xr:uid="{47898A49-3841-488D-AF52-609819EB162A}"/>
    <cellStyle name="Table Head Green 4 2" xfId="12945" xr:uid="{3BB48EE2-D45C-4CC7-8F9D-BB8EF7EA52C7}"/>
    <cellStyle name="Table Head Green 4 3" xfId="15301" xr:uid="{9D9F0C60-2C07-4B09-9A2F-FA4E115A4D9D}"/>
    <cellStyle name="Table Head Green 4 3 2" xfId="27609" xr:uid="{E0C284CE-63DC-4D66-BDE5-605CDD28DC78}"/>
    <cellStyle name="Table Head Green 4 3 2 2" xfId="29197" xr:uid="{01257AD4-DDCB-4D4B-9B12-C8FD7491E8E4}"/>
    <cellStyle name="Table Head Green 4 4" xfId="25519" xr:uid="{9D9E6AB2-C4F0-49AF-A087-AEB387DF6BE2}"/>
    <cellStyle name="Table Head Green 4 4 2" xfId="19706" xr:uid="{84F377D5-2E04-409E-A355-C46D3101C52C}"/>
    <cellStyle name="Table Head Green 5" xfId="8053" xr:uid="{1B102DD5-7AA2-4E0C-AC2F-B9E2F6137953}"/>
    <cellStyle name="Table Head Green 5 2" xfId="12946" xr:uid="{0BABB513-3F71-41E2-B771-A6D4080F3CEB}"/>
    <cellStyle name="Table Head Green 5 3" xfId="15302" xr:uid="{C812D760-3CBF-4B9B-9034-F832187F0ECD}"/>
    <cellStyle name="Table Head Green 5 3 2" xfId="27610" xr:uid="{A79AD3E4-9049-4FC1-8646-556582D53773}"/>
    <cellStyle name="Table Head Green 5 3 2 2" xfId="29198" xr:uid="{1D351F4B-1BB3-41A1-9F8C-C88D7704B842}"/>
    <cellStyle name="Table Head Green 5 4" xfId="25483" xr:uid="{1B3AA480-A1C2-41E7-87C6-FACE9A4657F3}"/>
    <cellStyle name="Table Head Green 5 4 2" xfId="19636" xr:uid="{2501B133-DAE6-4BE8-BB01-0CE3698E9F8C}"/>
    <cellStyle name="Table Head Green 6" xfId="7981" xr:uid="{7F278449-582D-45FC-AC15-28EA9E10B3D1}"/>
    <cellStyle name="Table Head Green 6 2" xfId="12947" xr:uid="{7CEB9889-81D1-4B42-AE44-405B9811B1DE}"/>
    <cellStyle name="Table Head Green 6 3" xfId="15303" xr:uid="{6CCF0228-3906-418A-A7C4-D7284959F3D9}"/>
    <cellStyle name="Table Head Green 6 3 2" xfId="27611" xr:uid="{810ADC42-8656-4840-8939-4C58F4947E26}"/>
    <cellStyle name="Table Head Green 6 3 2 2" xfId="29199" xr:uid="{DC0AF1E9-68C0-4DBE-81D5-79CE6E722DDD}"/>
    <cellStyle name="Table Head Green 6 4" xfId="25424" xr:uid="{4FEA694E-C5D9-466C-83AB-022BD2244842}"/>
    <cellStyle name="Table Head Green 6 4 2" xfId="21960" xr:uid="{C6E85B70-C030-4216-81FD-2B0F4B023FD2}"/>
    <cellStyle name="Table Head Green 7" xfId="12939" xr:uid="{2258F0BE-2E59-41D5-ACE9-087033D4743E}"/>
    <cellStyle name="Table Head_Val_Sum_Graph" xfId="833" xr:uid="{C366C66B-1B18-4080-A907-76D5C8723D77}"/>
    <cellStyle name="Table Text" xfId="834" xr:uid="{5002EB51-C458-4D3A-9330-43490F0636E6}"/>
    <cellStyle name="Table Text 2" xfId="6185" xr:uid="{7374986D-8DB4-4F64-A0B8-E262FA192D8E}"/>
    <cellStyle name="Table Text 2 2" xfId="12949" xr:uid="{B71324ED-22EA-44D2-9B66-C47FB58FF426}"/>
    <cellStyle name="Table Text 3" xfId="12948" xr:uid="{A54043FC-15F8-4947-8D1F-62D1316D00C4}"/>
    <cellStyle name="Table Title" xfId="415" xr:uid="{6DCD7EDE-609C-483E-B8B5-A0821FDDB0D9}"/>
    <cellStyle name="Table Title 2" xfId="996" xr:uid="{23789205-2BE2-4E52-B3D2-C47E64AEE35F}"/>
    <cellStyle name="Table Title 2 2" xfId="6188" xr:uid="{2B59171D-A81F-45C8-9C53-C4BDF20C2A94}"/>
    <cellStyle name="Table Title 2 2 2" xfId="12952" xr:uid="{5C274F61-4679-4E74-8A3E-6692728CFCAD}"/>
    <cellStyle name="Table Title 2 3" xfId="6187" xr:uid="{7E8D3DDA-C279-44BD-BA10-DA655623A3F2}"/>
    <cellStyle name="Table Title 2 3 2" xfId="12953" xr:uid="{66E304C0-5E2C-44C0-A4B6-309E26B7F597}"/>
    <cellStyle name="Table Title 2 4" xfId="3900" xr:uid="{E32B982F-8EA3-4D4E-8953-82E0E0F285B7}"/>
    <cellStyle name="Table Title 2 4 2" xfId="12954" xr:uid="{31AD0BDC-ECBE-4616-B8F3-B35A11C34617}"/>
    <cellStyle name="Table Title 2 4 3" xfId="24319" xr:uid="{8619ABEA-1CFD-411C-BEE9-9BCD83077CDC}"/>
    <cellStyle name="Table Title 2 5" xfId="12951" xr:uid="{807F1239-21E4-4FA2-AF6D-0DCC1F97F899}"/>
    <cellStyle name="Table Title 2 6" xfId="23785" xr:uid="{E3655276-DD81-4D77-AAC2-FE8C144F2185}"/>
    <cellStyle name="Table Title 3" xfId="6189" xr:uid="{6EF8B361-EDC2-4B04-8C94-6CCD5DC8D5BA}"/>
    <cellStyle name="Table Title 3 2" xfId="12955" xr:uid="{AC3BDC0A-E544-46FC-B428-8ED01279ABB9}"/>
    <cellStyle name="Table Title 4" xfId="6186" xr:uid="{9DD63797-971D-4E8D-A047-37F79C7B7E16}"/>
    <cellStyle name="Table Title 4 2" xfId="12956" xr:uid="{39177A13-BCDF-4C69-B3D5-730829312EC0}"/>
    <cellStyle name="Table Title 5" xfId="12950" xr:uid="{6B6147D3-0C7F-4FA7-A31D-B2F41F1858D0}"/>
    <cellStyle name="Table Units" xfId="416" xr:uid="{E4597F9E-551E-4F70-9198-927AA61DD27C}"/>
    <cellStyle name="Table Units 2" xfId="997" xr:uid="{0D92813E-6523-41A9-9F94-C3AB13C02F38}"/>
    <cellStyle name="Table Units 2 10" xfId="21712" xr:uid="{76954F18-CA73-40F8-BD9D-DC138EDFD0D3}"/>
    <cellStyle name="Table Units 2 10 2" xfId="36110" xr:uid="{93757F9E-1F76-4560-ADC8-D90450A1E773}"/>
    <cellStyle name="Table Units 2 11" xfId="29841" xr:uid="{65C93E0C-102D-476A-A24F-454620DA3BBE}"/>
    <cellStyle name="Table Units 2 2" xfId="6192" xr:uid="{331B6584-C3BC-4E21-BED6-06E48E498711}"/>
    <cellStyle name="Table Units 2 2 2" xfId="12959" xr:uid="{B05E730A-27D1-47EF-AC33-499B5FD38650}"/>
    <cellStyle name="Table Units 2 3" xfId="6191" xr:uid="{9A3772ED-8C96-47D9-9281-2714FFC88DCE}"/>
    <cellStyle name="Table Units 2 3 2" xfId="12960" xr:uid="{5E6DC05A-CF16-4A65-B635-C73A6361FF0C}"/>
    <cellStyle name="Table Units 2 4" xfId="3901" xr:uid="{C06A0E85-6CE4-4EA1-9A30-6200B4AD6BE0}"/>
    <cellStyle name="Table Units 2 4 2" xfId="12961" xr:uid="{2061A609-6632-409D-A1BF-66EA7577F0B4}"/>
    <cellStyle name="Table Units 2 4 3" xfId="24320" xr:uid="{48A89923-77A8-4721-B1ED-57E6608D6320}"/>
    <cellStyle name="Table Units 2 4 3 2" xfId="18418" xr:uid="{0A33CBED-3D4E-46B5-AAAA-53AC09DB4DD0}"/>
    <cellStyle name="Table Units 2 4 3 2 2" xfId="35195" xr:uid="{85F9580E-6135-41FF-A1B9-4046C8AFF3D1}"/>
    <cellStyle name="Table Units 2 4 3 3" xfId="26777" xr:uid="{89C55CA6-D8E0-4635-96C1-1796BB2E9479}"/>
    <cellStyle name="Table Units 2 4 3 3 2" xfId="37570" xr:uid="{8F1022FE-2C33-491D-AFBD-18EAAC6D1168}"/>
    <cellStyle name="Table Units 2 4 3 4" xfId="36567" xr:uid="{731D6C09-87AB-4CF5-82A4-022803869DC7}"/>
    <cellStyle name="Table Units 2 4 4" xfId="29847" xr:uid="{475AB155-E0B8-4775-A31A-E69B2594593C}"/>
    <cellStyle name="Table Units 2 5" xfId="12958" xr:uid="{6F0DBDC7-ED2C-4010-A9F6-87ACB9B31CF8}"/>
    <cellStyle name="Table Units 2 6" xfId="18985" xr:uid="{D7536C99-F913-42C4-88F0-BF87230C0D53}"/>
    <cellStyle name="Table Units 2 6 2" xfId="27313" xr:uid="{CA7A789F-D6F0-4616-B5D6-123A35FBBC80}"/>
    <cellStyle name="Table Units 2 6 2 2" xfId="38011" xr:uid="{38B82422-4282-485B-99DB-9AE57273721E}"/>
    <cellStyle name="Table Units 2 6 3" xfId="29118" xr:uid="{01B190C9-2CF0-4EDF-88EB-308A0A2BD428}"/>
    <cellStyle name="Table Units 2 6 3 2" xfId="38230" xr:uid="{0CDF351D-3DFB-440B-BAE1-FA2062C2FFC3}"/>
    <cellStyle name="Table Units 2 6 4" xfId="29729" xr:uid="{C241DD46-FF68-4C10-88C0-F63D85A73DAD}"/>
    <cellStyle name="Table Units 2 6 4 2" xfId="38385" xr:uid="{01C27949-758C-4F51-BDA5-56D90FF1DD1B}"/>
    <cellStyle name="Table Units 2 6 5" xfId="35402" xr:uid="{8C32A6F7-95F9-4B1E-B1B0-DA2A396F7889}"/>
    <cellStyle name="Table Units 2 7" xfId="19678" xr:uid="{E36EA893-B095-4DEB-B0C2-E5F5E6D60131}"/>
    <cellStyle name="Table Units 2 7 2" xfId="27636" xr:uid="{A8A32100-067D-40FE-8E1B-B5F560176172}"/>
    <cellStyle name="Table Units 2 7 2 2" xfId="29224" xr:uid="{A754EBAF-1F9C-482D-ACE0-BFD386FC9E57}"/>
    <cellStyle name="Table Units 2 7 2 2 2" xfId="38307" xr:uid="{10B8A20F-F5EB-4A1F-AD2E-9DD23AB7F7DE}"/>
    <cellStyle name="Table Units 2 7 2 3" xfId="29814" xr:uid="{4B470AF1-33C1-45C3-9625-83DD9FB985D5}"/>
    <cellStyle name="Table Units 2 7 2 3 2" xfId="38468" xr:uid="{246587FA-10A2-41A1-BDB5-BCC7CE9BCE37}"/>
    <cellStyle name="Table Units 2 7 2 4" xfId="38191" xr:uid="{7DC8CE0C-E26F-4546-A881-8A62774871BF}"/>
    <cellStyle name="Table Units 2 7 3" xfId="27333" xr:uid="{065D3271-A993-48A2-8FDD-981B150B02EB}"/>
    <cellStyle name="Table Units 2 7 3 2" xfId="38025" xr:uid="{6F444C19-8E40-4EF5-AC2D-EB5623826218}"/>
    <cellStyle name="Table Units 2 7 4" xfId="29126" xr:uid="{D581E259-0AAE-4ED4-AFAE-AD83D8E11C1C}"/>
    <cellStyle name="Table Units 2 7 4 2" xfId="38238" xr:uid="{D6AB5DED-D240-4A92-BD3B-572AA5C25A9A}"/>
    <cellStyle name="Table Units 2 7 5" xfId="29737" xr:uid="{66E2841E-C8DC-424A-8D00-FEEC24806848}"/>
    <cellStyle name="Table Units 2 7 5 2" xfId="38393" xr:uid="{EE0177DD-4ECE-4364-BC1A-ED34EE7EADD0}"/>
    <cellStyle name="Table Units 2 7 6" xfId="35660" xr:uid="{C94FA6AA-95A4-46F3-983D-DA3E175CB2C6}"/>
    <cellStyle name="Table Units 2 8" xfId="18331" xr:uid="{91F7C0E9-8A4A-4352-BFA4-21802EADC890}"/>
    <cellStyle name="Table Units 2 8 2" xfId="27624" xr:uid="{BD4CEC92-6284-4DAC-9C6C-D9D8930048C0}"/>
    <cellStyle name="Table Units 2 8 2 2" xfId="29212" xr:uid="{BC0F76BD-BBF4-4918-AC0D-0F945C618F2E}"/>
    <cellStyle name="Table Units 2 8 2 2 2" xfId="38295" xr:uid="{A002202A-66A4-4688-9721-36520AC6AEB9}"/>
    <cellStyle name="Table Units 2 8 2 3" xfId="29802" xr:uid="{00EDA861-EA8A-4BDA-AB7A-6E66BF30AEF4}"/>
    <cellStyle name="Table Units 2 8 2 3 2" xfId="38456" xr:uid="{7171FFD5-6C0C-4F3F-9F4A-3F12ECC60AE6}"/>
    <cellStyle name="Table Units 2 8 2 4" xfId="38179" xr:uid="{88E63EFA-8C49-4D58-BF0B-B7B03AB821CA}"/>
    <cellStyle name="Table Units 2 8 3" xfId="27299" xr:uid="{9D5A2FB1-F92E-4F42-8FD3-6D8ED3F61606}"/>
    <cellStyle name="Table Units 2 8 3 2" xfId="38000" xr:uid="{0182435C-6579-421F-BBC2-9CB3C28C1FFE}"/>
    <cellStyle name="Table Units 2 8 4" xfId="29106" xr:uid="{CE04F204-EC81-422D-8D6A-A91742DD8C62}"/>
    <cellStyle name="Table Units 2 8 4 2" xfId="38219" xr:uid="{9096157F-C22E-421B-8961-BBFCE16FCC87}"/>
    <cellStyle name="Table Units 2 8 5" xfId="29718" xr:uid="{C9A823F0-C2DA-41F5-895D-4A1E71176169}"/>
    <cellStyle name="Table Units 2 8 5 2" xfId="38374" xr:uid="{6C82E3C3-BEE4-4B6C-9190-64CE6A493B3C}"/>
    <cellStyle name="Table Units 2 8 6" xfId="35177" xr:uid="{8119AAF6-9E37-4378-9111-5FA43F1EA965}"/>
    <cellStyle name="Table Units 2 9" xfId="23786" xr:uid="{E45BC022-9E29-4217-99E5-651A48181F76}"/>
    <cellStyle name="Table Units 2 9 2" xfId="23696" xr:uid="{3B165F10-9D64-46FD-B6D7-C2617367BAEC}"/>
    <cellStyle name="Table Units 2 9 2 2" xfId="36514" xr:uid="{60D40627-0E7E-4FFE-8967-135CB05FBA11}"/>
    <cellStyle name="Table Units 2 9 3" xfId="26765" xr:uid="{FC6307D6-BBD8-4500-BBEA-53F4C696D118}"/>
    <cellStyle name="Table Units 2 9 3 2" xfId="37558" xr:uid="{96B56C8C-508E-46F2-A50B-485165A58712}"/>
    <cellStyle name="Table Units 2 9 4" xfId="36522" xr:uid="{002EDD95-01FE-459A-AAE1-0B9DB15BE71C}"/>
    <cellStyle name="Table Units 3" xfId="6193" xr:uid="{410DA82A-39CE-49A0-9AE0-D52082C58BC6}"/>
    <cellStyle name="Table Units 3 2" xfId="12962" xr:uid="{67ED5E5A-9C3B-4912-BECD-6C667A639C5F}"/>
    <cellStyle name="Table Units 4" xfId="6190" xr:uid="{EA7DC4D6-ECF0-440C-8545-5DBD5B22D557}"/>
    <cellStyle name="Table Units 4 2" xfId="12963" xr:uid="{8A4F6855-95C7-4B4A-A2CF-60402AC0EE60}"/>
    <cellStyle name="Table Units 5" xfId="12957" xr:uid="{AD0B98DF-D0E4-4A2D-91C3-EC436C07A916}"/>
    <cellStyle name="Table Units 6" xfId="18984" xr:uid="{F844C102-B2E3-490F-BC30-C9A16961BB4D}"/>
    <cellStyle name="Table Units 6 2" xfId="27312" xr:uid="{20BD8647-3B36-4DCD-AA8A-285489748DA0}"/>
    <cellStyle name="Table Units 6 2 2" xfId="38010" xr:uid="{1A81DA50-D684-4F25-8CFB-727FFEEA6FA6}"/>
    <cellStyle name="Table Units 6 3" xfId="29117" xr:uid="{9470CE69-704B-4EBC-B207-B004135AB5E9}"/>
    <cellStyle name="Table Units 6 3 2" xfId="38229" xr:uid="{8431DDB1-F755-4F68-88E6-D0165347D6FE}"/>
    <cellStyle name="Table Units 6 4" xfId="29728" xr:uid="{F37EE115-8FD0-4E34-A727-72B726D563F0}"/>
    <cellStyle name="Table Units 6 4 2" xfId="38384" xr:uid="{34B81D81-F3FE-4B32-9769-CB63131F4741}"/>
    <cellStyle name="Table Units 6 5" xfId="35401" xr:uid="{3EE6A355-1ED3-4C23-8C50-2AEC5D04E87F}"/>
    <cellStyle name="Table Units 7" xfId="21778" xr:uid="{8918EB34-FB21-4B66-900F-9CAE3D54FD0B}"/>
    <cellStyle name="Table Units 7 2" xfId="27652" xr:uid="{0E81CCA7-822C-4115-A7AC-9F899B60EF86}"/>
    <cellStyle name="Table Units 7 2 2" xfId="29240" xr:uid="{FE4835D5-345C-47FF-A544-455A3C04854A}"/>
    <cellStyle name="Table Units 7 2 2 2" xfId="38323" xr:uid="{D60A50F0-16C2-418B-953C-6EEE64BFEBF7}"/>
    <cellStyle name="Table Units 7 2 3" xfId="29830" xr:uid="{FF75B7EC-0645-4901-AD7F-739EA15BCE6B}"/>
    <cellStyle name="Table Units 7 2 3 2" xfId="38484" xr:uid="{1E854176-06FB-467E-AAEC-4D793862401C}"/>
    <cellStyle name="Table Units 7 2 4" xfId="38207" xr:uid="{8BC5FE23-1E2C-448D-9107-541BD4A2C5D1}"/>
    <cellStyle name="Table Units 7 3" xfId="27469" xr:uid="{26816A62-4E1D-401C-99BA-CEDC8CC85414}"/>
    <cellStyle name="Table Units 7 3 2" xfId="38081" xr:uid="{776636F1-92BF-4465-851C-C0CEE0374BB4}"/>
    <cellStyle name="Table Units 7 4" xfId="29158" xr:uid="{00CF2E4D-1914-46DE-A911-6E24C3CAC026}"/>
    <cellStyle name="Table Units 7 4 2" xfId="38265" xr:uid="{FEBB640D-7725-425B-9C65-11F901BC41F3}"/>
    <cellStyle name="Table Units 7 5" xfId="29774" xr:uid="{F65AC890-3BB9-4EBF-A66C-0444BB93A616}"/>
    <cellStyle name="Table Units 7 5 2" xfId="38429" xr:uid="{16ACED65-575A-4DC3-AFEC-4F87481FBEA7}"/>
    <cellStyle name="Table Units 7 6" xfId="36137" xr:uid="{B9F63D4C-DAFF-4F2C-BB96-3187431FFDCB}"/>
    <cellStyle name="Table Units 8" xfId="18198" xr:uid="{144EB927-0B4C-4AF7-ADA8-93C171F55C13}"/>
    <cellStyle name="Table Units 8 2" xfId="27621" xr:uid="{B4FD980D-D821-4F60-9482-342FB6051E3A}"/>
    <cellStyle name="Table Units 8 2 2" xfId="29209" xr:uid="{DA063972-C04C-4E7D-893C-21192718F967}"/>
    <cellStyle name="Table Units 8 2 2 2" xfId="38292" xr:uid="{99BF7F22-6503-411E-BCBF-3D07C3EB0998}"/>
    <cellStyle name="Table Units 8 2 3" xfId="29799" xr:uid="{E8A9D2E1-81C2-4040-A497-32C9AA55351C}"/>
    <cellStyle name="Table Units 8 2 3 2" xfId="38453" xr:uid="{2EC481A5-19AE-435E-AC19-30A93CB24923}"/>
    <cellStyle name="Table Units 8 2 4" xfId="38176" xr:uid="{2631CC44-8345-4291-BE4E-B0AFAB2FB243}"/>
    <cellStyle name="Table Units 8 3" xfId="27296" xr:uid="{DDCF9EDF-5549-4F8E-953F-E4B8FDFA90EA}"/>
    <cellStyle name="Table Units 8 3 2" xfId="37997" xr:uid="{A237C4D9-6BA8-4288-9499-DF14E4F5BDD6}"/>
    <cellStyle name="Table Units 8 4" xfId="29103" xr:uid="{4B684737-DF30-44F8-BEA9-D60A493042BD}"/>
    <cellStyle name="Table Units 8 4 2" xfId="38216" xr:uid="{8C6C723E-B04B-4EA8-9E47-447A78570DF4}"/>
    <cellStyle name="Table Units 8 5" xfId="29715" xr:uid="{0ACF792D-83C3-42E8-865C-DEA75B355AC1}"/>
    <cellStyle name="Table Units 8 5 2" xfId="38371" xr:uid="{C3FEFB7B-B186-4358-89B6-B9D232239134}"/>
    <cellStyle name="Table Units 8 6" xfId="35111" xr:uid="{0E0D6611-C655-41C7-80AD-1CB361143B1A}"/>
    <cellStyle name="Table Units 9" xfId="18941" xr:uid="{F134DA50-C8B0-4E5C-8C6A-8DF6031C764D}"/>
    <cellStyle name="Table Units 9 2" xfId="35383" xr:uid="{17CD4665-F283-4F49-98FE-929D39D3EB33}"/>
    <cellStyle name="Table_Header" xfId="417" xr:uid="{C2FEC05D-5F04-43C1-8BC2-A7C0412C2851}"/>
    <cellStyle name="Tekst objaśnienia" xfId="835" xr:uid="{BBECF741-C137-4332-B3D3-42A21160ECFF}"/>
    <cellStyle name="Tekst objaśnienia 2" xfId="6194" xr:uid="{78952289-A53F-4544-BEB6-D30F9BA0197F}"/>
    <cellStyle name="Tekst objaśnienia 2 2" xfId="12965" xr:uid="{75D9C4C8-C67A-43D0-9A1C-DBA9EF66B23B}"/>
    <cellStyle name="Tekst objaśnienia 3" xfId="12964" xr:uid="{20524DFC-4455-44B0-8473-CB12DA765AB3}"/>
    <cellStyle name="Tekst ostrzeżenia" xfId="836" xr:uid="{6B5EE3D5-8297-4811-A6FC-9E29921912C2}"/>
    <cellStyle name="Tekst ostrzeżenia 2" xfId="6195" xr:uid="{7C2CFBCE-A7E9-4CB5-9290-99A1F0A0A561}"/>
    <cellStyle name="Tekst ostrzeżenia 2 2" xfId="12967" xr:uid="{393BFF6F-F236-4CF0-A6AB-5915B061D4AB}"/>
    <cellStyle name="Tekst ostrzeżenia 3" xfId="12966" xr:uid="{CFE19A55-4C2E-48DF-AF06-8536AC58FB01}"/>
    <cellStyle name="Text" xfId="626" xr:uid="{2B639139-451A-40D1-B489-CD8A4FA2F3AC}"/>
    <cellStyle name="Text 1" xfId="837" xr:uid="{10298CED-A718-43C2-B1A9-07557B45F54F}"/>
    <cellStyle name="Text 1 2" xfId="6197" xr:uid="{267E80E8-18C8-41AF-917C-61D54C83B049}"/>
    <cellStyle name="Text 1 2 2" xfId="12970" xr:uid="{6930F261-C322-4DEE-82DE-B709E14DD283}"/>
    <cellStyle name="Text 1 3" xfId="12969" xr:uid="{AB02266F-BD23-423A-98D6-494C3738EEEE}"/>
    <cellStyle name="Text 2" xfId="6196" xr:uid="{FBE2CD55-CD7A-4A48-8FA9-5DB05C84AD22}"/>
    <cellStyle name="Text 2 2" xfId="12971" xr:uid="{FA9054CC-CDAC-4D8F-9961-06E5E95D7919}"/>
    <cellStyle name="Text 3" xfId="12968" xr:uid="{6A5E017D-921A-49A3-A32E-AFB11123543E}"/>
    <cellStyle name="Text Head 1" xfId="838" xr:uid="{4AC5F56A-2443-4306-BEF9-974E247273E9}"/>
    <cellStyle name="Text Head 1 2" xfId="6198" xr:uid="{97FEB2FB-44F5-412F-817F-231A30C779AB}"/>
    <cellStyle name="Text Head 1 2 2" xfId="12973" xr:uid="{81652CEC-83E5-4D38-BAB3-50CD260E3849}"/>
    <cellStyle name="Text Head 1 3" xfId="12972" xr:uid="{2F8D646B-50C0-42E6-90CE-A00287EDEA51}"/>
    <cellStyle name="TextBold" xfId="3902" xr:uid="{992F8450-6777-4702-BFA1-B8DFCCE5917F}"/>
    <cellStyle name="TextBold 2" xfId="6199" xr:uid="{B8ACC7D4-CB02-4CAC-9439-54A4BC039A06}"/>
    <cellStyle name="TextBold 2 2" xfId="12975" xr:uid="{31CC93BF-B729-4A0F-8D2E-0A5849F50FC6}"/>
    <cellStyle name="TextBold 3" xfId="12974" xr:uid="{7506C108-CA0E-4BB8-9A86-B17F824DCC09}"/>
    <cellStyle name="TextItalic" xfId="3903" xr:uid="{77DA9590-1238-4A80-A270-E09105A26263}"/>
    <cellStyle name="TextItalic 2" xfId="6200" xr:uid="{7EC97032-0A93-4EA7-904F-E810E22A9A62}"/>
    <cellStyle name="TextItalic 2 2" xfId="12977" xr:uid="{46E74CDE-A185-4DE4-8EC7-980CE626B380}"/>
    <cellStyle name="TextItalic 3" xfId="12976" xr:uid="{4F3ED1E9-5184-4C9E-95BD-A9D49DF837C7}"/>
    <cellStyle name="TextNormal" xfId="3904" xr:uid="{DFBDFB91-6FBC-4A1D-A85E-251262B8EAEA}"/>
    <cellStyle name="TextNormal 2" xfId="6201" xr:uid="{BEAD5724-CE8B-4B07-A834-5379A2FC6396}"/>
    <cellStyle name="TextNormal 2 2" xfId="12979" xr:uid="{C37635E7-4F5B-4B6E-9F77-4E723B87CA43}"/>
    <cellStyle name="TextNormal 3" xfId="12978" xr:uid="{7178BC77-392F-4C71-84A2-F33B203E203E}"/>
    <cellStyle name="Texto de advertencia 2" xfId="418" xr:uid="{B0C95254-651D-43D9-A894-8ADD44D556F5}"/>
    <cellStyle name="Texto de advertencia 2 10" xfId="3906" xr:uid="{A8C41A65-A9B9-41C7-9BA3-C6B8EEF6257A}"/>
    <cellStyle name="Texto de advertencia 2 10 2" xfId="6204" xr:uid="{47C2DADD-5D6D-4C3F-8812-42207EE34AC0}"/>
    <cellStyle name="Texto de advertencia 2 10 2 2" xfId="12982" xr:uid="{7AD02ED3-3805-4A4A-A7AD-DB1032DE3A6F}"/>
    <cellStyle name="Texto de advertencia 2 10 3" xfId="12981" xr:uid="{89EFACAB-FE63-421D-AAD6-753E13525BC1}"/>
    <cellStyle name="Texto de advertencia 2 11" xfId="3907" xr:uid="{55B986A9-6939-4713-9DF9-5EE112922121}"/>
    <cellStyle name="Texto de advertencia 2 11 2" xfId="6205" xr:uid="{C2DF6C23-2F6C-4E70-88B1-56BFDC421CB9}"/>
    <cellStyle name="Texto de advertencia 2 11 2 2" xfId="12984" xr:uid="{C87B5B44-A8D4-412E-B114-9CE1D32D77BE}"/>
    <cellStyle name="Texto de advertencia 2 11 3" xfId="12983" xr:uid="{B00081B9-9F1B-4279-A3BF-428944753B7C}"/>
    <cellStyle name="Texto de advertencia 2 12" xfId="3908" xr:uid="{EA95803D-8785-4DB3-8A4D-14B052512BD6}"/>
    <cellStyle name="Texto de advertencia 2 12 2" xfId="6206" xr:uid="{CF576729-D4F7-4622-84D6-7DCB8377FD44}"/>
    <cellStyle name="Texto de advertencia 2 12 2 2" xfId="12986" xr:uid="{8037673F-EEC4-4143-B9F0-DC08D887C653}"/>
    <cellStyle name="Texto de advertencia 2 12 3" xfId="12985" xr:uid="{0CAFEA32-9956-4318-A94B-C064D60DF45C}"/>
    <cellStyle name="Texto de advertencia 2 13" xfId="6207" xr:uid="{45B5C4F6-14A4-490E-8C78-8C1E02EA11F7}"/>
    <cellStyle name="Texto de advertencia 2 13 2" xfId="12987" xr:uid="{EE2C63D0-0171-4D23-AFF8-4865969AAC75}"/>
    <cellStyle name="Texto de advertencia 2 14" xfId="6203" xr:uid="{B965CAF0-734F-4BD6-B703-C1444B19C0AE}"/>
    <cellStyle name="Texto de advertencia 2 14 2" xfId="12988" xr:uid="{9B5DCE09-961D-4D7F-B234-2212A11A8C03}"/>
    <cellStyle name="Texto de advertencia 2 15" xfId="3905" xr:uid="{E3789A67-E5CA-416F-AF4B-9ED9902AC5CD}"/>
    <cellStyle name="Texto de advertencia 2 15 2" xfId="12989" xr:uid="{1BA59EC6-9C05-4E9F-A026-7076ED3924D0}"/>
    <cellStyle name="Texto de advertencia 2 15 3" xfId="24321" xr:uid="{89B85AE8-891D-4F16-A507-FDF88DC83CC7}"/>
    <cellStyle name="Texto de advertencia 2 16" xfId="12980" xr:uid="{04484414-C245-4D56-B119-85EC7A486101}"/>
    <cellStyle name="Texto de advertencia 2 2" xfId="3909" xr:uid="{061EDF0A-115E-4628-B29D-756C2C99B9CA}"/>
    <cellStyle name="Texto de advertencia 2 2 2" xfId="6208" xr:uid="{B18E6E28-344B-4857-AE6D-A1FF69BF3E0D}"/>
    <cellStyle name="Texto de advertencia 2 2 2 2" xfId="12991" xr:uid="{3D6BDC70-ED0E-4D12-85AB-D0DA8FB2E103}"/>
    <cellStyle name="Texto de advertencia 2 2 3" xfId="12990" xr:uid="{40484043-3597-4C7B-88C2-1A950CCAE929}"/>
    <cellStyle name="Texto de advertencia 2 3" xfId="3910" xr:uid="{E75BF30D-1310-4003-95DB-AD1D808DE73A}"/>
    <cellStyle name="Texto de advertencia 2 3 2" xfId="6209" xr:uid="{84551F0C-A00C-47F0-ADE8-161CBD48E272}"/>
    <cellStyle name="Texto de advertencia 2 3 2 2" xfId="12993" xr:uid="{53B7934B-D4FE-49DA-989C-C6BA1182D446}"/>
    <cellStyle name="Texto de advertencia 2 3 3" xfId="12992" xr:uid="{624A099B-87AB-4D33-9C64-CB003376A468}"/>
    <cellStyle name="Texto de advertencia 2 4" xfId="3911" xr:uid="{61B2F546-D99F-4C28-B7EF-9DD16100B586}"/>
    <cellStyle name="Texto de advertencia 2 4 2" xfId="6210" xr:uid="{CA4316A7-5240-4DF8-BC35-B537AB80DE1B}"/>
    <cellStyle name="Texto de advertencia 2 4 2 2" xfId="12995" xr:uid="{A569AA6B-81E4-4197-9906-7850A16C4D27}"/>
    <cellStyle name="Texto de advertencia 2 4 3" xfId="12994" xr:uid="{DD65D6C8-3A49-4976-842E-6BF08B4C8563}"/>
    <cellStyle name="Texto de advertencia 2 5" xfId="3912" xr:uid="{C3CBF430-5A6E-45E8-9798-56C7FDA32F67}"/>
    <cellStyle name="Texto de advertencia 2 5 2" xfId="6211" xr:uid="{6E778DEA-FF0F-4192-860F-9AA6F8F3202F}"/>
    <cellStyle name="Texto de advertencia 2 5 2 2" xfId="12997" xr:uid="{DFF61B76-011C-4283-84A1-B42137E96B3B}"/>
    <cellStyle name="Texto de advertencia 2 5 3" xfId="12996" xr:uid="{48CE22A5-3865-4746-AFBC-4AFB2616A755}"/>
    <cellStyle name="Texto de advertencia 2 6" xfId="3913" xr:uid="{2238F25D-7C11-495F-9F56-2BE6D7A369F1}"/>
    <cellStyle name="Texto de advertencia 2 6 2" xfId="6212" xr:uid="{5B4154F7-9653-4384-8AC8-63E6E72100F1}"/>
    <cellStyle name="Texto de advertencia 2 6 2 2" xfId="12999" xr:uid="{53A17E22-D58C-4606-A13B-46DC3EF470A9}"/>
    <cellStyle name="Texto de advertencia 2 6 3" xfId="12998" xr:uid="{E4A4F8A5-FABA-4992-B29F-EF7F0608DC60}"/>
    <cellStyle name="Texto de advertencia 2 7" xfId="3914" xr:uid="{45B31791-8989-4FE8-8D01-EC453CA9FA86}"/>
    <cellStyle name="Texto de advertencia 2 7 2" xfId="6213" xr:uid="{27B7825A-F299-4175-84FD-2E2AF30CE68D}"/>
    <cellStyle name="Texto de advertencia 2 7 2 2" xfId="13001" xr:uid="{1189ADFE-ABEC-428C-8886-B1D01DF89273}"/>
    <cellStyle name="Texto de advertencia 2 7 3" xfId="13000" xr:uid="{F60A4962-4760-499A-91B9-895E9448BA9F}"/>
    <cellStyle name="Texto de advertencia 2 8" xfId="3915" xr:uid="{C918C2EE-F362-4ABA-B485-5347008979BB}"/>
    <cellStyle name="Texto de advertencia 2 8 2" xfId="6214" xr:uid="{52F2FB67-4513-4CAD-854F-2DDDABB0A667}"/>
    <cellStyle name="Texto de advertencia 2 8 2 2" xfId="13003" xr:uid="{3C15BE6D-D942-467E-975E-18ADB7B594F0}"/>
    <cellStyle name="Texto de advertencia 2 8 3" xfId="13002" xr:uid="{5C7C6761-BE7F-47BD-AFF0-A5F7E9DD33CD}"/>
    <cellStyle name="Texto de advertencia 2 9" xfId="3916" xr:uid="{CF00D2CF-8AEB-4515-9EA0-3E7816F985CA}"/>
    <cellStyle name="Texto de advertencia 2 9 2" xfId="6215" xr:uid="{6BF9B1F2-94C1-4153-8A21-C20AEFCB206F}"/>
    <cellStyle name="Texto de advertencia 2 9 2 2" xfId="13005" xr:uid="{7DEF0BCA-BBEC-4B97-878D-10411885C0E3}"/>
    <cellStyle name="Texto de advertencia 2 9 3" xfId="13004" xr:uid="{D966B22B-A48B-416E-B94A-8854FF716FA0}"/>
    <cellStyle name="Texto de advertencia 3" xfId="1045" xr:uid="{E6A6F753-B150-49C0-BB7C-B8145EC5E10C}"/>
    <cellStyle name="Texto de advertencia 3 10" xfId="3918" xr:uid="{E111A70A-0874-4513-B8C8-4770CED7E938}"/>
    <cellStyle name="Texto de advertencia 3 10 2" xfId="6217" xr:uid="{8F0B5AB4-E326-42EB-BA56-5F35FDCF41EF}"/>
    <cellStyle name="Texto de advertencia 3 10 2 2" xfId="13008" xr:uid="{DAD9E308-BAF3-4C16-A321-15425B31B3AD}"/>
    <cellStyle name="Texto de advertencia 3 10 3" xfId="13007" xr:uid="{C4B2D32F-276A-43C2-80BD-DBCDA2C47AF7}"/>
    <cellStyle name="Texto de advertencia 3 11" xfId="6216" xr:uid="{95FC5E41-1567-4134-8969-B2A31E406DF6}"/>
    <cellStyle name="Texto de advertencia 3 11 2" xfId="13009" xr:uid="{9926FF41-8389-4144-B5ED-ED0BB80DB1E7}"/>
    <cellStyle name="Texto de advertencia 3 12" xfId="3917" xr:uid="{FA204F38-B419-486A-9C0A-2A529EC95A95}"/>
    <cellStyle name="Texto de advertencia 3 12 2" xfId="13010" xr:uid="{7453A2C3-0B3C-4AE9-B074-61F86E198D2D}"/>
    <cellStyle name="Texto de advertencia 3 12 3" xfId="24322" xr:uid="{7FFCAFE0-4BFC-4DF6-9011-0D9E000990BA}"/>
    <cellStyle name="Texto de advertencia 3 13" xfId="13006" xr:uid="{05423853-BA8E-4006-8F92-105319A35591}"/>
    <cellStyle name="Texto de advertencia 3 14" xfId="23804" xr:uid="{25271AAA-8A72-4C54-AFE4-B517D1FE071B}"/>
    <cellStyle name="Texto de advertencia 3 2" xfId="3919" xr:uid="{B5F47135-072A-47CF-9EAE-3BED31BD9689}"/>
    <cellStyle name="Texto de advertencia 3 2 2" xfId="6218" xr:uid="{5D5BBA88-2F25-4E32-AFF4-3B6D1624D045}"/>
    <cellStyle name="Texto de advertencia 3 2 2 2" xfId="13012" xr:uid="{EADA065C-F7EB-42B9-B2E7-69B6EC89FAAF}"/>
    <cellStyle name="Texto de advertencia 3 2 3" xfId="13011" xr:uid="{0436A115-069E-4979-BCF0-16B74DED6396}"/>
    <cellStyle name="Texto de advertencia 3 3" xfId="3920" xr:uid="{44082394-A9DE-419C-9274-DC7855F5B71C}"/>
    <cellStyle name="Texto de advertencia 3 3 2" xfId="6219" xr:uid="{A15E4B61-BB43-4257-AA05-0E664142BE34}"/>
    <cellStyle name="Texto de advertencia 3 3 2 2" xfId="13014" xr:uid="{231C8DF8-672F-40A3-90CE-916511BB6FE9}"/>
    <cellStyle name="Texto de advertencia 3 3 3" xfId="13013" xr:uid="{B0C87110-E2C6-4CC3-9E68-A5527659EACF}"/>
    <cellStyle name="Texto de advertencia 3 4" xfId="3921" xr:uid="{6805527B-14BD-4348-8F05-3C2647E3A473}"/>
    <cellStyle name="Texto de advertencia 3 4 2" xfId="6220" xr:uid="{4A4E27FE-6913-4692-A115-2836946CD5C3}"/>
    <cellStyle name="Texto de advertencia 3 4 2 2" xfId="13016" xr:uid="{ACC59AFA-A789-4EA2-B8B9-6344C5B97ED7}"/>
    <cellStyle name="Texto de advertencia 3 4 3" xfId="13015" xr:uid="{0CA1F690-DED7-4A5A-B9B7-B3768DEE225B}"/>
    <cellStyle name="Texto de advertencia 3 5" xfId="3922" xr:uid="{807D8146-2667-4D2B-B9C4-B7C5C39C2A10}"/>
    <cellStyle name="Texto de advertencia 3 5 2" xfId="6221" xr:uid="{49743B2A-D3A8-45C0-B44A-2B36BB450FA3}"/>
    <cellStyle name="Texto de advertencia 3 5 2 2" xfId="13018" xr:uid="{4AA34D73-4631-4D36-A00C-E48E900DD03C}"/>
    <cellStyle name="Texto de advertencia 3 5 3" xfId="13017" xr:uid="{7902CD45-D82A-44B4-AF62-25A59603AF7A}"/>
    <cellStyle name="Texto de advertencia 3 6" xfId="3923" xr:uid="{2E10B74E-CFED-4983-87D2-7F26EF9FEBF0}"/>
    <cellStyle name="Texto de advertencia 3 6 2" xfId="6222" xr:uid="{E8045902-98EE-4A23-8272-FAA614B0AFF8}"/>
    <cellStyle name="Texto de advertencia 3 6 2 2" xfId="13020" xr:uid="{35294BBE-02D3-4B48-A2DD-291A9A0CD857}"/>
    <cellStyle name="Texto de advertencia 3 6 3" xfId="13019" xr:uid="{49A50E3C-EFE8-402A-9130-BE77C838EB47}"/>
    <cellStyle name="Texto de advertencia 3 7" xfId="3924" xr:uid="{F6B864E1-D833-47D8-BF69-BB3EE2B2561A}"/>
    <cellStyle name="Texto de advertencia 3 7 2" xfId="6223" xr:uid="{D895D0CC-F8D4-4BFF-BE64-C33594EF70E7}"/>
    <cellStyle name="Texto de advertencia 3 7 2 2" xfId="13022" xr:uid="{3F9D4C16-0543-4274-B23F-705ED69E6694}"/>
    <cellStyle name="Texto de advertencia 3 7 3" xfId="13021" xr:uid="{63D4DDAD-39E5-4C41-94E4-C00394701D5A}"/>
    <cellStyle name="Texto de advertencia 3 8" xfId="3925" xr:uid="{3107F9F7-63B6-458F-A13E-AC5D6D8F4967}"/>
    <cellStyle name="Texto de advertencia 3 8 2" xfId="6224" xr:uid="{DC431BF7-A9AA-4901-AB63-5CAB2F2BDA10}"/>
    <cellStyle name="Texto de advertencia 3 8 2 2" xfId="13024" xr:uid="{B2C9B71A-6C2C-4D2A-8150-368340F09A46}"/>
    <cellStyle name="Texto de advertencia 3 8 3" xfId="13023" xr:uid="{A5AD45C0-3E64-4AD6-8C95-1D55E36B7B28}"/>
    <cellStyle name="Texto de advertencia 3 9" xfId="3926" xr:uid="{EE69D691-41DF-4D0D-A2EB-E1905B1CCCBF}"/>
    <cellStyle name="Texto de advertencia 3 9 2" xfId="6225" xr:uid="{2B5101AA-C86D-400D-8D8F-91096487BBAA}"/>
    <cellStyle name="Texto de advertencia 3 9 2 2" xfId="13026" xr:uid="{86513618-8D44-490B-9620-95E64C4CC594}"/>
    <cellStyle name="Texto de advertencia 3 9 3" xfId="13025" xr:uid="{FD1A9DAF-36FE-4513-ACB2-0C58A74E2E10}"/>
    <cellStyle name="Texto de advertencia 4" xfId="3927" xr:uid="{939F2466-3D57-407A-A192-29E6323265E0}"/>
    <cellStyle name="Texto de advertencia 4 10" xfId="3928" xr:uid="{9AFC257D-02A0-4AF9-BD73-C8FE2738E97E}"/>
    <cellStyle name="Texto de advertencia 4 10 2" xfId="6227" xr:uid="{5BEA4494-1B8E-48B6-B403-4330F9AEB71B}"/>
    <cellStyle name="Texto de advertencia 4 10 2 2" xfId="13029" xr:uid="{704C059C-55F7-4B96-A859-95BE42E47164}"/>
    <cellStyle name="Texto de advertencia 4 10 3" xfId="13028" xr:uid="{073EAF2A-DCDC-448A-B4FF-9AB91871E383}"/>
    <cellStyle name="Texto de advertencia 4 11" xfId="6226" xr:uid="{58875F41-5B0D-4A80-A53D-0EDB4D4C2A09}"/>
    <cellStyle name="Texto de advertencia 4 11 2" xfId="13030" xr:uid="{FEFACC2E-0E0A-4CB2-B24D-D15A02074167}"/>
    <cellStyle name="Texto de advertencia 4 12" xfId="13027" xr:uid="{68DCECBD-41E9-4E11-A27E-7C15CB194D88}"/>
    <cellStyle name="Texto de advertencia 4 2" xfId="3929" xr:uid="{B25BFE90-0A44-4074-8B83-DC460A196F19}"/>
    <cellStyle name="Texto de advertencia 4 2 2" xfId="6228" xr:uid="{C01F6CA1-8E35-4693-86E2-5A89A709F48A}"/>
    <cellStyle name="Texto de advertencia 4 2 2 2" xfId="13032" xr:uid="{156EE197-D0D9-408D-BB97-233B05F8F502}"/>
    <cellStyle name="Texto de advertencia 4 2 3" xfId="13031" xr:uid="{C03E164C-D4DB-4957-A4A7-2EC882A4D132}"/>
    <cellStyle name="Texto de advertencia 4 3" xfId="3930" xr:uid="{7FCA1D7E-B807-450A-B4B2-41C48DE760C7}"/>
    <cellStyle name="Texto de advertencia 4 3 2" xfId="6229" xr:uid="{02A80F45-3303-40F6-8B21-9FD690CE1EA0}"/>
    <cellStyle name="Texto de advertencia 4 3 2 2" xfId="13034" xr:uid="{51FF461D-3594-4C69-91A4-47679BF1BDD8}"/>
    <cellStyle name="Texto de advertencia 4 3 3" xfId="13033" xr:uid="{172DC264-9BD7-4130-8114-BE881E384C5B}"/>
    <cellStyle name="Texto de advertencia 4 4" xfId="3931" xr:uid="{0F047D8F-131D-4F74-8495-9C493FF0F1F7}"/>
    <cellStyle name="Texto de advertencia 4 4 2" xfId="6230" xr:uid="{3CE789A7-15B0-44D3-9EE2-5C9A354E2D6F}"/>
    <cellStyle name="Texto de advertencia 4 4 2 2" xfId="13036" xr:uid="{362DB074-B97E-4E84-8B84-CF5671997002}"/>
    <cellStyle name="Texto de advertencia 4 4 3" xfId="13035" xr:uid="{493A920C-390C-4B59-9DAE-3BC83E2F124D}"/>
    <cellStyle name="Texto de advertencia 4 5" xfId="3932" xr:uid="{76EA9A0A-E0DB-4E5E-87A8-A13D55104137}"/>
    <cellStyle name="Texto de advertencia 4 5 2" xfId="6231" xr:uid="{6AAD9952-FDA8-4EB8-AFBF-2320CEBA033A}"/>
    <cellStyle name="Texto de advertencia 4 5 2 2" xfId="13038" xr:uid="{E5FF9532-AAF6-4B07-8CE3-ADBAAD710574}"/>
    <cellStyle name="Texto de advertencia 4 5 3" xfId="13037" xr:uid="{8000F848-2BE4-4CCC-BEA7-BBCC7A794E31}"/>
    <cellStyle name="Texto de advertencia 4 6" xfId="3933" xr:uid="{07940730-A192-4005-8EC1-703DDCE7FF72}"/>
    <cellStyle name="Texto de advertencia 4 6 2" xfId="6232" xr:uid="{CE90E892-C752-47D3-8E59-2060638806F6}"/>
    <cellStyle name="Texto de advertencia 4 6 2 2" xfId="13040" xr:uid="{3AA37947-1B5E-42F9-A5D9-8AE34CBBFE64}"/>
    <cellStyle name="Texto de advertencia 4 6 3" xfId="13039" xr:uid="{43276792-24DC-4853-B6F9-69789F156811}"/>
    <cellStyle name="Texto de advertencia 4 7" xfId="3934" xr:uid="{1F25E608-A7BB-4E55-864B-D8BF6D136630}"/>
    <cellStyle name="Texto de advertencia 4 7 2" xfId="6233" xr:uid="{21024596-4901-43E4-9606-A4F9AE6AD747}"/>
    <cellStyle name="Texto de advertencia 4 7 2 2" xfId="13042" xr:uid="{D464D62B-DF90-4D39-A509-DCA5BF45851E}"/>
    <cellStyle name="Texto de advertencia 4 7 3" xfId="13041" xr:uid="{7EFF9174-88A5-4C65-A02B-FF243C2B66C1}"/>
    <cellStyle name="Texto de advertencia 4 8" xfId="3935" xr:uid="{7148BB49-9500-4F81-A390-CDB6BE683B4C}"/>
    <cellStyle name="Texto de advertencia 4 8 2" xfId="6234" xr:uid="{3DDCDD50-66D8-4235-808C-7508DAF818EA}"/>
    <cellStyle name="Texto de advertencia 4 8 2 2" xfId="13044" xr:uid="{2A6EDE07-DD35-45BD-AB2D-73CB4E3BD74F}"/>
    <cellStyle name="Texto de advertencia 4 8 3" xfId="13043" xr:uid="{D06484CC-D21E-4BA9-BB0D-21A010E6E928}"/>
    <cellStyle name="Texto de advertencia 4 9" xfId="3936" xr:uid="{2CF1A0C5-D47A-4492-A65B-DDDB4CE88101}"/>
    <cellStyle name="Texto de advertencia 4 9 2" xfId="6235" xr:uid="{C010CC38-4654-427E-8A52-F582276A9CB7}"/>
    <cellStyle name="Texto de advertencia 4 9 2 2" xfId="13046" xr:uid="{40D56B05-27C4-44E5-946C-A1C0840592DE}"/>
    <cellStyle name="Texto de advertencia 4 9 3" xfId="13045" xr:uid="{F60F88A8-3E95-43E8-8DE6-AA39210DC734}"/>
    <cellStyle name="Texto de advertencia 5" xfId="3937" xr:uid="{2ABCB411-F6FA-4678-8053-06D517E9241D}"/>
    <cellStyle name="Texto de advertencia 5 2" xfId="3938" xr:uid="{79B9B0FB-76E6-455D-AF63-D355E6F97A2B}"/>
    <cellStyle name="Texto de advertencia 5 2 2" xfId="6237" xr:uid="{577CB057-3750-4FAB-B681-D77E4C174272}"/>
    <cellStyle name="Texto de advertencia 5 2 2 2" xfId="13049" xr:uid="{351A26FE-C6F9-444B-A7E2-CC1461CD3765}"/>
    <cellStyle name="Texto de advertencia 5 2 3" xfId="13048" xr:uid="{94673A71-E43D-48D5-93B7-E3B4720E5CA3}"/>
    <cellStyle name="Texto de advertencia 5 3" xfId="6236" xr:uid="{B76FE46A-5690-426F-A7FA-297F14528FC9}"/>
    <cellStyle name="Texto de advertencia 5 3 2" xfId="13050" xr:uid="{75C8F848-4871-44AF-A07E-E9D6DB3625A5}"/>
    <cellStyle name="Texto de advertencia 5 4" xfId="13047" xr:uid="{C0CAAD76-AE22-4BDE-B6BD-4A2BCAC9B9DF}"/>
    <cellStyle name="Texto de advertencia 6" xfId="3939" xr:uid="{FBD6D78D-5921-43AC-9503-099396461CB6}"/>
    <cellStyle name="Texto de advertencia 6 2" xfId="3940" xr:uid="{DDBADF0B-9ABC-4516-956B-FD7677941DE9}"/>
    <cellStyle name="Texto de advertencia 6 2 2" xfId="6239" xr:uid="{6F046BD4-7940-4576-8334-0C1E40E89D09}"/>
    <cellStyle name="Texto de advertencia 6 2 2 2" xfId="13053" xr:uid="{8130F263-1912-447F-B699-E55B98C38B71}"/>
    <cellStyle name="Texto de advertencia 6 2 3" xfId="13052" xr:uid="{3EDAE1B8-0168-4664-9F18-7428625D06C2}"/>
    <cellStyle name="Texto de advertencia 6 3" xfId="6238" xr:uid="{32AC5878-2E19-44F8-BD2E-0F7D27D0999E}"/>
    <cellStyle name="Texto de advertencia 6 3 2" xfId="13054" xr:uid="{6D05F709-60B5-4F4C-A83D-BF8528B2B822}"/>
    <cellStyle name="Texto de advertencia 6 4" xfId="13051" xr:uid="{187E0A32-9D4E-4E01-96C7-02A0798D3850}"/>
    <cellStyle name="Texto de advertencia 7" xfId="6202" xr:uid="{F64B777A-068A-453B-981E-C796BE4DE598}"/>
    <cellStyle name="Texto de advertencia 7 2" xfId="13055" xr:uid="{406309DD-4E01-47CC-B8EF-ADCBD35FA322}"/>
    <cellStyle name="Texto de advertencia 8" xfId="8522" xr:uid="{67D3571D-CCC6-40B7-84D9-547D04E69949}"/>
    <cellStyle name="Texto de advertencia 8 2" xfId="13056" xr:uid="{F79D3780-AC79-45A4-B751-815A288C58B3}"/>
    <cellStyle name="Texto de advertencia 8 3" xfId="25735" xr:uid="{C229339E-6163-4848-A5F8-DFC763B028E3}"/>
    <cellStyle name="Texto de Aviso" xfId="627" xr:uid="{844B0454-4809-4742-9024-95EF22EF8B28}"/>
    <cellStyle name="Texto de Aviso 2" xfId="1101" xr:uid="{B773440B-45C9-403B-9543-18D88E23CD8B}"/>
    <cellStyle name="Texto de Aviso 2 2" xfId="6240" xr:uid="{E56E2C34-0760-4CA2-9326-1D1876777898}"/>
    <cellStyle name="Texto de Aviso 2 2 2" xfId="13059" xr:uid="{05E7FF2C-9AB8-4FC0-A5D0-C5C52807F87C}"/>
    <cellStyle name="Texto de Aviso 2 2 3" xfId="24524" xr:uid="{FDF5A179-3BE1-41E1-A65B-BD68682ECC0B}"/>
    <cellStyle name="Texto de Aviso 2 3" xfId="13058" xr:uid="{57344829-ACEA-4081-A560-2E4CB6A4459E}"/>
    <cellStyle name="Texto de Aviso 2 4" xfId="23813" xr:uid="{81FF2F83-4D9E-4F32-BFB7-38295761CB2C}"/>
    <cellStyle name="Texto de Aviso 3" xfId="13057" xr:uid="{381776E5-08D9-4766-A1BC-487F393843EA}"/>
    <cellStyle name="Texto de Aviso 3 2" xfId="20114" xr:uid="{CD0C122B-7EF2-472E-B092-76D0DFC72ABF}"/>
    <cellStyle name="Texto de Aviso 3 3" xfId="26501" xr:uid="{BC3DD677-68F3-42B9-8E57-4CA89FA9E6FD}"/>
    <cellStyle name="Texto de Aviso 4" xfId="22081" xr:uid="{E1F81357-9D00-47FF-97D8-0FAD3FC977B0}"/>
    <cellStyle name="Texto Explicativo 10" xfId="8252" xr:uid="{1D82E18A-E3B7-4DF8-9500-6253ABC6F066}"/>
    <cellStyle name="Texto Explicativo 10 2" xfId="13060" xr:uid="{CFEC955E-8F29-464F-9E7A-8F316AC39D98}"/>
    <cellStyle name="Texto Explicativo 10 3" xfId="25609" xr:uid="{5D2F90C7-41A0-42F8-A5A2-E87E74189886}"/>
    <cellStyle name="Texto explicativo 11" xfId="8523" xr:uid="{E5309FA4-8EC1-49AD-9C48-B12799B460D1}"/>
    <cellStyle name="Texto explicativo 11 2" xfId="13061" xr:uid="{39A74C04-EDEF-4692-80F2-25951B43ADDB}"/>
    <cellStyle name="Texto explicativo 11 3" xfId="25736" xr:uid="{4755FC07-257A-41EC-8931-56826D4DD597}"/>
    <cellStyle name="Texto explicativo 2" xfId="628" xr:uid="{2040F3F8-8FC0-4949-A8B0-7ED4B2B8FD99}"/>
    <cellStyle name="Texto explicativo 2 10" xfId="3942" xr:uid="{41C8F435-DC04-48CB-A4AA-944935C65273}"/>
    <cellStyle name="Texto explicativo 2 10 2" xfId="6243" xr:uid="{A5A72036-FBFA-4ECD-9B0C-F32CE32D929E}"/>
    <cellStyle name="Texto explicativo 2 10 2 2" xfId="13064" xr:uid="{7F74A38F-5B25-4AF4-A152-343408714BF3}"/>
    <cellStyle name="Texto explicativo 2 10 3" xfId="13063" xr:uid="{A488566F-B2A8-4E08-8A5D-7EB1709F6771}"/>
    <cellStyle name="Texto explicativo 2 11" xfId="3943" xr:uid="{807509EF-E3F2-40FF-8C60-D0008E242030}"/>
    <cellStyle name="Texto explicativo 2 11 2" xfId="6244" xr:uid="{44026BB0-F67D-465F-87A1-D9957D53997A}"/>
    <cellStyle name="Texto explicativo 2 11 2 2" xfId="13066" xr:uid="{7BC6635C-B6D7-4680-9F6E-B0B54C00CEA3}"/>
    <cellStyle name="Texto explicativo 2 11 3" xfId="13065" xr:uid="{B106580F-4DAA-45C6-A0AB-4A4101D64FF1}"/>
    <cellStyle name="Texto explicativo 2 12" xfId="3944" xr:uid="{9DE972A6-7938-4ABB-B31C-E46514709794}"/>
    <cellStyle name="Texto explicativo 2 12 2" xfId="6245" xr:uid="{7C7E155D-0776-4630-85D2-902B66029127}"/>
    <cellStyle name="Texto explicativo 2 12 2 2" xfId="13068" xr:uid="{A86576AE-65EA-402A-AF76-77DD56E89E5B}"/>
    <cellStyle name="Texto explicativo 2 12 3" xfId="13067" xr:uid="{C78B6507-0A5D-42A3-84FF-69F52F373AB6}"/>
    <cellStyle name="Texto explicativo 2 13" xfId="6246" xr:uid="{F2EF0C75-6D78-4C10-9D1B-15AF58D6E514}"/>
    <cellStyle name="Texto explicativo 2 13 2" xfId="13069" xr:uid="{F00B58D6-5BDC-4CEE-88C2-2AEE4626A297}"/>
    <cellStyle name="Texto explicativo 2 14" xfId="6242" xr:uid="{DF900F8D-DC5B-4148-8802-43AEAD164B90}"/>
    <cellStyle name="Texto explicativo 2 14 2" xfId="13070" xr:uid="{B0B2C984-F351-4B73-8981-543ADAA77BD2}"/>
    <cellStyle name="Texto explicativo 2 15" xfId="3941" xr:uid="{FD35356C-2BF7-4476-956F-0D9562A00264}"/>
    <cellStyle name="Texto explicativo 2 15 2" xfId="13071" xr:uid="{7372CA65-893C-473C-9A68-1559D14C5D4A}"/>
    <cellStyle name="Texto explicativo 2 15 3" xfId="24323" xr:uid="{FA118FB3-F55C-4E3B-9323-A9BCBF4FEC02}"/>
    <cellStyle name="Texto explicativo 2 16" xfId="13062" xr:uid="{02FBF90F-8E89-4DF6-A6DE-5F1B74ACEFEC}"/>
    <cellStyle name="Texto explicativo 2 2" xfId="3945" xr:uid="{5C5B8E87-0BE1-4416-8B96-7F5D6A695172}"/>
    <cellStyle name="Texto explicativo 2 2 2" xfId="6247" xr:uid="{D891ECA2-E084-441F-AEE7-F07FEF4AA8A6}"/>
    <cellStyle name="Texto explicativo 2 2 2 2" xfId="13073" xr:uid="{E000F915-D822-4CC2-A44C-B8175E9469A3}"/>
    <cellStyle name="Texto explicativo 2 2 3" xfId="13072" xr:uid="{6D554A8C-33A8-4700-BAE1-9BFAA03208DE}"/>
    <cellStyle name="Texto explicativo 2 3" xfId="3946" xr:uid="{8C484539-E11D-4032-8B83-F1082B8686D0}"/>
    <cellStyle name="Texto explicativo 2 3 2" xfId="6248" xr:uid="{292D483E-4AE2-4F63-A72D-E583BC0D8E36}"/>
    <cellStyle name="Texto explicativo 2 3 2 2" xfId="13075" xr:uid="{79E06411-9DE5-4CFD-801B-1EE0CB871B39}"/>
    <cellStyle name="Texto explicativo 2 3 3" xfId="13074" xr:uid="{A0FBAA29-ADF0-4CB9-96F1-7B2FA30D3720}"/>
    <cellStyle name="Texto explicativo 2 4" xfId="3947" xr:uid="{0505C677-7EB3-40A6-9DCD-FACE1A3D0363}"/>
    <cellStyle name="Texto explicativo 2 4 2" xfId="6249" xr:uid="{EFFE7424-F3B9-4DEA-944C-3418FD4C7145}"/>
    <cellStyle name="Texto explicativo 2 4 2 2" xfId="13077" xr:uid="{6C87C24E-DA44-49AD-9FE6-4F6D76B6B5EF}"/>
    <cellStyle name="Texto explicativo 2 4 3" xfId="13076" xr:uid="{74C3D23F-4B95-486D-A30E-50E9D0BD281C}"/>
    <cellStyle name="Texto explicativo 2 5" xfId="3948" xr:uid="{623E2179-6395-424A-88CD-FD075B6890CB}"/>
    <cellStyle name="Texto explicativo 2 5 2" xfId="6250" xr:uid="{29491903-7326-4624-9515-7EC65335FCE0}"/>
    <cellStyle name="Texto explicativo 2 5 2 2" xfId="13079" xr:uid="{1AE963D7-94D9-484C-B692-9DC50C2E38B7}"/>
    <cellStyle name="Texto explicativo 2 5 3" xfId="13078" xr:uid="{C88D186E-50F7-4291-BB30-61AC78AEDB15}"/>
    <cellStyle name="Texto explicativo 2 6" xfId="3949" xr:uid="{EC50632F-B541-42EC-8583-4DEFBBD49638}"/>
    <cellStyle name="Texto explicativo 2 6 2" xfId="6251" xr:uid="{2BD4AC70-8AD7-45A9-B01C-F2BCFA25D33B}"/>
    <cellStyle name="Texto explicativo 2 6 2 2" xfId="13081" xr:uid="{AE4F0D6B-E786-4FE7-8A20-DC598ED152D7}"/>
    <cellStyle name="Texto explicativo 2 6 3" xfId="13080" xr:uid="{0D727291-11D4-4BE6-A05D-9F24DAE211FF}"/>
    <cellStyle name="Texto explicativo 2 7" xfId="3950" xr:uid="{14DA820F-6B3C-462B-9C47-DBC073BF5407}"/>
    <cellStyle name="Texto explicativo 2 7 2" xfId="6252" xr:uid="{83C36CE9-BD06-4ABF-8678-7A26C30B8AA3}"/>
    <cellStyle name="Texto explicativo 2 7 2 2" xfId="13083" xr:uid="{166013CA-F8BF-4B4F-9A50-074F5F78EA40}"/>
    <cellStyle name="Texto explicativo 2 7 3" xfId="13082" xr:uid="{71EA1481-954A-4B40-AE5E-64DBEE08AEB0}"/>
    <cellStyle name="Texto explicativo 2 8" xfId="3951" xr:uid="{BDBD0A4C-AF24-4703-A9A8-48C5A9243FA7}"/>
    <cellStyle name="Texto explicativo 2 8 2" xfId="6253" xr:uid="{596BDEF2-3331-412F-AF1B-664070BC15AF}"/>
    <cellStyle name="Texto explicativo 2 8 2 2" xfId="13085" xr:uid="{B431985E-8AF3-434F-9130-421DA575AFD4}"/>
    <cellStyle name="Texto explicativo 2 8 3" xfId="13084" xr:uid="{45C30255-A9ED-4745-8FB9-BE70BE5BD607}"/>
    <cellStyle name="Texto explicativo 2 9" xfId="3952" xr:uid="{AB96C53E-87A2-43F7-972A-7E37E79F652B}"/>
    <cellStyle name="Texto explicativo 2 9 2" xfId="6254" xr:uid="{AFD4B4F3-201E-4502-A93F-57B7EB7FA096}"/>
    <cellStyle name="Texto explicativo 2 9 2 2" xfId="13087" xr:uid="{19A9B167-06D9-46E7-9693-D021DBBB2FAB}"/>
    <cellStyle name="Texto explicativo 2 9 3" xfId="13086" xr:uid="{875A2807-6782-4F70-81CD-5E318F9D6746}"/>
    <cellStyle name="Texto Explicativo 3" xfId="1157" xr:uid="{F88C387D-FAD3-4F87-8F81-AFABC7BA5CA1}"/>
    <cellStyle name="Texto explicativo 3 10" xfId="3954" xr:uid="{2435E7F4-FF1F-4471-BEF0-A6D139403258}"/>
    <cellStyle name="Texto explicativo 3 10 2" xfId="6256" xr:uid="{DB7B7831-89CE-46BF-B3C6-5895CAD6C988}"/>
    <cellStyle name="Texto explicativo 3 10 2 2" xfId="13090" xr:uid="{CD9BFE96-3A18-4A11-BD19-C7EBE0025D02}"/>
    <cellStyle name="Texto explicativo 3 10 3" xfId="13089" xr:uid="{361B60AD-A2C4-4464-BC1E-7FBD408257B5}"/>
    <cellStyle name="Texto explicativo 3 11" xfId="6255" xr:uid="{3D5F3A5A-F472-4C35-819C-9CE59F53203C}"/>
    <cellStyle name="Texto explicativo 3 11 2" xfId="13091" xr:uid="{6E214AF6-AB94-4616-B436-7263AC72AD72}"/>
    <cellStyle name="Texto explicativo 3 12" xfId="3953" xr:uid="{6BDBA64A-D2A2-4B76-A162-C2CBE6F6C46E}"/>
    <cellStyle name="Texto explicativo 3 12 2" xfId="13092" xr:uid="{3F90D398-D81C-4555-B13E-118C4EBCF43C}"/>
    <cellStyle name="Texto explicativo 3 12 3" xfId="24324" xr:uid="{AA95A27D-FF8D-4F04-8625-9B7BE25215D1}"/>
    <cellStyle name="Texto Explicativo 3 13" xfId="13088" xr:uid="{2768E5F3-56CC-450C-8230-6F71EEF27253}"/>
    <cellStyle name="Texto Explicativo 3 14" xfId="22739" xr:uid="{D6A5A7BB-FC8F-4E45-ADF5-5ADE357AA77E}"/>
    <cellStyle name="Texto Explicativo 3 15" xfId="20622" xr:uid="{128B91AF-0074-4F45-8D94-DB0A2C8EB54A}"/>
    <cellStyle name="Texto Explicativo 3 16" xfId="22740" xr:uid="{9096C1AB-A40A-400F-A029-665DE8376390}"/>
    <cellStyle name="Texto Explicativo 3 17" xfId="20623" xr:uid="{FC56DA09-1EA6-473D-AF79-8D16EDF2C1F8}"/>
    <cellStyle name="Texto Explicativo 3 18" xfId="22741" xr:uid="{F05A00D5-27C2-48E0-B7F1-4B6B3BBC92AC}"/>
    <cellStyle name="Texto Explicativo 3 19" xfId="20624" xr:uid="{DBA64C6F-6BE8-4135-BBD1-4BC29E0D33AA}"/>
    <cellStyle name="Texto explicativo 3 2" xfId="3955" xr:uid="{C90EE353-7970-4576-9459-BB140A552F06}"/>
    <cellStyle name="Texto explicativo 3 2 2" xfId="6257" xr:uid="{9DDCE882-D367-400A-A312-5FE410132BA5}"/>
    <cellStyle name="Texto explicativo 3 2 2 2" xfId="13094" xr:uid="{F058208E-EDEC-4B41-9C64-1104EA3A6074}"/>
    <cellStyle name="Texto explicativo 3 2 3" xfId="13093" xr:uid="{3350CF15-6E69-4345-B551-465D1BC11BC8}"/>
    <cellStyle name="Texto Explicativo 3 20" xfId="22743" xr:uid="{DCC23A5B-E327-4D59-8859-2E764200D9E9}"/>
    <cellStyle name="Texto Explicativo 3 21" xfId="20627" xr:uid="{CB38D3C8-18E9-4DEE-9B6E-865C5BA26360}"/>
    <cellStyle name="Texto Explicativo 3 22" xfId="22745" xr:uid="{ED943EE5-0F38-4731-B13E-A0074F4259EC}"/>
    <cellStyle name="Texto Explicativo 3 23" xfId="20632" xr:uid="{4C50ACFE-A9E7-41D9-9F90-50356CFFA4D0}"/>
    <cellStyle name="Texto Explicativo 3 24" xfId="22747" xr:uid="{37218C7F-5C25-4E60-847D-899A3B3F921E}"/>
    <cellStyle name="Texto Explicativo 3 25" xfId="20634" xr:uid="{8698D43D-34CE-40A3-9806-B0DDC908184F}"/>
    <cellStyle name="Texto Explicativo 3 26" xfId="22749" xr:uid="{97C71DB4-208F-4004-9266-6D1D0049C046}"/>
    <cellStyle name="Texto Explicativo 3 27" xfId="20636" xr:uid="{A88A63AE-345A-4015-96FF-1AEFA34EC0E2}"/>
    <cellStyle name="Texto Explicativo 3 28" xfId="22751" xr:uid="{4E9361E3-00AE-4198-A674-91BCCCEC10AC}"/>
    <cellStyle name="Texto Explicativo 3 29" xfId="20638" xr:uid="{DD68BB86-5C57-4074-AFDD-4B61741FD120}"/>
    <cellStyle name="Texto explicativo 3 3" xfId="3956" xr:uid="{3BEB6B2F-D20B-4749-B623-C851A6E8E078}"/>
    <cellStyle name="Texto explicativo 3 3 2" xfId="6258" xr:uid="{4FB0E4A7-73D9-4140-AED2-2646E353661B}"/>
    <cellStyle name="Texto explicativo 3 3 2 2" xfId="13096" xr:uid="{A0601FC7-B833-42BF-94C3-60D69CC69BB2}"/>
    <cellStyle name="Texto explicativo 3 3 3" xfId="13095" xr:uid="{44C665E4-E0D6-44DC-8D89-1B7570B46223}"/>
    <cellStyle name="Texto Explicativo 3 30" xfId="22753" xr:uid="{DDC3B42D-DC6D-4EF9-AB4B-2A903E25F3E9}"/>
    <cellStyle name="Texto Explicativo 3 31" xfId="20640" xr:uid="{9430087B-FF39-4442-8C95-70BB8BF7C324}"/>
    <cellStyle name="Texto Explicativo 3 32" xfId="22755" xr:uid="{DFBE0B57-0E66-4E95-9566-F401FA7DBC22}"/>
    <cellStyle name="Texto Explicativo 3 33" xfId="20645" xr:uid="{ECB9E65D-033D-4980-9696-10AB3DD770E9}"/>
    <cellStyle name="Texto Explicativo 3 34" xfId="22759" xr:uid="{B80AE255-B702-40D6-A78A-6C186BD050DC}"/>
    <cellStyle name="Texto Explicativo 3 35" xfId="20649" xr:uid="{C2197D71-5E46-4007-BC97-875A7A4FA80A}"/>
    <cellStyle name="Texto Explicativo 3 36" xfId="22763" xr:uid="{CB93E978-4833-4FBF-A9EA-97FB1DD221D7}"/>
    <cellStyle name="Texto Explicativo 3 37" xfId="23822" xr:uid="{146C7A46-53A3-417F-9AB4-B0895860DA41}"/>
    <cellStyle name="Texto Explicativo 3 38" xfId="27419" xr:uid="{3FFBB1E8-A7CB-4C4D-9655-3BDFB19231CB}"/>
    <cellStyle name="Texto explicativo 3 4" xfId="3957" xr:uid="{909D86EE-818C-44BA-B412-B891166723F2}"/>
    <cellStyle name="Texto explicativo 3 4 2" xfId="6259" xr:uid="{0B28965B-FF67-411A-8953-8DC2AE8C4147}"/>
    <cellStyle name="Texto explicativo 3 4 2 2" xfId="13098" xr:uid="{71E8F2D6-F2CB-484B-A777-22E19F931876}"/>
    <cellStyle name="Texto explicativo 3 4 3" xfId="13097" xr:uid="{23AD7746-6D2E-4D6F-B3DF-08F2C5ACE88A}"/>
    <cellStyle name="Texto explicativo 3 5" xfId="3958" xr:uid="{4CEE12FF-0164-45A7-8F6E-108BCF4FA11E}"/>
    <cellStyle name="Texto explicativo 3 5 2" xfId="6260" xr:uid="{7B03B9A4-2029-45A3-ABF0-0E96366C41B3}"/>
    <cellStyle name="Texto explicativo 3 5 2 2" xfId="13100" xr:uid="{84BAB35F-64E1-447F-8E98-171F04418AB8}"/>
    <cellStyle name="Texto explicativo 3 5 3" xfId="13099" xr:uid="{AC09C416-F31E-4798-A938-FE8520F61F8F}"/>
    <cellStyle name="Texto explicativo 3 6" xfId="3959" xr:uid="{E6B66E0F-71C2-46D9-9A3A-41FE83ED175B}"/>
    <cellStyle name="Texto explicativo 3 6 2" xfId="6261" xr:uid="{6A9C5289-2800-4430-A0DB-81EEC45C8B8B}"/>
    <cellStyle name="Texto explicativo 3 6 2 2" xfId="13102" xr:uid="{4861D07E-4FEB-4A6F-90D7-714DBB630E24}"/>
    <cellStyle name="Texto explicativo 3 6 3" xfId="13101" xr:uid="{8F599E6B-97CD-4696-9504-8D1C9D2060F3}"/>
    <cellStyle name="Texto explicativo 3 7" xfId="3960" xr:uid="{DB16771D-2444-4423-A680-E510C3ABC0D7}"/>
    <cellStyle name="Texto explicativo 3 7 2" xfId="6262" xr:uid="{ED53D363-B70F-42E7-B400-A01A1B7E6ABE}"/>
    <cellStyle name="Texto explicativo 3 7 2 2" xfId="13104" xr:uid="{EACBCC58-39C5-4213-8D59-78B2799A801D}"/>
    <cellStyle name="Texto explicativo 3 7 3" xfId="13103" xr:uid="{663FB5C9-C0AD-4DF3-A2DD-CEA2AC508B09}"/>
    <cellStyle name="Texto explicativo 3 8" xfId="3961" xr:uid="{F111F4F5-74D9-421A-B553-746989BEB3A4}"/>
    <cellStyle name="Texto explicativo 3 8 2" xfId="6263" xr:uid="{5E7F8B53-C48F-4634-B75C-1FCBC0622DBB}"/>
    <cellStyle name="Texto explicativo 3 8 2 2" xfId="13106" xr:uid="{5E6C3B70-6BE0-4428-ACC7-8FC7AD9D229C}"/>
    <cellStyle name="Texto explicativo 3 8 3" xfId="13105" xr:uid="{51733CE1-9744-486B-94DF-48FA71EDF91E}"/>
    <cellStyle name="Texto explicativo 3 9" xfId="3962" xr:uid="{096DDEAB-2E57-4873-87B4-53A1477C4EC1}"/>
    <cellStyle name="Texto explicativo 3 9 2" xfId="6264" xr:uid="{DCBFD218-E80A-45A4-B560-4E56603B8933}"/>
    <cellStyle name="Texto explicativo 3 9 2 2" xfId="13108" xr:uid="{FD5C1966-0086-44B2-ACE3-2DB1AD71E9DC}"/>
    <cellStyle name="Texto explicativo 3 9 3" xfId="13107" xr:uid="{23FEF0FA-2485-4D30-ABCF-76E7FA6A2332}"/>
    <cellStyle name="Texto Explicativo 4" xfId="1170" xr:uid="{FFDF7C3B-28BC-4578-8B04-57406B80BB90}"/>
    <cellStyle name="Texto explicativo 4 10" xfId="3964" xr:uid="{EF882674-4B9D-4DB5-ABB9-03CB90CEDC55}"/>
    <cellStyle name="Texto explicativo 4 10 2" xfId="6266" xr:uid="{02248881-63C8-4373-88F7-793BBEDA606D}"/>
    <cellStyle name="Texto explicativo 4 10 2 2" xfId="13111" xr:uid="{8A6367EA-4148-4CCD-95AB-01513C050F52}"/>
    <cellStyle name="Texto explicativo 4 10 3" xfId="13110" xr:uid="{C4FE949A-DF3B-4AA7-8EDC-2D91B12EC5B5}"/>
    <cellStyle name="Texto explicativo 4 11" xfId="6265" xr:uid="{3B6BF6F9-6277-4E4E-B755-B3F0CB2F1ACD}"/>
    <cellStyle name="Texto explicativo 4 11 2" xfId="13112" xr:uid="{0474E504-94D1-487F-AE49-EFCFD9F16B65}"/>
    <cellStyle name="Texto explicativo 4 12" xfId="3963" xr:uid="{66A050B9-46A9-4E4A-A4E6-CAB5928F0745}"/>
    <cellStyle name="Texto explicativo 4 12 2" xfId="13113" xr:uid="{018C15EE-AFA8-42DA-AFA4-D0B2897E43D9}"/>
    <cellStyle name="Texto explicativo 4 12 3" xfId="24325" xr:uid="{64F1586A-4D17-4D94-8E59-EDA51DF008CE}"/>
    <cellStyle name="Texto Explicativo 4 13" xfId="13109" xr:uid="{A4E125CA-6414-49D1-AE0D-026C6CAD6411}"/>
    <cellStyle name="Texto Explicativo 4 14" xfId="22742" xr:uid="{C5FA80F5-B62B-4C36-9D39-4C29575C5241}"/>
    <cellStyle name="Texto Explicativo 4 15" xfId="20626" xr:uid="{D4FD4B89-38A2-403B-880E-529ACE1D4999}"/>
    <cellStyle name="Texto Explicativo 4 16" xfId="22744" xr:uid="{95C45F45-80E4-4768-B55A-4BF58C2E98B7}"/>
    <cellStyle name="Texto Explicativo 4 17" xfId="20631" xr:uid="{106002DE-DB9A-4535-9A34-58CAB6F82DFE}"/>
    <cellStyle name="Texto Explicativo 4 18" xfId="22746" xr:uid="{E63AFBE8-5040-4657-BE14-AD0FC5708DFD}"/>
    <cellStyle name="Texto Explicativo 4 19" xfId="20633" xr:uid="{3066492F-EBAB-443D-A8E5-2A6479BAA6B6}"/>
    <cellStyle name="Texto explicativo 4 2" xfId="3965" xr:uid="{6B88C565-ADAE-4F11-B417-1A3E150B942D}"/>
    <cellStyle name="Texto explicativo 4 2 2" xfId="6267" xr:uid="{84C6333F-9E63-4E27-9877-9C47982BE707}"/>
    <cellStyle name="Texto explicativo 4 2 2 2" xfId="13115" xr:uid="{CEEA6DB1-DACC-403D-B6B7-7035A42A80C3}"/>
    <cellStyle name="Texto explicativo 4 2 3" xfId="13114" xr:uid="{9B30C6A7-29C2-481F-B1F9-173F38267A60}"/>
    <cellStyle name="Texto Explicativo 4 20" xfId="22748" xr:uid="{D4EE4757-E519-4D1C-A036-046D8084D455}"/>
    <cellStyle name="Texto Explicativo 4 21" xfId="20635" xr:uid="{0CAB14D4-142B-4747-B4E5-923389A7BE62}"/>
    <cellStyle name="Texto Explicativo 4 22" xfId="22750" xr:uid="{E9F06888-2AB4-4C3F-8F4F-D7F7B4B44FB3}"/>
    <cellStyle name="Texto Explicativo 4 23" xfId="20637" xr:uid="{EE8C4E6A-6EBF-4D33-A1B7-CE3D7ED3120B}"/>
    <cellStyle name="Texto Explicativo 4 24" xfId="22752" xr:uid="{3DBF7DB5-CECF-4952-8253-3621D29AAFBF}"/>
    <cellStyle name="Texto Explicativo 4 25" xfId="20639" xr:uid="{8C8239FB-BDD4-41E0-8921-9D85E48A7502}"/>
    <cellStyle name="Texto Explicativo 4 26" xfId="22754" xr:uid="{57791901-07C5-4CF7-883B-DC81B54DD82B}"/>
    <cellStyle name="Texto Explicativo 4 27" xfId="20642" xr:uid="{98C9D215-3A5A-4ECD-A7EB-7DD1C0979605}"/>
    <cellStyle name="Texto Explicativo 4 28" xfId="22758" xr:uid="{250BCEB3-9EF0-41BB-92A1-940125BAB3F1}"/>
    <cellStyle name="Texto Explicativo 4 29" xfId="20646" xr:uid="{526F739C-EB27-442E-BE03-FB4DDD921690}"/>
    <cellStyle name="Texto explicativo 4 3" xfId="3966" xr:uid="{C4EF98D8-BB10-4688-8805-04EEE4E8C3F6}"/>
    <cellStyle name="Texto explicativo 4 3 2" xfId="6268" xr:uid="{9D6BE76E-DDEF-4A97-ADC6-088B4161FBFD}"/>
    <cellStyle name="Texto explicativo 4 3 2 2" xfId="13117" xr:uid="{538D2FCF-840A-4244-BFEB-74780CF14FF4}"/>
    <cellStyle name="Texto explicativo 4 3 3" xfId="13116" xr:uid="{FE842D63-29E5-4970-98DB-D3B0E6BD63BC}"/>
    <cellStyle name="Texto Explicativo 4 30" xfId="22762" xr:uid="{5173D8F1-A114-4BC4-B901-04A792B553F9}"/>
    <cellStyle name="Texto Explicativo 4 31" xfId="20650" xr:uid="{E25A939D-F80D-4342-A0B5-60F30A30066D}"/>
    <cellStyle name="Texto Explicativo 4 32" xfId="22766" xr:uid="{D5E0CA70-1F5C-435A-A47B-5AAD073C1EE6}"/>
    <cellStyle name="Texto Explicativo 4 33" xfId="20653" xr:uid="{38C94479-C01A-4818-8424-92933E7B76AA}"/>
    <cellStyle name="Texto Explicativo 4 34" xfId="22769" xr:uid="{4ADF1D4F-CA0A-43A9-B780-DCBEC34812B8}"/>
    <cellStyle name="Texto Explicativo 4 35" xfId="20657" xr:uid="{EBE7AC00-99C7-4A56-BA7D-A01CA97487E1}"/>
    <cellStyle name="Texto Explicativo 4 36" xfId="22772" xr:uid="{2B9FC3E2-129D-4C65-B47A-95470444569B}"/>
    <cellStyle name="Texto Explicativo 4 37" xfId="23831" xr:uid="{8B89CA6E-195B-4869-A7C1-B4FD938BF4AB}"/>
    <cellStyle name="Texto Explicativo 4 38" xfId="27540" xr:uid="{F9EF7C4E-C230-46EA-BA1D-B18589F0361A}"/>
    <cellStyle name="Texto explicativo 4 4" xfId="3967" xr:uid="{ECCA4E14-B34B-44B2-B8BA-FEF950B2F7A5}"/>
    <cellStyle name="Texto explicativo 4 4 2" xfId="6269" xr:uid="{81EA0A4F-FBE7-4930-99DB-B9A3DC07E5D5}"/>
    <cellStyle name="Texto explicativo 4 4 2 2" xfId="13119" xr:uid="{A6E6295C-3F0B-4C77-B2E1-41C0497EAE15}"/>
    <cellStyle name="Texto explicativo 4 4 3" xfId="13118" xr:uid="{8DE39658-9A09-4E5E-9A11-D71E9F22ABF7}"/>
    <cellStyle name="Texto explicativo 4 5" xfId="3968" xr:uid="{C4C0F0BE-432C-4D2D-94A6-16C811D23745}"/>
    <cellStyle name="Texto explicativo 4 5 2" xfId="6270" xr:uid="{B8F48962-C616-436C-AF82-3B977D6DCF12}"/>
    <cellStyle name="Texto explicativo 4 5 2 2" xfId="13121" xr:uid="{4AF71EBD-6E4E-497D-AC0A-C9E11DFB0C55}"/>
    <cellStyle name="Texto explicativo 4 5 3" xfId="13120" xr:uid="{82008243-852C-4C16-B00C-385029B9555B}"/>
    <cellStyle name="Texto explicativo 4 6" xfId="3969" xr:uid="{4B7A8C78-DA53-432D-9E7A-4283BF8CD8E1}"/>
    <cellStyle name="Texto explicativo 4 6 2" xfId="6271" xr:uid="{0B010CEF-20EB-4E59-83E9-C221D94066C0}"/>
    <cellStyle name="Texto explicativo 4 6 2 2" xfId="13123" xr:uid="{BF705F09-7EE3-4BC7-B4C9-32A9A7220329}"/>
    <cellStyle name="Texto explicativo 4 6 3" xfId="13122" xr:uid="{1089841A-E1AA-4BA2-A179-B8171652FC9E}"/>
    <cellStyle name="Texto explicativo 4 7" xfId="3970" xr:uid="{D334C4AF-DAB0-44DE-804C-224F18B88012}"/>
    <cellStyle name="Texto explicativo 4 7 2" xfId="6272" xr:uid="{52B7D3FE-1C7A-485F-AEAE-92E82B335652}"/>
    <cellStyle name="Texto explicativo 4 7 2 2" xfId="13125" xr:uid="{3FB9FEB0-AD8D-45A4-BFB7-B9EA9411FF37}"/>
    <cellStyle name="Texto explicativo 4 7 3" xfId="13124" xr:uid="{A539A16A-91B9-452E-B83A-2F8A1CE5B1F3}"/>
    <cellStyle name="Texto explicativo 4 8" xfId="3971" xr:uid="{45FF2396-7D4A-4232-9E21-832A531B6B8F}"/>
    <cellStyle name="Texto explicativo 4 8 2" xfId="6273" xr:uid="{9E9DB651-54A1-4197-BAF5-8A33D86F5A7A}"/>
    <cellStyle name="Texto explicativo 4 8 2 2" xfId="13127" xr:uid="{52CA8325-5678-4858-B703-63F20B668184}"/>
    <cellStyle name="Texto explicativo 4 8 3" xfId="13126" xr:uid="{227EF3C7-192C-4A56-8B0C-4348D73951B3}"/>
    <cellStyle name="Texto explicativo 4 9" xfId="3972" xr:uid="{E2D218D8-EA00-4001-9194-A64F02C6A2F9}"/>
    <cellStyle name="Texto explicativo 4 9 2" xfId="6274" xr:uid="{3958BFDF-3C5B-4C7C-B07C-07F4014AC95D}"/>
    <cellStyle name="Texto explicativo 4 9 2 2" xfId="13129" xr:uid="{E02EDAA7-1DFD-46EB-9710-61F1C414ADA9}"/>
    <cellStyle name="Texto explicativo 4 9 3" xfId="13128" xr:uid="{CB09A88B-F160-4D95-8928-31E70A92D986}"/>
    <cellStyle name="Texto explicativo 5" xfId="3973" xr:uid="{61D35E04-7485-4EC8-9770-F8A02886427B}"/>
    <cellStyle name="Texto explicativo 5 2" xfId="3974" xr:uid="{21AE94BA-5DBA-4C91-8DAA-35A3DAA01E4D}"/>
    <cellStyle name="Texto explicativo 5 2 2" xfId="6276" xr:uid="{35C5655C-FB55-4F84-8ED3-FEA47277F57F}"/>
    <cellStyle name="Texto explicativo 5 2 2 2" xfId="13132" xr:uid="{B4D36062-6E32-47BE-8120-FDB47DBB4B18}"/>
    <cellStyle name="Texto explicativo 5 2 3" xfId="13131" xr:uid="{B37695E4-512E-475F-AA59-227B8C44298F}"/>
    <cellStyle name="Texto explicativo 5 3" xfId="6275" xr:uid="{58B87B0A-AC0F-4F8A-B09D-A059F7ABE022}"/>
    <cellStyle name="Texto explicativo 5 3 2" xfId="13133" xr:uid="{60B57E4C-9C81-4EBA-9F24-7756E2DAA8CE}"/>
    <cellStyle name="Texto explicativo 5 4" xfId="13130" xr:uid="{90000F56-B564-4FD6-9834-7BA85E28564D}"/>
    <cellStyle name="Texto explicativo 6" xfId="3975" xr:uid="{FF4DB869-4D30-4278-BE18-A0647D667AC5}"/>
    <cellStyle name="Texto explicativo 6 2" xfId="3976" xr:uid="{AA516E6B-B9D0-4C3D-9BDE-D3D8C55FF02E}"/>
    <cellStyle name="Texto explicativo 6 2 2" xfId="6278" xr:uid="{4128A53F-66DE-481B-9949-F97D30658DE9}"/>
    <cellStyle name="Texto explicativo 6 2 2 2" xfId="13136" xr:uid="{04716045-71F6-41A9-8817-1D859AB81211}"/>
    <cellStyle name="Texto explicativo 6 2 3" xfId="13135" xr:uid="{3E1E3C73-2457-4A10-8C20-EA6A80401F49}"/>
    <cellStyle name="Texto explicativo 6 3" xfId="6277" xr:uid="{9F9125D3-4948-46C2-BE20-D31A3DF8A6F1}"/>
    <cellStyle name="Texto explicativo 6 3 2" xfId="13137" xr:uid="{0FC6EC90-8028-4988-AC14-492C1C24407E}"/>
    <cellStyle name="Texto explicativo 6 4" xfId="13134" xr:uid="{969AB9DC-9E6E-4122-807A-738268B8A14D}"/>
    <cellStyle name="Texto explicativo 7" xfId="6241" xr:uid="{3EC95D49-B8EB-4B4C-A919-B37DF1261C6A}"/>
    <cellStyle name="Texto explicativo 7 2" xfId="13138" xr:uid="{CE6E4B7C-2260-4075-AB47-8DE2E087F4EC}"/>
    <cellStyle name="Texto Explicativo 8" xfId="7982" xr:uid="{7A357702-77B0-46B0-8D98-ADDA8BE9F8B5}"/>
    <cellStyle name="Texto Explicativo 8 2" xfId="13139" xr:uid="{BD888FAC-48E5-4EDA-9502-89ED1AAE4C4C}"/>
    <cellStyle name="Texto Explicativo 8 3" xfId="25425" xr:uid="{1D1126DA-2838-461D-B05B-85393827F08E}"/>
    <cellStyle name="Texto Explicativo 9" xfId="8036" xr:uid="{3BDC04C0-C445-4C14-BA09-48CE99BB3AC4}"/>
    <cellStyle name="Texto Explicativo 9 2" xfId="13140" xr:uid="{4AD2FF9F-5265-4206-A52D-7E6EFA0B4554}"/>
    <cellStyle name="Texto Explicativo 9 3" xfId="25473" xr:uid="{2B3CA68A-4BF6-4FB5-8E52-BC6473857661}"/>
    <cellStyle name="Times 10" xfId="419" xr:uid="{EEF9A423-CD9D-487F-A1E9-C50AF38D0A17}"/>
    <cellStyle name="Times 10 2" xfId="1040" xr:uid="{C61A18A7-3BF8-4B5B-A6B1-58E892C483B2}"/>
    <cellStyle name="Times 10 2 2" xfId="6279" xr:uid="{DF3A8150-5340-4A59-82D8-D30AD1FE958C}"/>
    <cellStyle name="Times 10 2 2 2" xfId="13143" xr:uid="{58E697DB-C47E-4D24-B437-C7132D722467}"/>
    <cellStyle name="Times 10 2 2 3" xfId="24525" xr:uid="{59F4CFD7-8DFB-4CA9-95AD-0F2634536CF3}"/>
    <cellStyle name="Times 10 2 3" xfId="13142" xr:uid="{4174AD2C-2170-40DF-93B4-EED7C612AC18}"/>
    <cellStyle name="Times 10 2 4" xfId="23800" xr:uid="{E65B1AD0-0ECA-4D34-93DC-BDB5C00D9593}"/>
    <cellStyle name="Times 10 3" xfId="13141" xr:uid="{7FD42693-DEBB-4460-8DE4-78B8898FD610}"/>
    <cellStyle name="Times 10 3 2" xfId="20115" xr:uid="{F92AD05B-B1B6-43E9-986B-D97C5D692CF7}"/>
    <cellStyle name="Times 10 3 3" xfId="26504" xr:uid="{191890B8-8A5F-43D5-BE8E-E0F720D2105A}"/>
    <cellStyle name="Times 10 4" xfId="22114" xr:uid="{07BE7416-BAD2-41F8-873C-A672359E56C1}"/>
    <cellStyle name="Times 12" xfId="420" xr:uid="{6A7E362C-D080-4AC0-89E1-6D146A63C2CD}"/>
    <cellStyle name="Times 12 2" xfId="1041" xr:uid="{264C8833-B25B-4CCA-BD93-664B913B9890}"/>
    <cellStyle name="Times 12 2 2" xfId="6280" xr:uid="{CE373DC9-7B88-41E2-B8C7-C8B8FFA4AD4D}"/>
    <cellStyle name="Times 12 2 2 2" xfId="13146" xr:uid="{C3937719-D94F-48C9-99A1-0C61A660B88A}"/>
    <cellStyle name="Times 12 2 2 3" xfId="24526" xr:uid="{C7F7582D-A8D0-459E-B1BF-C9873B81ECC5}"/>
    <cellStyle name="Times 12 2 3" xfId="13145" xr:uid="{62E7E958-7F31-4A12-99E2-C3089BD85A2C}"/>
    <cellStyle name="Times 12 2 4" xfId="23801" xr:uid="{44DDC3C7-D095-458A-9B54-DC9AB28BB4EC}"/>
    <cellStyle name="Times 12 3" xfId="13144" xr:uid="{BADCACB1-B881-44EC-AAA5-25FD37F33C20}"/>
    <cellStyle name="Times 12 3 2" xfId="20116" xr:uid="{10669546-720B-4F42-B97C-0DB976D2B939}"/>
    <cellStyle name="Times 12 3 3" xfId="26505" xr:uid="{5DCCEC12-9D0C-462E-AFDD-55C1E8720460}"/>
    <cellStyle name="Times 12 4" xfId="22115" xr:uid="{B71DA479-5649-47FB-8DF9-6DEF50221503}"/>
    <cellStyle name="Title 2" xfId="3979" xr:uid="{948ED183-7E30-41E1-9C2A-F34533942BB5}"/>
    <cellStyle name="Title 2 2" xfId="6282" xr:uid="{AF8E9392-43B7-4845-B336-9C7C3CCA1DD8}"/>
    <cellStyle name="Title 2 2 2" xfId="13149" xr:uid="{2201E3ED-C808-4E01-8BBF-ED9936B75452}"/>
    <cellStyle name="Title 2 3" xfId="7113" xr:uid="{D04CAB91-F138-4C80-AA42-DBEF62D60036}"/>
    <cellStyle name="Title 2 3 2" xfId="9106" xr:uid="{DE778F98-9EE1-4BF7-AD0B-B9D18F2184E9}"/>
    <cellStyle name="Title 2 3 2 2" xfId="15304" xr:uid="{1BFE3A58-F806-493B-B3BD-55561BC1FA2F}"/>
    <cellStyle name="Title 2 3 2 2 2" xfId="27612" xr:uid="{723E3ADF-01D3-43F7-865F-FFC191EF191B}"/>
    <cellStyle name="Title 2 3 2 2 2 2" xfId="29200" xr:uid="{3912F0FB-4201-4B44-A9B4-DF19A8C2548F}"/>
    <cellStyle name="Title 2 3 3" xfId="13150" xr:uid="{E02BECFD-85C9-4892-B1C6-E35ABFAE2C62}"/>
    <cellStyle name="Title 2 3 4" xfId="24740" xr:uid="{D89ED8BE-CBF2-405F-B6CF-587BFEFCEDF0}"/>
    <cellStyle name="Title 2 3 4 2" xfId="26790" xr:uid="{F5A2F03E-01DB-4BF7-9430-8BD2B409E157}"/>
    <cellStyle name="Title 2 4" xfId="7854" xr:uid="{D1B7D181-FE27-4CCB-9F4F-6BF4EE8C56FC}"/>
    <cellStyle name="Title 2 4 2" xfId="13151" xr:uid="{4850EA00-9BE5-4CD4-A626-9FAED8B8AD93}"/>
    <cellStyle name="Title 2 4 3" xfId="25343" xr:uid="{A88B6358-5B5C-4AEF-A6C4-FD0932DEAA7F}"/>
    <cellStyle name="Title 2 5" xfId="13148" xr:uid="{E5133B18-29D8-477B-A377-6F816A926C8E}"/>
    <cellStyle name="Title 3" xfId="6281" xr:uid="{FDDBEF74-CF65-46C1-B524-1D299C801706}"/>
    <cellStyle name="Title 3 2" xfId="13152" xr:uid="{635C675B-121E-4F27-AD62-D27C5CDAF351}"/>
    <cellStyle name="Title 4" xfId="7576" xr:uid="{08F08338-04C0-4343-B8FC-41BD8AF35DA4}"/>
    <cellStyle name="Title 4 2" xfId="9194" xr:uid="{BB16D0C8-7331-43B0-9203-415F03B48CC2}"/>
    <cellStyle name="Title 4 2 2" xfId="15305" xr:uid="{90871242-025A-40F0-8821-BEAE4FD58A92}"/>
    <cellStyle name="Title 4 2 2 2" xfId="27613" xr:uid="{07DEF78A-B920-4146-86AB-B799CA12F34B}"/>
    <cellStyle name="Title 4 2 2 2 2" xfId="29201" xr:uid="{CE0311E5-4598-492B-B944-0244DBE6F677}"/>
    <cellStyle name="Title 4 3" xfId="13153" xr:uid="{61E2B56C-AA64-40F0-B8B8-BB7515060AF5}"/>
    <cellStyle name="Title 4 4" xfId="25112" xr:uid="{B907C61E-B104-403A-B155-FE1FA5B6E927}"/>
    <cellStyle name="Title 4 4 2" xfId="27262" xr:uid="{5F7CC71C-D057-4426-9A6E-2515EA8AF4EB}"/>
    <cellStyle name="Title 5" xfId="7032" xr:uid="{E94177E8-2EAB-4289-A9A0-568CD7F54B64}"/>
    <cellStyle name="Title 5 2" xfId="13154" xr:uid="{A2F2EB24-589E-4D0B-A7C9-2077010E2882}"/>
    <cellStyle name="Title 5 3" xfId="24678" xr:uid="{28BC884A-97D9-4F8C-AF29-D0970041C3FC}"/>
    <cellStyle name="Title 6" xfId="13147" xr:uid="{9F749F30-801F-4185-ACB8-101B9E7696A6}"/>
    <cellStyle name="Title 7" xfId="839" xr:uid="{2CADD95A-C938-40D5-B04D-83396D3495A1}"/>
    <cellStyle name="Title2" xfId="629" xr:uid="{7E19E2CC-9D87-46D3-BC40-3C0F2CFF7413}"/>
    <cellStyle name="Title2 2" xfId="6283" xr:uid="{9F87F7C7-2943-4604-867B-2240349251F6}"/>
    <cellStyle name="Title2 2 2" xfId="13156" xr:uid="{5EFFBADC-B5D6-490C-A9C1-5DB188E5C3D3}"/>
    <cellStyle name="Title2 3" xfId="13155" xr:uid="{880923F5-B4AB-4021-930B-F7C40C06B01B}"/>
    <cellStyle name="TitleII" xfId="630" xr:uid="{1C7FB6BB-F718-473B-AEF0-2F8CB9FA6D99}"/>
    <cellStyle name="TitleII 2" xfId="6284" xr:uid="{52D3D57C-4435-4959-BF15-7A6C70A198CB}"/>
    <cellStyle name="TitleII 2 2" xfId="13158" xr:uid="{710E4CA3-8BB6-4D07-8EE0-A41FDC428944}"/>
    <cellStyle name="TitleII 3" xfId="13157" xr:uid="{6BBB0151-0687-4D54-A73E-72BF1544F8C1}"/>
    <cellStyle name="TitleNormal" xfId="3980" xr:uid="{A3921813-56C4-4F76-B473-78FF06742BEE}"/>
    <cellStyle name="TitleNormal 2" xfId="6285" xr:uid="{10805045-845B-4972-B5A7-28B5BC7CD635}"/>
    <cellStyle name="TitleNormal 2 2" xfId="13160" xr:uid="{ADE90BD7-A0DA-4A9E-A6A3-2981CF83CC29}"/>
    <cellStyle name="TitleNormal 3" xfId="13159" xr:uid="{4488E5D9-0FF5-472F-9B41-5681AA3CB8A4}"/>
    <cellStyle name="Titles" xfId="631" xr:uid="{3FD8E648-ACFC-4C57-AD8E-13FC3E0C41F1}"/>
    <cellStyle name="Titles 2" xfId="998" xr:uid="{2DDC82B9-8A1C-44F9-93E4-0F34DCDE9B5B}"/>
    <cellStyle name="Titles 2 2" xfId="6287" xr:uid="{FC9B34F3-98AA-4337-B719-84CC2BB000A8}"/>
    <cellStyle name="Titles 2 2 2" xfId="13163" xr:uid="{FFA1D6E5-9A50-4091-85E3-DFDF2D118ADF}"/>
    <cellStyle name="Titles 2 3" xfId="3981" xr:uid="{555A2F46-B2EE-46DA-A67D-AA578D4955FD}"/>
    <cellStyle name="Titles 2 3 2" xfId="13164" xr:uid="{0649713A-B7D3-47A0-9D00-5A9C4244536E}"/>
    <cellStyle name="Titles 2 3 3" xfId="24328" xr:uid="{7E11893C-B6EF-4FA5-8D14-40727BE6E1EE}"/>
    <cellStyle name="Titles 2 4" xfId="13162" xr:uid="{F1CBAAA2-02C6-4551-A766-4D188ADC00B8}"/>
    <cellStyle name="Titles 2 5" xfId="23787" xr:uid="{A7C1F4C0-65E1-48AA-86B4-85DF77F44318}"/>
    <cellStyle name="Titles 3" xfId="1102" xr:uid="{B67F34C4-82EB-4756-AF34-60888C194062}"/>
    <cellStyle name="Titles 3 2" xfId="6288" xr:uid="{B539FE72-2896-4EA2-A2A9-081B7012F974}"/>
    <cellStyle name="Titles 3 2 2" xfId="13166" xr:uid="{23CE2545-C51A-4CB3-9F2A-CD1B0A104E34}"/>
    <cellStyle name="Titles 3 2 3" xfId="24527" xr:uid="{838D700C-B1B1-4DA1-844D-77058E9E0BC7}"/>
    <cellStyle name="Titles 3 3" xfId="13165" xr:uid="{052B2475-96B1-44B0-B75B-F96EC43F54C5}"/>
    <cellStyle name="Titles 3 4" xfId="23814" xr:uid="{E370E2E3-158A-479B-A438-FEC63DF2C7F2}"/>
    <cellStyle name="Titles 4" xfId="6286" xr:uid="{AD61B397-1933-4568-A1A3-C990F2934D7E}"/>
    <cellStyle name="Titles 4 2" xfId="13167" xr:uid="{C7BD764D-0CCC-4D4B-8986-0D19ADD0C98F}"/>
    <cellStyle name="Titles 5" xfId="13161" xr:uid="{59DEF98B-4C93-457E-894E-9D64975ABBFB}"/>
    <cellStyle name="Titles 5 2" xfId="20117" xr:uid="{F88DEB64-B232-4B8C-AC4B-9D64EC90CBB1}"/>
    <cellStyle name="Titles 5 3" xfId="26506" xr:uid="{47732D27-AB3D-49B8-9F9F-F5A6600AD576}"/>
    <cellStyle name="Titles 6" xfId="22116" xr:uid="{86CE072B-3324-47A3-9F23-91BCB71F4A7D}"/>
    <cellStyle name="Titulo" xfId="421" xr:uid="{B5AE7FB1-F683-41B3-A66D-E903F33CCACD}"/>
    <cellStyle name="TITULO - Style5" xfId="840" xr:uid="{53459041-CC47-48D5-89CA-288705709687}"/>
    <cellStyle name="TITULO - Style5 2" xfId="6291" xr:uid="{67E62100-0202-420B-9D67-5551FB70BEC2}"/>
    <cellStyle name="TITULO - Style5 2 2" xfId="13171" xr:uid="{38F8ED6A-CD8F-4BAA-B18B-B7E40059B25E}"/>
    <cellStyle name="TITULO - Style5 3" xfId="13170" xr:uid="{C8AFADB3-98B4-4B08-9A33-20A79FD123F0}"/>
    <cellStyle name="Título 1 2" xfId="633" xr:uid="{8EB95A8A-0973-40C1-BD90-32FCD3621DBF}"/>
    <cellStyle name="Título 1 2 10" xfId="3983" xr:uid="{B8EDB646-5F72-42B2-8AC2-83DBE2CC908E}"/>
    <cellStyle name="Título 1 2 10 2" xfId="6294" xr:uid="{961FADA4-A149-4A43-BAC3-F250FD25F6DE}"/>
    <cellStyle name="Título 1 2 10 2 2" xfId="13175" xr:uid="{714EE136-C52A-4AE0-9687-173DF6358557}"/>
    <cellStyle name="Título 1 2 10 3" xfId="13174" xr:uid="{125F958C-2CEC-4114-A537-8D76130781B2}"/>
    <cellStyle name="Título 1 2 11" xfId="3984" xr:uid="{7EDBD2B0-72CF-4D74-8893-30B1790EAA96}"/>
    <cellStyle name="Título 1 2 11 2" xfId="6295" xr:uid="{B14D3976-F461-4868-850B-9773CFD1DE93}"/>
    <cellStyle name="Título 1 2 11 2 2" xfId="13177" xr:uid="{2F7A7E4E-096E-40FC-A465-A965FD95398F}"/>
    <cellStyle name="Título 1 2 11 3" xfId="13176" xr:uid="{53D7A6E4-FB89-4329-9850-6BF9E88B331A}"/>
    <cellStyle name="Título 1 2 12" xfId="3985" xr:uid="{DA404AFB-66F4-41DD-BD9B-E13BF0327286}"/>
    <cellStyle name="Título 1 2 12 2" xfId="6296" xr:uid="{69E4BD4A-2282-40A4-A8BC-0F8949EDAEE5}"/>
    <cellStyle name="Título 1 2 12 2 2" xfId="13179" xr:uid="{56CC6CDC-8DAE-42E3-8210-26ABC3BBE9B7}"/>
    <cellStyle name="Título 1 2 12 3" xfId="13178" xr:uid="{D296E5F1-14B3-4D1A-8876-B515827A3093}"/>
    <cellStyle name="Título 1 2 13" xfId="6297" xr:uid="{16B9B337-DC34-4B7F-ADCA-183BDA657654}"/>
    <cellStyle name="Título 1 2 13 2" xfId="13180" xr:uid="{F416FCA3-8A46-4053-9DB1-B36A20E669AA}"/>
    <cellStyle name="Título 1 2 14" xfId="6293" xr:uid="{030D23D2-31C4-420E-B5FA-5C6A991EE7A8}"/>
    <cellStyle name="Título 1 2 14 2" xfId="13181" xr:uid="{01D4D5BD-5297-4974-96D3-D32A5982D0FE}"/>
    <cellStyle name="Título 1 2 15" xfId="3982" xr:uid="{9933B069-BA9F-41DB-8A36-A89EB6BF401C}"/>
    <cellStyle name="Título 1 2 15 2" xfId="13182" xr:uid="{F3AC2206-551A-41B0-96B4-217F85557C78}"/>
    <cellStyle name="Título 1 2 15 3" xfId="24329" xr:uid="{D056D420-D92D-4DBA-8EDB-64CFDD2F6635}"/>
    <cellStyle name="Título 1 2 16" xfId="13173" xr:uid="{D2D935EF-B7F1-4F5B-939D-7B2C02DBF7B7}"/>
    <cellStyle name="Título 1 2 2" xfId="3986" xr:uid="{4132405E-5EA7-4DFE-9C5D-96EA3C7B2498}"/>
    <cellStyle name="Título 1 2 2 2" xfId="6298" xr:uid="{820F2D63-8A89-4CFF-95E2-DBBD9B202428}"/>
    <cellStyle name="Título 1 2 2 2 2" xfId="13184" xr:uid="{C8DFEED9-F179-4B33-B0AA-148560CB91FC}"/>
    <cellStyle name="Título 1 2 2 3" xfId="13183" xr:uid="{C283AB0B-3E98-4093-9425-E6F18983369E}"/>
    <cellStyle name="Título 1 2 3" xfId="3987" xr:uid="{D4BC1B1C-20A5-4F10-8D46-BBEA767F6AAF}"/>
    <cellStyle name="Título 1 2 3 2" xfId="6299" xr:uid="{E4E260F2-C79C-44E2-AADD-6EF89B64DE91}"/>
    <cellStyle name="Título 1 2 3 2 2" xfId="13186" xr:uid="{E1402C22-0BB0-4826-80C8-1C665F4D9C57}"/>
    <cellStyle name="Título 1 2 3 3" xfId="13185" xr:uid="{88FCD545-5556-4152-9DB0-FAE01DEDA9D7}"/>
    <cellStyle name="Título 1 2 4" xfId="3988" xr:uid="{36843317-ECD4-4EA2-BB89-3101FE0766FE}"/>
    <cellStyle name="Título 1 2 4 2" xfId="6300" xr:uid="{9388625E-ECD4-46E2-8184-60B9D3FB69F6}"/>
    <cellStyle name="Título 1 2 4 2 2" xfId="13188" xr:uid="{484F8DB8-A6E9-4E8D-82C3-4E6F978EE5E1}"/>
    <cellStyle name="Título 1 2 4 3" xfId="13187" xr:uid="{C2B67B38-B65A-49C6-8F92-330E886DDC14}"/>
    <cellStyle name="Título 1 2 5" xfId="3989" xr:uid="{78DB1FA3-7553-44BE-B3F8-FC5FE6DD3DAC}"/>
    <cellStyle name="Título 1 2 5 2" xfId="6301" xr:uid="{495078C8-95D3-4095-B131-ABAB5839F5D2}"/>
    <cellStyle name="Título 1 2 5 2 2" xfId="13190" xr:uid="{4E0D30D6-8D39-42FB-B3CA-B398B28CA48A}"/>
    <cellStyle name="Título 1 2 5 3" xfId="13189" xr:uid="{DE0E3BAB-47AB-447A-9712-6E7A102A0CA9}"/>
    <cellStyle name="Título 1 2 6" xfId="3990" xr:uid="{E526BB19-0C55-4410-A5BE-A74F4588C409}"/>
    <cellStyle name="Título 1 2 6 2" xfId="6302" xr:uid="{5013D545-9DC5-4A9C-9575-DB7F49D4C4F4}"/>
    <cellStyle name="Título 1 2 6 2 2" xfId="13192" xr:uid="{4F336D0C-A440-4B67-A1E5-AFEF2D664E01}"/>
    <cellStyle name="Título 1 2 6 3" xfId="13191" xr:uid="{58FBC193-F107-4B0C-ABFB-CAA7C24AEEFF}"/>
    <cellStyle name="Título 1 2 7" xfId="3991" xr:uid="{F36843C9-9A0E-4913-9D69-08589A1EDE75}"/>
    <cellStyle name="Título 1 2 7 2" xfId="6303" xr:uid="{BC8C8DAC-75C6-4DC6-9413-ECC44EA3CECC}"/>
    <cellStyle name="Título 1 2 7 2 2" xfId="13194" xr:uid="{9F63134B-A8D6-4C22-B83F-8A530486D41F}"/>
    <cellStyle name="Título 1 2 7 3" xfId="13193" xr:uid="{415E7909-B895-46F1-9B4C-EEAFAC1DDEFF}"/>
    <cellStyle name="Título 1 2 8" xfId="3992" xr:uid="{0DBF71F8-8759-48D2-A970-B55579BF9815}"/>
    <cellStyle name="Título 1 2 8 2" xfId="6304" xr:uid="{7857F3CF-16C5-4D26-B173-F262C7119F0F}"/>
    <cellStyle name="Título 1 2 8 2 2" xfId="13196" xr:uid="{5E00DF78-7866-4364-875A-AF643010ADC3}"/>
    <cellStyle name="Título 1 2 8 3" xfId="13195" xr:uid="{8F20DB4A-B389-4740-A6A7-2C603F975DFF}"/>
    <cellStyle name="Título 1 2 9" xfId="3993" xr:uid="{807E898B-2BB0-4E09-A9E3-63B7FA975D5B}"/>
    <cellStyle name="Título 1 2 9 2" xfId="6305" xr:uid="{4EBBF33D-67BD-4987-8B39-7BF88C8AEA41}"/>
    <cellStyle name="Título 1 2 9 2 2" xfId="13198" xr:uid="{52E9C550-95AB-4E8A-9A0F-0DAE73F77497}"/>
    <cellStyle name="Título 1 2 9 3" xfId="13197" xr:uid="{AD10AC51-5C1F-4301-8941-30F5F74D5A68}"/>
    <cellStyle name="Título 1 3" xfId="1159" xr:uid="{A18F771D-6F57-45E4-8C6C-72B31EA665A6}"/>
    <cellStyle name="Título 1 3 10" xfId="3995" xr:uid="{FD50BAA2-42AD-4F5B-A18E-1F44F20F2A85}"/>
    <cellStyle name="Título 1 3 10 2" xfId="6307" xr:uid="{9C3C6DB4-7B17-4D7B-AA15-7FDC043BDFE9}"/>
    <cellStyle name="Título 1 3 10 2 2" xfId="13201" xr:uid="{922CF8D4-8C43-4392-B5BC-9B3E65691D15}"/>
    <cellStyle name="Título 1 3 10 3" xfId="13200" xr:uid="{146B9F49-8BC6-4D6C-9AF2-4DD79DDC0D7E}"/>
    <cellStyle name="Título 1 3 11" xfId="6306" xr:uid="{EB3C5BEB-87F6-45BD-B659-0F1721CA6AFD}"/>
    <cellStyle name="Título 1 3 11 2" xfId="13202" xr:uid="{30BBAB57-B23D-460C-B4C1-957172984E0F}"/>
    <cellStyle name="Título 1 3 12" xfId="3994" xr:uid="{CCA2D326-21E8-47D0-8E85-C5ED56BB2BE1}"/>
    <cellStyle name="Título 1 3 12 2" xfId="13203" xr:uid="{9394BD90-FDD5-471B-A4F6-B00149E0F2E0}"/>
    <cellStyle name="Título 1 3 12 3" xfId="24330" xr:uid="{1C71E394-A965-4529-81FC-1671042B30C6}"/>
    <cellStyle name="Título 1 3 13" xfId="13199" xr:uid="{42E08A07-9995-46F6-BF2E-F815D412EB7B}"/>
    <cellStyle name="Título 1 3 14" xfId="23823" xr:uid="{481A916F-76A7-4D0F-A9E7-E6B9B81DF229}"/>
    <cellStyle name="Título 1 3 2" xfId="3996" xr:uid="{CE68E675-DFFD-4280-91BA-FE5F8E73AFC7}"/>
    <cellStyle name="Título 1 3 2 2" xfId="6308" xr:uid="{C8EE6B77-29B2-471A-9F62-F06A4A4A9BEF}"/>
    <cellStyle name="Título 1 3 2 2 2" xfId="13205" xr:uid="{D2430A49-0D9E-408F-B5E8-2D1E49800162}"/>
    <cellStyle name="Título 1 3 2 3" xfId="13204" xr:uid="{072869DA-2760-499A-B559-4C9B1D49560B}"/>
    <cellStyle name="Título 1 3 3" xfId="3997" xr:uid="{906262C1-0CB5-4CDF-8104-600D71FF0DC5}"/>
    <cellStyle name="Título 1 3 3 2" xfId="6309" xr:uid="{42214E8D-82A8-4AF8-BA11-22B6F279745D}"/>
    <cellStyle name="Título 1 3 3 2 2" xfId="13207" xr:uid="{BC54C14D-816A-46F9-A7C2-9AF31987B56D}"/>
    <cellStyle name="Título 1 3 3 3" xfId="13206" xr:uid="{3FB2CF14-0299-4D24-9BB6-0ECE9CA64244}"/>
    <cellStyle name="Título 1 3 4" xfId="3998" xr:uid="{9EA7F2DA-4228-4FA5-B273-E1D247BF2D4E}"/>
    <cellStyle name="Título 1 3 4 2" xfId="6310" xr:uid="{9B6E2949-5651-49CA-B21D-AA4E74F61A68}"/>
    <cellStyle name="Título 1 3 4 2 2" xfId="13209" xr:uid="{204EFEAF-3C2F-4CB1-ACFB-F2426F4D5940}"/>
    <cellStyle name="Título 1 3 4 3" xfId="13208" xr:uid="{1285D2CC-0AB7-435E-ADF7-82AD6BF00EEF}"/>
    <cellStyle name="Título 1 3 5" xfId="3999" xr:uid="{034D1E89-33EB-49FB-8924-73DA6489ED4B}"/>
    <cellStyle name="Título 1 3 5 2" xfId="6311" xr:uid="{DD743363-FC81-446D-8793-7F1CC2D235C0}"/>
    <cellStyle name="Título 1 3 5 2 2" xfId="13211" xr:uid="{3FFC537E-AEB6-4B2A-9316-4B52096C5217}"/>
    <cellStyle name="Título 1 3 5 3" xfId="13210" xr:uid="{E302C4F9-82A7-4129-85A9-6E931B11FBBB}"/>
    <cellStyle name="Título 1 3 6" xfId="4000" xr:uid="{36170CAC-A085-4890-8808-96DC41042083}"/>
    <cellStyle name="Título 1 3 6 2" xfId="6312" xr:uid="{75A0C019-474E-4615-AB0C-6F6D9D551325}"/>
    <cellStyle name="Título 1 3 6 2 2" xfId="13213" xr:uid="{0E7C92B8-7400-4CE4-B494-A77B987D0FE4}"/>
    <cellStyle name="Título 1 3 6 3" xfId="13212" xr:uid="{5B09B7E8-0475-458E-BFC0-D7F74B7C0D0C}"/>
    <cellStyle name="Título 1 3 7" xfId="4001" xr:uid="{A1E813ED-6FDD-43B5-9DE9-CE02FB564BBE}"/>
    <cellStyle name="Título 1 3 7 2" xfId="6313" xr:uid="{BA268EFE-8175-426D-82D5-B56231A4032B}"/>
    <cellStyle name="Título 1 3 7 2 2" xfId="13215" xr:uid="{452F5A7C-0F2A-42F5-86B4-DDF700E1D5CC}"/>
    <cellStyle name="Título 1 3 7 3" xfId="13214" xr:uid="{B0F262E1-D80C-4FC0-9479-2BA0C8DA5260}"/>
    <cellStyle name="Título 1 3 8" xfId="4002" xr:uid="{D47DD304-1956-4219-A784-2201ABB3069B}"/>
    <cellStyle name="Título 1 3 8 2" xfId="6314" xr:uid="{624645E6-3C4C-41C5-BABA-459ED4CE77AD}"/>
    <cellStyle name="Título 1 3 8 2 2" xfId="13217" xr:uid="{8C3872CC-D4AC-4C28-A29F-6277A7DAD52B}"/>
    <cellStyle name="Título 1 3 8 3" xfId="13216" xr:uid="{F74645FB-C249-4274-9870-D6295D34E2AB}"/>
    <cellStyle name="Título 1 3 9" xfId="4003" xr:uid="{9EB94FCB-7FEC-42D7-BD3E-F686BFFC7D02}"/>
    <cellStyle name="Título 1 3 9 2" xfId="6315" xr:uid="{701B62A6-CDF0-49EC-A460-47461D8D10B2}"/>
    <cellStyle name="Título 1 3 9 2 2" xfId="13219" xr:uid="{9DE79D9F-575A-4394-93E3-AE46D3AEC5BC}"/>
    <cellStyle name="Título 1 3 9 3" xfId="13218" xr:uid="{B61AB9A8-E179-496B-BF91-45B8ACC33E51}"/>
    <cellStyle name="Título 1 4" xfId="4004" xr:uid="{965CA38B-4139-44D1-9125-B9A9C2B99DB9}"/>
    <cellStyle name="Título 1 4 10" xfId="4005" xr:uid="{72BAC374-767F-4E2F-86FA-ED3D6D1C6AC7}"/>
    <cellStyle name="Título 1 4 10 2" xfId="6317" xr:uid="{9DA7F547-2D3E-4E88-9F6A-726C4712E840}"/>
    <cellStyle name="Título 1 4 10 2 2" xfId="13222" xr:uid="{255BA6A4-936E-4BE8-98C1-17CD5D50A8AE}"/>
    <cellStyle name="Título 1 4 10 3" xfId="13221" xr:uid="{14C6A0B1-165C-4E5B-AAD1-21A0B3E44FD9}"/>
    <cellStyle name="Título 1 4 11" xfId="6316" xr:uid="{D52D58F2-F1AF-4FE9-BFAE-906DE517D4D7}"/>
    <cellStyle name="Título 1 4 11 2" xfId="13223" xr:uid="{6BCF2401-46E3-44CC-BA14-C2602F8DF239}"/>
    <cellStyle name="Título 1 4 12" xfId="13220" xr:uid="{81560581-5787-4856-ADA0-8D9A31CA21C8}"/>
    <cellStyle name="Título 1 4 2" xfId="4006" xr:uid="{43ED7A42-F9E8-4F54-99B3-B4AF8DD19ACC}"/>
    <cellStyle name="Título 1 4 2 2" xfId="6318" xr:uid="{CE3DFBF2-BFDC-45C2-B2E0-9365D73453CD}"/>
    <cellStyle name="Título 1 4 2 2 2" xfId="13225" xr:uid="{63779E87-0A19-4CDC-BB01-F87CFDE4F52F}"/>
    <cellStyle name="Título 1 4 2 3" xfId="13224" xr:uid="{3BB67B3F-B474-4E4E-A14B-AE6EC637B484}"/>
    <cellStyle name="Título 1 4 3" xfId="4007" xr:uid="{E6CF06D2-FE36-4ABF-B372-F502318E0256}"/>
    <cellStyle name="Título 1 4 3 2" xfId="6319" xr:uid="{34D77B0A-79ED-4A3E-B77C-881E7A62A924}"/>
    <cellStyle name="Título 1 4 3 2 2" xfId="13227" xr:uid="{70D53BF7-4320-4944-9259-5506604E4193}"/>
    <cellStyle name="Título 1 4 3 3" xfId="13226" xr:uid="{D1774C18-AF6E-4DD2-B558-65873D83A3F4}"/>
    <cellStyle name="Título 1 4 4" xfId="4008" xr:uid="{DF3E158C-D6AD-47D3-8007-F7DA4021D4F8}"/>
    <cellStyle name="Título 1 4 4 2" xfId="6320" xr:uid="{162B2832-9BE2-4FA2-AAD6-C9A4BE213030}"/>
    <cellStyle name="Título 1 4 4 2 2" xfId="13229" xr:uid="{AFF8B081-512F-4359-A0F0-A02236D6FEFE}"/>
    <cellStyle name="Título 1 4 4 3" xfId="13228" xr:uid="{87E04D59-722C-42C7-8143-1ADD303C1BDF}"/>
    <cellStyle name="Título 1 4 5" xfId="4009" xr:uid="{04A0360B-1CA9-412B-8044-32E3D5371994}"/>
    <cellStyle name="Título 1 4 5 2" xfId="6321" xr:uid="{F28A1A58-497B-44C0-8DA5-53A0165C4049}"/>
    <cellStyle name="Título 1 4 5 2 2" xfId="13231" xr:uid="{AA0EB575-0887-401B-BA23-0EE975F9A81E}"/>
    <cellStyle name="Título 1 4 5 3" xfId="13230" xr:uid="{28C56547-AC1B-497E-B147-64CDE4B4C2F6}"/>
    <cellStyle name="Título 1 4 6" xfId="4010" xr:uid="{714542AA-A994-494B-8AD2-22DFD7306665}"/>
    <cellStyle name="Título 1 4 6 2" xfId="6322" xr:uid="{F903CFB7-CA18-4BC4-8134-9F6D429105F1}"/>
    <cellStyle name="Título 1 4 6 2 2" xfId="13233" xr:uid="{D90ACF50-9E0C-44BA-84C3-CDA48F1D035C}"/>
    <cellStyle name="Título 1 4 6 3" xfId="13232" xr:uid="{20F5BAAA-1359-45E5-A37D-8E9634BD5556}"/>
    <cellStyle name="Título 1 4 7" xfId="4011" xr:uid="{843BB880-FB24-43C4-AD3A-E11F681973D2}"/>
    <cellStyle name="Título 1 4 7 2" xfId="6323" xr:uid="{7BA1B241-517F-43DF-8DBB-712717BE96A7}"/>
    <cellStyle name="Título 1 4 7 2 2" xfId="13235" xr:uid="{851E8A29-1A0C-419B-91AB-AD29A0BB67A6}"/>
    <cellStyle name="Título 1 4 7 3" xfId="13234" xr:uid="{8FCA47DB-1096-4CC6-B44F-8B6146C69426}"/>
    <cellStyle name="Título 1 4 8" xfId="4012" xr:uid="{E7E88759-3641-4851-9ABA-6DEE6F622DDF}"/>
    <cellStyle name="Título 1 4 8 2" xfId="6324" xr:uid="{43BA42A0-19EB-4765-968A-5848A3F34506}"/>
    <cellStyle name="Título 1 4 8 2 2" xfId="13237" xr:uid="{AE336A8F-7B7E-4EE6-85B7-2DE6F73E8FDE}"/>
    <cellStyle name="Título 1 4 8 3" xfId="13236" xr:uid="{5081FB56-D24E-43E4-9994-CBA329236B6B}"/>
    <cellStyle name="Título 1 4 9" xfId="4013" xr:uid="{31146689-7AB6-439C-9B0F-F90A7A511722}"/>
    <cellStyle name="Título 1 4 9 2" xfId="6325" xr:uid="{240ECBE6-B508-4AE0-BEB2-C4935CE852A5}"/>
    <cellStyle name="Título 1 4 9 2 2" xfId="13239" xr:uid="{F75E134B-C418-4751-8912-6078782AA1F9}"/>
    <cellStyle name="Título 1 4 9 3" xfId="13238" xr:uid="{B5428997-215A-4DC0-9B30-EA7B12DF8CB7}"/>
    <cellStyle name="Título 1 5" xfId="4014" xr:uid="{8910031E-6FF7-4203-81DF-0B8C16C26B0A}"/>
    <cellStyle name="Título 1 5 2" xfId="4015" xr:uid="{7BE213A9-D16C-4AEE-A1B7-5AAA97ADA461}"/>
    <cellStyle name="Título 1 5 2 2" xfId="6327" xr:uid="{B7EA42A3-75C4-4F34-B50E-0CCA72283561}"/>
    <cellStyle name="Título 1 5 2 2 2" xfId="13242" xr:uid="{D66B03E2-55BA-48A0-8090-19792623849C}"/>
    <cellStyle name="Título 1 5 2 3" xfId="13241" xr:uid="{A073FD21-D102-4385-8AB9-092D0871A8E2}"/>
    <cellStyle name="Título 1 5 3" xfId="6326" xr:uid="{BFEF9147-CA42-4EA3-A653-DE41142226EC}"/>
    <cellStyle name="Título 1 5 3 2" xfId="13243" xr:uid="{DD9ED946-014E-43D4-B20B-EE8E5DF1D1EF}"/>
    <cellStyle name="Título 1 5 4" xfId="13240" xr:uid="{7A69D378-F5B8-42A7-B5CD-0ACF6EB553DE}"/>
    <cellStyle name="Título 1 6" xfId="4016" xr:uid="{6B9E5601-2B82-4546-AB74-8DBFF76D1480}"/>
    <cellStyle name="Título 1 6 2" xfId="4017" xr:uid="{20823CCF-FB9C-4EC1-8587-76E7E9FA0203}"/>
    <cellStyle name="Título 1 6 2 2" xfId="6329" xr:uid="{664D642A-27BF-4BF2-AB20-62721793C05A}"/>
    <cellStyle name="Título 1 6 2 2 2" xfId="13246" xr:uid="{AC590B5C-5578-4880-BEA4-4AE5DD4B9188}"/>
    <cellStyle name="Título 1 6 2 3" xfId="13245" xr:uid="{9730BAC0-346A-4B47-BE35-6D9ACFCC23A5}"/>
    <cellStyle name="Título 1 6 3" xfId="6328" xr:uid="{76EE6E77-309C-4835-A0C2-27C2A332DC0A}"/>
    <cellStyle name="Título 1 6 3 2" xfId="13247" xr:uid="{03B66A85-85C8-4893-8691-2E4C48740773}"/>
    <cellStyle name="Título 1 6 4" xfId="13244" xr:uid="{E009FFEB-D974-4E03-B790-25E968B10A68}"/>
    <cellStyle name="Título 1 7" xfId="6292" xr:uid="{653B213E-DBCB-4697-9ED0-FE15155463E9}"/>
    <cellStyle name="Título 1 7 2" xfId="13248" xr:uid="{BFA41341-3334-49D4-BE91-7EC09EDC45C5}"/>
    <cellStyle name="Título 1 8" xfId="13172" xr:uid="{1CC477A2-A5CD-408C-83FB-4DBA81EA387A}"/>
    <cellStyle name="Titulo 10" xfId="7983" xr:uid="{B4B7049C-840C-4892-A8DD-53D28F08CA96}"/>
    <cellStyle name="Título 10" xfId="1188" xr:uid="{044B4B9B-768E-4217-AB94-D0CBC6B467D5}"/>
    <cellStyle name="Titulo 10 10" xfId="15310" xr:uid="{22B07D9E-5EB0-42BE-9389-5D292E50F2FC}"/>
    <cellStyle name="Título 10 10" xfId="26651" xr:uid="{6CABF175-00E1-495A-9D7D-0B9473C47A38}"/>
    <cellStyle name="Titulo 10 10 2" xfId="20667" xr:uid="{30431A5A-A2C7-45EB-A252-26A137D98872}"/>
    <cellStyle name="Titulo 10 10 3" xfId="29286" xr:uid="{D245B8A6-E186-4099-A33E-0A56CBF086E0}"/>
    <cellStyle name="Titulo 10 10 4" xfId="32282" xr:uid="{0414CE6B-45BF-4B36-9278-0CE6470E2ADA}"/>
    <cellStyle name="Titulo 10 11" xfId="14391" xr:uid="{5A02F2E8-0AFE-4937-B537-C8B65BF5A035}"/>
    <cellStyle name="Título 10 11" xfId="22950" xr:uid="{467CCC6C-63F4-49A0-A0BC-52022BA7CADE}"/>
    <cellStyle name="Titulo 10 11 2" xfId="23623" xr:uid="{DFCE428F-013E-4441-A82F-2BBE45BCA796}"/>
    <cellStyle name="Titulo 10 11 3" xfId="31415" xr:uid="{0D129328-94EE-461B-B64D-F46920D77B99}"/>
    <cellStyle name="Titulo 10 12" xfId="15308" xr:uid="{2E48152B-07A0-4573-8E8B-6796B93DABCA}"/>
    <cellStyle name="Título 10 12" xfId="38537" xr:uid="{6677D11F-42CE-4FC3-9D15-CA2D25124C02}"/>
    <cellStyle name="Titulo 10 12 2" xfId="19971" xr:uid="{98D34CE0-209F-4726-B9C5-52CAA6EC722B}"/>
    <cellStyle name="Titulo 10 12 3" xfId="32280" xr:uid="{4FD6FBF0-AAB8-4CE7-AA44-F865D7BC4C62}"/>
    <cellStyle name="Titulo 10 13" xfId="14397" xr:uid="{87453093-B2E2-4EFD-A5CA-57C6556F6AAE}"/>
    <cellStyle name="Título 10 13" xfId="38502" xr:uid="{6BAA4AB0-F9C4-4B5F-B1CA-EB7A995303A4}"/>
    <cellStyle name="Titulo 10 13 2" xfId="23620" xr:uid="{6114D91D-4E4E-4D15-A51D-679E209A15C0}"/>
    <cellStyle name="Titulo 10 13 3" xfId="31421" xr:uid="{B0E2161C-1F33-4729-B600-0DEE4D428E23}"/>
    <cellStyle name="Titulo 10 14" xfId="15306" xr:uid="{0807CF77-9E69-4607-999D-F066D0FA363B}"/>
    <cellStyle name="Titulo 10 14 2" xfId="19294" xr:uid="{366B0EA2-B46D-455A-B0BD-19A309930980}"/>
    <cellStyle name="Titulo 10 14 3" xfId="32278" xr:uid="{BF11A92A-20A5-447D-B83E-EEE245050D72}"/>
    <cellStyle name="Titulo 10 15" xfId="14399" xr:uid="{0131F032-E6D6-48B1-9E0C-EABACC049CCC}"/>
    <cellStyle name="Titulo 10 15 2" xfId="18905" xr:uid="{CF886B83-5358-45E5-A9B8-9F859761750F}"/>
    <cellStyle name="Titulo 10 15 3" xfId="31423" xr:uid="{C2127463-D4D8-4455-87D3-C7B521F3BCB7}"/>
    <cellStyle name="Titulo 10 16" xfId="17963" xr:uid="{565C2F0E-6D8C-4596-9AA4-D2D34A2A2EB4}"/>
    <cellStyle name="Titulo 10 16 2" xfId="28881" xr:uid="{821DFAA3-8FFA-4A75-B9B8-C40F3EFB8120}"/>
    <cellStyle name="Titulo 10 16 3" xfId="34886" xr:uid="{95961519-2026-49F0-9D57-62A203F2B681}"/>
    <cellStyle name="Titulo 10 17" xfId="17906" xr:uid="{16847E7E-9A0E-4EAD-BE71-4985681D0AD5}"/>
    <cellStyle name="Titulo 10 17 2" xfId="28875" xr:uid="{B72913F9-B1BB-4FB3-BF02-B5276E7D4515}"/>
    <cellStyle name="Titulo 10 17 3" xfId="34875" xr:uid="{5F7AE475-5893-4343-96D4-8366B60A1118}"/>
    <cellStyle name="Titulo 10 18" xfId="22139" xr:uid="{D0CD73B3-9550-4D05-B1FA-9032DB8066DF}"/>
    <cellStyle name="Titulo 10 19" xfId="22976" xr:uid="{A952591B-E647-4307-83F8-B1F35FCE1F7A}"/>
    <cellStyle name="Titulo 10 2" xfId="8569" xr:uid="{869DD167-574E-4132-80C8-2A8CD81D7BAB}"/>
    <cellStyle name="Título 10 2" xfId="6330" xr:uid="{81F7E63B-A69A-444D-8819-5E5D79194BB6}"/>
    <cellStyle name="Titulo 10 2 10" xfId="15309" xr:uid="{C51A5F6D-A4B9-4BB7-A26B-85AA07995593}"/>
    <cellStyle name="Título 10 2 10" xfId="26733" xr:uid="{5833CF6B-25F9-4490-B529-E980F1A03D7D}"/>
    <cellStyle name="Titulo 10 2 10 2" xfId="23497" xr:uid="{E2BAB048-9513-4148-B810-1C94B0E50012}"/>
    <cellStyle name="Titulo 10 2 10 3" xfId="32281" xr:uid="{16316219-4C6A-4AE4-AE7E-AF71819B5E60}"/>
    <cellStyle name="Titulo 10 2 11" xfId="14396" xr:uid="{907CB12E-28DA-4821-8431-8BD933B576D7}"/>
    <cellStyle name="Titulo 10 2 11 2" xfId="21194" xr:uid="{B012709A-E73A-4F8B-AE9C-BFC5BBDC3A41}"/>
    <cellStyle name="Titulo 10 2 11 3" xfId="31420" xr:uid="{2A4AF863-0CAA-4FAA-AE58-28753D420062}"/>
    <cellStyle name="Titulo 10 2 12" xfId="15307" xr:uid="{09063516-8E00-4693-96A1-B6A22775B94F}"/>
    <cellStyle name="Titulo 10 2 12 2" xfId="23495" xr:uid="{BFF62898-FC10-47FB-B847-47AB63F66E41}"/>
    <cellStyle name="Titulo 10 2 12 3" xfId="32279" xr:uid="{08506BD7-EE39-4245-832D-3DE3C10692A5}"/>
    <cellStyle name="Titulo 10 2 13" xfId="14398" xr:uid="{F2B1B981-0CA1-40E8-851B-DD67557DEC3E}"/>
    <cellStyle name="Titulo 10 2 13 2" xfId="19761" xr:uid="{512B0E37-BEE9-46B1-ACD9-40678160565E}"/>
    <cellStyle name="Titulo 10 2 13 3" xfId="31422" xr:uid="{35E03CDC-61CF-4A76-BCA3-391F387EAA7B}"/>
    <cellStyle name="Titulo 10 2 14" xfId="17964" xr:uid="{E77F267E-F9F8-46F7-AA05-04F795CD2722}"/>
    <cellStyle name="Titulo 10 2 14 2" xfId="28882" xr:uid="{7250003A-9DFC-4F4D-8C4F-830DBD2E3660}"/>
    <cellStyle name="Titulo 10 2 14 3" xfId="34887" xr:uid="{4DF6532D-C1EB-4FCD-90DA-18100BB1CFBD}"/>
    <cellStyle name="Titulo 10 2 15" xfId="17905" xr:uid="{B2D7C0B1-49B0-4876-9D69-07925B063DDF}"/>
    <cellStyle name="Titulo 10 2 15 2" xfId="28874" xr:uid="{9E89BCDA-E64E-45A2-AF3A-46ABDFDCC1D6}"/>
    <cellStyle name="Titulo 10 2 15 3" xfId="34874" xr:uid="{84F2FF03-F574-421F-AF53-758DC77E8E7D}"/>
    <cellStyle name="Titulo 10 2 16" xfId="22111" xr:uid="{C92B266B-B41F-482C-A48C-6610DFFDF0ED}"/>
    <cellStyle name="Titulo 10 2 16 2" xfId="36262" xr:uid="{CE01BD9B-1980-47FC-9020-3C4DBD3B90DC}"/>
    <cellStyle name="Titulo 10 2 2" xfId="15337" xr:uid="{FFDBE093-7E8D-4185-9A9E-0C902D2CD6D8}"/>
    <cellStyle name="Título 10 2 2" xfId="13251" xr:uid="{D3219029-C06E-4640-8C35-C0EE62C209F6}"/>
    <cellStyle name="Titulo 10 2 2 2" xfId="21882" xr:uid="{97898B1D-6281-46BF-8744-E946BF7B9483}"/>
    <cellStyle name="Titulo 10 2 2 3" xfId="29303" xr:uid="{D1F8629B-1C4B-4FBD-A78C-F5F022B7F47F}"/>
    <cellStyle name="Titulo 10 2 2 4" xfId="32309" xr:uid="{2E0085B3-508E-4643-B2A9-CD71D774EB3F}"/>
    <cellStyle name="Titulo 10 2 3" xfId="14370" xr:uid="{C19DCC4F-4FBE-4E83-A374-14B295D4241B}"/>
    <cellStyle name="Título 10 2 3" xfId="22140" xr:uid="{0BAB71EB-31F6-4DB9-A711-683C3F1E86C3}"/>
    <cellStyle name="Titulo 10 2 3 2" xfId="18774" xr:uid="{9F6A35D7-C3CF-470E-B114-399086EC9863}"/>
    <cellStyle name="Titulo 10 2 3 3" xfId="23342" xr:uid="{8D79E86A-3967-49ED-80EB-89171CF1594D}"/>
    <cellStyle name="Titulo 10 2 3 4" xfId="31394" xr:uid="{ED541564-A463-41B8-9D1B-DD7C0439EA03}"/>
    <cellStyle name="Titulo 10 2 4" xfId="15323" xr:uid="{9C959EFE-FB06-4B7D-A456-6B0B63D1E02B}"/>
    <cellStyle name="Título 10 2 4" xfId="22977" xr:uid="{E3A43F1C-0B2B-4786-AB5D-9C8B7C32F189}"/>
    <cellStyle name="Titulo 10 2 4 2" xfId="23507" xr:uid="{27A9F068-7625-4EAE-8F40-543B8410B1AC}"/>
    <cellStyle name="Titulo 10 2 4 3" xfId="29293" xr:uid="{73C24566-DD6C-44C0-A0C1-262AB41C0CFA}"/>
    <cellStyle name="Titulo 10 2 4 4" xfId="32295" xr:uid="{B468BA6A-C819-48C6-8CBE-02C8FCC75821}"/>
    <cellStyle name="Titulo 10 2 5" xfId="14378" xr:uid="{29583360-E19F-4CAD-99AB-8C364CB538C9}"/>
    <cellStyle name="Título 10 2 5" xfId="22355" xr:uid="{5AD3A2B6-58A3-47FD-ACDD-8DABC5E06AF5}"/>
    <cellStyle name="Titulo 10 2 5 2" xfId="19562" xr:uid="{AB94AF75-76E2-45C2-9748-692D9561D703}"/>
    <cellStyle name="Titulo 10 2 5 3" xfId="18493" xr:uid="{701F8BD0-6875-4E50-AE9C-A52BA918D9E2}"/>
    <cellStyle name="Titulo 10 2 5 4" xfId="31402" xr:uid="{3ED0201E-463C-4DE0-8123-FEFBAB4A12A7}"/>
    <cellStyle name="Titulo 10 2 6" xfId="15315" xr:uid="{75622176-4B89-48FD-90E6-36E108EF7373}"/>
    <cellStyle name="Título 10 2 6" xfId="24529" xr:uid="{B3972F1F-8D46-41AB-A17D-36989B6504A8}"/>
    <cellStyle name="Titulo 10 2 6 2" xfId="18793" xr:uid="{4D95F13A-3FA7-4650-B4E8-D90A364D6F2C}"/>
    <cellStyle name="Titulo 10 2 6 3" xfId="29289" xr:uid="{82F81BB8-1103-4B61-9E16-D3BB8ECDE888}"/>
    <cellStyle name="Titulo 10 2 6 4" xfId="32287" xr:uid="{3713FABB-201D-41B0-8C36-480278F4CDF9}"/>
    <cellStyle name="Titulo 10 2 7" xfId="14385" xr:uid="{B6DF7E25-EA3A-4CB1-BF61-A80C64016005}"/>
    <cellStyle name="Título 10 2 7" xfId="24445" xr:uid="{8FC85562-FE2F-403C-BC59-E5D61F8CA642}"/>
    <cellStyle name="Titulo 10 2 7 2" xfId="27334" xr:uid="{CD766C0C-835A-4E2C-A3D9-CC6F34B9CA8A}"/>
    <cellStyle name="Titulo 10 2 7 3" xfId="20182" xr:uid="{6848F0B7-92A0-4AEA-8878-1FF655B7A688}"/>
    <cellStyle name="Titulo 10 2 7 4" xfId="31409" xr:uid="{0148C926-F85C-4D58-B8FA-08B66762B6B4}"/>
    <cellStyle name="Titulo 10 2 8" xfId="15311" xr:uid="{7EBF20AE-5532-4D81-B5E4-749B93AE5DDF}"/>
    <cellStyle name="Título 10 2 8" xfId="19214" xr:uid="{B3F764B5-437E-4A09-898A-C9AE14B12951}"/>
    <cellStyle name="Titulo 10 2 8 2" xfId="23499" xr:uid="{E87A4B21-E5DA-40DB-BE36-B0300310D166}"/>
    <cellStyle name="Titulo 10 2 8 3" xfId="29287" xr:uid="{87962472-D321-4A78-B7C4-D0EFEFF55075}"/>
    <cellStyle name="Titulo 10 2 8 4" xfId="32283" xr:uid="{825382CF-5273-4D07-B1D6-029D78EB0527}"/>
    <cellStyle name="Titulo 10 2 9" xfId="14390" xr:uid="{3D089035-C887-4441-B8C5-447E994A2C94}"/>
    <cellStyle name="Título 10 2 9" xfId="26362" xr:uid="{26C0D626-0E5E-4EF2-8A9F-A62BBDB4F3EC}"/>
    <cellStyle name="Titulo 10 2 9 2" xfId="19977" xr:uid="{86F4BD9A-CFB4-42CF-BAC6-BC9770E9FDAC}"/>
    <cellStyle name="Titulo 10 2 9 3" xfId="21402" xr:uid="{9638AE64-7291-43FE-B6DD-C81832D236FA}"/>
    <cellStyle name="Titulo 10 2 9 4" xfId="31414" xr:uid="{29175E6E-C3D0-49D7-818C-1D17786449BB}"/>
    <cellStyle name="Titulo 10 20" xfId="19803" xr:uid="{51F3CB08-B497-4012-A39E-0C6AF8BEA970}"/>
    <cellStyle name="Titulo 10 21" xfId="25426" xr:uid="{3BD9FE55-9CC0-41EE-884E-B7CC553B67CD}"/>
    <cellStyle name="Titulo 10 21 2" xfId="18424" xr:uid="{987EE520-A9B3-404A-BD6E-19D3B46E41E3}"/>
    <cellStyle name="Titulo 10 21 3" xfId="36752" xr:uid="{501C5A3D-3A10-4897-BC92-9D78DBB5B430}"/>
    <cellStyle name="Titulo 10 22" xfId="27412" xr:uid="{BDE5929F-9053-40AD-9F48-13C649931EEA}"/>
    <cellStyle name="Titulo 10 22 2" xfId="29766" xr:uid="{873042D5-ABBC-4811-ADCB-8592A71CB743}"/>
    <cellStyle name="Titulo 10 22 2 2" xfId="38421" xr:uid="{5799887C-A19C-4EB9-BB7B-F89D2B36860C}"/>
    <cellStyle name="Titulo 10 23" xfId="19213" xr:uid="{F0A69B07-2C55-4B89-93C5-D3D1C7117F97}"/>
    <cellStyle name="Titulo 10 24" xfId="21298" xr:uid="{EBAF5A62-EE9E-4262-AED1-CF141CDF7F48}"/>
    <cellStyle name="Titulo 10 25" xfId="27086" xr:uid="{2ABB8CF5-F5B6-487E-ABCE-DEDC518EF4B6}"/>
    <cellStyle name="Titulo 10 26" xfId="29872" xr:uid="{9F193CD4-6C7A-4154-AC79-CA6BBB94DE6C}"/>
    <cellStyle name="Titulo 10 3" xfId="13249" xr:uid="{96ABFA19-4C9A-4778-8A94-25B7909579C5}"/>
    <cellStyle name="Título 10 3" xfId="13250" xr:uid="{C82963A5-A14F-4E89-8CDD-1C6361B25247}"/>
    <cellStyle name="Titulo 10 4" xfId="15336" xr:uid="{24E24827-EB44-474E-B312-E462ED7FED2E}"/>
    <cellStyle name="Título 10 4" xfId="19773" xr:uid="{E849CCCE-B50A-4A5E-8CC2-D6D630E84E5A}"/>
    <cellStyle name="Titulo 10 4 2" xfId="20951" xr:uid="{399EC3A0-D6A6-4CF3-BC55-6E718A39C691}"/>
    <cellStyle name="Titulo 10 4 3" xfId="29302" xr:uid="{8917D5A2-DBF5-4AF0-BB5D-AAA3AA1A8C05}"/>
    <cellStyle name="Titulo 10 4 4" xfId="32308" xr:uid="{F89BB44C-0E0B-4C36-8F06-E22D2E2D3EA8}"/>
    <cellStyle name="Titulo 10 5" xfId="14371" xr:uid="{F49196C2-0849-4FDF-A704-0E7550ED9A6C}"/>
    <cellStyle name="Título 10 5" xfId="21107" xr:uid="{BCDB71FC-F17B-4E44-9C94-D7B626CEC8C6}"/>
    <cellStyle name="Titulo 10 5 2" xfId="18884" xr:uid="{5FD42959-48BF-43DC-BA6D-DD1A06EF6066}"/>
    <cellStyle name="Titulo 10 5 3" xfId="23627" xr:uid="{D3BB9F0A-03EF-4E0E-8A05-D330DBA441BC}"/>
    <cellStyle name="Titulo 10 5 4" xfId="31395" xr:uid="{17C1E63C-8A72-4B29-92F1-9980192A86DC}"/>
    <cellStyle name="Titulo 10 6" xfId="15322" xr:uid="{15CF8BD8-CDF8-45B3-A7E8-0FCF8ABECEFF}"/>
    <cellStyle name="Título 10 6" xfId="19723" xr:uid="{6EFA77FE-1BA3-4C16-8415-7BB41A46C701}"/>
    <cellStyle name="Titulo 10 6 2" xfId="21303" xr:uid="{9B2CEB76-8724-4C8D-9EAE-02CD1CD8A3E3}"/>
    <cellStyle name="Titulo 10 6 3" xfId="29292" xr:uid="{15DC8437-DF5D-43C0-90FF-B0679DFDA919}"/>
    <cellStyle name="Titulo 10 6 4" xfId="32294" xr:uid="{AB2219D0-740C-4EB1-A4D9-0898F7FBA962}"/>
    <cellStyle name="Titulo 10 7" xfId="14379" xr:uid="{88CBA858-890D-48C1-B4A8-04F44DFBCCEF}"/>
    <cellStyle name="Título 10 7" xfId="23841" xr:uid="{A8642699-03E7-4C34-AF54-6A508BC0F27B}"/>
    <cellStyle name="Titulo 10 7 2" xfId="19396" xr:uid="{615AC9BF-03A5-4679-BDB6-52F4983E243A}"/>
    <cellStyle name="Titulo 10 7 3" xfId="23343" xr:uid="{9C4E749A-8B7D-41E2-BF7E-2B76F415F36B}"/>
    <cellStyle name="Titulo 10 7 4" xfId="31403" xr:uid="{8DD77A63-56F5-46AA-AE2F-5224BF12DF2D}"/>
    <cellStyle name="Titulo 10 8" xfId="15314" xr:uid="{B6B35FAF-86EC-47C1-952C-43F57ED64F94}"/>
    <cellStyle name="Título 10 8" xfId="26528" xr:uid="{BBDEF1C5-82A8-4339-8A73-E897C21318B9}"/>
    <cellStyle name="Titulo 10 8 2" xfId="21881" xr:uid="{82BA34A3-FFEB-4A5E-9E1D-622F00219E39}"/>
    <cellStyle name="Titulo 10 8 3" xfId="29288" xr:uid="{6A3C0C22-8760-46C7-8057-3A2FD4FC56B5}"/>
    <cellStyle name="Titulo 10 8 4" xfId="32286" xr:uid="{73FF1EF2-A656-4479-AD88-1F87403D71FC}"/>
    <cellStyle name="Titulo 10 9" xfId="14387" xr:uid="{37A55A33-8C8B-49F9-8D57-1FA1678C20C6}"/>
    <cellStyle name="Título 10 9" xfId="19123" xr:uid="{A6D33EBC-BBF8-43A5-B3BA-A8D871CF7689}"/>
    <cellStyle name="Titulo 10 9 2" xfId="20484" xr:uid="{E2996C98-B398-48DF-ADD3-35CB6499B98F}"/>
    <cellStyle name="Titulo 10 9 3" xfId="19263" xr:uid="{CFD2B0BD-DAF3-40FB-B902-AFC632F0E8A3}"/>
    <cellStyle name="Titulo 10 9 4" xfId="31411" xr:uid="{A646FAC6-9355-42AC-8808-C9F0B92E2C06}"/>
    <cellStyle name="Título 100" xfId="6331" xr:uid="{B3AF2ADA-CC89-4F87-A81F-D79EAED3146D}"/>
    <cellStyle name="Título 100 2" xfId="13252" xr:uid="{F0FD6A69-E671-4BDA-A871-2C3CDCE57C96}"/>
    <cellStyle name="Título 101" xfId="6332" xr:uid="{F08360E1-F838-411F-8D0E-8A0739A08270}"/>
    <cellStyle name="Título 101 2" xfId="13253" xr:uid="{9D9E5109-D9FB-4B2F-B4CF-6F0FDCE40E18}"/>
    <cellStyle name="Título 102" xfId="6333" xr:uid="{C39A120F-9136-425C-B355-65CC93E6A829}"/>
    <cellStyle name="Título 102 2" xfId="13254" xr:uid="{0E3C4EE6-2292-44BB-BAA3-9E56C3E11970}"/>
    <cellStyle name="Título 103" xfId="6334" xr:uid="{B49C70BE-4FAE-4066-A3E2-019F01766086}"/>
    <cellStyle name="Título 103 2" xfId="13255" xr:uid="{66535C40-C282-4300-AC9A-0CF9B3B4193A}"/>
    <cellStyle name="Título 104" xfId="6335" xr:uid="{D47F5328-C4C1-4DD1-BA7B-962AAB360718}"/>
    <cellStyle name="Título 104 2" xfId="13256" xr:uid="{EF6F4DB4-85BF-4B54-9674-36F08DD7FBB6}"/>
    <cellStyle name="Título 105" xfId="6336" xr:uid="{A1577C39-A364-4511-8B05-74339514B086}"/>
    <cellStyle name="Título 105 2" xfId="13257" xr:uid="{B48FE2BE-7993-4059-9B96-7EA2880B26D0}"/>
    <cellStyle name="Título 106" xfId="6337" xr:uid="{9CDD493A-9F81-4E46-811D-47AA37D15BDA}"/>
    <cellStyle name="Título 106 2" xfId="13258" xr:uid="{A830FCFA-089F-4A1A-9456-5481035169DF}"/>
    <cellStyle name="Título 107" xfId="6338" xr:uid="{D1939629-E5E3-47C5-872D-C5E441464A03}"/>
    <cellStyle name="Título 107 2" xfId="13259" xr:uid="{3898C329-A0A2-4C0C-8928-8A6C9B0D3311}"/>
    <cellStyle name="Título 108" xfId="6339" xr:uid="{5FDB4894-0899-4426-8183-B6A9182A7C71}"/>
    <cellStyle name="Título 108 2" xfId="13260" xr:uid="{7C54D267-38E1-4750-8C36-13AD5D60C5C1}"/>
    <cellStyle name="Título 109" xfId="6340" xr:uid="{682F5CBF-9F75-4189-BC32-35176E73D58F}"/>
    <cellStyle name="Título 109 2" xfId="13261" xr:uid="{3D0F7502-D055-4F0D-B9B5-BFC297A4A593}"/>
    <cellStyle name="Titulo 11" xfId="7910" xr:uid="{7BC027FC-C08F-45E6-A8B8-8273328D1F07}"/>
    <cellStyle name="Título 11" xfId="1194" xr:uid="{E1C97314-C4C3-46FF-B45C-F3593CD53D95}"/>
    <cellStyle name="Titulo 11 10" xfId="15318" xr:uid="{9D01510B-F62A-4BAD-BB6B-76E913C75AFA}"/>
    <cellStyle name="Título 11 10" xfId="26596" xr:uid="{3A2B7255-A502-43A7-9189-50F840F6A589}"/>
    <cellStyle name="Titulo 11 10 2" xfId="19300" xr:uid="{BA8369FE-B7B7-491F-BF5B-677015895701}"/>
    <cellStyle name="Titulo 11 10 3" xfId="29290" xr:uid="{7C5B5BB0-5035-42EE-B7F9-D683C75B0707}"/>
    <cellStyle name="Titulo 11 10 4" xfId="32290" xr:uid="{DA581BA1-11D9-48E8-8124-9EC20BCBBBF6}"/>
    <cellStyle name="Titulo 11 11" xfId="14383" xr:uid="{EB3D15DC-1FC2-4F4F-BA73-6FC5622E34FC}"/>
    <cellStyle name="Título 11 11" xfId="21337" xr:uid="{73B3FA07-1F6D-4F01-B7B3-454F25454A9B}"/>
    <cellStyle name="Titulo 11 11 2" xfId="22127" xr:uid="{FB414237-C6FB-4BC3-A246-C61AECFCB57C}"/>
    <cellStyle name="Titulo 11 11 3" xfId="31407" xr:uid="{48FC5334-BE49-406F-90FA-AF9D736B25BE}"/>
    <cellStyle name="Titulo 11 12" xfId="15316" xr:uid="{A95A373B-22AE-4C57-B11B-505238AFF67B}"/>
    <cellStyle name="Título 11 12" xfId="38538" xr:uid="{E83921F8-38D1-4D29-B9DE-A36B317B0CEA}"/>
    <cellStyle name="Titulo 11 12 2" xfId="18722" xr:uid="{D2B81628-6159-4861-8D29-0AEE6ED056E2}"/>
    <cellStyle name="Titulo 11 12 3" xfId="32288" xr:uid="{B3D7286C-CDA6-49BF-9D70-3C712CB73A7C}"/>
    <cellStyle name="Titulo 11 13" xfId="14393" xr:uid="{DEDEFEF5-E577-472F-A91B-FF56ED3E16AF}"/>
    <cellStyle name="Título 11 13" xfId="38501" xr:uid="{7FFD1CE1-2460-44BC-8ED6-2879E11B0C5B}"/>
    <cellStyle name="Titulo 11 13 2" xfId="23622" xr:uid="{42B810CF-A51B-41DD-9B17-55C0A4E8422C}"/>
    <cellStyle name="Titulo 11 13 3" xfId="31417" xr:uid="{A7EBC3CB-3B81-4A45-9860-E373DFFF8A10}"/>
    <cellStyle name="Titulo 11 14" xfId="15312" xr:uid="{A12C90C1-8104-474C-BEA1-C08C0B4FD150}"/>
    <cellStyle name="Titulo 11 14 2" xfId="20669" xr:uid="{5B4168A0-3965-4716-BAB5-FA10A7BF2D43}"/>
    <cellStyle name="Titulo 11 14 3" xfId="32284" xr:uid="{5820B45C-E57E-46E3-9A09-D63D42B1008B}"/>
    <cellStyle name="Titulo 11 15" xfId="14395" xr:uid="{9BAB65B1-ACCF-4C72-8C3D-E4710300AB6E}"/>
    <cellStyle name="Titulo 11 15 2" xfId="23621" xr:uid="{91547537-3085-4EEB-8DEC-0A169F4A612E}"/>
    <cellStyle name="Titulo 11 15 3" xfId="31419" xr:uid="{491D2916-0350-4E3C-8DF0-F118C400C05A}"/>
    <cellStyle name="Titulo 11 16" xfId="17965" xr:uid="{F80413D6-9876-4B20-B031-46C89F6A4945}"/>
    <cellStyle name="Titulo 11 16 2" xfId="28883" xr:uid="{6162DBD4-D0E6-4EF5-B415-E0FBFD841E53}"/>
    <cellStyle name="Titulo 11 16 3" xfId="34888" xr:uid="{958EF11D-B960-46C7-893B-CB4D09E55726}"/>
    <cellStyle name="Titulo 11 17" xfId="17904" xr:uid="{C0547FA7-601E-4BBE-996A-F97D6534130A}"/>
    <cellStyle name="Titulo 11 17 2" xfId="28873" xr:uid="{2C43AAFC-D3E0-4F5F-BEF7-9682E9782E2B}"/>
    <cellStyle name="Titulo 11 17 3" xfId="34873" xr:uid="{FF4FAF36-58EC-4F28-9739-B086E4E97B95}"/>
    <cellStyle name="Titulo 11 18" xfId="22141" xr:uid="{5AD0E102-6DFD-4D3B-BD53-52C69B1EC2E0}"/>
    <cellStyle name="Titulo 11 19" xfId="22978" xr:uid="{8BFCF262-D3BF-4EDC-944A-61883DDF51DD}"/>
    <cellStyle name="Titulo 11 2" xfId="8593" xr:uid="{C92C2AB2-FE9D-4F8F-A730-87345446BE88}"/>
    <cellStyle name="Título 11 2" xfId="6341" xr:uid="{A60E80E1-A601-41CC-81E2-AF6C456C11F7}"/>
    <cellStyle name="Titulo 11 2 10" xfId="15317" xr:uid="{051F8CC5-99EC-482E-896C-84F4420851C7}"/>
    <cellStyle name="Título 11 2 10" xfId="18836" xr:uid="{018A4744-76E0-411B-A5E8-79EFBA4B5577}"/>
    <cellStyle name="Titulo 11 2 10 2" xfId="21372" xr:uid="{8ED198DA-A6D7-434D-B588-2653DF8B5A0F}"/>
    <cellStyle name="Titulo 11 2 10 3" xfId="32289" xr:uid="{77CF5043-4B40-4C6F-ABBE-72982AD82BB6}"/>
    <cellStyle name="Titulo 11 2 11" xfId="14392" xr:uid="{436CDC46-22F2-48FF-BE2D-D4171F80C77E}"/>
    <cellStyle name="Titulo 11 2 11 2" xfId="21339" xr:uid="{CC6A108D-D4D3-497D-8A57-87D41E8851BC}"/>
    <cellStyle name="Titulo 11 2 11 3" xfId="31416" xr:uid="{21D1A175-4039-4B07-B689-D1328929CE6F}"/>
    <cellStyle name="Titulo 11 2 12" xfId="15313" xr:uid="{4F97CF44-342E-471D-93E0-2F47BEEC3451}"/>
    <cellStyle name="Titulo 11 2 12 2" xfId="23501" xr:uid="{9D933581-9CD2-4504-84A2-16A8F4B06BBD}"/>
    <cellStyle name="Titulo 11 2 12 3" xfId="32285" xr:uid="{A3E71ADC-DA8B-4D26-BF61-32393DF3D225}"/>
    <cellStyle name="Titulo 11 2 13" xfId="14394" xr:uid="{87378379-A43B-4D04-A85F-87B909E13E9B}"/>
    <cellStyle name="Titulo 11 2 13 2" xfId="21988" xr:uid="{D87237DC-CC99-4009-8654-9C1C41B5BC16}"/>
    <cellStyle name="Titulo 11 2 13 3" xfId="31418" xr:uid="{9E4C6B85-858F-4726-8DD3-4E151F7E7BA6}"/>
    <cellStyle name="Titulo 11 2 14" xfId="17966" xr:uid="{F00DB7BF-9015-491B-ABAF-68B05A087601}"/>
    <cellStyle name="Titulo 11 2 14 2" xfId="28884" xr:uid="{D941A6FF-F21B-47B7-AE64-BF22CC82DBB6}"/>
    <cellStyle name="Titulo 11 2 14 3" xfId="34889" xr:uid="{7CC7DB38-08B5-4191-996C-EB2F7BC52E0B}"/>
    <cellStyle name="Titulo 11 2 15" xfId="17903" xr:uid="{F887142D-CDFA-4345-8188-7FE40742A978}"/>
    <cellStyle name="Titulo 11 2 15 2" xfId="28872" xr:uid="{BBF0BF81-74F5-4C50-A58E-FA5682DB3755}"/>
    <cellStyle name="Titulo 11 2 15 3" xfId="34872" xr:uid="{49E7E8E9-4D3D-4DC8-8A91-47E8E2C822AF}"/>
    <cellStyle name="Titulo 11 2 16" xfId="26055" xr:uid="{8BEFBEED-0717-4A1A-B597-6CBA0F9AF6B7}"/>
    <cellStyle name="Titulo 11 2 16 2" xfId="37218" xr:uid="{1DB6263A-527D-475F-965E-FA72BE4B8FDB}"/>
    <cellStyle name="Titulo 11 2 2" xfId="15348" xr:uid="{72290D80-CACE-46E4-BCD5-8B05E10FD4F0}"/>
    <cellStyle name="Título 11 2 2" xfId="13264" xr:uid="{E5496B24-6DB6-4767-A38E-B0BD94AC0B87}"/>
    <cellStyle name="Titulo 11 2 2 2" xfId="19873" xr:uid="{29A247B0-B6E7-4FD9-9F8A-77EC1AEEF6DD}"/>
    <cellStyle name="Titulo 11 2 2 3" xfId="29311" xr:uid="{AA6CB915-5E57-4070-953C-E5F36F824265}"/>
    <cellStyle name="Titulo 11 2 2 4" xfId="32320" xr:uid="{DA40FD77-55A2-4F1B-8C58-6E9BABDF179B}"/>
    <cellStyle name="Titulo 11 2 3" xfId="14362" xr:uid="{C74A6A3C-2E2D-4C76-BA96-7D665097FE93}"/>
    <cellStyle name="Título 11 2 3" xfId="22142" xr:uid="{FF70143D-014D-4404-98D7-FDE5988B6EA6}"/>
    <cellStyle name="Titulo 11 2 3 2" xfId="20477" xr:uid="{E49D8B70-4255-4257-B3F2-46E75A1AD8AA}"/>
    <cellStyle name="Titulo 11 2 3 3" xfId="21741" xr:uid="{B80945BF-A8DD-494B-B903-5DA0EB373CCB}"/>
    <cellStyle name="Titulo 11 2 3 4" xfId="31386" xr:uid="{DCF07725-5FCE-4982-8A72-28E91901BF07}"/>
    <cellStyle name="Titulo 11 2 4" xfId="15331" xr:uid="{9D5E53F7-90DF-4D47-9CA1-3D234246C5D6}"/>
    <cellStyle name="Título 11 2 4" xfId="22980" xr:uid="{AA23613A-B665-4F18-82FF-CFCD436CE69F}"/>
    <cellStyle name="Titulo 11 2 4 2" xfId="19870" xr:uid="{5AF909FF-B169-4E06-814A-6B79D7A54B05}"/>
    <cellStyle name="Titulo 11 2 4 3" xfId="29299" xr:uid="{83BE6F22-36CD-4C9E-95A1-EAD19A5ACD8B}"/>
    <cellStyle name="Titulo 11 2 4 4" xfId="32303" xr:uid="{D6584019-3CA1-476B-A7EC-7D3EFA32F40A}"/>
    <cellStyle name="Titulo 11 2 5" xfId="14368" xr:uid="{E316B9EC-DB5D-4693-A40D-60AF5E4972B8}"/>
    <cellStyle name="Título 11 2 5" xfId="19025" xr:uid="{75D6AA8B-C88B-4EDB-AE42-B4CC929CBD55}"/>
    <cellStyle name="Titulo 11 2 5 2" xfId="22126" xr:uid="{9342718B-A3CC-4B66-9F25-2FF4F1C913C9}"/>
    <cellStyle name="Titulo 11 2 5 3" xfId="19976" xr:uid="{4ADF2D5C-E475-449D-8333-4C6315159D6B}"/>
    <cellStyle name="Titulo 11 2 5 4" xfId="31392" xr:uid="{FEC5167B-35E8-4D65-8888-2751E14774E4}"/>
    <cellStyle name="Titulo 11 2 6" xfId="15325" xr:uid="{321A37B4-638E-4588-A851-49A7D8475EB3}"/>
    <cellStyle name="Título 11 2 6" xfId="24530" xr:uid="{61D9CFA7-6666-4B24-8CBC-423BB38B53DD}"/>
    <cellStyle name="Titulo 11 2 6 2" xfId="23509" xr:uid="{D7EA0F85-36D8-42F4-92C2-A5A165F4A9FC}"/>
    <cellStyle name="Titulo 11 2 6 3" xfId="29295" xr:uid="{EF8CA87E-A578-4282-BEA1-4EF8EB2030D1}"/>
    <cellStyle name="Titulo 11 2 6 4" xfId="32297" xr:uid="{2FC13FD1-4088-4409-9387-91C287CE12B3}"/>
    <cellStyle name="Titulo 11 2 7" xfId="14376" xr:uid="{C8EB25A5-14F0-4F9C-8663-937013C1380C}"/>
    <cellStyle name="Título 11 2 7" xfId="23909" xr:uid="{9B5745B2-BFFC-4CD7-B8D3-09366C15562C}"/>
    <cellStyle name="Titulo 11 2 7 2" xfId="19394" xr:uid="{0F5CF922-D706-4085-B05B-08CBE4EB49AC}"/>
    <cellStyle name="Titulo 11 2 7 3" xfId="19490" xr:uid="{E311F850-525B-4CD8-8637-ABAE9399E881}"/>
    <cellStyle name="Titulo 11 2 7 4" xfId="31400" xr:uid="{BDE14831-825F-49D2-AD78-56268AD5E7DA}"/>
    <cellStyle name="Titulo 11 2 8" xfId="15319" xr:uid="{398060BC-AE7B-4A60-A971-50012C754B76}"/>
    <cellStyle name="Título 11 2 8" xfId="21946" xr:uid="{DD9F077A-B5E5-4157-A800-C80127E4C5A3}"/>
    <cellStyle name="Titulo 11 2 8 2" xfId="23503" xr:uid="{8F6F21BC-2ADD-4CF1-8582-F413D6772CC8}"/>
    <cellStyle name="Titulo 11 2 8 3" xfId="29291" xr:uid="{936E3235-B1F1-4F37-A386-36CF318F31FF}"/>
    <cellStyle name="Titulo 11 2 8 4" xfId="32291" xr:uid="{51184441-FC79-4CE2-9E43-6AB6B23ECB62}"/>
    <cellStyle name="Titulo 11 2 9" xfId="14382" xr:uid="{0012A15A-EFC6-4669-97B5-AFFCDE6AB4F7}"/>
    <cellStyle name="Título 11 2 9" xfId="27465" xr:uid="{86952AF9-9340-4C00-B261-63EB447B78C7}"/>
    <cellStyle name="Titulo 11 2 9 2" xfId="20483" xr:uid="{65669363-CEA8-46E4-8F2F-6B09047771A9}"/>
    <cellStyle name="Titulo 11 2 9 3" xfId="20985" xr:uid="{7D58CBAD-F0DD-429D-ADAB-57C924BA1F67}"/>
    <cellStyle name="Titulo 11 2 9 4" xfId="31406" xr:uid="{6E9CC57A-B9AF-42D5-A98F-661F331A9F7E}"/>
    <cellStyle name="Titulo 11 20" xfId="22354" xr:uid="{4CA6646B-83EA-4690-94F5-1F6A220E2819}"/>
    <cellStyle name="Titulo 11 21" xfId="25387" xr:uid="{3D635590-9B98-42BD-B016-3C9CBF3F7C0D}"/>
    <cellStyle name="Titulo 11 21 2" xfId="26291" xr:uid="{E26AEFA3-B4A7-48ED-9846-613F19C5217E}"/>
    <cellStyle name="Titulo 11 21 3" xfId="36734" xr:uid="{4F19653B-83CB-4B49-970F-2C983AE7BC33}"/>
    <cellStyle name="Titulo 11 22" xfId="24407" xr:uid="{1C4A34E9-7CF2-4F90-AF77-9044B8083BE0}"/>
    <cellStyle name="Titulo 11 22 2" xfId="26059" xr:uid="{AADA05CC-EA29-43ED-A25E-DB3D4E9C4D65}"/>
    <cellStyle name="Titulo 11 22 2 2" xfId="37222" xr:uid="{32A2FC36-092C-4535-A02A-3AD599A70326}"/>
    <cellStyle name="Titulo 11 23" xfId="23231" xr:uid="{0BF7167B-8D9D-4903-92AE-1D902F4181E7}"/>
    <cellStyle name="Titulo 11 24" xfId="23406" xr:uid="{6002FD03-EE0C-4558-8F9E-51C48A21FC9C}"/>
    <cellStyle name="Titulo 11 25" xfId="26368" xr:uid="{77913B27-A459-4E21-A1AE-5A103CC32FEA}"/>
    <cellStyle name="Titulo 11 26" xfId="29865" xr:uid="{C40ACC28-0930-44DA-93D4-F2ADF98792BC}"/>
    <cellStyle name="Titulo 11 3" xfId="13262" xr:uid="{89066DE6-6654-4938-8B41-8BC2D53817CE}"/>
    <cellStyle name="Título 11 3" xfId="13263" xr:uid="{4DB44609-83D5-435D-9E43-2AA0B4CB7E5F}"/>
    <cellStyle name="Titulo 11 4" xfId="15346" xr:uid="{96F2AA61-D72A-486E-A017-8E467734E5FE}"/>
    <cellStyle name="Título 11 4" xfId="19774" xr:uid="{884F0946-28DC-4294-AE27-712BB14BE43D}"/>
    <cellStyle name="Titulo 11 4 2" xfId="18576" xr:uid="{72B6072A-C102-4044-95C2-14E88761B459}"/>
    <cellStyle name="Titulo 11 4 3" xfId="29309" xr:uid="{629E4638-0B23-4765-8E7A-2F2DF05D6C43}"/>
    <cellStyle name="Titulo 11 4 4" xfId="32318" xr:uid="{51491A57-DD48-4D45-B45F-A3E739775F26}"/>
    <cellStyle name="Titulo 11 5" xfId="14363" xr:uid="{8E6DCE5D-9E2D-4E5F-A3D8-8763AFACD765}"/>
    <cellStyle name="Título 11 5" xfId="21106" xr:uid="{5F406787-1BAA-4945-8196-93D248E477D4}"/>
    <cellStyle name="Titulo 11 5 2" xfId="18773" xr:uid="{B140CAF0-AC0E-476D-AC38-83455FA13A60}"/>
    <cellStyle name="Titulo 11 5 3" xfId="27129" xr:uid="{F0C5CB62-7AA9-4CEE-A3E1-EB37A3D63CFA}"/>
    <cellStyle name="Titulo 11 5 4" xfId="31387" xr:uid="{E58552DD-A506-4655-9EB2-DD2256F1673A}"/>
    <cellStyle name="Titulo 11 6" xfId="15330" xr:uid="{5E4978D7-AEFE-490B-B611-ABC724DD0AF0}"/>
    <cellStyle name="Título 11 6" xfId="18551" xr:uid="{8163952F-B36D-4EEA-8024-A13435A939FB}"/>
    <cellStyle name="Titulo 11 6 2" xfId="18575" xr:uid="{74D41972-9CC4-4BC2-924E-0A2477EBF5C0}"/>
    <cellStyle name="Titulo 11 6 3" xfId="29298" xr:uid="{AF7B9B9E-C1A5-4E09-B2DB-877941A925D2}"/>
    <cellStyle name="Titulo 11 6 4" xfId="32302" xr:uid="{960F61EF-9CDC-4102-81C2-21E970ADF797}"/>
    <cellStyle name="Titulo 11 7" xfId="14369" xr:uid="{57540300-0717-4904-852D-A413E5586ECE}"/>
    <cellStyle name="Título 11 7" xfId="23843" xr:uid="{73A49AE3-2E23-4BD2-A47C-DC86503C7C33}"/>
    <cellStyle name="Titulo 11 7 2" xfId="20479" xr:uid="{AD6C24A6-ED18-4D3A-86FB-C9272C46DD2E}"/>
    <cellStyle name="Titulo 11 7 3" xfId="19600" xr:uid="{59111C61-7132-449F-AB5B-C5F1954F90A2}"/>
    <cellStyle name="Titulo 11 7 4" xfId="31393" xr:uid="{C3B9D79B-4835-4091-BFD1-E105932A1BD5}"/>
    <cellStyle name="Titulo 11 8" xfId="15324" xr:uid="{54B11F77-668F-4144-ADDF-4B9DA1C62F19}"/>
    <cellStyle name="Título 11 8" xfId="26518" xr:uid="{068BB563-381E-449A-9662-75DF0BB6FFE0}"/>
    <cellStyle name="Titulo 11 8 2" xfId="19571" xr:uid="{AF36AEE1-2AD2-489B-943A-167F1AAB186E}"/>
    <cellStyle name="Titulo 11 8 3" xfId="29294" xr:uid="{23FB0714-8BF7-42C1-9511-B8781452132F}"/>
    <cellStyle name="Titulo 11 8 4" xfId="32296" xr:uid="{6CAA7934-6A31-4FF3-A637-AC539EE87264}"/>
    <cellStyle name="Titulo 11 9" xfId="14377" xr:uid="{74C2ACC3-C473-48A7-9BF5-2C4C0638738B}"/>
    <cellStyle name="Título 11 9" xfId="19350" xr:uid="{F71788B5-5056-421E-BAC4-D49F909AE1CC}"/>
    <cellStyle name="Titulo 11 9 2" xfId="20481" xr:uid="{EB76E4EB-E241-482D-9428-CC3DB883DE65}"/>
    <cellStyle name="Titulo 11 9 3" xfId="23629" xr:uid="{A455B571-AC9E-4359-AB9E-B774E11354B5}"/>
    <cellStyle name="Titulo 11 9 4" xfId="31401" xr:uid="{066B9B00-CEF5-4BD1-B1C1-0A025D50DD1A}"/>
    <cellStyle name="Título 110" xfId="6342" xr:uid="{63D3FAC2-D1AE-4C11-B010-F2F83759D67F}"/>
    <cellStyle name="Título 110 2" xfId="13265" xr:uid="{7321BFE3-2D10-439A-BA1B-643110DF0CCB}"/>
    <cellStyle name="Título 111" xfId="6343" xr:uid="{440370DD-14E7-43F7-B92F-429B3EAE29C8}"/>
    <cellStyle name="Título 111 2" xfId="13266" xr:uid="{3CD7D4B9-D866-46E2-9F80-D9287C01985E}"/>
    <cellStyle name="Título 112" xfId="6344" xr:uid="{6ED9C181-4166-4301-9FCD-4B0C6BCFC3F8}"/>
    <cellStyle name="Título 112 2" xfId="13267" xr:uid="{970CA19C-7A03-42A3-B718-2D6341C7C176}"/>
    <cellStyle name="Título 113" xfId="6345" xr:uid="{9502AD5E-0DD6-412F-888F-AA1D4C270F97}"/>
    <cellStyle name="Título 113 2" xfId="13268" xr:uid="{18BC8C4C-47FF-4DC1-822C-92608175B082}"/>
    <cellStyle name="Título 114" xfId="6346" xr:uid="{4E7922A3-C244-427E-8A89-3BB55BD9532F}"/>
    <cellStyle name="Título 114 2" xfId="13269" xr:uid="{77CA1499-C813-4B26-A4DE-BAA506066B17}"/>
    <cellStyle name="Título 115" xfId="6347" xr:uid="{3F2CA978-8C45-4AA3-99A2-895D5FE6CEE7}"/>
    <cellStyle name="Título 115 2" xfId="13270" xr:uid="{47243994-DE9C-4966-A7FE-808E8F98F104}"/>
    <cellStyle name="Título 116" xfId="6348" xr:uid="{38C20198-2D9B-44A7-9D70-5B0D84C2D3B3}"/>
    <cellStyle name="Título 116 2" xfId="13271" xr:uid="{5F9A2D62-204F-480B-8FD4-DF1A8F63E434}"/>
    <cellStyle name="Título 117" xfId="6349" xr:uid="{C203B55D-38C2-4633-8285-DAFA1711F5D4}"/>
    <cellStyle name="Título 117 2" xfId="13272" xr:uid="{7456FFDE-BE58-4611-BB60-39439778ABC0}"/>
    <cellStyle name="Título 118" xfId="6350" xr:uid="{D735FFB6-ADA2-41CD-B18D-333C5F60F9E5}"/>
    <cellStyle name="Título 118 2" xfId="13273" xr:uid="{959EA08F-F285-4936-ABE1-A03E1246D23D}"/>
    <cellStyle name="Título 119" xfId="6351" xr:uid="{65BF0306-E4F1-4B99-A351-53D7C0CFD33D}"/>
    <cellStyle name="Título 119 2" xfId="13274" xr:uid="{F9C264F8-F4B7-428B-B692-39C43641B740}"/>
    <cellStyle name="Titulo 12" xfId="8233" xr:uid="{06A180B3-C363-4FEB-8863-1F75E11A529F}"/>
    <cellStyle name="Título 12" xfId="1185" xr:uid="{BB7AC6AC-3FE9-4A71-889A-847EC8AB0B99}"/>
    <cellStyle name="Titulo 12 10" xfId="15328" xr:uid="{325D2EC5-D024-421C-8890-060241676A3F}"/>
    <cellStyle name="Título 12 10" xfId="26659" xr:uid="{85503AA7-D9F3-4010-AC49-06A1A0E38EC4}"/>
    <cellStyle name="Titulo 12 10 2" xfId="19308" xr:uid="{B805E837-DB01-4F19-BBB9-0B53930A114B}"/>
    <cellStyle name="Titulo 12 10 3" xfId="29296" xr:uid="{AF07F4EB-0F0D-4ABE-8AEE-D3113F69851B}"/>
    <cellStyle name="Titulo 12 10 4" xfId="32300" xr:uid="{C9B8B15A-4451-4547-A4F4-E3649666EA12}"/>
    <cellStyle name="Titulo 12 11" xfId="14373" xr:uid="{6F94DA82-1976-4D4B-9716-E5FE05D0A5F6}"/>
    <cellStyle name="Título 12 11" xfId="20865" xr:uid="{142C5634-2021-4B9D-B8E4-4E61EAFD08B4}"/>
    <cellStyle name="Titulo 12 11 2" xfId="21858" xr:uid="{9D63424D-D4EA-4E43-A779-6470CDB4752B}"/>
    <cellStyle name="Titulo 12 11 3" xfId="31397" xr:uid="{35CBFC92-001E-4C3D-92E2-38971D35C400}"/>
    <cellStyle name="Titulo 12 12" xfId="15326" xr:uid="{EFC62EAD-483B-451E-9F8D-0DAC19D51DA5}"/>
    <cellStyle name="Título 12 12" xfId="38539" xr:uid="{51CF9311-1A7D-43DA-8E45-3E751473A7E7}"/>
    <cellStyle name="Titulo 12 12 2" xfId="18716" xr:uid="{EBCEF661-3B5D-4BE1-A6F6-77FCD14B9709}"/>
    <cellStyle name="Titulo 12 12 3" xfId="32298" xr:uid="{69B5B76A-7D0B-4F83-89B2-C70865D0008D}"/>
    <cellStyle name="Titulo 12 13" xfId="14386" xr:uid="{D89DA595-E43B-4DF2-BD8F-C188C43C4973}"/>
    <cellStyle name="Título 12 13" xfId="38500" xr:uid="{48790438-53BD-4542-BF06-FB1E7941B767}"/>
    <cellStyle name="Titulo 12 13 2" xfId="27300" xr:uid="{8CFD1369-3948-4E4D-A6B1-2AA5784F0496}"/>
    <cellStyle name="Titulo 12 13 3" xfId="31410" xr:uid="{8A268BD5-6999-40AF-9E0F-B15CFF250349}"/>
    <cellStyle name="Titulo 12 14" xfId="15320" xr:uid="{E663A060-421D-4AAB-94D9-8162DAD65505}"/>
    <cellStyle name="Titulo 12 14 2" xfId="18898" xr:uid="{72090518-E8B9-4E1D-A218-33E657BE2B54}"/>
    <cellStyle name="Titulo 12 14 3" xfId="32292" xr:uid="{5AFAD680-DBC7-4AF2-873E-EAAF39B7D052}"/>
    <cellStyle name="Titulo 12 15" xfId="14389" xr:uid="{EF763C69-78D4-41E6-9F50-BED0418DA2CF}"/>
    <cellStyle name="Titulo 12 15 2" xfId="23624" xr:uid="{C5A8AC2A-F776-4F97-BB1F-1119BFDE958D}"/>
    <cellStyle name="Titulo 12 15 3" xfId="31413" xr:uid="{DC2EFD69-A9A4-4722-BB3B-520AF807EFC1}"/>
    <cellStyle name="Titulo 12 16" xfId="17967" xr:uid="{D87C5333-130A-403E-BB33-74438D3A004A}"/>
    <cellStyle name="Titulo 12 16 2" xfId="28885" xr:uid="{A64E7CE4-94A4-4D1C-A6AF-CCDD1CE907B1}"/>
    <cellStyle name="Titulo 12 16 3" xfId="34890" xr:uid="{A6830F48-B62A-4D91-A975-9C62CCC064BD}"/>
    <cellStyle name="Titulo 12 17" xfId="17902" xr:uid="{1A721E2D-8B58-452D-851B-CA717BCF446E}"/>
    <cellStyle name="Titulo 12 17 2" xfId="28871" xr:uid="{F83E8593-0F1B-4F28-B156-C79A18862870}"/>
    <cellStyle name="Titulo 12 17 3" xfId="34871" xr:uid="{E0C4E5EC-113B-46D8-93E9-7BD0C12E2959}"/>
    <cellStyle name="Titulo 12 18" xfId="22144" xr:uid="{24BE0C8D-B934-41D3-A2A7-F73F60A2A7D4}"/>
    <cellStyle name="Titulo 12 19" xfId="22981" xr:uid="{399AFF1F-B283-4758-8F93-29944ABF85B1}"/>
    <cellStyle name="Titulo 12 2" xfId="9370" xr:uid="{EB007B29-FB32-4CAB-B981-5EB847F73536}"/>
    <cellStyle name="Título 12 2" xfId="6352" xr:uid="{CD6D06FA-E56D-44A2-BB2D-3399D32CEEEF}"/>
    <cellStyle name="Titulo 12 2 10" xfId="15327" xr:uid="{61D92CC0-5351-4CE8-AA90-D3F8E89706AC}"/>
    <cellStyle name="Título 12 2 10" xfId="19611" xr:uid="{A7AC7AFE-72E1-4DAF-B404-D495388C0E42}"/>
    <cellStyle name="Titulo 12 2 10 2" xfId="23511" xr:uid="{5C031A3F-B28B-48B1-9E53-01CE57BBA94F}"/>
    <cellStyle name="Titulo 12 2 10 3" xfId="32299" xr:uid="{C9C61349-54D0-44E6-B8ED-CD149420BB89}"/>
    <cellStyle name="Titulo 12 2 11" xfId="14384" xr:uid="{17F510D3-C1DF-4FD4-A1E3-4500B3BBFF10}"/>
    <cellStyle name="Titulo 12 2 11 2" xfId="27549" xr:uid="{E393FDCB-577F-44C1-8650-0AEC68E022C8}"/>
    <cellStyle name="Titulo 12 2 11 3" xfId="31408" xr:uid="{F34656FA-6A9B-4585-B494-2550EA728245}"/>
    <cellStyle name="Titulo 12 2 12" xfId="15321" xr:uid="{938AE4F7-2D85-4C7A-BB7C-CDF4B4C712E7}"/>
    <cellStyle name="Titulo 12 2 12 2" xfId="23505" xr:uid="{7EADF29B-D7A9-4514-84FB-7944C0C74AF0}"/>
    <cellStyle name="Titulo 12 2 12 3" xfId="32293" xr:uid="{FBF1087F-FE12-4264-A6BC-91E8250B4C80}"/>
    <cellStyle name="Titulo 12 2 13" xfId="14388" xr:uid="{90990900-6833-47C3-8EB1-C641C630F3C4}"/>
    <cellStyle name="Titulo 12 2 13 2" xfId="21987" xr:uid="{3E37736E-C176-4306-9446-067B34E6E042}"/>
    <cellStyle name="Titulo 12 2 13 3" xfId="31412" xr:uid="{59970B26-9CBB-48AD-9C61-E6BBA9DEB8B2}"/>
    <cellStyle name="Titulo 12 2 14" xfId="17968" xr:uid="{F331434D-8102-4C3C-83C3-073838B76549}"/>
    <cellStyle name="Titulo 12 2 14 2" xfId="28886" xr:uid="{28B48170-F5ED-43E9-A479-B490DF041A1A}"/>
    <cellStyle name="Titulo 12 2 14 3" xfId="34891" xr:uid="{E9EDF69A-9726-4359-BC41-ADC31FA98560}"/>
    <cellStyle name="Titulo 12 2 15" xfId="17901" xr:uid="{A23C733A-7F85-495E-AA8B-BD1B0C33B84B}"/>
    <cellStyle name="Titulo 12 2 15 2" xfId="28870" xr:uid="{A7E8E0A9-F1A6-4CF8-BF7D-72F706CB0201}"/>
    <cellStyle name="Titulo 12 2 15 3" xfId="34870" xr:uid="{E68C7F64-4DA2-43D8-9D2D-E6378A062BD9}"/>
    <cellStyle name="Titulo 12 2 16" xfId="27163" xr:uid="{E17CE058-B176-45E1-9019-96260F7ED780}"/>
    <cellStyle name="Titulo 12 2 16 2" xfId="37900" xr:uid="{46D505A2-80D0-4603-8250-92BA6C6C8A00}"/>
    <cellStyle name="Titulo 12 2 2" xfId="15357" xr:uid="{FCD1C328-30A9-4049-8392-9F7A58D1C042}"/>
    <cellStyle name="Título 12 2 2" xfId="13277" xr:uid="{37418518-A962-48C4-9F26-DD04C4A271A4}"/>
    <cellStyle name="Titulo 12 2 2 2" xfId="26703" xr:uid="{D5BB4554-38B5-4689-B73C-C8B470870C09}"/>
    <cellStyle name="Titulo 12 2 2 3" xfId="29317" xr:uid="{D6630C66-537D-4385-B4E8-39CCA94DC7BB}"/>
    <cellStyle name="Titulo 12 2 2 4" xfId="32329" xr:uid="{FA113587-5A4D-4757-ACBC-BE057C5089C7}"/>
    <cellStyle name="Titulo 12 2 3" xfId="14325" xr:uid="{B4D5388E-DC61-4A3E-AB2B-CE4B212FB5E0}"/>
    <cellStyle name="Título 12 2 3" xfId="22145" xr:uid="{37CA6028-4E94-4087-A1C9-C5741368E577}"/>
    <cellStyle name="Titulo 12 2 3 2" xfId="18883" xr:uid="{4FB398DA-2430-4C27-851D-3AD04D3F6682}"/>
    <cellStyle name="Titulo 12 2 3 3" xfId="27133" xr:uid="{E96D5E8F-DA5F-44EC-B924-12F2D117BEF8}"/>
    <cellStyle name="Titulo 12 2 3 4" xfId="31351" xr:uid="{9090D0E7-24B8-47CC-8C5C-17D09E8DB9B1}"/>
    <cellStyle name="Titulo 12 2 4" xfId="15343" xr:uid="{7CD92505-AC12-494E-B982-D2A02AF805F7}"/>
    <cellStyle name="Título 12 2 4" xfId="22982" xr:uid="{6E176724-50E6-46F0-A9D6-ED2F3E6636F6}"/>
    <cellStyle name="Titulo 12 2 4 2" xfId="21665" xr:uid="{E15F8649-A4C2-475C-BE7A-C599EF243EF3}"/>
    <cellStyle name="Titulo 12 2 4 3" xfId="29307" xr:uid="{37B0A6B2-8C23-4AA8-B8E9-191E9EB494F1}"/>
    <cellStyle name="Titulo 12 2 4 4" xfId="32315" xr:uid="{CB298FAF-A1B6-43D1-93DD-189056C6E9C2}"/>
    <cellStyle name="Titulo 12 2 5" xfId="14309" xr:uid="{583CF363-B0FB-4783-A20A-EC6FD8614179}"/>
    <cellStyle name="Título 12 2 5" xfId="22356" xr:uid="{F5CE3F35-428E-4908-A5A0-8B1B98912DDC}"/>
    <cellStyle name="Titulo 12 2 5 2" xfId="21658" xr:uid="{F87AE3D5-2456-4A36-A650-F469C914157D}"/>
    <cellStyle name="Titulo 12 2 5 3" xfId="19540" xr:uid="{99FD2F63-48CE-48B7-9372-D5525E27D6AB}"/>
    <cellStyle name="Titulo 12 2 5 4" xfId="31336" xr:uid="{B6C6933E-D21C-44C8-9247-E4108E5F19BF}"/>
    <cellStyle name="Titulo 12 2 6" xfId="15335" xr:uid="{54E4750F-E75B-466A-B060-2E4400EDF04C}"/>
    <cellStyle name="Título 12 2 6" xfId="24531" xr:uid="{40F544A6-16AC-4F44-A6B5-FDFD0F12EAD9}"/>
    <cellStyle name="Titulo 12 2 6 2" xfId="19479" xr:uid="{64743951-8CE7-4A13-AE0F-CE006C549AB0}"/>
    <cellStyle name="Titulo 12 2 6 3" xfId="29301" xr:uid="{2F4D7511-9C02-49CC-BD3B-1E06F3836C35}"/>
    <cellStyle name="Titulo 12 2 6 4" xfId="32307" xr:uid="{F5AFBD68-31E2-4808-AA80-9938D35AA430}"/>
    <cellStyle name="Titulo 12 2 7" xfId="14364" xr:uid="{A1149F91-ABEF-4CFD-96C9-FEAB7FD021D8}"/>
    <cellStyle name="Título 12 2 7" xfId="26209" xr:uid="{4C1A5228-CCFA-41EF-9934-C40ABB254EFD}"/>
    <cellStyle name="Titulo 12 2 7 2" xfId="20478" xr:uid="{93A2BC16-FA19-46C0-88BA-3CED88238291}"/>
    <cellStyle name="Titulo 12 2 7 3" xfId="20513" xr:uid="{86DF9945-F4D2-49BF-97F4-FE8BD3DC59B4}"/>
    <cellStyle name="Titulo 12 2 7 4" xfId="31388" xr:uid="{E5A8AD1A-5663-46B3-8B62-1770EFA0C0B3}"/>
    <cellStyle name="Titulo 12 2 8" xfId="15329" xr:uid="{2B3B8CAF-2EA2-470F-8A52-0D65C7B9D0BC}"/>
    <cellStyle name="Título 12 2 8" xfId="18394" xr:uid="{7953AB4C-21D8-4143-A08D-B386B53E827E}"/>
    <cellStyle name="Titulo 12 2 8 2" xfId="19619" xr:uid="{4E2788B4-2309-48AD-A059-A6C1BE8FC8D6}"/>
    <cellStyle name="Titulo 12 2 8 3" xfId="29297" xr:uid="{46232C02-4114-4458-9F3E-7BDC2B79D409}"/>
    <cellStyle name="Titulo 12 2 8 4" xfId="32301" xr:uid="{667F4894-96B1-4472-AD21-8F1D061C9685}"/>
    <cellStyle name="Titulo 12 2 9" xfId="14372" xr:uid="{7F8A0527-A669-42FF-8178-63C9D05646D6}"/>
    <cellStyle name="Título 12 2 9" xfId="19277" xr:uid="{5BC45F7C-09B0-48B8-87D4-336BF6038882}"/>
    <cellStyle name="Titulo 12 2 9 2" xfId="22125" xr:uid="{B39CD6B2-2E87-42A3-8CBB-BF9DB0C3DA87}"/>
    <cellStyle name="Titulo 12 2 9 3" xfId="20996" xr:uid="{122B82C4-7743-4BFD-9760-984A6DA01E44}"/>
    <cellStyle name="Titulo 12 2 9 4" xfId="31396" xr:uid="{E2CAD997-537A-473C-AD09-2BF8FDE67EB2}"/>
    <cellStyle name="Titulo 12 20" xfId="20948" xr:uid="{C5F743A3-3A3C-4530-9C3E-E49679681BA0}"/>
    <cellStyle name="Titulo 12 21" xfId="25598" xr:uid="{A9E2F67C-3267-485E-903A-861C2A0BF4F1}"/>
    <cellStyle name="Titulo 12 21 2" xfId="20585" xr:uid="{E232A1FE-42B7-4FA2-BAD2-2362579A2039}"/>
    <cellStyle name="Titulo 12 21 3" xfId="36856" xr:uid="{AB68FC3F-0039-462B-B862-72CDC65A0961}"/>
    <cellStyle name="Titulo 12 22" xfId="24070" xr:uid="{0ABF3BD8-A2AB-46EA-892A-3CA5BB1FA219}"/>
    <cellStyle name="Titulo 12 22 2" xfId="18262" xr:uid="{86F91D3B-CDCC-4FA5-B191-B7FA803CC7C9}"/>
    <cellStyle name="Titulo 12 22 2 2" xfId="35128" xr:uid="{9170A5F8-F7B0-4C91-BBEA-908CEC5F87C9}"/>
    <cellStyle name="Titulo 12 23" xfId="23232" xr:uid="{AA4E3212-75FA-4840-8CB6-78716BE830AE}"/>
    <cellStyle name="Titulo 12 24" xfId="26361" xr:uid="{0F75F034-4B08-4CFB-9611-F7834FD21426}"/>
    <cellStyle name="Titulo 12 25" xfId="26734" xr:uid="{B2BF3C54-00B4-4AF9-937D-5ED361622911}"/>
    <cellStyle name="Titulo 12 26" xfId="29964" xr:uid="{01006C98-C66A-4D05-B9CE-55FD9DD1F14C}"/>
    <cellStyle name="Titulo 12 3" xfId="13275" xr:uid="{C278F0F3-3060-4676-90E9-06D4B6F941CC}"/>
    <cellStyle name="Título 12 3" xfId="13276" xr:uid="{71C7F381-2CBF-410E-B146-0AA983351172}"/>
    <cellStyle name="Titulo 12 4" xfId="15356" xr:uid="{04455753-632E-4944-BF2E-BEC203805756}"/>
    <cellStyle name="Título 12 4" xfId="19776" xr:uid="{6A2B50D8-F329-4152-87F5-225951238769}"/>
    <cellStyle name="Titulo 12 4 2" xfId="19617" xr:uid="{BD0D44F7-1EE9-4B77-9440-476DD5E4291C}"/>
    <cellStyle name="Titulo 12 4 3" xfId="29316" xr:uid="{6960E2A4-1C48-4B12-9775-34FC681AEED7}"/>
    <cellStyle name="Titulo 12 4 4" xfId="32328" xr:uid="{88ACDAE2-2019-4E1B-BDE3-58804555E0A1}"/>
    <cellStyle name="Titulo 12 5" xfId="14238" xr:uid="{C68A45DA-B1D3-4F8D-86CF-2EB7658DA0B1}"/>
    <cellStyle name="Título 12 5" xfId="18844" xr:uid="{0F847C9A-20B0-4560-AFC6-433CB64B63CD}"/>
    <cellStyle name="Titulo 12 5 2" xfId="18909" xr:uid="{E8FC3735-A2CB-4706-BDD1-A750B607B56A}"/>
    <cellStyle name="Titulo 12 5 3" xfId="27214" xr:uid="{A17AD0CF-A3D9-47F0-9C28-AF3E03AB76FF}"/>
    <cellStyle name="Titulo 12 5 4" xfId="31286" xr:uid="{3B279984-B456-430A-A972-F2BFD822ABF0}"/>
    <cellStyle name="Titulo 12 6" xfId="15342" xr:uid="{38C71FF9-AF28-4723-8902-603FA26D4165}"/>
    <cellStyle name="Título 12 6" xfId="18886" xr:uid="{F0F6F632-D763-431F-9D7D-22B4688B3A66}"/>
    <cellStyle name="Titulo 12 6 2" xfId="18467" xr:uid="{B5B0DF9D-8F98-41F5-9597-EA2854E6DD38}"/>
    <cellStyle name="Titulo 12 6 3" xfId="29306" xr:uid="{91F23B25-30E8-487F-95A7-0582AD99FBC0}"/>
    <cellStyle name="Titulo 12 6 4" xfId="32314" xr:uid="{CF3CC87F-41E4-4247-8DB9-04399599569B}"/>
    <cellStyle name="Titulo 12 7" xfId="14240" xr:uid="{51CA1715-FA29-4392-A1B8-793A99398974}"/>
    <cellStyle name="Título 12 7" xfId="23839" xr:uid="{A7F5DE8F-347F-41B6-AFA1-04A49A48F9B0}"/>
    <cellStyle name="Titulo 12 7 2" xfId="18561" xr:uid="{7C753FEB-A653-4651-A5A6-6361A3F1B15B}"/>
    <cellStyle name="Titulo 12 7 3" xfId="27219" xr:uid="{89EB92C7-37CC-4E11-BF53-094BCD6D5D2E}"/>
    <cellStyle name="Titulo 12 7 4" xfId="31288" xr:uid="{6CDA52C5-2AC0-48BF-B586-756AB63D84C1}"/>
    <cellStyle name="Titulo 12 8" xfId="15334" xr:uid="{6F8C9F23-6EEA-4AB8-9A03-C75B3D2C96D6}"/>
    <cellStyle name="Título 12 8" xfId="24335" xr:uid="{BB6CDC7B-F36A-4747-8E6C-B7259FAD21BA}"/>
    <cellStyle name="Titulo 12 8 2" xfId="18384" xr:uid="{90597E7C-2529-46FA-A41A-EBAA994E4403}"/>
    <cellStyle name="Titulo 12 8 3" xfId="29300" xr:uid="{01AEB3E8-9496-4C22-903E-2B1026FC34FA}"/>
    <cellStyle name="Titulo 12 8 4" xfId="32306" xr:uid="{D6CE365B-D68F-461F-9B1B-7C0F3EB83FDA}"/>
    <cellStyle name="Titulo 12 9" xfId="14365" xr:uid="{22D4231E-A59C-41E2-8E5E-C834C1FD7588}"/>
    <cellStyle name="Título 12 9" xfId="19159" xr:uid="{8C917C3C-4C72-49F9-8CBD-3AA669383DAD}"/>
    <cellStyle name="Titulo 12 9 2" xfId="19764" xr:uid="{B721FE35-166A-43C0-952C-6E67B490B70F}"/>
    <cellStyle name="Titulo 12 9 3" xfId="19149" xr:uid="{3878F5C4-945B-4362-8916-4520DD2781D8}"/>
    <cellStyle name="Titulo 12 9 4" xfId="31389" xr:uid="{32EAD1DA-4472-4C23-BAD9-FACF229F8DDE}"/>
    <cellStyle name="Título 120" xfId="6353" xr:uid="{EEB44F7D-350C-4E03-A1E4-8941D674D520}"/>
    <cellStyle name="Título 120 2" xfId="13278" xr:uid="{2F757A7F-D627-402F-B543-DB2A2474DFFB}"/>
    <cellStyle name="Título 121" xfId="6354" xr:uid="{BE3FA01C-BAEB-480A-BB6A-6E7CCA7A3075}"/>
    <cellStyle name="Título 121 2" xfId="13279" xr:uid="{5AA29D44-FACF-4133-9690-617886568A58}"/>
    <cellStyle name="Título 122" xfId="6355" xr:uid="{CDD4C3CA-6B5C-44F8-89B2-88B0C95F0655}"/>
    <cellStyle name="Título 122 2" xfId="13280" xr:uid="{5AEAEF11-3A83-4B74-99C6-4095E7152B3D}"/>
    <cellStyle name="Título 123" xfId="6356" xr:uid="{8718D22A-342E-4956-A349-ED997FE0BE78}"/>
    <cellStyle name="Título 123 2" xfId="13281" xr:uid="{FFDE037A-1DA6-40EF-9B90-AB0D1CEF911A}"/>
    <cellStyle name="Título 124" xfId="6357" xr:uid="{6BDFD931-D4E0-4D38-9428-A518F4407F36}"/>
    <cellStyle name="Título 124 2" xfId="13282" xr:uid="{C4758E43-F49C-403A-9EA8-F36E4D117EE9}"/>
    <cellStyle name="Título 125" xfId="6358" xr:uid="{835B0205-6043-4BFD-90AE-C3C70187D9AE}"/>
    <cellStyle name="Título 125 2" xfId="13283" xr:uid="{C8C3BE5A-E0BA-400C-9CF7-3FD7823EA0D2}"/>
    <cellStyle name="Título 126" xfId="6359" xr:uid="{A2F60A83-3B18-4560-BA09-1907AAEDA6FB}"/>
    <cellStyle name="Título 126 2" xfId="13284" xr:uid="{D94E7F4F-8308-48E7-A645-D5542E0E3171}"/>
    <cellStyle name="Título 127" xfId="6360" xr:uid="{BAA14837-5470-41E5-A418-85C5CACDFF2B}"/>
    <cellStyle name="Título 127 2" xfId="13285" xr:uid="{424697F1-D677-45E1-85AC-DEF379C670DE}"/>
    <cellStyle name="Título 128" xfId="6361" xr:uid="{1C8EE2CF-F481-425D-B1BC-9CCBE7EF4821}"/>
    <cellStyle name="Título 128 2" xfId="13286" xr:uid="{6F3B97C1-1B25-4F0A-B98F-61DF0768E584}"/>
    <cellStyle name="Título 129" xfId="6362" xr:uid="{B6A9EE14-6527-42FC-9614-F976A2BA5619}"/>
    <cellStyle name="Título 129 2" xfId="13287" xr:uid="{29E4E6DD-C9EC-4CB1-B307-1C27A58B7827}"/>
    <cellStyle name="Titulo 13" xfId="8203" xr:uid="{1B9B2C0D-AEDC-4E8F-BE6E-7B8681219AA9}"/>
    <cellStyle name="Título 13" xfId="1189" xr:uid="{B696D219-7A68-42D0-9334-5A49A412F362}"/>
    <cellStyle name="Titulo 13 10" xfId="15339" xr:uid="{B68F8AF6-FDD7-4FD9-A266-7D5CC84872E5}"/>
    <cellStyle name="Título 13 10" xfId="26652" xr:uid="{8BE496BB-DADF-4653-B379-1AB8C860E9F2}"/>
    <cellStyle name="Titulo 13 10 2" xfId="27307" xr:uid="{9EAC56E3-2FF2-45BA-BDFA-2175A0BBE0CF}"/>
    <cellStyle name="Titulo 13 10 3" xfId="29304" xr:uid="{14766948-CB3D-4E10-878C-999D485FB221}"/>
    <cellStyle name="Titulo 13 10 4" xfId="32311" xr:uid="{6FD31C53-F10C-48A0-BC7B-0DAC76B95F63}"/>
    <cellStyle name="Titulo 13 11" xfId="14360" xr:uid="{B4EA5FBC-DA71-42D7-90E7-7AE7C8044F13}"/>
    <cellStyle name="Título 13 11" xfId="26297" xr:uid="{556D813D-6A4A-41E7-9332-713FB88CC107}"/>
    <cellStyle name="Titulo 13 11 2" xfId="20476" xr:uid="{3D320C88-C9E3-483D-8E1A-38CAC7D63393}"/>
    <cellStyle name="Titulo 13 11 3" xfId="31384" xr:uid="{1E1A1871-1826-42B0-9D74-DDA647B3DCE3}"/>
    <cellStyle name="Titulo 13 12" xfId="15338" xr:uid="{B300DD09-0836-4A60-BA36-138D99F9209E}"/>
    <cellStyle name="Título 13 12" xfId="38540" xr:uid="{A5488CF9-913A-41F5-8A12-79B7D56AA63E}"/>
    <cellStyle name="Titulo 13 12 2" xfId="18513" xr:uid="{03C78F4A-1728-446A-AAE6-9C2D752B6F08}"/>
    <cellStyle name="Titulo 13 12 3" xfId="32310" xr:uid="{D3C0D4F0-359E-4882-BEA8-EB4E14F5D930}"/>
    <cellStyle name="Titulo 13 13" xfId="14375" xr:uid="{F5FEE4DC-3A12-4D6B-9B52-5FC53174E6A8}"/>
    <cellStyle name="Título 13 13" xfId="38499" xr:uid="{341934B6-302F-4930-9C8C-F7A3BA0D5F46}"/>
    <cellStyle name="Titulo 13 13 2" xfId="20486" xr:uid="{5E887B1D-D3E8-487A-814E-FCE19A0B20E6}"/>
    <cellStyle name="Titulo 13 13 3" xfId="31399" xr:uid="{FD0343B6-D371-401D-A1C5-115B08F171AE}"/>
    <cellStyle name="Titulo 13 14" xfId="15332" xr:uid="{B99D12D3-F627-4FF9-8E0F-BB5A7D4159E2}"/>
    <cellStyle name="Titulo 13 14 2" xfId="18574" xr:uid="{DB7556AD-95DD-4FD8-B7DC-FB00B9907158}"/>
    <cellStyle name="Titulo 13 14 3" xfId="32304" xr:uid="{FCECD356-9B57-4AAF-BFE4-A3B0C8E55FA3}"/>
    <cellStyle name="Titulo 13 15" xfId="14381" xr:uid="{3A7A1452-14AC-40CB-97CC-E6CD36792A13}"/>
    <cellStyle name="Titulo 13 15 2" xfId="19395" xr:uid="{DB409A6E-06B4-4684-A9B3-D34C0C1085B1}"/>
    <cellStyle name="Titulo 13 15 3" xfId="31405" xr:uid="{1E197A8D-5446-4F17-99CB-161A4EB9E983}"/>
    <cellStyle name="Titulo 13 16" xfId="17969" xr:uid="{A9E72787-F2EB-48CE-B450-12809E0E9172}"/>
    <cellStyle name="Titulo 13 16 2" xfId="28887" xr:uid="{9012B379-46F6-4B03-BD96-27532373B5E8}"/>
    <cellStyle name="Titulo 13 16 3" xfId="34892" xr:uid="{297BF178-A6E3-449C-80A8-48710843ADD6}"/>
    <cellStyle name="Titulo 13 17" xfId="17900" xr:uid="{2A3F7DB2-D27F-453C-82F1-0EDA759DD3F5}"/>
    <cellStyle name="Titulo 13 17 2" xfId="28869" xr:uid="{2E7502DF-022C-4A42-8AB2-62A20F971AEB}"/>
    <cellStyle name="Titulo 13 17 3" xfId="34869" xr:uid="{F829C9B1-F81F-4377-A8C9-D7E7F707FCEC}"/>
    <cellStyle name="Titulo 13 18" xfId="22147" xr:uid="{323681CB-E6D3-456D-984E-B777BAED99F2}"/>
    <cellStyle name="Titulo 13 19" xfId="22983" xr:uid="{900D57FF-7FE5-4918-9FC6-A342656867C6}"/>
    <cellStyle name="Titulo 13 2" xfId="9356" xr:uid="{7943F72C-8421-4D61-BC90-F2E21E68BB40}"/>
    <cellStyle name="Título 13 2" xfId="6363" xr:uid="{5AE064AC-C02F-4238-A850-4B2AAFA9C4DB}"/>
    <cellStyle name="Titulo 13 2 10" xfId="15341" xr:uid="{5B626C54-86AE-4096-9556-18B21DE8B05E}"/>
    <cellStyle name="Título 13 2 10" xfId="26960" xr:uid="{3B7AC2B9-FFDE-4734-8966-3DF5CFBF26A8}"/>
    <cellStyle name="Titulo 13 2 10 2" xfId="21338" xr:uid="{74D2616C-46F6-467E-B795-696B36913327}"/>
    <cellStyle name="Titulo 13 2 10 3" xfId="32313" xr:uid="{89A5EB8B-9924-4C10-895C-A8C09907028D}"/>
    <cellStyle name="Titulo 13 2 11" xfId="14374" xr:uid="{EC40F6E4-DF8A-49A6-8B53-F30B7971509B}"/>
    <cellStyle name="Titulo 13 2 11 2" xfId="19765" xr:uid="{BFD505BE-083A-4BF4-8A90-B0EC6115443F}"/>
    <cellStyle name="Titulo 13 2 11 3" xfId="31398" xr:uid="{E26D5C66-15E8-48BE-837F-10BD427D1CDC}"/>
    <cellStyle name="Titulo 13 2 12" xfId="15333" xr:uid="{573084A0-378C-489A-AA8E-6E5FDC314748}"/>
    <cellStyle name="Titulo 13 2 12 2" xfId="19871" xr:uid="{A634F042-DA87-46EF-977D-DA357B3A6710}"/>
    <cellStyle name="Titulo 13 2 12 3" xfId="32305" xr:uid="{5CA80DC9-2C46-4544-B799-A470FE82D42E}"/>
    <cellStyle name="Titulo 13 2 13" xfId="14380" xr:uid="{921DA792-2A30-4D8C-8F0B-A395CB7BC7BF}"/>
    <cellStyle name="Titulo 13 2 13 2" xfId="20482" xr:uid="{CD72649D-33D5-441E-B3CD-67DE0D3BE584}"/>
    <cellStyle name="Titulo 13 2 13 3" xfId="31404" xr:uid="{BBFCCD83-7340-4AC9-9077-AB87C2C387C9}"/>
    <cellStyle name="Titulo 13 2 14" xfId="17970" xr:uid="{CE5ACDCD-0058-442A-B1FB-DA243AFEFDC1}"/>
    <cellStyle name="Titulo 13 2 14 2" xfId="28888" xr:uid="{1A5F627D-1812-4070-9F23-BDA1656B291D}"/>
    <cellStyle name="Titulo 13 2 14 3" xfId="34893" xr:uid="{D5C58E88-AB46-4D23-BEFC-84D9972FB0A9}"/>
    <cellStyle name="Titulo 13 2 15" xfId="17899" xr:uid="{F0F03026-2E8D-4B94-BCC7-BE42E3CAA14E}"/>
    <cellStyle name="Titulo 13 2 15 2" xfId="28868" xr:uid="{65CF9019-DB5C-4850-BB02-B2C89864DCBB}"/>
    <cellStyle name="Titulo 13 2 15 3" xfId="34868" xr:uid="{6B15F4C6-2890-49FF-8BEB-4577ED5D1B12}"/>
    <cellStyle name="Titulo 13 2 16" xfId="26457" xr:uid="{0612CA96-1B62-4D7F-8BD9-2A5CE6407DE1}"/>
    <cellStyle name="Titulo 13 2 16 2" xfId="37424" xr:uid="{80317F8F-4BEC-493C-B0E8-E2C87935BEBF}"/>
    <cellStyle name="Titulo 13 2 2" xfId="15368" xr:uid="{A8F8247C-B8A3-4BB1-82FD-13DC5B13E45D}"/>
    <cellStyle name="Título 13 2 2" xfId="13290" xr:uid="{041252E8-41A4-44DA-8A0D-58E366D03931}"/>
    <cellStyle name="Titulo 13 2 2 2" xfId="26641" xr:uid="{669D9B71-2F71-4B5D-8581-E2D7E19B33C7}"/>
    <cellStyle name="Titulo 13 2 2 3" xfId="29325" xr:uid="{0F39E1B9-44E9-40BC-A622-56165CA0E7F8}"/>
    <cellStyle name="Titulo 13 2 2 4" xfId="32340" xr:uid="{F5D5C3B0-9517-4C85-8A68-FA473D6BF6D9}"/>
    <cellStyle name="Titulo 13 2 3" xfId="14231" xr:uid="{C48AE611-915F-486D-9A75-C1E31A5671E1}"/>
    <cellStyle name="Título 13 2 3" xfId="22148" xr:uid="{368607F2-2386-4236-87F3-F211712FBC20}"/>
    <cellStyle name="Titulo 13 2 3 2" xfId="18768" xr:uid="{925CF617-3F31-4F54-9995-E4A9C8DCAD73}"/>
    <cellStyle name="Titulo 13 2 3 3" xfId="27510" xr:uid="{3793FA6A-69DD-4643-B5BA-7B8125609C7D}"/>
    <cellStyle name="Titulo 13 2 3 4" xfId="31281" xr:uid="{CDA9BE5B-72B5-440E-8E06-380569CA8ED6}"/>
    <cellStyle name="Titulo 13 2 4" xfId="15352" xr:uid="{74A0F50F-2975-452A-AE05-2227B0E7C574}"/>
    <cellStyle name="Título 13 2 4" xfId="22984" xr:uid="{55A3F315-2D36-4E93-A880-AA03EC1B99FA}"/>
    <cellStyle name="Titulo 13 2 4 2" xfId="26705" xr:uid="{8BC179A6-FA43-4420-B450-3CDE681C8E46}"/>
    <cellStyle name="Titulo 13 2 4 3" xfId="29314" xr:uid="{E54F25BF-9701-412C-92F8-50C20C61B662}"/>
    <cellStyle name="Titulo 13 2 4 4" xfId="32324" xr:uid="{B5392250-4B22-479E-9314-E83FCABFB577}"/>
    <cellStyle name="Titulo 13 2 5" xfId="14235" xr:uid="{A8546B47-DF4C-4BF6-BF5F-65EF770BD6CE}"/>
    <cellStyle name="Título 13 2 5" xfId="21716" xr:uid="{5CAE562B-EFAC-4E59-BF5E-56298982DD58}"/>
    <cellStyle name="Titulo 13 2 5 2" xfId="26191" xr:uid="{B80AAD9E-CF6A-47CE-A4AD-5AF983F41A11}"/>
    <cellStyle name="Titulo 13 2 5 3" xfId="27175" xr:uid="{80B364C4-AE46-474E-B590-E4F09CD27687}"/>
    <cellStyle name="Titulo 13 2 5 4" xfId="31284" xr:uid="{903748FE-F176-4D44-B5C3-DAA4A5BDC288}"/>
    <cellStyle name="Titulo 13 2 6" xfId="15347" xr:uid="{68E80164-A2D2-4AD9-BBFD-FC51286A76AF}"/>
    <cellStyle name="Título 13 2 6" xfId="24532" xr:uid="{27254F5F-F394-42AC-B2EB-306FE6B72BCC}"/>
    <cellStyle name="Titulo 13 2 6 2" xfId="21863" xr:uid="{604DF20A-1467-4991-AF3A-16ED463F9E49}"/>
    <cellStyle name="Titulo 13 2 6 3" xfId="29310" xr:uid="{976F1131-A5DE-480F-A305-EEE099BA0D15}"/>
    <cellStyle name="Titulo 13 2 6 4" xfId="32319" xr:uid="{4718155F-0C39-421B-AF89-28447D7DC738}"/>
    <cellStyle name="Titulo 13 2 7" xfId="14315" xr:uid="{B99FE8DE-F6FD-49B2-9F89-7CECAC516F1F}"/>
    <cellStyle name="Título 13 2 7" xfId="24116" xr:uid="{BB9E40B0-187C-44B0-B79A-06986A293CCD}"/>
    <cellStyle name="Titulo 13 2 7 2" xfId="18770" xr:uid="{C3BF9642-5455-43EE-8F77-295434ED8597}"/>
    <cellStyle name="Titulo 13 2 7 3" xfId="27294" xr:uid="{06131934-84E9-4331-9BE2-98AAB6C2F0A2}"/>
    <cellStyle name="Titulo 13 2 7 4" xfId="31342" xr:uid="{EDE5B060-B163-4BDD-9D98-958C9197DC52}"/>
    <cellStyle name="Titulo 13 2 8" xfId="15340" xr:uid="{773CC14B-0A4A-4615-8452-035A23E14AF7}"/>
    <cellStyle name="Título 13 2 8" xfId="21914" xr:uid="{B49D82B7-40E4-4FCF-A296-CFA57633FC80}"/>
    <cellStyle name="Titulo 13 2 8 2" xfId="18466" xr:uid="{06963D2D-1299-401F-8326-1D646C20C09D}"/>
    <cellStyle name="Titulo 13 2 8 3" xfId="29305" xr:uid="{D760AAE3-677F-4748-B7AE-12ADFCCA687D}"/>
    <cellStyle name="Titulo 13 2 8 4" xfId="32312" xr:uid="{F3B2E5E3-E189-4A50-A905-B2C49C7D9D07}"/>
    <cellStyle name="Titulo 13 2 9" xfId="14358" xr:uid="{6A8B2B18-ECF5-4ECC-8BF3-498090A6B059}"/>
    <cellStyle name="Título 13 2 9" xfId="26360" xr:uid="{C13F724C-3274-4512-A9F9-15AD58F151B8}"/>
    <cellStyle name="Titulo 13 2 9 2" xfId="20475" xr:uid="{B3D8E78C-772A-4052-AE7B-92B634DBD096}"/>
    <cellStyle name="Titulo 13 2 9 3" xfId="26974" xr:uid="{868B0C63-39B9-4454-8FC8-E39C4BB9A485}"/>
    <cellStyle name="Titulo 13 2 9 4" xfId="31382" xr:uid="{A1BF63A8-E902-45FE-90FE-731CD87BE429}"/>
    <cellStyle name="Titulo 13 20" xfId="22357" xr:uid="{F505AC76-C9F8-4F0D-B74A-48D72216D7E0}"/>
    <cellStyle name="Titulo 13 21" xfId="25585" xr:uid="{819F8DF1-64C7-46D1-8A56-94CBBE03B490}"/>
    <cellStyle name="Titulo 13 21 2" xfId="19168" xr:uid="{CA9F381F-40A3-48AF-9F91-7F8F27C8DD6D}"/>
    <cellStyle name="Titulo 13 21 3" xfId="36850" xr:uid="{2179F735-29C9-4FAE-A54C-1D52B3AFDCF4}"/>
    <cellStyle name="Titulo 13 22" xfId="24074" xr:uid="{F91DDA73-3438-4224-A599-D87143E29DA2}"/>
    <cellStyle name="Titulo 13 22 2" xfId="26825" xr:uid="{9FAF8DD8-0C9E-418F-B948-A332CC296568}"/>
    <cellStyle name="Titulo 13 22 2 2" xfId="37615" xr:uid="{D2C1498A-65E7-4113-A95A-3A0FA5FF1723}"/>
    <cellStyle name="Titulo 13 23" xfId="23233" xr:uid="{BA225A9E-C072-4019-A1D2-F123F2A30CB5}"/>
    <cellStyle name="Titulo 13 24" xfId="19276" xr:uid="{B6CE683B-FBB9-4B54-97A7-4D4EC9F4B4FE}"/>
    <cellStyle name="Titulo 13 25" xfId="23222" xr:uid="{14FE67AA-909F-4F8F-9688-012C1C2DA01D}"/>
    <cellStyle name="Titulo 13 26" xfId="29958" xr:uid="{C826F2BA-BBC4-460C-9363-3BE4530734E9}"/>
    <cellStyle name="Titulo 13 3" xfId="13288" xr:uid="{A6C999F8-3370-41E5-A3C3-BEF3F4EC21FF}"/>
    <cellStyle name="Título 13 3" xfId="13289" xr:uid="{452AD50B-8F38-475D-B3C9-E4E78B0AD6CD}"/>
    <cellStyle name="Titulo 13 4" xfId="15366" xr:uid="{93D8F8FE-7C82-4DAD-919B-0120A2B1FEB0}"/>
    <cellStyle name="Título 13 4" xfId="19778" xr:uid="{3964E8FB-E75D-4794-9E88-CF621F74025D}"/>
    <cellStyle name="Titulo 13 4 2" xfId="19323" xr:uid="{9E7C0AB6-B34F-4497-8C81-EF6235F4C90B}"/>
    <cellStyle name="Titulo 13 4 3" xfId="29324" xr:uid="{06C37425-2256-47A5-9936-4A4BCE8D6D58}"/>
    <cellStyle name="Titulo 13 4 4" xfId="32338" xr:uid="{D3D61CA8-7C00-468A-BB7A-BDB81E36C02F}"/>
    <cellStyle name="Titulo 13 5" xfId="14232" xr:uid="{AB9B7574-DE61-4E18-87E5-F317336F7F9F}"/>
    <cellStyle name="Título 13 5" xfId="19517" xr:uid="{409E90F4-BF9A-45B3-8AD8-E89279A17686}"/>
    <cellStyle name="Titulo 13 5 2" xfId="26190" xr:uid="{49AA69E0-C3B3-4CF8-B711-46F9B24516DD}"/>
    <cellStyle name="Titulo 13 5 3" xfId="27576" xr:uid="{B7841CAC-F3F4-499D-B6D2-C7650EC63AC4}"/>
    <cellStyle name="Titulo 13 5 4" xfId="31282" xr:uid="{688167E1-1063-43E1-BABC-D0CE2D5D75C3}"/>
    <cellStyle name="Titulo 13 6" xfId="15351" xr:uid="{CB187FC2-EFAA-4BD6-964B-08793194208A}"/>
    <cellStyle name="Título 13 6" xfId="18553" xr:uid="{991A8674-8139-4796-87FA-B18E9B99D65C}"/>
    <cellStyle name="Titulo 13 6 2" xfId="21884" xr:uid="{545BBAFB-062F-4C75-BB30-FA3967F2CCB3}"/>
    <cellStyle name="Titulo 13 6 3" xfId="29313" xr:uid="{BD56EC3A-1A80-4F54-86F5-622F249484EE}"/>
    <cellStyle name="Titulo 13 6 4" xfId="32323" xr:uid="{ECD7F48F-35FE-4159-B170-CDA8E3ADA9A9}"/>
    <cellStyle name="Titulo 13 7" xfId="14034" xr:uid="{423F9DFF-6028-4E10-8613-E0D64DB6D254}"/>
    <cellStyle name="Título 13 7" xfId="23842" xr:uid="{AF1BD289-CA44-407E-9D25-488B1D85E751}"/>
    <cellStyle name="Titulo 13 7 2" xfId="21346" xr:uid="{D7B9F599-002D-49D1-A0BE-990644CB0A69}"/>
    <cellStyle name="Titulo 13 7 3" xfId="26541" xr:uid="{73E81946-4132-409C-B274-2CB097B2301A}"/>
    <cellStyle name="Titulo 13 7 4" xfId="31128" xr:uid="{A4291113-95DB-4327-AFA1-AE2BCA7B85DB}"/>
    <cellStyle name="Titulo 13 8" xfId="15344" xr:uid="{858435D8-E36A-4882-86AB-6EB7BB0DB0BC}"/>
    <cellStyle name="Título 13 8" xfId="24544" xr:uid="{FB7427BE-09A6-4489-BE38-FEDC8CCBF9BF}"/>
    <cellStyle name="Titulo 13 8 2" xfId="22032" xr:uid="{562E5F03-2ABD-4550-B094-8C3F3E0E1AAB}"/>
    <cellStyle name="Titulo 13 8 3" xfId="29308" xr:uid="{31F1A2FA-A2F2-4BF3-8FB8-34D556322E09}"/>
    <cellStyle name="Titulo 13 8 4" xfId="32316" xr:uid="{0D9E7AFB-7479-46C8-A3E6-4E919551341E}"/>
    <cellStyle name="Titulo 13 9" xfId="14239" xr:uid="{6600F8EF-A1D0-4F3B-BF8D-46B9A375252A}"/>
    <cellStyle name="Título 13 9" xfId="18745" xr:uid="{32131E28-6C48-41A1-845B-B204AFB021B0}"/>
    <cellStyle name="Titulo 13 9 2" xfId="20461" xr:uid="{BF55B62E-B98A-4F02-8688-5000464640F9}"/>
    <cellStyle name="Titulo 13 9 3" xfId="27293" xr:uid="{703F8D0C-0004-4B53-9330-EBE43CC9D464}"/>
    <cellStyle name="Titulo 13 9 4" xfId="31287" xr:uid="{B79218DD-B7CB-4A98-9C46-4D49C7B77F2F}"/>
    <cellStyle name="Título 130" xfId="6364" xr:uid="{21EC5425-A4A8-4531-BD7E-B6EACE945AD3}"/>
    <cellStyle name="Título 130 2" xfId="13291" xr:uid="{1A0B0430-9E07-44CF-98EB-217D49C1A475}"/>
    <cellStyle name="Título 131" xfId="6365" xr:uid="{806FBA7E-160C-4C3C-9D8A-1B713AA1EF02}"/>
    <cellStyle name="Título 131 2" xfId="13292" xr:uid="{0D5CD174-DB1D-4EA9-ACCE-D4839600811E}"/>
    <cellStyle name="Título 132" xfId="6366" xr:uid="{D48F2204-CD2A-4DAD-B268-98C3C1416456}"/>
    <cellStyle name="Título 132 2" xfId="13293" xr:uid="{B87A44F4-7AAC-4718-9D08-7AF64E6206FB}"/>
    <cellStyle name="Título 133" xfId="6367" xr:uid="{ACEC5372-41B8-410D-9CC0-7FFCA62CF152}"/>
    <cellStyle name="Título 133 2" xfId="13294" xr:uid="{D6572293-DEE6-4EA4-9B72-2D9BA54E1B63}"/>
    <cellStyle name="Título 134" xfId="6368" xr:uid="{88A2792A-E10F-44BC-8D23-1537C56C3462}"/>
    <cellStyle name="Título 134 2" xfId="13295" xr:uid="{8B2B5A17-3047-4FFF-8357-03E862387A98}"/>
    <cellStyle name="Título 135" xfId="6369" xr:uid="{3DAB0CC9-C0B4-44C1-BD6A-D0F026CBB114}"/>
    <cellStyle name="Título 135 2" xfId="13296" xr:uid="{CEB96171-8FA5-4DE1-B3CB-3878A5993F0C}"/>
    <cellStyle name="Título 136" xfId="6370" xr:uid="{9B960FD2-DAFA-462B-81B0-A8CA94D9AD9C}"/>
    <cellStyle name="Título 136 2" xfId="13297" xr:uid="{779CAD77-3853-49C4-8FA8-FBEEC3E8DB89}"/>
    <cellStyle name="Título 137" xfId="6371" xr:uid="{C6DCA67F-3EC9-43E4-9FBA-4CD4F5F653F7}"/>
    <cellStyle name="Título 137 2" xfId="13298" xr:uid="{C45D638F-0C67-420A-BD4C-3EF1350DB62B}"/>
    <cellStyle name="Título 138" xfId="6372" xr:uid="{6EE2A315-9FB3-412F-81FC-C422955AFCD3}"/>
    <cellStyle name="Título 138 2" xfId="13299" xr:uid="{7656C439-8B6D-45FE-AD69-D31D06FAE3B1}"/>
    <cellStyle name="Título 139" xfId="6373" xr:uid="{9EC700AE-7B5B-44A7-BDBC-7C55B5852135}"/>
    <cellStyle name="Título 139 2" xfId="13300" xr:uid="{B3BF8282-807A-4A97-8D43-1D4A824CB21D}"/>
    <cellStyle name="Titulo 14" xfId="8122" xr:uid="{BFD7B4A0-03F1-4D50-80D7-748830E93532}"/>
    <cellStyle name="Título 14" xfId="1214" xr:uid="{8BEB96D8-3912-49E0-8463-5D534EA12212}"/>
    <cellStyle name="Titulo 14 10" xfId="15350" xr:uid="{9EF6EC6B-D058-480D-B03D-1CC8CF7321E1}"/>
    <cellStyle name="Título 14 10" xfId="19155" xr:uid="{98D79B09-7C89-47F6-8BBF-7B69F8270785}"/>
    <cellStyle name="Titulo 14 10 2" xfId="22480" xr:uid="{4C4078E1-4305-4BCC-A8DD-7FC3B7A6C3A2}"/>
    <cellStyle name="Titulo 14 10 3" xfId="29312" xr:uid="{91A76C24-C5C4-4497-A367-EACEDE3399FE}"/>
    <cellStyle name="Titulo 14 10 4" xfId="32322" xr:uid="{7B5CE734-A943-4F39-9360-AF471A54645B}"/>
    <cellStyle name="Titulo 14 11" xfId="14236" xr:uid="{62028F94-818A-4AE0-B591-DEAF61AA67D9}"/>
    <cellStyle name="Título 14 11" xfId="26185" xr:uid="{D68904D6-FE21-4637-B69E-A17FDD352D59}"/>
    <cellStyle name="Titulo 14 11 2" xfId="26706" xr:uid="{77064598-4424-4225-AF07-A34DD4D9B56F}"/>
    <cellStyle name="Titulo 14 11 3" xfId="31285" xr:uid="{74CC36FF-C601-452C-93ED-2BA313DBA4A0}"/>
    <cellStyle name="Titulo 14 12" xfId="15354" xr:uid="{D8B5C4A9-1813-4D2E-ACDB-1EF69CF79408}"/>
    <cellStyle name="Título 14 12" xfId="38541" xr:uid="{6700E76B-3359-4BA8-9DEE-780121CB04DF}"/>
    <cellStyle name="Titulo 14 12 2" xfId="26704" xr:uid="{FBA71F51-A355-4A61-90B8-806F4373A9BD}"/>
    <cellStyle name="Titulo 14 12 3" xfId="32326" xr:uid="{9CA9AF34-4B67-4322-8A28-077A2A83C0F2}"/>
    <cellStyle name="Titulo 14 13" xfId="14361" xr:uid="{7BD6EAD4-A846-4CCB-9CBE-0B40DFA1CB02}"/>
    <cellStyle name="Título 14 13" xfId="38498" xr:uid="{0B8D528D-ACAF-4B09-A803-FD5E2C7902BC}"/>
    <cellStyle name="Titulo 14 13 2" xfId="19393" xr:uid="{235F7979-FF77-4292-A1C5-6DFD4D4AA769}"/>
    <cellStyle name="Titulo 14 13 3" xfId="31385" xr:uid="{02F250DD-DD72-4C7B-965C-5006CCF02DE3}"/>
    <cellStyle name="Titulo 14 14" xfId="15345" xr:uid="{9B7C0C6F-07D4-4664-A9D1-C72EF8C41A69}"/>
    <cellStyle name="Titulo 14 14 2" xfId="19639" xr:uid="{CCA8AFFE-A150-4267-AC67-E57CBE429634}"/>
    <cellStyle name="Titulo 14 14 3" xfId="32317" xr:uid="{53F1CC77-8866-41DC-AEB1-728CC1B046A8}"/>
    <cellStyle name="Titulo 14 15" xfId="14367" xr:uid="{C13990EC-734E-4C7C-B56F-1F903DEB5C3C}"/>
    <cellStyle name="Titulo 14 15 2" xfId="19817" xr:uid="{5561A63F-6E9C-4DAF-BF52-470503B14AD0}"/>
    <cellStyle name="Titulo 14 15 3" xfId="31391" xr:uid="{8E3EBCCB-BD36-4D8C-908D-E1F9508FBC71}"/>
    <cellStyle name="Titulo 14 16" xfId="17971" xr:uid="{9E0AAA2D-0098-496E-9958-FFBF174DA845}"/>
    <cellStyle name="Titulo 14 16 2" xfId="28889" xr:uid="{B81A2336-5E8D-4E91-99B9-1D0DFF995041}"/>
    <cellStyle name="Titulo 14 16 3" xfId="34894" xr:uid="{BE161B9C-5B26-4538-B09B-99FF916B52E0}"/>
    <cellStyle name="Titulo 14 17" xfId="17898" xr:uid="{CBB12D73-764C-4B10-B0E4-64D3BD2CAF24}"/>
    <cellStyle name="Titulo 14 17 2" xfId="28867" xr:uid="{EE495267-9B8E-425D-96F8-221B9505377B}"/>
    <cellStyle name="Titulo 14 17 3" xfId="34867" xr:uid="{84A597B8-E8EC-4A59-9B9E-5F5EF69908A7}"/>
    <cellStyle name="Titulo 14 18" xfId="22151" xr:uid="{A505C9E0-D44C-49B2-BF2A-9706B898C33F}"/>
    <cellStyle name="Titulo 14 19" xfId="22985" xr:uid="{2594F6A5-2FF2-4F26-80C0-6E33517799E8}"/>
    <cellStyle name="Titulo 14 2" xfId="9127" xr:uid="{D57DCF78-1AFE-4844-8B8D-13AECCDABDD4}"/>
    <cellStyle name="Título 14 2" xfId="6374" xr:uid="{80F51D91-31D6-4073-8475-939924674F63}"/>
    <cellStyle name="Titulo 14 2 10" xfId="15355" xr:uid="{DE3A7195-D3BA-4FF9-91DC-7544BBFCE540}"/>
    <cellStyle name="Título 14 2 10" xfId="27152" xr:uid="{93431F0C-60F1-48BD-B102-FE88C1486F42}"/>
    <cellStyle name="Titulo 14 2 10 2" xfId="20701" xr:uid="{E41A2680-2680-482F-A3A5-88EA75AEADC2}"/>
    <cellStyle name="Titulo 14 2 10 3" xfId="32327" xr:uid="{6A00152B-DD22-43A8-B403-664661B9A95B}"/>
    <cellStyle name="Titulo 14 2 11" xfId="14359" xr:uid="{A7C35CD1-1438-435C-9AD8-CD595EA3B5EB}"/>
    <cellStyle name="Titulo 14 2 11 2" xfId="19388" xr:uid="{48EEEFA0-621B-4674-94AA-F5507D0C55C5}"/>
    <cellStyle name="Titulo 14 2 11 3" xfId="31383" xr:uid="{2C14B455-AD7A-474F-B09B-5E8AE54A18D7}"/>
    <cellStyle name="Titulo 14 2 12" xfId="15349" xr:uid="{4AF4F0A4-D629-4781-9774-693F132C65F5}"/>
    <cellStyle name="Titulo 14 2 12 2" xfId="21883" xr:uid="{7F89E77F-D458-4B25-9220-0639E7556007}"/>
    <cellStyle name="Titulo 14 2 12 3" xfId="32321" xr:uid="{A4418572-775C-471C-874D-E036EEBB09AD}"/>
    <cellStyle name="Titulo 14 2 13" xfId="14366" xr:uid="{5B305847-CE92-4825-877D-01FDF695A8E9}"/>
    <cellStyle name="Titulo 14 2 13 2" xfId="21006" xr:uid="{13F152B4-CEDF-436A-A401-5FB0941ACDA5}"/>
    <cellStyle name="Titulo 14 2 13 3" xfId="31390" xr:uid="{C771E58C-9A56-49B3-932C-B0A83987E59E}"/>
    <cellStyle name="Titulo 14 2 14" xfId="17972" xr:uid="{958CCBDC-B9E0-4556-A8E0-ADFC4C406AAC}"/>
    <cellStyle name="Titulo 14 2 14 2" xfId="28890" xr:uid="{CF8CBD6D-96E4-412F-A6AD-46FCAFFCD7C2}"/>
    <cellStyle name="Titulo 14 2 14 3" xfId="34895" xr:uid="{D1BBCB62-A5C1-43AE-BC4F-1769ED8C6F4D}"/>
    <cellStyle name="Titulo 14 2 15" xfId="17897" xr:uid="{4D0BED90-473C-48BA-9ECA-B5C864D2E931}"/>
    <cellStyle name="Titulo 14 2 15 2" xfId="28866" xr:uid="{8BCC8EFC-38AF-48CC-A311-C4E8F8447212}"/>
    <cellStyle name="Titulo 14 2 15 3" xfId="34866" xr:uid="{1BF3C508-272D-4451-8E5F-99D784029989}"/>
    <cellStyle name="Titulo 14 2 16" xfId="26845" xr:uid="{7C8E5041-3BA1-4160-B6D9-C83A02A36F95}"/>
    <cellStyle name="Titulo 14 2 16 2" xfId="37634" xr:uid="{9A851EB9-BD73-42B1-ABAE-9303DC3BB079}"/>
    <cellStyle name="Titulo 14 2 2" xfId="15377" xr:uid="{38D39B3C-CC20-43AC-9BEE-BB30ECB9A06F}"/>
    <cellStyle name="Título 14 2 2" xfId="13303" xr:uid="{7F81C207-FCE2-4D99-B33F-F1605F67FF99}"/>
    <cellStyle name="Titulo 14 2 2 2" xfId="20025" xr:uid="{96DF14FB-D949-4AB5-A3CF-F5F5DC893E87}"/>
    <cellStyle name="Titulo 14 2 2 3" xfId="29331" xr:uid="{9EAAF740-688F-415D-BDA4-66723DEB6C39}"/>
    <cellStyle name="Titulo 14 2 2 4" xfId="32349" xr:uid="{6595393D-3157-4A97-828C-C11070FCAD41}"/>
    <cellStyle name="Titulo 14 2 3" xfId="14223" xr:uid="{51C42D54-F5F3-40EA-9ADB-3B905A643AB5}"/>
    <cellStyle name="Título 14 2 3" xfId="22152" xr:uid="{F12D1643-201B-47F6-8EFD-792BD99C43EC}"/>
    <cellStyle name="Titulo 14 2 3 2" xfId="18455" xr:uid="{822FEAED-EAD8-49A7-A27D-2CF5313CE452}"/>
    <cellStyle name="Titulo 14 2 3 3" xfId="27174" xr:uid="{9F66E211-A802-4A53-8015-9E9171652120}"/>
    <cellStyle name="Titulo 14 2 3 4" xfId="31273" xr:uid="{D192A584-A663-4A94-8931-8250D2D12D8E}"/>
    <cellStyle name="Titulo 14 2 4" xfId="15363" xr:uid="{50567817-7739-4797-9F41-B4B9DEBCBCEF}"/>
    <cellStyle name="Título 14 2 4" xfId="22986" xr:uid="{B0D0930F-957F-4114-BC68-1762A18DABC2}"/>
    <cellStyle name="Titulo 14 2 4 2" xfId="20979" xr:uid="{8B424ED3-2FFD-4CB5-AEE9-4F2B8D228DAC}"/>
    <cellStyle name="Titulo 14 2 4 3" xfId="29321" xr:uid="{2675D74B-1624-435C-ADB5-F2F9B4ED69D7}"/>
    <cellStyle name="Titulo 14 2 4 4" xfId="32335" xr:uid="{4BF03953-15B5-4300-B56D-C1AC0DC973CC}"/>
    <cellStyle name="Titulo 14 2 5" xfId="14228" xr:uid="{94D557A9-D3BF-4951-85F6-149498B1B906}"/>
    <cellStyle name="Título 14 2 5" xfId="21022" xr:uid="{6B2E7FA2-D3B8-4B40-97FE-8D3E76AA2D2B}"/>
    <cellStyle name="Titulo 14 2 5 2" xfId="26707" xr:uid="{1A8FE0A1-D955-48B0-B7EE-21BE43ACEE14}"/>
    <cellStyle name="Titulo 14 2 5 3" xfId="27213" xr:uid="{5AEF3496-9C9D-4676-A9BB-4E80F3D39FAB}"/>
    <cellStyle name="Titulo 14 2 5 4" xfId="31278" xr:uid="{2AA933D7-0250-4990-9B49-9EA26609BB81}"/>
    <cellStyle name="Titulo 14 2 6" xfId="15359" xr:uid="{9D585275-4C3F-4269-A8E0-BF9F0F4B204E}"/>
    <cellStyle name="Título 14 2 6" xfId="24533" xr:uid="{CC9F30A1-8709-4796-9F76-0F3C1066933B}"/>
    <cellStyle name="Titulo 14 2 6 2" xfId="18514" xr:uid="{5D51AE1D-50C5-4410-912F-06558CB375E2}"/>
    <cellStyle name="Titulo 14 2 6 3" xfId="29319" xr:uid="{E7349018-F8BF-465D-8824-4C0A476051C6}"/>
    <cellStyle name="Titulo 14 2 6 4" xfId="32331" xr:uid="{CCE856B0-23B1-478B-8E71-BFAA1AF12757}"/>
    <cellStyle name="Titulo 14 2 7" xfId="14230" xr:uid="{8DE7D357-39E1-4D45-B8B1-D08A3E7AF636}"/>
    <cellStyle name="Título 14 2 7" xfId="24115" xr:uid="{5FF9B413-6755-4D8B-85DA-6110C003EF24}"/>
    <cellStyle name="Titulo 14 2 7 2" xfId="19580" xr:uid="{30A76C19-80EA-4DC9-9EB1-E466D9525A76}"/>
    <cellStyle name="Titulo 14 2 7 3" xfId="27220" xr:uid="{9B8E3B90-B91C-4832-A7A3-BF6306E53E36}"/>
    <cellStyle name="Titulo 14 2 7 4" xfId="31280" xr:uid="{773FD496-1E93-4BF2-931D-B60CC156ED42}"/>
    <cellStyle name="Titulo 14 2 8" xfId="15353" xr:uid="{4C76AC2D-5933-455B-92FB-437DE07C2EC2}"/>
    <cellStyle name="Título 14 2 8" xfId="23234" xr:uid="{138EA14F-87F9-4CB2-9ADE-46482FBFD2D9}"/>
    <cellStyle name="Titulo 14 2 8 2" xfId="20017" xr:uid="{2AA3A61C-AAE5-4564-A531-01005AAA2DE6}"/>
    <cellStyle name="Titulo 14 2 8 3" xfId="29315" xr:uid="{C52F0548-496E-43D2-A6C0-59B4AF176D64}"/>
    <cellStyle name="Titulo 14 2 8 4" xfId="32325" xr:uid="{B3509943-D545-4593-A07E-E63B3C0D76B7}"/>
    <cellStyle name="Titulo 14 2 9" xfId="14234" xr:uid="{5DD1F678-06CF-43A0-AE47-35EBF06F2619}"/>
    <cellStyle name="Título 14 2 9" xfId="27462" xr:uid="{7D5DE6FF-972F-43E5-9268-8A14B5457EB2}"/>
    <cellStyle name="Titulo 14 2 9 2" xfId="25975" xr:uid="{87ED0701-A306-49E1-8776-EF4E0015D696}"/>
    <cellStyle name="Titulo 14 2 9 3" xfId="21043" xr:uid="{F4862E7A-4161-46B8-B1AF-DECD1D1C197F}"/>
    <cellStyle name="Titulo 14 2 9 4" xfId="31283" xr:uid="{5B6F5A91-F7C9-47BC-ACD4-7915B6697E4E}"/>
    <cellStyle name="Titulo 14 20" xfId="18790" xr:uid="{78060034-AF7A-4AB5-BC78-9DAD997BAE94}"/>
    <cellStyle name="Titulo 14 21" xfId="25528" xr:uid="{FE071B34-1C18-48D2-9A65-9F3CDBCB7061}"/>
    <cellStyle name="Titulo 14 21 2" xfId="26278" xr:uid="{C97D76CE-1F8A-4629-A7DD-3511B4C3167A}"/>
    <cellStyle name="Titulo 14 21 3" xfId="36809" xr:uid="{D39D8499-4813-4C1B-8ADC-D3FADBB4A193}"/>
    <cellStyle name="Titulo 14 22" xfId="24085" xr:uid="{1A4C702D-B159-4AC8-90AE-D24E32F49761}"/>
    <cellStyle name="Titulo 14 22 2" xfId="26771" xr:uid="{07877A2B-81AF-46C6-BD0C-5ADF63A69596}"/>
    <cellStyle name="Titulo 14 22 2 2" xfId="37564" xr:uid="{3CB428FE-3298-4C3F-996E-AE4F8AD07C73}"/>
    <cellStyle name="Titulo 14 23" xfId="20590" xr:uid="{EEC428FE-18DD-4F3A-8E67-CF229239BAF9}"/>
    <cellStyle name="Titulo 14 24" xfId="23405" xr:uid="{70407B63-ED01-4848-B598-DC8B67ED678A}"/>
    <cellStyle name="Titulo 14 25" xfId="21084" xr:uid="{F184120F-9CD7-4C15-A416-694BF3588EE0}"/>
    <cellStyle name="Titulo 14 26" xfId="29925" xr:uid="{10688961-E659-4A1D-A177-0FE036704353}"/>
    <cellStyle name="Titulo 14 3" xfId="13301" xr:uid="{629314D8-93C5-40C8-81A3-7C64EE51BBAF}"/>
    <cellStyle name="Título 14 3" xfId="13302" xr:uid="{9F21B0D3-AD3D-422D-BE16-C191338921DC}"/>
    <cellStyle name="Titulo 14 4" xfId="15376" xr:uid="{C2B26444-5D41-4780-9C7F-5E3B7F43DAE4}"/>
    <cellStyle name="Título 14 4" xfId="19779" xr:uid="{C8AFB81D-2ADA-4437-9E3E-BD1A03BE56E1}"/>
    <cellStyle name="Titulo 14 4 2" xfId="26615" xr:uid="{A4EBF4EC-F03D-433A-B50A-D055571D4B08}"/>
    <cellStyle name="Titulo 14 4 3" xfId="29330" xr:uid="{8421F097-6BD4-4219-A4A9-FDE897214579}"/>
    <cellStyle name="Titulo 14 4 4" xfId="32348" xr:uid="{DFDC932E-3BF2-480F-89C4-AD559DF91A35}"/>
    <cellStyle name="Titulo 14 5" xfId="14224" xr:uid="{AA3756CB-7031-40F9-A346-2AC52170A6C7}"/>
    <cellStyle name="Título 14 5" xfId="21105" xr:uid="{7A04F1C0-2DAD-4984-90F7-20E0F349696B}"/>
    <cellStyle name="Titulo 14 5 2" xfId="26192" xr:uid="{23F3A2C7-8109-4C52-B592-BEA483E668E7}"/>
    <cellStyle name="Titulo 14 5 3" xfId="27195" xr:uid="{77E71164-FB5C-4736-A072-A391270CCF69}"/>
    <cellStyle name="Titulo 14 5 4" xfId="31274" xr:uid="{32EAEF34-6C36-4B28-AB71-E034DCF9A8F6}"/>
    <cellStyle name="Titulo 14 6" xfId="15362" xr:uid="{19DF10B7-3A66-4996-A62C-756DE03CD205}"/>
    <cellStyle name="Título 14 6" xfId="18554" xr:uid="{673E8FD8-F443-4A13-9AA8-D14F3369D768}"/>
    <cellStyle name="Titulo 14 6 2" xfId="21666" xr:uid="{DF47B146-446A-43AA-9545-9A83193B5735}"/>
    <cellStyle name="Titulo 14 6 3" xfId="29320" xr:uid="{A645F1B3-4413-4B79-B703-50FAC0254770}"/>
    <cellStyle name="Titulo 14 6 4" xfId="32334" xr:uid="{9B792412-F4A8-4C89-8A21-69031EF277BC}"/>
    <cellStyle name="Titulo 14 7" xfId="14288" xr:uid="{C6C4F7BA-F226-4919-8C44-B39082013B29}"/>
    <cellStyle name="Título 14 7" xfId="23859" xr:uid="{F94A77DC-5693-43CF-AF8B-72F6C4BD4D3F}"/>
    <cellStyle name="Titulo 14 7 2" xfId="19814" xr:uid="{59504D15-C373-46B3-AA34-AF719CB042A6}"/>
    <cellStyle name="Titulo 14 7 3" xfId="19150" xr:uid="{6765238D-FD47-4166-98A6-EADC7F885064}"/>
    <cellStyle name="Titulo 14 7 4" xfId="31318" xr:uid="{4579A976-A22F-4555-BED3-B222B3AED471}"/>
    <cellStyle name="Titulo 14 8" xfId="15358" xr:uid="{BDF38845-6FAA-46D3-AA85-1913B5CDBA5B}"/>
    <cellStyle name="Título 14 8" xfId="27542" xr:uid="{9A126A0C-0F67-4B5C-8131-415F1150200E}"/>
    <cellStyle name="Titulo 14 8 2" xfId="20016" xr:uid="{A5D8AE31-44E3-4D8A-8596-C0D91CCF3A1A}"/>
    <cellStyle name="Titulo 14 8 3" xfId="29318" xr:uid="{8EDE1C68-4565-4E37-A7E3-EECDBAC17431}"/>
    <cellStyle name="Titulo 14 8 4" xfId="32330" xr:uid="{F0DA1F08-7A7D-4B79-87D2-7C96F52E6586}"/>
    <cellStyle name="Titulo 14 9" xfId="14033" xr:uid="{B8B09537-1588-464D-AF2F-A6D35DF57A9F}"/>
    <cellStyle name="Título 14 9" xfId="19610" xr:uid="{BCA60D47-E923-47A1-87B9-F87B5A18EF15}"/>
    <cellStyle name="Titulo 14 9 2" xfId="22358" xr:uid="{16760592-A2D3-4B8E-ADA5-65FBA37073B8}"/>
    <cellStyle name="Titulo 14 9 3" xfId="27319" xr:uid="{3E8C527C-AE77-4EEB-BCAA-4E9C711BE16D}"/>
    <cellStyle name="Titulo 14 9 4" xfId="31127" xr:uid="{B15D4C11-BA41-47AB-984F-CC359DC2FFC0}"/>
    <cellStyle name="Título 140" xfId="6375" xr:uid="{2194BCF6-885C-4D51-9802-A1A6D716FE98}"/>
    <cellStyle name="Título 140 2" xfId="13304" xr:uid="{EAD35237-3523-40DB-A50B-376305535B0F}"/>
    <cellStyle name="Título 141" xfId="6376" xr:uid="{EFC62F51-3CD0-4C82-BB2F-6E370269E212}"/>
    <cellStyle name="Título 141 2" xfId="13305" xr:uid="{508B2EE5-F25A-4B7F-BFDC-340F7823396B}"/>
    <cellStyle name="Título 142" xfId="6377" xr:uid="{E0AAF98C-6394-40AA-8E9D-A47E16E04514}"/>
    <cellStyle name="Título 142 2" xfId="13306" xr:uid="{7AA6AA1B-5D01-4A81-8139-9013DC27AC9E}"/>
    <cellStyle name="Título 143" xfId="6378" xr:uid="{C09B7032-E41C-4276-A4FE-747B2D3A6A64}"/>
    <cellStyle name="Título 143 2" xfId="13307" xr:uid="{40301317-5597-41C2-8771-6C13EFF26731}"/>
    <cellStyle name="Título 144" xfId="6379" xr:uid="{8CEB6202-6717-444A-BD53-044ED3BF5CD4}"/>
    <cellStyle name="Título 144 2" xfId="13308" xr:uid="{EE699843-A1CC-4458-9F6A-F869E5CE7EB0}"/>
    <cellStyle name="Título 145" xfId="6380" xr:uid="{9AFCB0F4-5AB3-4E1C-9365-C45D18492A13}"/>
    <cellStyle name="Título 145 2" xfId="13309" xr:uid="{B30D4BAD-AA6F-47AA-AD2A-25DB91BD7A32}"/>
    <cellStyle name="Título 146" xfId="6381" xr:uid="{A15D5FD1-5585-432A-9145-3551D2A66A4B}"/>
    <cellStyle name="Título 146 2" xfId="13310" xr:uid="{A9703F59-1646-4F0A-82F1-EF4564F20B1E}"/>
    <cellStyle name="Título 147" xfId="6382" xr:uid="{9F490F80-DB8D-4215-9A53-5B200FA22850}"/>
    <cellStyle name="Título 147 2" xfId="13311" xr:uid="{7F1B5159-3E8B-464B-95F0-13CE84ACBE6E}"/>
    <cellStyle name="Título 148" xfId="6383" xr:uid="{08C36057-4569-47FE-8CA0-A10B840C9856}"/>
    <cellStyle name="Título 148 2" xfId="13312" xr:uid="{2FAC3BF2-07BB-41BD-8A73-F97091EBB898}"/>
    <cellStyle name="Título 149" xfId="6384" xr:uid="{93C8B92F-4D30-47E5-B54E-EFB2B88DE269}"/>
    <cellStyle name="Título 149 2" xfId="13313" xr:uid="{4E813376-AFF2-4D1C-B9FF-21C94AE316A4}"/>
    <cellStyle name="Titulo 15" xfId="8278" xr:uid="{C21750B9-6617-4C23-9B98-60E0B7D4E624}"/>
    <cellStyle name="Título 15" xfId="1175" xr:uid="{E32544BA-96B2-4206-90AC-534B1BD52D21}"/>
    <cellStyle name="Titulo 15 10" xfId="15364" xr:uid="{8E0B0F8E-DC91-46A2-A438-21F40D7B0DED}"/>
    <cellStyle name="Título 15 10" xfId="26595" xr:uid="{6970010D-E92C-42ED-BD90-8A6E6C2047AC}"/>
    <cellStyle name="Titulo 15 10 2" xfId="20401" xr:uid="{EF12A2EB-DA4A-45E0-BE22-4E8919FC5DE7}"/>
    <cellStyle name="Titulo 15 10 3" xfId="29322" xr:uid="{98A13B0E-2C88-436E-8269-BFB04CC4318B}"/>
    <cellStyle name="Titulo 15 10 4" xfId="32336" xr:uid="{B3D889D8-3242-4208-A57E-0C302FA7096D}"/>
    <cellStyle name="Titulo 15 11" xfId="14227" xr:uid="{631631C6-D0D4-4F39-97A3-B573C581B046}"/>
    <cellStyle name="Título 15 11" xfId="20697" xr:uid="{3AC394AD-D77E-4102-B1E6-C48170FFF799}"/>
    <cellStyle name="Titulo 15 11 2" xfId="26193" xr:uid="{D9F7AC36-B88F-4174-84B6-FC6005B154B3}"/>
    <cellStyle name="Titulo 15 11 3" xfId="31277" xr:uid="{23C8B330-1C1E-4575-9119-5A1F00A6CB42}"/>
    <cellStyle name="Titulo 15 12" xfId="15367" xr:uid="{5AE27661-8AB8-4A32-84FD-6EC42B6702EC}"/>
    <cellStyle name="Título 15 12" xfId="38542" xr:uid="{BC62C5D9-505E-4F32-B37F-783094C5ECCA}"/>
    <cellStyle name="Titulo 15 12 2" xfId="20052" xr:uid="{060E6358-A0F2-427E-8883-13936C1807F6}"/>
    <cellStyle name="Titulo 15 12 3" xfId="32339" xr:uid="{C55C2710-F365-49C0-A4D2-210F59610FB2}"/>
    <cellStyle name="Titulo 15 13" xfId="14326" xr:uid="{9844D570-6BCC-40AB-9C11-6B878C89DB50}"/>
    <cellStyle name="Título 15 13" xfId="38497" xr:uid="{328D7980-AA8F-4F8A-B3C6-7CE78667C5E2}"/>
    <cellStyle name="Titulo 15 13 2" xfId="19010" xr:uid="{853A2133-F88B-4AEC-AF90-EE5B2FF9A745}"/>
    <cellStyle name="Titulo 15 13 3" xfId="31352" xr:uid="{2E158DA6-2782-4C06-B8AF-F49512BBE8BD}"/>
    <cellStyle name="Titulo 15 14" xfId="15360" xr:uid="{ACAF5D66-3315-46F3-9FC4-AA4162EDF230}"/>
    <cellStyle name="Titulo 15 14 2" xfId="21719" xr:uid="{58F519D6-49B5-412F-9520-5BE01EF46C43}"/>
    <cellStyle name="Titulo 15 14 3" xfId="32332" xr:uid="{F2D29732-1159-47DC-BE5C-23CB4A81C615}"/>
    <cellStyle name="Titulo 15 15" xfId="14030" xr:uid="{8F0A3C73-C35F-4C83-BAF2-3FA77595419B}"/>
    <cellStyle name="Titulo 15 15 2" xfId="21344" xr:uid="{C1E7A2A3-9083-41EA-A6E0-56D13B62CE96}"/>
    <cellStyle name="Titulo 15 15 3" xfId="31124" xr:uid="{F7D36FC7-8A75-4531-8E3A-2DAB463DA62B}"/>
    <cellStyle name="Titulo 15 16" xfId="17973" xr:uid="{5E98415A-B84A-4370-BDFE-FA31EDC5061F}"/>
    <cellStyle name="Titulo 15 16 2" xfId="28891" xr:uid="{638D3472-E8C8-49A5-A0F8-E2F3CFED2309}"/>
    <cellStyle name="Titulo 15 16 3" xfId="34896" xr:uid="{E5F78C37-445A-4477-AA83-E5FD58001B24}"/>
    <cellStyle name="Titulo 15 17" xfId="17896" xr:uid="{B7FA92F1-C640-42CF-84D4-43B27C06A226}"/>
    <cellStyle name="Titulo 15 17 2" xfId="28865" xr:uid="{80E5B0C7-C381-407B-8881-9CC417FB2A9A}"/>
    <cellStyle name="Titulo 15 17 3" xfId="34865" xr:uid="{67E02454-BE5F-4E32-9CF3-0C35D8C1240E}"/>
    <cellStyle name="Titulo 15 18" xfId="22153" xr:uid="{CDCD2586-28FC-4332-8AE3-B9747188A7F4}"/>
    <cellStyle name="Titulo 15 19" xfId="22987" xr:uid="{C0A42677-45DE-4F2C-98BF-FC0090731191}"/>
    <cellStyle name="Titulo 15 2" xfId="9392" xr:uid="{AD45C19A-6D1A-40B4-AD39-0DD5B3AE95A8}"/>
    <cellStyle name="Título 15 2" xfId="6385" xr:uid="{F96E927C-4475-491E-9D4E-8130ECAC47A2}"/>
    <cellStyle name="Titulo 15 2 10" xfId="15369" xr:uid="{E67A699B-5849-4DF9-BC2B-7402D7C67DC4}"/>
    <cellStyle name="Título 15 2 10" xfId="19959" xr:uid="{1D394372-A01C-4435-811A-AFAF2252BF6C}"/>
    <cellStyle name="Titulo 15 2 10 2" xfId="26607" xr:uid="{646B2CDB-E538-4B62-9B8F-01385B596298}"/>
    <cellStyle name="Titulo 15 2 10 3" xfId="32341" xr:uid="{1F1A43CB-7AC2-41DC-84BE-2A283BF3E706}"/>
    <cellStyle name="Titulo 15 2 11" xfId="14261" xr:uid="{E192DCFE-9951-4A74-8ABC-72E8B9CD095F}"/>
    <cellStyle name="Titulo 15 2 11 2" xfId="18195" xr:uid="{DCAB4A3B-A4E5-4A62-A3A9-CD221CD58BC7}"/>
    <cellStyle name="Titulo 15 2 11 3" xfId="31301" xr:uid="{4534652C-4A89-4951-A85C-0791A0B8A351}"/>
    <cellStyle name="Titulo 15 2 12" xfId="15361" xr:uid="{60DA0B38-AAA2-4039-85C6-F6CF17062DE4}"/>
    <cellStyle name="Titulo 15 2 12 2" xfId="23403" xr:uid="{C08F7529-7B03-48F5-9900-7A1CD67A3B64}"/>
    <cellStyle name="Titulo 15 2 12 3" xfId="32333" xr:uid="{776E5FEC-45F5-46F9-8D13-70D3A78BA1AF}"/>
    <cellStyle name="Titulo 15 2 13" xfId="14310" xr:uid="{2F8CF96D-EADE-49DF-BB43-7C83E21EEAC8}"/>
    <cellStyle name="Titulo 15 2 13 2" xfId="20467" xr:uid="{9EA2B418-0FCA-42C8-AC09-7913C9E6DFBC}"/>
    <cellStyle name="Titulo 15 2 13 3" xfId="31337" xr:uid="{64E41665-A874-4E3E-8154-6E0A0313925E}"/>
    <cellStyle name="Titulo 15 2 14" xfId="17974" xr:uid="{6FD4688E-C9AF-4126-B283-EDC0E1583451}"/>
    <cellStyle name="Titulo 15 2 14 2" xfId="28892" xr:uid="{86F6E402-470D-4712-BDF5-EC990DDBBF52}"/>
    <cellStyle name="Titulo 15 2 14 3" xfId="34897" xr:uid="{F5AF0410-84C8-48EB-B4B0-424AFC9A6C84}"/>
    <cellStyle name="Titulo 15 2 15" xfId="17895" xr:uid="{0A2D1791-242F-4BE1-B62E-7024C6EF76ED}"/>
    <cellStyle name="Titulo 15 2 15 2" xfId="28864" xr:uid="{C52253E1-2791-44EB-85E9-95B948734D3B}"/>
    <cellStyle name="Titulo 15 2 15 3" xfId="34864" xr:uid="{C4286D85-2A68-4901-8468-54D8E902C8E6}"/>
    <cellStyle name="Titulo 15 2 16" xfId="19272" xr:uid="{89213784-101B-4CB3-856D-E0261E633CE5}"/>
    <cellStyle name="Titulo 15 2 16 2" xfId="35515" xr:uid="{02F9470F-40EF-453F-BB81-69669BEDD906}"/>
    <cellStyle name="Titulo 15 2 2" xfId="15387" xr:uid="{79DC42C9-A9BA-4D20-A3B5-E0B62759436C}"/>
    <cellStyle name="Título 15 2 2" xfId="13316" xr:uid="{136D3D53-14BD-4BE9-87A1-964D95705D25}"/>
    <cellStyle name="Titulo 15 2 2 2" xfId="20705" xr:uid="{69AACD48-5B0A-4D97-8A58-A65DB11A83CC}"/>
    <cellStyle name="Titulo 15 2 2 3" xfId="29339" xr:uid="{8CC79F35-8208-467C-987B-516F4D671DC4}"/>
    <cellStyle name="Titulo 15 2 2 4" xfId="32359" xr:uid="{652C5F69-1E56-4C96-8D89-A6C767226EAE}"/>
    <cellStyle name="Titulo 15 2 3" xfId="14217" xr:uid="{1AADD37C-E3E1-49F4-B988-CF4697A790DC}"/>
    <cellStyle name="Título 15 2 3" xfId="22154" xr:uid="{E3987739-1E1B-4033-B25F-B87F65596D3E}"/>
    <cellStyle name="Titulo 15 2 3 2" xfId="19685" xr:uid="{E0467467-1728-48F0-9BE1-6ED641D84F7D}"/>
    <cellStyle name="Titulo 15 2 3 3" xfId="27127" xr:uid="{FAC25ED2-E561-43AC-A374-1E02B9CE631E}"/>
    <cellStyle name="Titulo 15 2 3 4" xfId="31267" xr:uid="{0A53B39A-EC33-47CE-9103-A6E0FFED65B5}"/>
    <cellStyle name="Titulo 15 2 4" xfId="15373" xr:uid="{AE2336F4-5B1D-4DAE-8B2C-79A80B9C1A96}"/>
    <cellStyle name="Título 15 2 4" xfId="22988" xr:uid="{6AD7E82C-8448-47A0-BEB2-75B202616ECE}"/>
    <cellStyle name="Titulo 15 2 4 2" xfId="26608" xr:uid="{CD2F8391-00FD-4A6A-9FBC-A807CCD1B50E}"/>
    <cellStyle name="Titulo 15 2 4 3" xfId="29329" xr:uid="{D2D809C4-82E4-4DC6-94F1-678EB75918AE}"/>
    <cellStyle name="Titulo 15 2 4 4" xfId="32345" xr:uid="{163DB461-EED8-42E6-B36D-4811263E8ECF}"/>
    <cellStyle name="Titulo 15 2 5" xfId="14035" xr:uid="{33C69EA0-FBEE-4263-94AC-75F367D1D829}"/>
    <cellStyle name="Título 15 2 5" xfId="22363" xr:uid="{4D3C0D20-C2B9-4ABA-923B-30D6B6554951}"/>
    <cellStyle name="Titulo 15 2 5 2" xfId="19556" xr:uid="{9CFF4371-70EA-4930-A329-F434D8B3D0C5}"/>
    <cellStyle name="Titulo 15 2 5 3" xfId="18280" xr:uid="{C735D9D4-2BB2-4B80-8704-E5D994B754C5}"/>
    <cellStyle name="Titulo 15 2 5 4" xfId="31129" xr:uid="{616A1A2C-D82D-42D4-BE18-90C7149E4C96}"/>
    <cellStyle name="Titulo 15 2 6" xfId="15371" xr:uid="{18CB74A9-6468-478C-BDBF-69C8B01E6112}"/>
    <cellStyle name="Título 15 2 6" xfId="24534" xr:uid="{D586E0A1-4E19-4006-93E6-C767848E8CCE}"/>
    <cellStyle name="Titulo 15 2 6 2" xfId="26610" xr:uid="{194D291C-D5D4-4FC5-86B0-856ADF190411}"/>
    <cellStyle name="Titulo 15 2 6 3" xfId="29327" xr:uid="{C420CBA5-7C27-4E3A-895C-D78C36EF026B}"/>
    <cellStyle name="Titulo 15 2 6 4" xfId="32343" xr:uid="{F44FACF8-DBC3-4938-8A50-1175535D72A9}"/>
    <cellStyle name="Titulo 15 2 7" xfId="14221" xr:uid="{B829BB1F-AF77-4888-8F4A-AE3E968F79FF}"/>
    <cellStyle name="Título 15 2 7" xfId="24444" xr:uid="{B35B716E-6C80-4B09-8307-581E508724AE}"/>
    <cellStyle name="Titulo 15 2 7 2" xfId="26709" xr:uid="{AE956215-6A99-4266-88B0-51CFB2DF6674}"/>
    <cellStyle name="Titulo 15 2 7 3" xfId="19708" xr:uid="{9754CF07-697C-4227-BDB7-AFE200CCF2BB}"/>
    <cellStyle name="Titulo 15 2 7 4" xfId="31271" xr:uid="{12514492-779E-4959-A4F9-7C98C5A7B31D}"/>
    <cellStyle name="Titulo 15 2 8" xfId="15365" xr:uid="{2B202B1B-147C-4CD3-8CFA-C52824C190FB}"/>
    <cellStyle name="Título 15 2 8" xfId="21082" xr:uid="{BDA81A28-1992-4385-A51B-82CD56292D27}"/>
    <cellStyle name="Titulo 15 2 8 2" xfId="18231" xr:uid="{D47FC032-2ACF-40DF-B742-A59AB5280488}"/>
    <cellStyle name="Titulo 15 2 8 3" xfId="29323" xr:uid="{8AE4204E-23CD-4676-ACC1-35B32EC7CE06}"/>
    <cellStyle name="Titulo 15 2 8 4" xfId="32337" xr:uid="{E710F922-E43C-4A28-982A-BDB536CA62C0}"/>
    <cellStyle name="Titulo 15 2 9" xfId="14020" xr:uid="{9EF997A9-DA1A-4EA0-8F17-466C659273DA}"/>
    <cellStyle name="Título 15 2 9" xfId="19531" xr:uid="{DD94BAEB-ED6A-4301-AAFE-8CE59736EDE4}"/>
    <cellStyle name="Titulo 15 2 9 2" xfId="27378" xr:uid="{CCD2F01A-77D0-427D-B0B6-7AE33205CBFB}"/>
    <cellStyle name="Titulo 15 2 9 3" xfId="23172" xr:uid="{D2EE66DA-D6B4-4C76-8438-414DD1E1C634}"/>
    <cellStyle name="Titulo 15 2 9 4" xfId="31115" xr:uid="{9E8DBAAA-B71F-4B21-8B47-4494668EF297}"/>
    <cellStyle name="Titulo 15 20" xfId="22361" xr:uid="{533CC927-CBE8-4340-8164-553AF6E5ABDF}"/>
    <cellStyle name="Titulo 15 21" xfId="25627" xr:uid="{0B1D35F4-0F68-43AC-99EF-741D159DE60C}"/>
    <cellStyle name="Titulo 15 21 2" xfId="20142" xr:uid="{6320558A-5EFA-4963-8A11-D459C276D6C4}"/>
    <cellStyle name="Titulo 15 21 3" xfId="36872" xr:uid="{4126DF2B-6902-41FA-A132-D7658035FCA2}"/>
    <cellStyle name="Titulo 15 22" xfId="24054" xr:uid="{31B22046-710D-498A-8886-5BE63A40E29D}"/>
    <cellStyle name="Titulo 15 22 2" xfId="18263" xr:uid="{6A3E1F6B-F59A-446A-B6C7-21D9A4DC1A5F}"/>
    <cellStyle name="Titulo 15 22 2 2" xfId="35129" xr:uid="{AD08D47A-2424-45B4-8D66-D72BE2F6FF61}"/>
    <cellStyle name="Titulo 15 23" xfId="21081" xr:uid="{5F99881C-EF1A-462E-AE6B-E59DB97DBED7}"/>
    <cellStyle name="Titulo 15 24" xfId="26359" xr:uid="{A910A5ED-FE83-45DC-A3A6-277B57CB7A04}"/>
    <cellStyle name="Titulo 15 25" xfId="27165" xr:uid="{6FB8E77F-7B75-4549-9485-FED7EC5C7D08}"/>
    <cellStyle name="Titulo 15 26" xfId="29980" xr:uid="{09686B6A-4EB1-412A-9F9C-32DE1736A2A9}"/>
    <cellStyle name="Titulo 15 3" xfId="13314" xr:uid="{F04EB943-FF9F-4084-9265-1A033CA0EFA5}"/>
    <cellStyle name="Título 15 3" xfId="13315" xr:uid="{9A52ACC7-5F04-4288-B923-BB906BEB9606}"/>
    <cellStyle name="Titulo 15 4" xfId="15386" xr:uid="{B44C65D3-51F9-45EB-8065-387035B78B59}"/>
    <cellStyle name="Título 15 4" xfId="19780" xr:uid="{56FC3EB3-DE5B-4420-859D-066C723E1C6C}"/>
    <cellStyle name="Titulo 15 4 2" xfId="19725" xr:uid="{2A052DB5-A0C4-4F1A-A3B7-847682383999}"/>
    <cellStyle name="Titulo 15 4 3" xfId="29338" xr:uid="{20502488-B14D-4A14-912B-F1FDDE404B9B}"/>
    <cellStyle name="Titulo 15 4 4" xfId="32358" xr:uid="{B83D37A0-25D6-4573-9E08-DFD16E6A32C7}"/>
    <cellStyle name="Titulo 15 5" xfId="14219" xr:uid="{8B344547-CBD6-467D-A40A-1505BD210389}"/>
    <cellStyle name="Título 15 5" xfId="21104" xr:uid="{94E2B04B-001A-4A00-9855-D9A69183153B}"/>
    <cellStyle name="Titulo 15 5 2" xfId="26710" xr:uid="{F3220538-B79F-4F01-BE9B-95FC10F840D4}"/>
    <cellStyle name="Titulo 15 5 3" xfId="27145" xr:uid="{FA377219-46C7-4869-8F4F-B2B066AA33B9}"/>
    <cellStyle name="Titulo 15 5 4" xfId="31269" xr:uid="{2C0E95BA-788A-45C5-8B92-475AAA79CC14}"/>
    <cellStyle name="Titulo 15 6" xfId="15372" xr:uid="{D8CCB5D6-DF9F-4E73-B1CC-FD9DD31864C4}"/>
    <cellStyle name="Título 15 6" xfId="18556" xr:uid="{B9E012E5-5146-4116-B40E-3A57182E176C}"/>
    <cellStyle name="Titulo 15 6 2" xfId="26655" xr:uid="{7AB9CCAE-B40B-4D77-A831-98F8CB042282}"/>
    <cellStyle name="Titulo 15 6 3" xfId="29328" xr:uid="{DFBA0A4E-D84F-4E2C-969C-2C3DD03AE65B}"/>
    <cellStyle name="Titulo 15 6 4" xfId="32344" xr:uid="{AC337E62-A6D0-44D3-BBEC-9CAB582F7732}"/>
    <cellStyle name="Titulo 15 7" xfId="14318" xr:uid="{FA2ABF57-70B8-4BE1-8FC5-A7FD9A8C1AC1}"/>
    <cellStyle name="Título 15 7" xfId="23833" xr:uid="{CEF8A0A6-E904-49E8-B220-F8966FC484D3}"/>
    <cellStyle name="Titulo 15 7 2" xfId="22384" xr:uid="{391C16CF-2BA0-4608-AE32-56F1073112CC}"/>
    <cellStyle name="Titulo 15 7 3" xfId="18742" xr:uid="{95E4A130-EF9A-4ED3-91B2-28069DD2B5CA}"/>
    <cellStyle name="Titulo 15 7 4" xfId="31345" xr:uid="{693F7800-0E95-4298-9B39-82FA8FF795DA}"/>
    <cellStyle name="Titulo 15 8" xfId="15370" xr:uid="{D6E63EDA-7208-46B2-844D-2809C9071A9B}"/>
    <cellStyle name="Título 15 8" xfId="27539" xr:uid="{A1E86F14-F1E7-438C-B241-BB409B9E3B39}"/>
    <cellStyle name="Titulo 15 8 2" xfId="26650" xr:uid="{8C8C35FF-F78E-49E0-B7A0-FD6978D59F83}"/>
    <cellStyle name="Titulo 15 8 3" xfId="29326" xr:uid="{C3E13356-DB7F-42E1-8347-9DA83FF7FD1C}"/>
    <cellStyle name="Titulo 15 8 4" xfId="32342" xr:uid="{D133B5AB-F790-4EF6-B4F8-BEB18FE2F25C}"/>
    <cellStyle name="Titulo 15 9" xfId="14222" xr:uid="{D592C5D8-2AA9-460F-9146-74C204B218C7}"/>
    <cellStyle name="Título 15 9" xfId="20960" xr:uid="{DC016908-A8CB-4BF6-889A-F4948F7CDF50}"/>
    <cellStyle name="Titulo 15 9 2" xfId="26119" xr:uid="{017A5DC7-D7A7-4C74-9470-D81D88709337}"/>
    <cellStyle name="Titulo 15 9 3" xfId="27161" xr:uid="{19AFB269-BA62-4258-9C77-F6B05230F9E2}"/>
    <cellStyle name="Titulo 15 9 4" xfId="31272" xr:uid="{E6E1F5F6-74B9-409F-9548-D73B1DBA5B47}"/>
    <cellStyle name="Título 150" xfId="6386" xr:uid="{305BFA8A-7145-463F-962F-17D99437D27F}"/>
    <cellStyle name="Título 150 2" xfId="13317" xr:uid="{6FE5EA2C-3E59-4063-91A0-FF89E287EE1B}"/>
    <cellStyle name="Título 151" xfId="6387" xr:uid="{B9522120-5133-43F7-98DC-D9B60F04542A}"/>
    <cellStyle name="Título 151 2" xfId="13318" xr:uid="{328C6F12-8E6C-45C9-AFCD-BAE2BEB2D685}"/>
    <cellStyle name="Título 152" xfId="6388" xr:uid="{893BF3AD-81F6-4B1B-A29A-A2C782FCD4E3}"/>
    <cellStyle name="Título 152 2" xfId="13319" xr:uid="{C724CB5C-38F6-4435-A057-6E31FF01D218}"/>
    <cellStyle name="Título 153" xfId="6389" xr:uid="{7F29E71E-769D-4DA3-A38A-139643E7A353}"/>
    <cellStyle name="Título 153 2" xfId="13320" xr:uid="{F6AB4F60-3C94-4281-B6B0-8F6B63909BDC}"/>
    <cellStyle name="Título 154" xfId="6390" xr:uid="{0DD40D89-A525-4287-9864-19198ADFD50B}"/>
    <cellStyle name="Título 154 2" xfId="13321" xr:uid="{5F93497E-77F5-4726-8DB1-D70FC2DC4F53}"/>
    <cellStyle name="Título 155" xfId="6391" xr:uid="{9BF6EAD5-6F20-47FA-A22F-A19D57FDB6B1}"/>
    <cellStyle name="Título 155 2" xfId="13322" xr:uid="{5C0CA1BE-A8D9-4879-B304-D97FFF61DB6D}"/>
    <cellStyle name="Título 156" xfId="6392" xr:uid="{D234E1DF-364E-4B8B-AF3B-232FF329C5CF}"/>
    <cellStyle name="Título 156 2" xfId="13323" xr:uid="{AD714FB4-81D2-4440-92F6-305EE9BE4E81}"/>
    <cellStyle name="Título 157" xfId="6393" xr:uid="{EA7D993B-87CB-4922-8D49-0F60B6C1EE61}"/>
    <cellStyle name="Título 157 2" xfId="13324" xr:uid="{486758CE-E5B0-4075-B21D-75B70A66C2A2}"/>
    <cellStyle name="Título 158" xfId="6394" xr:uid="{2306F9F8-AE69-4E53-8DD4-AB44F7C85209}"/>
    <cellStyle name="Título 158 2" xfId="13325" xr:uid="{C61BF348-30CA-4FD0-93D5-1CAB144DDA8A}"/>
    <cellStyle name="Título 159" xfId="6395" xr:uid="{335B3581-CE91-404E-AD15-D70E7FDD0FFA}"/>
    <cellStyle name="Título 159 2" xfId="13326" xr:uid="{DC30A5C4-2DC0-4877-AF03-4E3A3D18E9AB}"/>
    <cellStyle name="Titulo 16" xfId="8229" xr:uid="{F7DF3C0F-AB8C-4652-BD69-53F6CB500351}"/>
    <cellStyle name="Título 16" xfId="1215" xr:uid="{03A7D672-A784-425B-BA41-47DEB993CFAB}"/>
    <cellStyle name="Titulo 16 10" xfId="15378" xr:uid="{689528CF-3274-485D-91D5-7AF7D8A144D0}"/>
    <cellStyle name="Título 16 10" xfId="27306" xr:uid="{1D858AF8-6F4B-4EFC-933A-EA8C015203B5}"/>
    <cellStyle name="Titulo 16 10 2" xfId="20703" xr:uid="{4ABBB95E-9F56-4B65-AB44-4A9D4D15A7DE}"/>
    <cellStyle name="Titulo 16 10 3" xfId="29332" xr:uid="{527A6153-68EC-4DC0-BD1D-FAE6797E962A}"/>
    <cellStyle name="Titulo 16 10 4" xfId="32350" xr:uid="{92B8BE4F-CFA2-4D6A-A7F6-4583B4B20BE9}"/>
    <cellStyle name="Titulo 16 11" xfId="14328" xr:uid="{BB69DA49-0BA1-455D-9C68-121D68CAC838}"/>
    <cellStyle name="Título 16 11" xfId="26144" xr:uid="{AB4CE910-17BE-4E2B-B5CD-4FAA399E613A}"/>
    <cellStyle name="Titulo 16 11 2" xfId="19616" xr:uid="{8277C54B-EB64-4050-866D-E7DC5EA4E8B4}"/>
    <cellStyle name="Titulo 16 11 3" xfId="31354" xr:uid="{17738F9C-C126-4D22-8EC4-FAD2F636F61E}"/>
    <cellStyle name="Titulo 16 12" xfId="15380" xr:uid="{C6114BA9-2F43-4356-9599-19CC2691637F}"/>
    <cellStyle name="Título 16 12" xfId="38543" xr:uid="{98078CF4-4846-4B69-9350-526729B3BFFD}"/>
    <cellStyle name="Titulo 16 12 2" xfId="20031" xr:uid="{F344FBE2-DB6A-42D4-A821-37507106B395}"/>
    <cellStyle name="Titulo 16 12 3" xfId="32352" xr:uid="{EA75167C-3EAD-4ECC-87AD-DAAD06BC4387}"/>
    <cellStyle name="Titulo 16 13" xfId="14226" xr:uid="{BB388124-601A-42DD-8ADF-6C5FC0F5FE7A}"/>
    <cellStyle name="Título 16 13" xfId="38496" xr:uid="{B2F3A015-CC27-438E-9E9E-C3CDD38F2385}"/>
    <cellStyle name="Titulo 16 13 2" xfId="25974" xr:uid="{EAEFD75F-02FA-4A42-95CA-A4FF3C2369CD}"/>
    <cellStyle name="Titulo 16 13 3" xfId="31276" xr:uid="{A7736F6A-C18D-4FCF-BC7B-3C5730D5AB02}"/>
    <cellStyle name="Titulo 16 14" xfId="15374" xr:uid="{435F8700-8D05-4FFB-8A91-0F6D8213CF39}"/>
    <cellStyle name="Titulo 16 14 2" xfId="20754" xr:uid="{9841F470-4E0C-467B-8F74-0FB67DD479B5}"/>
    <cellStyle name="Titulo 16 14 3" xfId="32346" xr:uid="{41A0AEDD-D486-4E8E-8A9B-CB8D4C028BE0}"/>
    <cellStyle name="Titulo 16 15" xfId="14229" xr:uid="{45D15DEA-9F94-4A22-8E4A-C95DE003A93A}"/>
    <cellStyle name="Titulo 16 15 2" xfId="26151" xr:uid="{7A9B0BC2-4A6F-4F5D-933C-0E9DB3F5CC1B}"/>
    <cellStyle name="Titulo 16 15 3" xfId="31279" xr:uid="{E41DA41B-AFB0-4D53-AF74-F58063615FA4}"/>
    <cellStyle name="Titulo 16 16" xfId="17975" xr:uid="{BDB03EFB-2937-40A0-A0DF-128175084876}"/>
    <cellStyle name="Titulo 16 16 2" xfId="28893" xr:uid="{7A3067CC-CFDE-4BEF-B26F-D19375D08A25}"/>
    <cellStyle name="Titulo 16 16 3" xfId="34898" xr:uid="{B209C269-8BC5-47CC-9471-C1B02D2B947C}"/>
    <cellStyle name="Titulo 16 17" xfId="17894" xr:uid="{E3A6FC5D-9A7C-4CBD-9F8D-A31E6D98C41F}"/>
    <cellStyle name="Titulo 16 17 2" xfId="28863" xr:uid="{5C957CBA-77A6-4423-B816-04D704629977}"/>
    <cellStyle name="Titulo 16 17 3" xfId="34863" xr:uid="{A4DF4C92-48E1-4E96-A81B-7A374454A5E0}"/>
    <cellStyle name="Titulo 16 18" xfId="22156" xr:uid="{61C27B02-C5C1-4C28-87DC-E339DC5AFE64}"/>
    <cellStyle name="Titulo 16 19" xfId="22989" xr:uid="{2D03335F-CD16-4EF3-AB2C-DDC5C497F90E}"/>
    <cellStyle name="Titulo 16 2" xfId="9367" xr:uid="{F024D9BB-F431-4A40-AC38-98BB4C915709}"/>
    <cellStyle name="Título 16 2" xfId="6396" xr:uid="{6E810C85-DAC8-469B-BDD4-FFF1006D44B2}"/>
    <cellStyle name="Titulo 16 2 10" xfId="15382" xr:uid="{2351A68B-B33F-49FB-8EB8-1FF54E86BF1D}"/>
    <cellStyle name="Título 16 2 10" xfId="18406" xr:uid="{880D67CB-70D8-4059-99A1-8F939802C856}"/>
    <cellStyle name="Titulo 16 2 10 2" xfId="18473" xr:uid="{F206AA90-1049-4138-95EB-8305BC1A5105}"/>
    <cellStyle name="Titulo 16 2 10 3" xfId="32354" xr:uid="{0159C284-B3DE-4DCA-8ED9-F1D3F4678C40}"/>
    <cellStyle name="Titulo 16 2 11" xfId="14225" xr:uid="{6C82617D-673E-4998-AD5F-12DF5B2754E0}"/>
    <cellStyle name="Titulo 16 2 11 2" xfId="26708" xr:uid="{F5C621A1-1A02-4D49-8A64-774878633718}"/>
    <cellStyle name="Titulo 16 2 11 3" xfId="31275" xr:uid="{23FE3EAC-98E9-49F5-B680-8CC5FFBE3B25}"/>
    <cellStyle name="Titulo 16 2 12" xfId="15375" xr:uid="{AFD9B8C9-4431-4A09-9E48-1BD0A632504D}"/>
    <cellStyle name="Titulo 16 2 12 2" xfId="26653" xr:uid="{64689883-D872-427C-AB3D-F4FAA748B7E8}"/>
    <cellStyle name="Titulo 16 2 12 3" xfId="32347" xr:uid="{5E7B47A6-B8DD-4F64-9945-BFE40631A22D}"/>
    <cellStyle name="Titulo 16 2 13" xfId="14029" xr:uid="{47C53549-1324-4095-9E3F-349325A3EB92}"/>
    <cellStyle name="Titulo 16 2 13 2" xfId="20698" xr:uid="{A0BC1660-9AE4-4297-BBCF-1F12F1EB2F3E}"/>
    <cellStyle name="Titulo 16 2 13 3" xfId="31123" xr:uid="{48DD3EF3-5675-4DBC-BE00-7E5EBFA182DD}"/>
    <cellStyle name="Titulo 16 2 14" xfId="17976" xr:uid="{C44CFAFA-F391-49C2-8AF0-AD5A8A32F062}"/>
    <cellStyle name="Titulo 16 2 14 2" xfId="28894" xr:uid="{246F1A06-7A0C-40EF-8B73-59289B0EE128}"/>
    <cellStyle name="Titulo 16 2 14 3" xfId="34899" xr:uid="{CB2BE07B-7C84-468F-B5BF-7A79457CB4B8}"/>
    <cellStyle name="Titulo 16 2 15" xfId="17893" xr:uid="{CCE010D3-44FF-42C1-944F-823334EC7E48}"/>
    <cellStyle name="Titulo 16 2 15 2" xfId="28862" xr:uid="{ACC5305A-8629-4257-9BCB-2A73FBCA63D7}"/>
    <cellStyle name="Titulo 16 2 15 3" xfId="34862" xr:uid="{A6318617-7C4C-47C2-B6EC-1E5DC3207E47}"/>
    <cellStyle name="Titulo 16 2 16" xfId="26129" xr:uid="{063ADE39-7150-4DEA-8665-8A81094F3E51}"/>
    <cellStyle name="Titulo 16 2 16 2" xfId="37277" xr:uid="{69717958-F787-4C35-B9DA-6A31824E4ADE}"/>
    <cellStyle name="Titulo 16 2 2" xfId="15399" xr:uid="{81D9C44C-F48F-455A-913B-BB25AAB026A7}"/>
    <cellStyle name="Título 16 2 2" xfId="13329" xr:uid="{09E4F724-69F9-4CC8-B460-B0A05C67E460}"/>
    <cellStyle name="Titulo 16 2 2 2" xfId="20202" xr:uid="{D86DD21B-EDD0-4A54-BA1F-4C9784478D2D}"/>
    <cellStyle name="Titulo 16 2 2 3" xfId="29347" xr:uid="{E75D4E18-1D95-4DC2-AA9E-169B5D6592A6}"/>
    <cellStyle name="Titulo 16 2 2 4" xfId="32371" xr:uid="{E5DD7772-FD9B-4021-8338-710FFA9320E3}"/>
    <cellStyle name="Titulo 16 2 3" xfId="14342" xr:uid="{513E4F8B-7496-4AA4-8B72-69CD21FB48F4}"/>
    <cellStyle name="Título 16 2 3" xfId="22157" xr:uid="{7DC2D6CC-6135-43C8-A622-CEFA9C870659}"/>
    <cellStyle name="Titulo 16 2 3 2" xfId="22124" xr:uid="{319D63DF-B884-4651-9B6B-5EB35B2BDBA4}"/>
    <cellStyle name="Titulo 16 2 3 3" xfId="23338" xr:uid="{5F295247-ACD2-4FEC-B66C-D307A86AB895}"/>
    <cellStyle name="Titulo 16 2 3 4" xfId="31366" xr:uid="{30A22099-F2AB-4CF4-9E71-47AC7EFB01D1}"/>
    <cellStyle name="Titulo 16 2 4" xfId="15385" xr:uid="{1ADCC662-834D-4276-A32D-1308DA147225}"/>
    <cellStyle name="Título 16 2 4" xfId="22990" xr:uid="{9B6D605A-1CBE-4AA9-A8BE-8F3C4EB4BFE2}"/>
    <cellStyle name="Titulo 16 2 4 2" xfId="18234" xr:uid="{8D6DA303-D34E-4AED-8371-BD3F58948650}"/>
    <cellStyle name="Titulo 16 2 4 3" xfId="29337" xr:uid="{4DB998C4-6709-4F95-9B0E-E6D7BCE1E8D9}"/>
    <cellStyle name="Titulo 16 2 4 4" xfId="32357" xr:uid="{5E7BAF7C-958A-48D0-B261-24BF8DC9428D}"/>
    <cellStyle name="Titulo 16 2 5" xfId="14316" xr:uid="{BE182E24-2BEF-4C7B-AC86-F2B5313FB00B}"/>
    <cellStyle name="Título 16 2 5" xfId="19812" xr:uid="{4B2F0490-C84C-420A-8CEF-910BC37F27FB}"/>
    <cellStyle name="Titulo 16 2 5 2" xfId="20464" xr:uid="{63750BB1-2FBB-4397-8B05-A80C5CABEA02}"/>
    <cellStyle name="Titulo 16 2 5 3" xfId="27218" xr:uid="{17D134FB-444D-4763-8827-CAADA0A6D1D6}"/>
    <cellStyle name="Titulo 16 2 5 4" xfId="31343" xr:uid="{410D64D2-19EB-4CC2-AB54-E11D3EE43537}"/>
    <cellStyle name="Titulo 16 2 6" xfId="15383" xr:uid="{9826F11F-AD3F-41D2-8C12-FD8064683CE5}"/>
    <cellStyle name="Título 16 2 6" xfId="24535" xr:uid="{CD1A01D6-C90F-4CC9-AF89-30C545DA85F6}"/>
    <cellStyle name="Titulo 16 2 6 2" xfId="18468" xr:uid="{E91D051E-91E9-476C-946E-025178079693}"/>
    <cellStyle name="Titulo 16 2 6 3" xfId="29335" xr:uid="{4935E417-943A-4620-BC84-E5AE5B8C3B26}"/>
    <cellStyle name="Titulo 16 2 6 4" xfId="32355" xr:uid="{D0101DB3-0389-48EC-832F-1BB7D0121677}"/>
    <cellStyle name="Titulo 16 2 7" xfId="14216" xr:uid="{A389998F-8994-450A-8A28-EB89893C07A2}"/>
    <cellStyle name="Título 16 2 7" xfId="24564" xr:uid="{259B44BB-F393-4989-BA10-623E1A9BDFDC}"/>
    <cellStyle name="Titulo 16 2 7 2" xfId="26145" xr:uid="{625E386E-C6C4-4674-90E5-B8EB0DB19A8D}"/>
    <cellStyle name="Titulo 16 2 7 3" xfId="26971" xr:uid="{271C1061-AF06-4AF2-9ADC-97841DA090EB}"/>
    <cellStyle name="Titulo 16 2 7 4" xfId="31266" xr:uid="{531476BA-BFA5-4C03-A1E0-8D5F1B38896D}"/>
    <cellStyle name="Titulo 16 2 8" xfId="15379" xr:uid="{A67549CE-21A5-439F-8AB5-EA642794871A}"/>
    <cellStyle name="Título 16 2 8" xfId="23246" xr:uid="{16EC12B5-C100-426F-BD9C-124D0C8784AA}"/>
    <cellStyle name="Titulo 16 2 8 2" xfId="20702" xr:uid="{DE819960-1183-4C25-A418-86BF9F505495}"/>
    <cellStyle name="Titulo 16 2 8 3" xfId="29333" xr:uid="{2BB67AE1-B8A9-4F1D-B49F-5F8C13F63968}"/>
    <cellStyle name="Titulo 16 2 8 4" xfId="32351" xr:uid="{CF071CE4-AA32-443F-A3D8-A7B141DB63EC}"/>
    <cellStyle name="Titulo 16 2 9" xfId="14218" xr:uid="{B9D03432-F3F9-48DE-8FBC-A3110B44FDCC}"/>
    <cellStyle name="Título 16 2 9" xfId="26358" xr:uid="{00EE3508-90F1-45BD-BF42-FA8E178823E6}"/>
    <cellStyle name="Titulo 16 2 9 2" xfId="26194" xr:uid="{B1C6F798-F177-46DD-83B9-303DA4298F1C}"/>
    <cellStyle name="Titulo 16 2 9 3" xfId="18271" xr:uid="{D68C3A9B-6832-43FD-8750-4000052D9E9B}"/>
    <cellStyle name="Titulo 16 2 9 4" xfId="31268" xr:uid="{1F2A4738-6391-49F5-9FCA-6F5C793AB66B}"/>
    <cellStyle name="Titulo 16 20" xfId="19811" xr:uid="{1CA860CE-24AF-4F47-9B8C-4792DF75DE59}"/>
    <cellStyle name="Titulo 16 21" xfId="25596" xr:uid="{9A22C049-FEFE-4A97-92C9-C13666114FE0}"/>
    <cellStyle name="Titulo 16 21 2" xfId="20261" xr:uid="{0870F078-747A-4511-8825-80D11F14FC38}"/>
    <cellStyle name="Titulo 16 21 3" xfId="36854" xr:uid="{B13CCBEB-22F4-4F9D-80A1-0E5AF610CE5A}"/>
    <cellStyle name="Titulo 16 22" xfId="27384" xr:uid="{53ACB446-235F-4A2F-9B98-FC45B165B0B0}"/>
    <cellStyle name="Titulo 16 22 2" xfId="29742" xr:uid="{CB1742AE-D055-4283-81B5-B915D8CD616F}"/>
    <cellStyle name="Titulo 16 22 2 2" xfId="38397" xr:uid="{102686C9-AAA7-4CDE-89AA-F4E53E2238C7}"/>
    <cellStyle name="Titulo 16 23" xfId="23245" xr:uid="{BC03289E-82CD-481C-8732-CC4B6D2DA5D0}"/>
    <cellStyle name="Titulo 16 24" xfId="27461" xr:uid="{DC8A6472-BF54-405C-AAA9-8D9EAC94AE5D}"/>
    <cellStyle name="Titulo 16 25" xfId="19137" xr:uid="{02ED207D-2D94-4FFE-BA7F-E62C7EFDA3F8}"/>
    <cellStyle name="Titulo 16 26" xfId="29962" xr:uid="{7A07D71A-C157-4B1A-8BCD-EA2BB95ACCEC}"/>
    <cellStyle name="Titulo 16 3" xfId="13327" xr:uid="{629CE86F-BB69-4F76-8F66-8D0F835658FA}"/>
    <cellStyle name="Título 16 3" xfId="13328" xr:uid="{6CD4CB79-C027-402D-AD8B-83218E83EE4E}"/>
    <cellStyle name="Titulo 16 4" xfId="15398" xr:uid="{9E72B0C2-7510-4C23-B7D7-20A916168609}"/>
    <cellStyle name="Título 16 4" xfId="19782" xr:uid="{C330AC38-7CD3-402C-8DE1-158AC2A584E0}"/>
    <cellStyle name="Titulo 16 4 2" xfId="18485" xr:uid="{0FD96C25-7F00-4838-8948-7A5269576E87}"/>
    <cellStyle name="Titulo 16 4 3" xfId="29346" xr:uid="{809D3951-FA57-43A9-9E8D-4D9C44AFD10F}"/>
    <cellStyle name="Titulo 16 4 4" xfId="32370" xr:uid="{CC2DB7A4-E35E-46C7-898B-FF3A802CEF85}"/>
    <cellStyle name="Titulo 16 5" xfId="14215" xr:uid="{499AD351-B727-4D61-B4FC-FF20F238396D}"/>
    <cellStyle name="Título 16 5" xfId="18842" xr:uid="{F0BBFC16-B970-41E9-95BA-398264AC8114}"/>
    <cellStyle name="Titulo 16 5 2" xfId="26711" xr:uid="{919A73F9-9F58-4232-BC77-86A7C7B21DDC}"/>
    <cellStyle name="Titulo 16 5 3" xfId="27106" xr:uid="{A9672417-B9F9-4C75-A2BA-138693BC6DE3}"/>
    <cellStyle name="Titulo 16 5 4" xfId="31265" xr:uid="{97528F93-A4D2-4E39-A7A8-ACA72F5BAD23}"/>
    <cellStyle name="Titulo 16 6" xfId="15384" xr:uid="{D4FA84D0-CF20-4AD0-85D4-891DBF4AF4EC}"/>
    <cellStyle name="Título 16 6" xfId="19559" xr:uid="{9ED54016-DBF7-4BDA-8276-4E7DEEEE6440}"/>
    <cellStyle name="Titulo 16 6 2" xfId="21373" xr:uid="{63C897D4-41B4-4BA2-B8E4-9CBA147CEC3E}"/>
    <cellStyle name="Titulo 16 6 3" xfId="29336" xr:uid="{ED76FAB9-C374-4BCC-A0D5-EFD4214FA468}"/>
    <cellStyle name="Titulo 16 6 4" xfId="32356" xr:uid="{0AD31308-C91D-4841-8606-6D6EC144316B}"/>
    <cellStyle name="Titulo 16 7" xfId="14022" xr:uid="{5BC881C5-D285-440D-A4E3-98700A47770B}"/>
    <cellStyle name="Título 16 7" xfId="23860" xr:uid="{E97E0D3D-2650-405D-92AD-ED0A167105DE}"/>
    <cellStyle name="Titulo 16 7 2" xfId="27535" xr:uid="{37A78D3B-EA78-4543-915C-84EAAABE41F6}"/>
    <cellStyle name="Titulo 16 7 3" xfId="21655" xr:uid="{AB185B99-06AA-45FA-9469-58BAB4C29E7B}"/>
    <cellStyle name="Titulo 16 7 4" xfId="31117" xr:uid="{907756DE-2041-45BB-BDA2-655D5EF9F54F}"/>
    <cellStyle name="Titulo 16 8" xfId="15381" xr:uid="{0855694F-4617-46ED-BC82-EFAD6D6390FC}"/>
    <cellStyle name="Título 16 8" xfId="27420" xr:uid="{E0286955-81B5-48CE-A52A-6E314E4EFA3C}"/>
    <cellStyle name="Titulo 16 8 2" xfId="20700" xr:uid="{8EBDE5C6-0856-48A7-BD2B-A1E6E4B479D8}"/>
    <cellStyle name="Titulo 16 8 3" xfId="29334" xr:uid="{817B9531-1303-443E-90A6-F5200349833F}"/>
    <cellStyle name="Titulo 16 8 4" xfId="32353" xr:uid="{FE943059-DC2D-44F5-8174-32B690B6FDE1}"/>
    <cellStyle name="Titulo 16 9" xfId="14286" xr:uid="{0224CB45-0B38-411B-8D91-3A0B13DE04B6}"/>
    <cellStyle name="Título 16 9" xfId="19714" xr:uid="{803679DB-F0A3-4699-9E02-49872DB66B16}"/>
    <cellStyle name="Titulo 16 9 2" xfId="18458" xr:uid="{BF2201E6-18BA-4B36-8BEE-01097F2D94F6}"/>
    <cellStyle name="Titulo 16 9 3" xfId="27146" xr:uid="{28F6398C-8C58-4A55-AA83-8BCCA2BFE3F2}"/>
    <cellStyle name="Titulo 16 9 4" xfId="31316" xr:uid="{EE83B4C4-14A2-43DA-AE31-9BF03BE25110}"/>
    <cellStyle name="Título 160" xfId="6397" xr:uid="{9A64725C-CF79-4A74-A9D4-1D1A21E8E0C2}"/>
    <cellStyle name="Título 160 2" xfId="13330" xr:uid="{E1F2E861-61F2-4211-9785-FA94AAA08490}"/>
    <cellStyle name="Título 161" xfId="6398" xr:uid="{3C404C71-97F7-4378-BBE6-E2BC966F66B2}"/>
    <cellStyle name="Título 161 2" xfId="13331" xr:uid="{DA9B2B03-6EDD-440A-BE64-76E01833F026}"/>
    <cellStyle name="Título 162" xfId="6399" xr:uid="{1F2BFD58-6E95-4470-8BAD-14E879DA4903}"/>
    <cellStyle name="Título 162 2" xfId="13332" xr:uid="{9028F8DA-7E88-4F73-B999-366E8FD4DC19}"/>
    <cellStyle name="Título 163" xfId="6400" xr:uid="{877794D7-5F79-46F3-9CAD-FC3BEEFED802}"/>
    <cellStyle name="Título 163 2" xfId="13333" xr:uid="{6EBAC5AF-6B5E-4443-85BA-E1E6090D674B}"/>
    <cellStyle name="Título 164" xfId="6401" xr:uid="{1266CE16-0406-4AB6-9710-41201E5E9DA3}"/>
    <cellStyle name="Título 164 2" xfId="13334" xr:uid="{A017A659-7E16-4299-9A83-C82078A808C0}"/>
    <cellStyle name="Título 165" xfId="6402" xr:uid="{A7FCF069-4F17-4BBD-86BA-4F8CA54E8098}"/>
    <cellStyle name="Título 165 2" xfId="13335" xr:uid="{157F8241-3BE7-421A-9362-39F803E2EF39}"/>
    <cellStyle name="Título 166" xfId="6403" xr:uid="{E0BC793A-27D2-4CE4-8B3B-1728D1239E66}"/>
    <cellStyle name="Título 166 2" xfId="13336" xr:uid="{D2B1ED1B-9ED7-4D45-A0B4-CB29125C1DDC}"/>
    <cellStyle name="Título 167" xfId="6404" xr:uid="{31BBE698-29C5-4F4A-BC93-58F70507D2AC}"/>
    <cellStyle name="Título 167 2" xfId="13337" xr:uid="{A111025A-A3E8-4685-8A61-12C29C264D8A}"/>
    <cellStyle name="Título 168" xfId="6405" xr:uid="{07B08864-BEFA-46CE-8819-56604EB2B16A}"/>
    <cellStyle name="Título 168 2" xfId="13338" xr:uid="{04B408F7-B3B2-460B-9B98-CCF2C4389834}"/>
    <cellStyle name="Título 169" xfId="6406" xr:uid="{0B8C6189-66A7-4137-A623-5634D542DB8E}"/>
    <cellStyle name="Título 169 2" xfId="13339" xr:uid="{327C8AA2-39C0-4C52-85D5-674D1E687493}"/>
    <cellStyle name="Titulo 17" xfId="8098" xr:uid="{1F605D82-D005-4105-96C3-A22F4F81EEBD}"/>
    <cellStyle name="Título 17" xfId="1182" xr:uid="{4550C0EB-D2CD-4707-83F7-04089066D849}"/>
    <cellStyle name="Titulo 17 10" xfId="15388" xr:uid="{E0C10D4A-6D20-4DE6-9410-A51170EA1721}"/>
    <cellStyle name="Título 17 10" xfId="26507" xr:uid="{CF18BD2D-29F0-4E16-8EF1-93580A89C678}"/>
    <cellStyle name="Titulo 17 10 2" xfId="20704" xr:uid="{5E5339F2-87F8-4C7B-932F-2116E059AE74}"/>
    <cellStyle name="Titulo 17 10 3" xfId="29340" xr:uid="{A65F69CE-84DF-478B-8B3D-7545BFFD29BD}"/>
    <cellStyle name="Titulo 17 10 4" xfId="32360" xr:uid="{257F59C0-019A-46E7-9FE5-38A2F7C24B78}"/>
    <cellStyle name="Titulo 17 11" xfId="14212" xr:uid="{4617CE17-E712-4621-A993-B935C9E8D12E}"/>
    <cellStyle name="Título 17 11" xfId="18200" xr:uid="{865230D7-098F-4D48-9E2D-8F3B67423B23}"/>
    <cellStyle name="Titulo 17 11 2" xfId="26712" xr:uid="{DF1681AB-C96C-489A-8B2A-97E6CF53CA44}"/>
    <cellStyle name="Titulo 17 11 3" xfId="31264" xr:uid="{55BF459E-BE88-421A-8AFD-41D0044572EC}"/>
    <cellStyle name="Titulo 17 12" xfId="15394" xr:uid="{5BF4EFE4-667F-44A8-99BC-92895A2B4F94}"/>
    <cellStyle name="Título 17 12" xfId="38544" xr:uid="{497F1FE8-B486-4FC0-8A7C-9F1D18C95017}"/>
    <cellStyle name="Titulo 17 12 2" xfId="20748" xr:uid="{C1FF0F00-CCAD-46AC-9ED0-23B539B1DEB2}"/>
    <cellStyle name="Titulo 17 12 3" xfId="32366" xr:uid="{54108B7C-6FEF-4008-99CC-0D5CB0CBB5A4}"/>
    <cellStyle name="Titulo 17 13" xfId="14299" xr:uid="{9729F8D5-AF6D-4BCF-823C-F57486E0A142}"/>
    <cellStyle name="Título 17 13" xfId="38495" xr:uid="{0AC0758F-DB6A-4E99-B293-FF9905CCD6EA}"/>
    <cellStyle name="Titulo 17 13 2" xfId="20460" xr:uid="{C63D550D-B711-4F28-9E89-CD6556D51BEC}"/>
    <cellStyle name="Titulo 17 13 3" xfId="31327" xr:uid="{ECAFB68C-BA6D-408B-A7CE-24CCEF82CD42}"/>
    <cellStyle name="Titulo 17 14" xfId="15389" xr:uid="{ACEB1758-5172-47DC-8C9C-9C0E2C5F9037}"/>
    <cellStyle name="Titulo 17 14 2" xfId="21374" xr:uid="{DC98C43F-F87B-4AB1-AFEE-F98F53F8EBE9}"/>
    <cellStyle name="Titulo 17 14 3" xfId="32361" xr:uid="{FBEDDB89-EB3D-4CC6-9CB7-2F36AD024719}"/>
    <cellStyle name="Titulo 17 15" xfId="14220" xr:uid="{1654CBC1-2F92-4844-99C6-5F2B3CFE6DAA}"/>
    <cellStyle name="Titulo 17 15 2" xfId="26132" xr:uid="{7998AE98-DCE4-4B94-9BCD-D2A634173037}"/>
    <cellStyle name="Titulo 17 15 3" xfId="31270" xr:uid="{7E5D102C-4AA5-4C96-A226-524F0F62FE81}"/>
    <cellStyle name="Titulo 17 16" xfId="17977" xr:uid="{AA2038AB-4CB8-431E-A50E-2616B8B61837}"/>
    <cellStyle name="Titulo 17 16 2" xfId="28895" xr:uid="{BD57EC7A-6AC3-4164-8FF7-896B9DF6A406}"/>
    <cellStyle name="Titulo 17 16 3" xfId="34900" xr:uid="{6B260E42-BE9E-4D7A-81E2-3B8B2190CC3B}"/>
    <cellStyle name="Titulo 17 17" xfId="17892" xr:uid="{A1344716-11FE-4E6B-975A-B9A75A9BE6E2}"/>
    <cellStyle name="Titulo 17 17 2" xfId="28861" xr:uid="{EAB6C26B-A9EE-42E6-B264-E1DDEA06C1D7}"/>
    <cellStyle name="Titulo 17 17 3" xfId="34861" xr:uid="{5AB5F246-5799-4584-B652-1B4AD3E5252A}"/>
    <cellStyle name="Titulo 17 18" xfId="22160" xr:uid="{0D34DB44-1F1B-4D81-A2E3-DC0C8AF75EDC}"/>
    <cellStyle name="Titulo 17 19" xfId="22991" xr:uid="{27D618CC-285B-496B-AFDE-C6636588600A}"/>
    <cellStyle name="Titulo 17 2" xfId="9202" xr:uid="{B9D2FC34-9540-4B51-866A-8235C6BCE83E}"/>
    <cellStyle name="Título 17 2" xfId="6407" xr:uid="{428E8CB4-E410-4E8A-911E-2D190188C228}"/>
    <cellStyle name="Titulo 17 2 10" xfId="15395" xr:uid="{E61A0F79-AEE6-44AC-993D-F85FECE42CDE}"/>
    <cellStyle name="Título 17 2 10" xfId="26735" xr:uid="{24255744-FAFB-4D51-91B8-CF59E222E2C5}"/>
    <cellStyle name="Titulo 17 2 10 2" xfId="18230" xr:uid="{3FDD3E1D-3CCB-4C80-86C4-F3696CF1B966}"/>
    <cellStyle name="Titulo 17 2 10 3" xfId="32367" xr:uid="{4220D749-0F5D-4A7C-B2BD-2D06B7AE8998}"/>
    <cellStyle name="Titulo 17 2 11" xfId="14025" xr:uid="{803C6C8E-466E-4470-8778-A73C3D8558C5}"/>
    <cellStyle name="Titulo 17 2 11 2" xfId="18215" xr:uid="{A0B87E49-AFC9-41CA-81A4-BDFE4ADF5816}"/>
    <cellStyle name="Titulo 17 2 11 3" xfId="31119" xr:uid="{578ED388-0C4F-49CA-A9E6-69C37FEC522F}"/>
    <cellStyle name="Titulo 17 2 12" xfId="15391" xr:uid="{600ADAE1-080F-44B4-9910-C7966E268C5F}"/>
    <cellStyle name="Titulo 17 2 12 2" xfId="18470" xr:uid="{9A073AB3-56EE-4702-BF90-96BF24B0EA71}"/>
    <cellStyle name="Titulo 17 2 12 3" xfId="32363" xr:uid="{B10C96E2-485E-442D-922F-6FF168F82FF7}"/>
    <cellStyle name="Titulo 17 2 13" xfId="14295" xr:uid="{C785EE48-F974-47AA-A5E2-FD1E4A3E74D7}"/>
    <cellStyle name="Titulo 17 2 13 2" xfId="20458" xr:uid="{A74FD796-282F-434B-B417-FDFF4CD39472}"/>
    <cellStyle name="Titulo 17 2 13 3" xfId="31323" xr:uid="{E3691E17-DAD6-4853-93A1-0B052435AE33}"/>
    <cellStyle name="Titulo 17 2 14" xfId="17978" xr:uid="{7294DB1C-89F7-48D5-99B4-C04A6C3F21C6}"/>
    <cellStyle name="Titulo 17 2 14 2" xfId="28896" xr:uid="{057DEA6C-6B4D-463E-A4B7-D915BDE59C1E}"/>
    <cellStyle name="Titulo 17 2 14 3" xfId="34901" xr:uid="{8564D6AB-ECA2-46A3-BFC6-6D826394235B}"/>
    <cellStyle name="Titulo 17 2 15" xfId="17891" xr:uid="{745F04D4-21DD-48A5-8BC6-3A7F4C927600}"/>
    <cellStyle name="Titulo 17 2 15 2" xfId="28860" xr:uid="{A364BEBC-0967-4688-BE87-43A91F3FE2BC}"/>
    <cellStyle name="Titulo 17 2 15 3" xfId="34860" xr:uid="{A78556C6-97C6-4F14-8B8A-028F42BA59BA}"/>
    <cellStyle name="Titulo 17 2 16" xfId="26945" xr:uid="{72A3D6BF-09AC-4409-BD8A-0B7D5410FDA8}"/>
    <cellStyle name="Titulo 17 2 16 2" xfId="37724" xr:uid="{23C7BBED-5D7E-4B07-93B9-91C23C2DB74D}"/>
    <cellStyle name="Titulo 17 2 2" xfId="15409" xr:uid="{AC835F95-74DE-45E4-A209-95BBF2E3A662}"/>
    <cellStyle name="Título 17 2 2" xfId="13342" xr:uid="{39F097CB-35A9-4F6D-8A97-ECFC5DFE1BCE}"/>
    <cellStyle name="Titulo 17 2 2 2" xfId="21312" xr:uid="{F80FB328-CFCD-4DCF-8BE8-9B754B6C03E9}"/>
    <cellStyle name="Titulo 17 2 2 3" xfId="29355" xr:uid="{228A11B0-5323-4B09-A5C3-6F1305B4C349}"/>
    <cellStyle name="Titulo 17 2 2 4" xfId="32381" xr:uid="{6FFDADE3-9C28-4530-8F01-E4AAC2A603D2}"/>
    <cellStyle name="Titulo 17 2 3" xfId="14209" xr:uid="{7A0D4B15-39D6-4E71-B278-A860CA9DD7F9}"/>
    <cellStyle name="Título 17 2 3" xfId="22161" xr:uid="{79B0237C-2103-4FE4-A236-21185AC9FC24}"/>
    <cellStyle name="Titulo 17 2 3 2" xfId="21855" xr:uid="{1E1239DC-3211-4DB1-92FE-81042754F365}"/>
    <cellStyle name="Titulo 17 2 3 3" xfId="27159" xr:uid="{E798068D-FCEC-4670-82E8-8DC1B12BA143}"/>
    <cellStyle name="Titulo 17 2 3 4" xfId="31261" xr:uid="{F3767DA9-73E2-4DC8-9C25-F0E625CEA5D0}"/>
    <cellStyle name="Titulo 17 2 4" xfId="15397" xr:uid="{F1E82C42-8D12-4576-821D-6D0342864837}"/>
    <cellStyle name="Título 17 2 4" xfId="22992" xr:uid="{225A0998-5963-4595-94C3-9CEB49A13453}"/>
    <cellStyle name="Titulo 17 2 4 2" xfId="20992" xr:uid="{FF52A44F-7FA7-42D0-A44C-824FCF3CB469}"/>
    <cellStyle name="Titulo 17 2 4 3" xfId="29345" xr:uid="{A6FAF0A3-EDA4-4D58-9413-BAB3E5ADE5E5}"/>
    <cellStyle name="Titulo 17 2 4 4" xfId="32369" xr:uid="{286E1079-690B-4BC0-9F01-87372B671865}"/>
    <cellStyle name="Titulo 17 2 5" xfId="14268" xr:uid="{40341E56-2B73-4C04-AE04-3BC68F62E45F}"/>
    <cellStyle name="Título 17 2 5" xfId="22647" xr:uid="{13F80290-89D7-4841-A152-53E70C8D5059}"/>
    <cellStyle name="Titulo 17 2 5 2" xfId="22382" xr:uid="{0081E1B4-CA65-4F2C-AFE3-466D0E5E96F3}"/>
    <cellStyle name="Titulo 17 2 5 3" xfId="22097" xr:uid="{F7CAE7A2-0DAD-4181-ADC6-961B2C11FA95}"/>
    <cellStyle name="Titulo 17 2 5 4" xfId="31307" xr:uid="{60B9EB10-C6AF-4E33-879B-9EF31B348822}"/>
    <cellStyle name="Titulo 17 2 6" xfId="15393" xr:uid="{5B096FBF-D95B-4A63-9E7B-AAEC130B48A3}"/>
    <cellStyle name="Título 17 2 6" xfId="24536" xr:uid="{E2477BD7-017D-4590-AEB0-F4B425E4A15D}"/>
    <cellStyle name="Titulo 17 2 6 2" xfId="20706" xr:uid="{A8405A25-6BA1-456B-8DEB-BEC8F1D57A31}"/>
    <cellStyle name="Titulo 17 2 6 3" xfId="29343" xr:uid="{E7550D29-D3C1-488C-8721-09BECB04B14D}"/>
    <cellStyle name="Titulo 17 2 6 4" xfId="32365" xr:uid="{6593612F-31A8-4B99-969A-ADDFAD1B9336}"/>
    <cellStyle name="Titulo 17 2 7" xfId="14210" xr:uid="{1F41A333-185E-41F3-B85D-09265E42B903}"/>
    <cellStyle name="Título 17 2 7" xfId="24443" xr:uid="{D081CEDD-6C6D-40C1-94A4-D8457FA6E9A4}"/>
    <cellStyle name="Titulo 17 2 7 2" xfId="19813" xr:uid="{3630254E-ECFA-4960-854B-F00FF2DEA654}"/>
    <cellStyle name="Titulo 17 2 7 3" xfId="27526" xr:uid="{B8C3A7D6-3EED-45EE-8FA3-0C417D1F07DB}"/>
    <cellStyle name="Titulo 17 2 7 4" xfId="31262" xr:uid="{188A23DC-1FAC-4409-873C-E034806CAB80}"/>
    <cellStyle name="Titulo 17 2 8" xfId="15390" xr:uid="{E276F89C-28F6-4744-99C8-6E58DBAB3F2C}"/>
    <cellStyle name="Título 17 2 8" xfId="18686" xr:uid="{6D9DE618-9415-47E4-B325-7BA76C608960}"/>
    <cellStyle name="Titulo 17 2 8 2" xfId="18469" xr:uid="{BC3EAAA0-AADC-4820-B1E2-0343CFB02F55}"/>
    <cellStyle name="Titulo 17 2 8 3" xfId="29341" xr:uid="{925CDDC6-C62E-4CE0-9757-476205D2C288}"/>
    <cellStyle name="Titulo 17 2 8 4" xfId="32362" xr:uid="{5CEAE748-756D-401C-B3DA-E0541DFD79BF}"/>
    <cellStyle name="Titulo 17 2 9" xfId="14294" xr:uid="{B3D83821-8E2E-456F-BE80-BC79DB657F70}"/>
    <cellStyle name="Título 17 2 9" xfId="27460" xr:uid="{0BA057CD-F8D3-44A4-8885-1C371CE0213C}"/>
    <cellStyle name="Titulo 17 2 9 2" xfId="22383" xr:uid="{BEE6AAB6-FA6B-45B8-AB95-57CDD140F772}"/>
    <cellStyle name="Titulo 17 2 9 3" xfId="27176" xr:uid="{12CCCC24-7C54-4EA0-BB0D-F433934AD294}"/>
    <cellStyle name="Titulo 17 2 9 4" xfId="31322" xr:uid="{D17A4284-B11B-4F1A-8AA2-964A07C487DB}"/>
    <cellStyle name="Titulo 17 20" xfId="22381" xr:uid="{50BD9CAA-9637-4E5B-A6FC-18BC7526EA61}"/>
    <cellStyle name="Titulo 17 21" xfId="25515" xr:uid="{72643D23-83CF-4264-85A1-EBBF37CFF8D9}"/>
    <cellStyle name="Titulo 17 21 2" xfId="19673" xr:uid="{8063B84C-458F-499A-9FC4-B509E92CE6B7}"/>
    <cellStyle name="Titulo 17 21 3" xfId="36804" xr:uid="{9867A929-E4BD-44D5-BD17-53CFEBBDE1BC}"/>
    <cellStyle name="Titulo 17 22" xfId="24086" xr:uid="{98274667-A0B3-4F3C-A32F-EA690D13E0E1}"/>
    <cellStyle name="Titulo 17 22 2" xfId="27555" xr:uid="{8A8812B0-91EE-4610-8512-3E4F30F67222}"/>
    <cellStyle name="Titulo 17 22 2 2" xfId="38135" xr:uid="{6C1A87AB-7243-4459-A75A-67E345DEE3A9}"/>
    <cellStyle name="Titulo 17 23" xfId="21080" xr:uid="{D888D24A-0A13-4C35-9E98-863CD58D7D33}"/>
    <cellStyle name="Titulo 17 24" xfId="18291" xr:uid="{2FCCE4B3-8ED4-49E8-81D2-892E4DB25F21}"/>
    <cellStyle name="Titulo 17 25" xfId="19704" xr:uid="{210EFF61-5FD2-4479-918F-2562A81D2B16}"/>
    <cellStyle name="Titulo 17 26" xfId="29922" xr:uid="{FA049B64-6612-42BA-B412-86BD434C1170}"/>
    <cellStyle name="Titulo 17 3" xfId="13340" xr:uid="{77C8D870-6E2A-496D-9666-DCB407208A91}"/>
    <cellStyle name="Título 17 3" xfId="13341" xr:uid="{C5997BDC-0AC3-4D3E-A23B-802F065BFA66}"/>
    <cellStyle name="Titulo 17 4" xfId="15407" xr:uid="{0E365647-270B-40EF-8CF3-1503C0E28BDD}"/>
    <cellStyle name="Título 17 4" xfId="19783" xr:uid="{5C655176-7C6F-47CA-9729-5EBFF674D435}"/>
    <cellStyle name="Titulo 17 4 2" xfId="23520" xr:uid="{75208190-28A3-4445-B3C5-A7E1B09F8CC1}"/>
    <cellStyle name="Titulo 17 4 3" xfId="29353" xr:uid="{9F834F28-D5DB-4CCB-8FC8-18A0ABB4434A}"/>
    <cellStyle name="Titulo 17 4 4" xfId="32379" xr:uid="{E86243E4-372C-4CD5-B198-9C55CDCC967B}"/>
    <cellStyle name="Titulo 17 5" xfId="14311" xr:uid="{2B23CFA3-9B3B-4455-96CD-3F1C34273E0A}"/>
    <cellStyle name="Título 17 5" xfId="19516" xr:uid="{6D8E40D6-CAC6-4813-A631-B53DF80927A8}"/>
    <cellStyle name="Titulo 17 5 2" xfId="19009" xr:uid="{B94DABBC-C869-484A-975B-252613F7CC6A}"/>
    <cellStyle name="Titulo 17 5 3" xfId="19631" xr:uid="{5958C1DC-C065-43FB-9A82-B6E567D4195B}"/>
    <cellStyle name="Titulo 17 5 4" xfId="31338" xr:uid="{16E58256-0EB9-4CD0-BB81-EEAEF516E477}"/>
    <cellStyle name="Titulo 17 6" xfId="15396" xr:uid="{12B75190-7AB6-4C0A-A550-A27F74528CB6}"/>
    <cellStyle name="Título 17 6" xfId="18563" xr:uid="{5C89CE9D-9278-4247-8B69-442FCA057223}"/>
    <cellStyle name="Titulo 17 6 2" xfId="21864" xr:uid="{E5BBD40D-4238-4839-A120-3BEFCDCE951B}"/>
    <cellStyle name="Titulo 17 6 3" xfId="29344" xr:uid="{36954E2B-7E37-4D11-B15C-F5C05084B9D7}"/>
    <cellStyle name="Titulo 17 6 4" xfId="32368" xr:uid="{8869421A-818F-40CF-8F30-01F0F25EB077}"/>
    <cellStyle name="Titulo 17 7" xfId="14317" xr:uid="{4E7D03D0-C66C-48DD-B2B2-865438CEFBA1}"/>
    <cellStyle name="Título 17 7" xfId="23836" xr:uid="{41DCA459-863C-4B86-BA3D-E409AB22A29C}"/>
    <cellStyle name="Titulo 17 7 2" xfId="18771" xr:uid="{FCADE221-98D9-433E-8B7C-400C04497934}"/>
    <cellStyle name="Titulo 17 7 3" xfId="26927" xr:uid="{14EF14C4-F04D-47E9-B43F-45316ECDBA39}"/>
    <cellStyle name="Titulo 17 7 4" xfId="31344" xr:uid="{040629DB-045D-4540-945F-AC63A372C85F}"/>
    <cellStyle name="Titulo 17 8" xfId="15392" xr:uid="{23210149-2FF4-4B4C-AB40-313B1EC80096}"/>
    <cellStyle name="Título 17 8" xfId="26532" xr:uid="{2F17FC13-6F46-484D-ACB8-32A2D5DA33FB}"/>
    <cellStyle name="Titulo 17 8 2" xfId="20707" xr:uid="{70FDDC25-C039-40D3-8BEF-AC31B4F73C50}"/>
    <cellStyle name="Titulo 17 8 3" xfId="29342" xr:uid="{37FBF2A4-3DB7-4D2B-87C4-2F31453E2111}"/>
    <cellStyle name="Titulo 17 8 4" xfId="32364" xr:uid="{58933069-77D7-487F-9BB3-3EB4D7DAB2DA}"/>
    <cellStyle name="Titulo 17 9" xfId="14343" xr:uid="{34F1EC57-835B-4426-A07D-5F01CA1E2F1C}"/>
    <cellStyle name="Título 17 9" xfId="19348" xr:uid="{BE9333CD-C552-42F5-9D2D-A28DC971A058}"/>
    <cellStyle name="Titulo 17 9 2" xfId="22380" xr:uid="{C95E6FF1-5619-41DC-95F0-A44B9E65FF40}"/>
    <cellStyle name="Titulo 17 9 3" xfId="23339" xr:uid="{B4C594D2-8D02-4F44-91D1-C860E326C2E6}"/>
    <cellStyle name="Titulo 17 9 4" xfId="31367" xr:uid="{3608CD2D-C75D-4DDB-86F1-3A6E2A55FC3C}"/>
    <cellStyle name="Título 170" xfId="6408" xr:uid="{EB02D47E-9375-4DF1-AABA-543129BAAF23}"/>
    <cellStyle name="Título 170 2" xfId="13343" xr:uid="{7AB96EB1-C1E6-43E4-A43F-27316DAEBEF9}"/>
    <cellStyle name="Título 171" xfId="6409" xr:uid="{803E4940-ECF0-4D78-AC93-474BC6328753}"/>
    <cellStyle name="Título 171 2" xfId="13344" xr:uid="{881A33E0-835D-4CC2-A545-C65D8028FE59}"/>
    <cellStyle name="Título 172" xfId="6410" xr:uid="{2885606F-374F-4CEA-887E-A9FE0711ACBC}"/>
    <cellStyle name="Título 172 2" xfId="13345" xr:uid="{C0693051-F44F-4494-88D3-CCB8C316B1A9}"/>
    <cellStyle name="Título 173" xfId="6411" xr:uid="{4B423845-62BB-4DFD-BE62-1EEED388AB57}"/>
    <cellStyle name="Título 173 2" xfId="13346" xr:uid="{AD04A67B-764F-4B4B-863B-6CB073D23B73}"/>
    <cellStyle name="Título 174" xfId="6412" xr:uid="{C2982A2C-BD92-4644-913A-887426D6C494}"/>
    <cellStyle name="Título 174 2" xfId="13347" xr:uid="{929CA220-B58D-48FE-8367-904C864824C9}"/>
    <cellStyle name="Título 175" xfId="6413" xr:uid="{600ED32B-27A6-4E43-931E-DD88613523E2}"/>
    <cellStyle name="Título 175 2" xfId="13348" xr:uid="{7152576E-5ECB-44D8-B5CE-6E19147BE083}"/>
    <cellStyle name="Título 176" xfId="6414" xr:uid="{AC24E08B-250F-4D5B-90AD-D17F56DAB690}"/>
    <cellStyle name="Título 176 2" xfId="13349" xr:uid="{6DAE3892-A3C1-4383-A410-08E97DBC7349}"/>
    <cellStyle name="Título 177" xfId="6415" xr:uid="{DBAA417B-7F78-4952-A9BB-638BB50516D9}"/>
    <cellStyle name="Título 177 2" xfId="13350" xr:uid="{960257BD-EA5F-49CE-9E35-95A8928CE890}"/>
    <cellStyle name="Título 178" xfId="6416" xr:uid="{B07E1CC1-FFFD-4FF3-B2D9-9AB6FCE8B801}"/>
    <cellStyle name="Título 178 2" xfId="13351" xr:uid="{7E156EFB-B459-4157-8831-D7E152D28D3E}"/>
    <cellStyle name="Título 179" xfId="6417" xr:uid="{FFE19039-DC61-4409-928B-C7B4A2FA4B7A}"/>
    <cellStyle name="Título 179 2" xfId="13352" xr:uid="{D1E8521A-F2AF-4164-A700-75AAF514265A}"/>
    <cellStyle name="Titulo 18" xfId="8037" xr:uid="{28AAE00B-CFE3-40E4-A59C-7E2910984AEC}"/>
    <cellStyle name="Título 18" xfId="1196" xr:uid="{B300A21F-E708-4390-9608-2794262755D0}"/>
    <cellStyle name="Titulo 18 10" xfId="15400" xr:uid="{ECC59A58-2E1A-4F86-A243-5E4B582398CB}"/>
    <cellStyle name="Título 18 10" xfId="27256" xr:uid="{A66CCBF8-72A3-445E-9D04-015775DD30BA}"/>
    <cellStyle name="Titulo 18 10 2" xfId="20977" xr:uid="{0D9A30CB-B083-4387-AAED-C0550D1FA2FA}"/>
    <cellStyle name="Titulo 18 10 3" xfId="29348" xr:uid="{3E2245D3-DA32-4558-8A5E-FBCCA8EEED2A}"/>
    <cellStyle name="Titulo 18 10 4" xfId="32372" xr:uid="{884E78E3-2F3E-4691-82D1-7405B656DE96}"/>
    <cellStyle name="Titulo 18 11" xfId="14334" xr:uid="{4D0DEE84-0C40-43E4-AB66-E94954CA09D9}"/>
    <cellStyle name="Título 18 11" xfId="19132" xr:uid="{4D0D810B-2D59-48CE-94C8-1B0D6B5BB032}"/>
    <cellStyle name="Titulo 18 11 2" xfId="20469" xr:uid="{F2CF719C-110C-4318-8738-9413427688CC}"/>
    <cellStyle name="Titulo 18 11 3" xfId="31358" xr:uid="{EEA0E45B-1B8D-40C6-B538-04619A750131}"/>
    <cellStyle name="Titulo 18 12" xfId="15410" xr:uid="{C806648F-ED25-4C23-8A8C-434B1E2EC9D0}"/>
    <cellStyle name="Título 18 12" xfId="38545" xr:uid="{ECC3A688-6A1F-4137-AA29-256D3D63612E}"/>
    <cellStyle name="Titulo 18 12 2" xfId="18253" xr:uid="{8E9890A0-35AF-48C0-B564-860FA50712A4}"/>
    <cellStyle name="Titulo 18 12 3" xfId="32382" xr:uid="{D403562E-2B53-47E0-B22B-115021247DC3}"/>
    <cellStyle name="Titulo 18 13" xfId="14246" xr:uid="{C252A949-416B-4239-92C3-508044DAFADC}"/>
    <cellStyle name="Título 18 13" xfId="38494" xr:uid="{EF615FC0-44F8-47BD-93D2-07E29749104B}"/>
    <cellStyle name="Titulo 18 13 2" xfId="22379" xr:uid="{3035EF94-A6DB-4D89-8454-5BEBBBD3ACF0}"/>
    <cellStyle name="Titulo 18 13 3" xfId="31291" xr:uid="{002A2E08-F66A-4827-86C1-96DD234E6349}"/>
    <cellStyle name="Titulo 18 14" xfId="15404" xr:uid="{EC781AC1-C14F-496E-92DE-B3B6EE0243ED}"/>
    <cellStyle name="Titulo 18 14 2" xfId="20203" xr:uid="{09B98C88-0950-44D0-AB6B-DE135F19A886}"/>
    <cellStyle name="Titulo 18 14 3" xfId="32376" xr:uid="{2AEFDE9E-4B79-4364-80DE-0A254FB640C4}"/>
    <cellStyle name="Titulo 18 15" xfId="14247" xr:uid="{A6CD6E3E-55DB-470E-9BCE-2B43A6208B29}"/>
    <cellStyle name="Titulo 18 15 2" xfId="18562" xr:uid="{C917F8C7-69B8-4538-8393-C94811482211}"/>
    <cellStyle name="Titulo 18 15 3" xfId="31292" xr:uid="{F95ED039-6F6B-41B3-895B-5C8F3D8EE80B}"/>
    <cellStyle name="Titulo 18 16" xfId="17979" xr:uid="{6C21310C-5C85-4DFE-9FA6-686C704FCBDF}"/>
    <cellStyle name="Titulo 18 16 2" xfId="28897" xr:uid="{179837C8-C236-46C3-8808-ABCE4AC47FFB}"/>
    <cellStyle name="Titulo 18 16 3" xfId="34902" xr:uid="{D48BF44D-0219-48CF-835F-5C557311CBFE}"/>
    <cellStyle name="Titulo 18 17" xfId="17890" xr:uid="{9851E41B-48F9-4CF7-AA6A-B1B9BE51BE7A}"/>
    <cellStyle name="Titulo 18 17 2" xfId="28859" xr:uid="{3854431F-45AB-441B-8E2A-A853FD210587}"/>
    <cellStyle name="Titulo 18 17 3" xfId="34859" xr:uid="{B3FE81D7-1253-4DB0-965B-7B56A70128D5}"/>
    <cellStyle name="Titulo 18 18" xfId="22166" xr:uid="{1266758E-B22D-4672-BBFF-5F2DEFEB4592}"/>
    <cellStyle name="Titulo 18 19" xfId="22993" xr:uid="{79F0CD88-AF27-498D-8E1D-76BB6CA25CB6}"/>
    <cellStyle name="Titulo 18 2" xfId="8418" xr:uid="{0D10B044-430B-4A28-BBEE-9A179B48FCF7}"/>
    <cellStyle name="Título 18 2" xfId="6418" xr:uid="{55BE841C-AC17-435B-9242-5C0C7E432EBF}"/>
    <cellStyle name="Titulo 18 2 10" xfId="15411" xr:uid="{C9D57814-73E6-4302-B841-9938CECA3E8D}"/>
    <cellStyle name="Título 18 2 10" xfId="27001" xr:uid="{E466FD34-D686-46D4-88EA-EFD116146691}"/>
    <cellStyle name="Titulo 18 2 10 2" xfId="22135" xr:uid="{E5F2B007-7FE6-4B54-9823-8BCDE9DD50E4}"/>
    <cellStyle name="Titulo 18 2 10 3" xfId="32383" xr:uid="{136311D7-65C8-471F-B613-88C7D34E045C}"/>
    <cellStyle name="Titulo 18 2 11" xfId="14327" xr:uid="{FE8FE82F-B575-4E0D-8EF0-7492FE1E4C92}"/>
    <cellStyle name="Titulo 18 2 11 2" xfId="19717" xr:uid="{DBB538A5-F342-4966-8B35-6C418E49F2EE}"/>
    <cellStyle name="Titulo 18 2 11 3" xfId="31353" xr:uid="{B84BA5CF-8B8F-49DF-A5EF-626BDFEEC141}"/>
    <cellStyle name="Titulo 18 2 12" xfId="15406" xr:uid="{ADF73C48-A3AE-42B1-9807-05AF8E917EDC}"/>
    <cellStyle name="Titulo 18 2 12 2" xfId="20749" xr:uid="{11A865DC-B0E2-4B48-B978-A8227D9A1AA0}"/>
    <cellStyle name="Titulo 18 2 12 3" xfId="32378" xr:uid="{D902AC27-46ED-4C88-950F-F9556A5E1389}"/>
    <cellStyle name="Titulo 18 2 13" xfId="14211" xr:uid="{7FC0B567-64EC-42C6-869C-D2F3DB3EC0AF}"/>
    <cellStyle name="Titulo 18 2 13 2" xfId="26189" xr:uid="{646FB5A6-934E-42D3-945D-C44B499616E9}"/>
    <cellStyle name="Titulo 18 2 13 3" xfId="31263" xr:uid="{51086529-427C-4A62-B543-E07F69CDBF71}"/>
    <cellStyle name="Titulo 18 2 14" xfId="17980" xr:uid="{E4646BA7-66EE-4963-84DA-17BB3D38E3C7}"/>
    <cellStyle name="Titulo 18 2 14 2" xfId="28898" xr:uid="{A890F552-01F3-4087-8DB4-8C9DB82211AE}"/>
    <cellStyle name="Titulo 18 2 14 3" xfId="34903" xr:uid="{D4119079-8AAC-4505-B128-6195D24B6B0B}"/>
    <cellStyle name="Titulo 18 2 15" xfId="17889" xr:uid="{FC8CFB8B-F278-442F-8EE4-68C28CCD57E7}"/>
    <cellStyle name="Titulo 18 2 15 2" xfId="28858" xr:uid="{A771DE9B-B28E-411F-9DE5-A82EA259EA8A}"/>
    <cellStyle name="Titulo 18 2 15 3" xfId="34858" xr:uid="{B2D4D7B5-A8C0-404C-8CC1-CBF9C95834F6}"/>
    <cellStyle name="Titulo 18 2 16" xfId="26520" xr:uid="{B7C9DDD3-B20B-415E-8F67-9A8B8FB7FC03}"/>
    <cellStyle name="Titulo 18 2 16 2" xfId="37471" xr:uid="{78783A18-7CF7-41E6-8A0A-68B3A4406053}"/>
    <cellStyle name="Titulo 18 2 2" xfId="15418" xr:uid="{71B96A71-E0EA-45C2-82BE-CF2C42B69FEF}"/>
    <cellStyle name="Título 18 2 2" xfId="13355" xr:uid="{17CCE8A1-3C4C-4152-82C8-8C56FE084305}"/>
    <cellStyle name="Titulo 18 2 2 2" xfId="23528" xr:uid="{7DE04DE2-1FEF-4167-8CDB-CD2E32AA4F5A}"/>
    <cellStyle name="Titulo 18 2 2 3" xfId="29362" xr:uid="{30CC36CA-2721-4EE3-B903-6C47CC343711}"/>
    <cellStyle name="Titulo 18 2 2 4" xfId="32390" xr:uid="{BE785640-C96F-477E-8E5D-3F0740ADC62F}"/>
    <cellStyle name="Titulo 18 2 3" xfId="14192" xr:uid="{3C5B3F1D-ECDA-4255-981B-646F3DD2FC73}"/>
    <cellStyle name="Título 18 2 3" xfId="22168" xr:uid="{E3D0AF02-E988-4F6C-BCCE-9F2E906396FC}"/>
    <cellStyle name="Titulo 18 2 3 2" xfId="26121" xr:uid="{2E20501A-7926-4EF3-8C0C-B792CC711F5F}"/>
    <cellStyle name="Titulo 18 2 3 3" xfId="27509" xr:uid="{0E60E20E-D27D-4A34-8A4B-EB9DB5E193DC}"/>
    <cellStyle name="Titulo 18 2 3 4" xfId="31252" xr:uid="{72EC7870-30AB-4875-90E1-5BA24014C66D}"/>
    <cellStyle name="Titulo 18 2 4" xfId="15408" xr:uid="{A46900DC-A07B-4A2A-A09C-717A038901DB}"/>
    <cellStyle name="Título 18 2 4" xfId="22994" xr:uid="{88AB7675-B42B-4725-A6D3-6C668BFB5EF0}"/>
    <cellStyle name="Titulo 18 2 4 2" xfId="21962" xr:uid="{39BC28E8-4D5A-472B-8062-0203FC55C5B8}"/>
    <cellStyle name="Titulo 18 2 4 3" xfId="29354" xr:uid="{D1A852B2-A294-4955-8A91-9B6498F4B66A}"/>
    <cellStyle name="Titulo 18 2 4 4" xfId="32380" xr:uid="{4D7EB5EC-13E2-4CB5-A5FE-A79C49FFB64A}"/>
    <cellStyle name="Titulo 18 2 5" xfId="14196" xr:uid="{AC4F52C2-7B77-472B-81B9-7388CDA6D3EA}"/>
    <cellStyle name="Título 18 2 5" xfId="22390" xr:uid="{32FC3985-5081-470B-A4FA-2A94B09EBADB}"/>
    <cellStyle name="Titulo 18 2 5 2" xfId="25791" xr:uid="{BDE77D5C-3AFD-4B11-91B9-61EE1D5BBE11}"/>
    <cellStyle name="Titulo 18 2 5 3" xfId="27173" xr:uid="{177CDBDF-B8DA-4A22-9DBA-2962AE9937B4}"/>
    <cellStyle name="Titulo 18 2 5 4" xfId="31256" xr:uid="{921319BE-0833-4834-8439-EFAA9A430FA3}"/>
    <cellStyle name="Titulo 18 2 6" xfId="15403" xr:uid="{8AB21AF8-E147-4917-AC67-852C1B4DFA13}"/>
    <cellStyle name="Título 18 2 6" xfId="24537" xr:uid="{1828D7A2-EDD2-4F4D-9F8A-D6817DD7D1B3}"/>
    <cellStyle name="Titulo 18 2 6 2" xfId="20976" xr:uid="{DCDC93DA-796A-48E0-8561-1B7D7187B26E}"/>
    <cellStyle name="Titulo 18 2 6 3" xfId="29351" xr:uid="{ED4222F1-E735-4ADA-9801-95458835631D}"/>
    <cellStyle name="Titulo 18 2 6 4" xfId="32375" xr:uid="{0191000E-5E5D-446A-A720-4B0CABABEEE8}"/>
    <cellStyle name="Titulo 18 2 7" xfId="14242" xr:uid="{058916FD-43D8-4484-A433-07DD27E65A31}"/>
    <cellStyle name="Título 18 2 7" xfId="24114" xr:uid="{BA80438F-FFEB-4AF5-A7D5-B16C48CE8BEC}"/>
    <cellStyle name="Titulo 18 2 7 2" xfId="22378" xr:uid="{07DC3B82-AE12-4530-B04E-D0AA1627A24B}"/>
    <cellStyle name="Titulo 18 2 7 3" xfId="27077" xr:uid="{7F5BEDD4-7616-4B7C-8367-82E54EA04135}"/>
    <cellStyle name="Titulo 18 2 7 4" xfId="31290" xr:uid="{DD2BC3F3-C956-422B-B291-9FDCE6DB7701}"/>
    <cellStyle name="Titulo 18 2 8" xfId="15401" xr:uid="{CC2801F6-C0A6-4FC8-A17C-AA74348FAC54}"/>
    <cellStyle name="Título 18 2 8" xfId="21079" xr:uid="{0E8C2167-6A02-4B90-90A6-5E0E30DBDF62}"/>
    <cellStyle name="Titulo 18 2 8 2" xfId="19318" xr:uid="{B2D7DBB7-13CB-44B2-89FF-CA724A5A31D5}"/>
    <cellStyle name="Titulo 18 2 8 3" xfId="29349" xr:uid="{48B8B0C2-BBE3-4DAD-A70C-6E330714146E}"/>
    <cellStyle name="Titulo 18 2 8 4" xfId="32373" xr:uid="{97664B14-D8FA-4584-8E60-466965B90591}"/>
    <cellStyle name="Titulo 18 2 9" xfId="14204" xr:uid="{B6D4682D-3EED-4456-AC3B-78BB623038B6}"/>
    <cellStyle name="Título 18 2 9" xfId="21953" xr:uid="{12151487-7C83-44E6-AA29-A7E211B17E2D}"/>
    <cellStyle name="Titulo 18 2 9 2" xfId="25973" xr:uid="{6A318C57-C498-48FA-A743-DCF4075B9F95}"/>
    <cellStyle name="Titulo 18 2 9 3" xfId="26946" xr:uid="{78B1BFF2-C9ED-476E-A086-FF401F48F3E7}"/>
    <cellStyle name="Titulo 18 2 9 4" xfId="31260" xr:uid="{5286C56C-8AB6-4300-967D-40F0CF2D2E0D}"/>
    <cellStyle name="Titulo 18 20" xfId="22388" xr:uid="{AC16DCE0-586B-429C-8AE7-37258CAA7591}"/>
    <cellStyle name="Titulo 18 21" xfId="25474" xr:uid="{832EA094-4A40-4529-854B-233409A94935}"/>
    <cellStyle name="Titulo 18 21 2" xfId="21113" xr:uid="{2D9D3F1B-8840-46F7-B4F7-E278D6D4FF50}"/>
    <cellStyle name="Titulo 18 21 3" xfId="36782" xr:uid="{317CC46B-348E-4E09-81B1-92E1AFDCB021}"/>
    <cellStyle name="Titulo 18 22" xfId="24400" xr:uid="{C987F948-A0BE-4A8B-AA92-5CB26CF88A1F}"/>
    <cellStyle name="Titulo 18 22 2" xfId="18850" xr:uid="{4C142D01-122D-4FD3-850B-F510FFA8BC2A}"/>
    <cellStyle name="Titulo 18 22 2 2" xfId="35348" xr:uid="{F346874B-78AD-4AE7-9774-C2730ADC4455}"/>
    <cellStyle name="Titulo 18 23" xfId="23248" xr:uid="{572003AD-C0E6-49F9-B46A-58E79E6926E2}"/>
    <cellStyle name="Titulo 18 24" xfId="26357" xr:uid="{4A8D01AE-95A2-44CE-9D60-82B783A29958}"/>
    <cellStyle name="Titulo 18 25" xfId="26860" xr:uid="{62443871-5E76-4DF6-ACF2-F04A18CD9162}"/>
    <cellStyle name="Titulo 18 26" xfId="29902" xr:uid="{9F78E66B-E890-4F3C-AEE1-68D82DB1A3FE}"/>
    <cellStyle name="Titulo 18 3" xfId="13353" xr:uid="{56A03E9F-38BB-4C4B-9563-8833892136DD}"/>
    <cellStyle name="Título 18 3" xfId="13354" xr:uid="{EB0F706D-0E92-452C-928E-5F41695A5D08}"/>
    <cellStyle name="Titulo 18 4" xfId="15416" xr:uid="{71846E5C-A6F6-4BED-8BC6-8DC7DDBDE189}"/>
    <cellStyle name="Título 18 4" xfId="19788" xr:uid="{CFC46D40-3974-4505-AD61-53BF96655E2C}"/>
    <cellStyle name="Titulo 18 4 2" xfId="21966" xr:uid="{8ED151A9-3FDA-4D75-94CC-043979206EDB}"/>
    <cellStyle name="Titulo 18 4 3" xfId="29360" xr:uid="{768E2102-1C43-4EA6-98DA-99311C72D4FD}"/>
    <cellStyle name="Titulo 18 4 4" xfId="32388" xr:uid="{0FE79E76-3862-4432-9253-34F3FA403DA5}"/>
    <cellStyle name="Titulo 18 5" xfId="14193" xr:uid="{D88FC689-5A37-4BC9-ADF8-CE69A6C511EA}"/>
    <cellStyle name="Título 18 5" xfId="21103" xr:uid="{AFE90D72-7E85-44C3-809B-57480DABAC5C}"/>
    <cellStyle name="Titulo 18 5 2" xfId="21199" xr:uid="{EED7203D-F574-4084-9E84-FEEFAFC48B53}"/>
    <cellStyle name="Titulo 18 5 3" xfId="27575" xr:uid="{38209873-CE4D-4DB2-A619-3DC172144293}"/>
    <cellStyle name="Titulo 18 5 4" xfId="31253" xr:uid="{598831B2-BFBD-4FC3-9704-4B452F96A89D}"/>
    <cellStyle name="Titulo 18 6" xfId="15405" xr:uid="{EC256A1A-3C80-43F8-BCD2-924AC72F8EE8}"/>
    <cellStyle name="Título 18 6" xfId="21225" xr:uid="{2E9DACEC-EACF-4AC4-BA03-F5CBDF8B38F1}"/>
    <cellStyle name="Titulo 18 6 2" xfId="20051" xr:uid="{F157BA94-88ED-4CF1-BD4C-1521B3B408B1}"/>
    <cellStyle name="Titulo 18 6 3" xfId="29352" xr:uid="{8062AE03-F604-4333-A1EE-33B886842328}"/>
    <cellStyle name="Titulo 18 6 4" xfId="32377" xr:uid="{91438A16-5F75-4B45-9E16-978797AA599E}"/>
    <cellStyle name="Titulo 18 7" xfId="14197" xr:uid="{8D0623FF-5773-4F96-9327-25E30B50C704}"/>
    <cellStyle name="Título 18 7" xfId="23845" xr:uid="{0CC9ECCE-7E0D-4C4B-85D1-0C4E48D70198}"/>
    <cellStyle name="Titulo 18 7 2" xfId="26197" xr:uid="{2F44EC08-9129-4EA0-BB3B-DD50F4ABE69C}"/>
    <cellStyle name="Titulo 18 7 3" xfId="27194" xr:uid="{67295D7D-1F10-4238-9CD4-7596253AF937}"/>
    <cellStyle name="Titulo 18 7 4" xfId="31257" xr:uid="{3AEF5640-C2AF-4001-B688-37D48FFE9D07}"/>
    <cellStyle name="Titulo 18 8" xfId="15402" xr:uid="{D9E4C067-B892-402E-9A32-708391BEDD0F}"/>
    <cellStyle name="Título 18 8" xfId="24542" xr:uid="{1308A433-5F77-467D-B38B-59A463E499F7}"/>
    <cellStyle name="Titulo 18 8 2" xfId="18728" xr:uid="{69FA1491-682D-456B-BCD0-A18A5725ABE0}"/>
    <cellStyle name="Titulo 18 8 3" xfId="29350" xr:uid="{1DC59A13-1B7D-4214-AFD3-1D9F0A4B0665}"/>
    <cellStyle name="Titulo 18 8 4" xfId="32374" xr:uid="{C7400277-43BE-4078-AD5F-9A43A887E3FD}"/>
    <cellStyle name="Titulo 18 9" xfId="14203" xr:uid="{FDEAB7B1-B4DF-46EF-9C75-CE4760C6CBA3}"/>
    <cellStyle name="Título 18 9" xfId="18828" xr:uid="{0F756D9B-DCA1-49BA-BC52-0C0C9A48D501}"/>
    <cellStyle name="Titulo 18 9 2" xfId="26713" xr:uid="{8E89F0FC-8D66-4392-B5F6-260865952500}"/>
    <cellStyle name="Titulo 18 9 3" xfId="27075" xr:uid="{02AF498B-B743-4320-881A-CD780D50C747}"/>
    <cellStyle name="Titulo 18 9 4" xfId="31259" xr:uid="{07F44F1F-665A-447E-B4D3-885BE450D8C5}"/>
    <cellStyle name="Título 180" xfId="6419" xr:uid="{AD123558-E7E2-4AA2-8915-0A413C5C6575}"/>
    <cellStyle name="Título 180 2" xfId="13356" xr:uid="{BD2D7DDD-9DD6-4450-9E74-440158FBCC63}"/>
    <cellStyle name="Título 181" xfId="6420" xr:uid="{7B80D9E6-3C71-4A9D-8E70-C70ED1865AFC}"/>
    <cellStyle name="Título 181 2" xfId="13357" xr:uid="{A03F88A7-F860-4897-92AA-E882D28B2B94}"/>
    <cellStyle name="Título 182" xfId="6421" xr:uid="{0F10B39B-E920-43A5-968F-31B0B99D8DE1}"/>
    <cellStyle name="Título 182 2" xfId="13358" xr:uid="{E93AD833-3054-4968-B720-A6AC15CD79A5}"/>
    <cellStyle name="Título 183" xfId="6422" xr:uid="{AD57618B-DA9A-427B-B2F5-0F86880D88D9}"/>
    <cellStyle name="Título 183 2" xfId="13359" xr:uid="{6D226922-1CE3-499E-87EB-1F59169D2B37}"/>
    <cellStyle name="Título 184" xfId="6423" xr:uid="{6968D9FF-E814-4F56-9FA5-5854D7A4D932}"/>
    <cellStyle name="Título 184 2" xfId="13360" xr:uid="{DE28CBF5-E758-4D11-BD87-FE298A14FB18}"/>
    <cellStyle name="Título 185" xfId="6424" xr:uid="{391CA6B1-81C1-47B2-8BA0-156CC632AD35}"/>
    <cellStyle name="Título 185 2" xfId="13361" xr:uid="{59177588-9733-4805-A0F1-9A0B2AB57061}"/>
    <cellStyle name="Título 186" xfId="6425" xr:uid="{5CEA878F-33C2-478A-B22A-B96ACD2060FD}"/>
    <cellStyle name="Título 186 2" xfId="13362" xr:uid="{C5B106CB-FC8F-4D04-8124-76FBB298D965}"/>
    <cellStyle name="Título 187" xfId="6426" xr:uid="{22108AB8-EF84-43E5-8379-BA86299801FF}"/>
    <cellStyle name="Título 187 2" xfId="13363" xr:uid="{15292D61-D117-4979-BDD4-5CF7E8E7DDBB}"/>
    <cellStyle name="Título 188" xfId="6427" xr:uid="{D70F2FBC-5AA9-4DBA-9E58-1CBCC628B3D2}"/>
    <cellStyle name="Título 188 2" xfId="13364" xr:uid="{6918DA44-6825-4F7E-8BC9-0B488E9AC209}"/>
    <cellStyle name="Título 189" xfId="6428" xr:uid="{66009811-A9CE-4D0A-B0DB-EDA92010E24E}"/>
    <cellStyle name="Título 189 2" xfId="13365" xr:uid="{19AEA5F1-B090-4D27-8650-B5FEFDCD1038}"/>
    <cellStyle name="Titulo 19" xfId="8223" xr:uid="{92EA5F8A-48F7-40DB-97F9-459BD84BA0F6}"/>
    <cellStyle name="Título 19" xfId="1226" xr:uid="{C14D34F5-38D9-4F57-A5A3-332D8FA83E46}"/>
    <cellStyle name="Titulo 19 10" xfId="15412" xr:uid="{34C94AC2-48B0-46B7-8526-97E5A783354F}"/>
    <cellStyle name="Título 19 10" xfId="20942" xr:uid="{6B1EECC5-3865-4743-8AA1-46F138B3CFDA}"/>
    <cellStyle name="Titulo 19 10 2" xfId="23522" xr:uid="{005B4D8A-35A5-4AAA-8391-3EDA7592F88C}"/>
    <cellStyle name="Titulo 19 10 3" xfId="29356" xr:uid="{D42986A4-2F96-4774-9928-EA87313B7A6E}"/>
    <cellStyle name="Titulo 19 10 4" xfId="32384" xr:uid="{D72D2BB4-518A-4FC4-8240-20AE516619C5}"/>
    <cellStyle name="Titulo 19 11" xfId="14185" xr:uid="{F4FEB784-9BE4-4D99-B90C-874A3AFEC533}"/>
    <cellStyle name="Título 19 11" xfId="20978" xr:uid="{1D04263C-DAB4-4B68-808C-6FE23F22FB19}"/>
    <cellStyle name="Titulo 19 11 2" xfId="26717" xr:uid="{013C50D2-55BE-457F-AF4E-93E3B684EA12}"/>
    <cellStyle name="Titulo 19 11 3" xfId="31250" xr:uid="{2C994960-6222-4616-83B8-A4C4B170389B}"/>
    <cellStyle name="Titulo 19 12" xfId="15422" xr:uid="{50CD0429-BD4D-4762-8797-A7669163AE32}"/>
    <cellStyle name="Título 19 12" xfId="38546" xr:uid="{6E157D35-ABAB-4B54-94CB-3B9E36F7C5B8}"/>
    <cellStyle name="Titulo 19 12 2" xfId="21831" xr:uid="{8D6211BA-4C30-47D7-A717-78EE79C8842B}"/>
    <cellStyle name="Titulo 19 12 3" xfId="32394" xr:uid="{E7E87DEA-C2C2-4687-81BD-9223C8768DC5}"/>
    <cellStyle name="Titulo 19 13" xfId="14194" xr:uid="{3C6C7A88-A1B6-40B9-A553-62C739AF7FC6}"/>
    <cellStyle name="Título 19 13" xfId="38493" xr:uid="{23268C79-52A9-4740-B1B1-B0D256940E63}"/>
    <cellStyle name="Titulo 19 13 2" xfId="26196" xr:uid="{A89A9951-2839-439E-885C-969CCE584F36}"/>
    <cellStyle name="Titulo 19 13 3" xfId="31254" xr:uid="{4F082D9B-B558-412C-8320-629AF3FB22C8}"/>
    <cellStyle name="Titulo 19 14" xfId="15420" xr:uid="{49D290AD-CA43-4400-82D5-94C7D735D8C9}"/>
    <cellStyle name="Titulo 19 14 2" xfId="21315" xr:uid="{008FBD50-EC7C-49B1-AA38-F9551A33EB3A}"/>
    <cellStyle name="Titulo 19 14 3" xfId="32392" xr:uid="{061E8A17-D8FC-440C-99E7-6D31E00667EB}"/>
    <cellStyle name="Titulo 19 15" xfId="14198" xr:uid="{33F4D5CE-C871-4171-9E0A-ED68E0BDC9FF}"/>
    <cellStyle name="Titulo 19 15 2" xfId="26714" xr:uid="{ECBEA3E9-CBF3-4321-AD23-73619677CBBF}"/>
    <cellStyle name="Titulo 19 15 3" xfId="31258" xr:uid="{C711E2F5-F280-4A52-9FCF-FD8099C5A087}"/>
    <cellStyle name="Titulo 19 16" xfId="17981" xr:uid="{35239E20-0DBB-4FC1-B692-841625A68EE4}"/>
    <cellStyle name="Titulo 19 16 2" xfId="28899" xr:uid="{DE698D74-6F30-495B-8A33-3BC0239E40FA}"/>
    <cellStyle name="Titulo 19 16 3" xfId="34904" xr:uid="{CED414D8-8770-491D-9D85-6AEB3815B0FB}"/>
    <cellStyle name="Titulo 19 17" xfId="17888" xr:uid="{6E295B4F-893E-4A9F-805F-9E0270AF1687}"/>
    <cellStyle name="Titulo 19 17 2" xfId="28857" xr:uid="{65D3ACA7-0889-4037-8AC2-551BED908852}"/>
    <cellStyle name="Titulo 19 17 3" xfId="34857" xr:uid="{60C4F7C7-3AE8-4188-84D9-FEDE832A891B}"/>
    <cellStyle name="Titulo 19 18" xfId="22173" xr:uid="{DD9521A2-E46E-4BB2-8571-39604F6CA1DB}"/>
    <cellStyle name="Titulo 19 19" xfId="22996" xr:uid="{3F21A6FC-F366-4816-8613-872EBA50B8AD}"/>
    <cellStyle name="Titulo 19 2" xfId="9364" xr:uid="{1BBF585F-5412-489F-A575-BA195C423438}"/>
    <cellStyle name="Título 19 2" xfId="6429" xr:uid="{313E6F77-9934-4FEB-BBCE-7ADD14AA2779}"/>
    <cellStyle name="Titulo 19 2 10" xfId="15423" xr:uid="{737E9C3B-4B08-4C4F-973C-EB3E36DF06DD}"/>
    <cellStyle name="Título 19 2 10" xfId="19346" xr:uid="{8E4663E0-6A6A-4D46-9489-9871D72F216D}"/>
    <cellStyle name="Titulo 19 2 10 2" xfId="21969" xr:uid="{D98F6396-E3F0-4423-B83E-3E5C0B943FCE}"/>
    <cellStyle name="Titulo 19 2 10 3" xfId="32395" xr:uid="{289DD219-71EE-483B-942E-347DDEFD7659}"/>
    <cellStyle name="Titulo 19 2 11" xfId="14191" xr:uid="{0FD0F175-20BE-4247-AC94-5F7DC6D34BA3}"/>
    <cellStyle name="Titulo 19 2 11 2" xfId="26716" xr:uid="{A4A65AB2-4E65-4C83-92CB-3152903E8B8D}"/>
    <cellStyle name="Titulo 19 2 11 3" xfId="31251" xr:uid="{71CE176F-516B-4CDB-98FA-04353E082886}"/>
    <cellStyle name="Titulo 19 2 12" xfId="15421" xr:uid="{813DF207-BEAC-4205-A75B-6EE634480791}"/>
    <cellStyle name="Titulo 19 2 12 2" xfId="23533" xr:uid="{9D09A6A5-BB36-44C6-8BB9-63D949F15B0D}"/>
    <cellStyle name="Titulo 19 2 12 3" xfId="32393" xr:uid="{5F31EB60-403C-4A66-8B16-85C7614B22FF}"/>
    <cellStyle name="Titulo 19 2 13" xfId="14195" xr:uid="{CC7B8AA5-A276-4204-8588-0E3455E2DE28}"/>
    <cellStyle name="Titulo 19 2 13 2" xfId="26715" xr:uid="{112FDCF7-6A71-4065-997D-A02F777EEF88}"/>
    <cellStyle name="Titulo 19 2 13 3" xfId="31255" xr:uid="{00F0EA45-4889-42A2-9ED8-324BA2C31A35}"/>
    <cellStyle name="Titulo 19 2 14" xfId="17982" xr:uid="{C8A46EF7-02A7-460E-9AC0-5BA8A1697B4E}"/>
    <cellStyle name="Titulo 19 2 14 2" xfId="28900" xr:uid="{45113731-8A92-4FA5-8B85-DCBBB9835FA7}"/>
    <cellStyle name="Titulo 19 2 14 3" xfId="34905" xr:uid="{981D53D0-7793-4499-BF51-78A7DF28FBDD}"/>
    <cellStyle name="Titulo 19 2 15" xfId="17887" xr:uid="{E7E56B77-0E96-4F10-AD7E-131247776DCD}"/>
    <cellStyle name="Titulo 19 2 15 2" xfId="28856" xr:uid="{01A30A70-579E-4EE6-8E6C-4B2C2A0D0444}"/>
    <cellStyle name="Titulo 19 2 15 3" xfId="34856" xr:uid="{32104723-93CC-419F-8D1F-AB6DAD1CC57C}"/>
    <cellStyle name="Titulo 19 2 16" xfId="26458" xr:uid="{C56EAF19-A8E8-4364-9CF5-85316D484097}"/>
    <cellStyle name="Titulo 19 2 16 2" xfId="37425" xr:uid="{7C62FCBE-4370-4DE4-B74A-6436EEF344FB}"/>
    <cellStyle name="Titulo 19 2 2" xfId="15425" xr:uid="{5E9B6228-AD30-42AB-BA5F-008213542983}"/>
    <cellStyle name="Título 19 2 2" xfId="13368" xr:uid="{4EF25F8E-0F95-428C-BD82-09F2716FCAA3}"/>
    <cellStyle name="Titulo 19 2 2 2" xfId="22660" xr:uid="{9CD2B554-5DCE-4D2B-82F8-F0CEB1B3C6F5}"/>
    <cellStyle name="Titulo 19 2 2 3" xfId="29365" xr:uid="{BB3B210C-E79E-4BBB-8B83-37B586D2D3D9}"/>
    <cellStyle name="Titulo 19 2 2 4" xfId="32397" xr:uid="{B044554B-6238-4984-9025-01324BAD6B7C}"/>
    <cellStyle name="Titulo 19 2 3" xfId="14176" xr:uid="{B9B8EB14-3015-4FF9-AF9E-EFEBF4237275}"/>
    <cellStyle name="Título 19 2 3" xfId="22175" xr:uid="{1F1F605A-BD4F-422B-8E65-468FB56A7252}"/>
    <cellStyle name="Titulo 19 2 3 2" xfId="20044" xr:uid="{2C59DEC3-8079-4C4F-B28B-0F5DC312BAC3}"/>
    <cellStyle name="Titulo 19 2 3 3" xfId="26970" xr:uid="{A17E29C4-B0C9-4244-AF16-DE31150788C5}"/>
    <cellStyle name="Titulo 19 2 3 4" xfId="31244" xr:uid="{25B1D0B3-B0E7-4CBE-85A8-E9ADB7A0A011}"/>
    <cellStyle name="Titulo 19 2 4" xfId="15419" xr:uid="{766419ED-59F9-427F-B36A-748710CC7CEA}"/>
    <cellStyle name="Título 19 2 4" xfId="22997" xr:uid="{0CBE739E-D31A-4CC6-98E1-1E89F2B91B6B}"/>
    <cellStyle name="Titulo 19 2 4 2" xfId="21667" xr:uid="{6476042C-86F0-4630-BC3F-F090F119E30B}"/>
    <cellStyle name="Titulo 19 2 4 3" xfId="29363" xr:uid="{6111E5C1-B1B2-4DDF-A369-21D3FBAE815F}"/>
    <cellStyle name="Titulo 19 2 4 4" xfId="32391" xr:uid="{493FE317-970B-4D17-B910-05C0CE0C20CD}"/>
    <cellStyle name="Titulo 19 2 5" xfId="14178" xr:uid="{84BA61A4-249B-43BF-B734-9CFF7BBF6555}"/>
    <cellStyle name="Título 19 2 5" xfId="19823" xr:uid="{60F92247-3578-4AD7-9795-6C5018884042}"/>
    <cellStyle name="Titulo 19 2 5 2" xfId="20529" xr:uid="{F34E4391-47C0-4B6D-8581-AFF843371698}"/>
    <cellStyle name="Titulo 19 2 5 3" xfId="18272" xr:uid="{8815E5AA-8C34-4894-AB24-407B2595E13B}"/>
    <cellStyle name="Titulo 19 2 5 4" xfId="31246" xr:uid="{4919DEC7-60EB-47A3-B9F2-1E604851AA6D}"/>
    <cellStyle name="Titulo 19 2 6" xfId="15415" xr:uid="{DDDB2D78-6235-434B-882E-B6CDFEFE8C79}"/>
    <cellStyle name="Título 19 2 6" xfId="24538" xr:uid="{CDE838F4-C813-41EB-B322-686E4D12B16A}"/>
    <cellStyle name="Titulo 19 2 6 2" xfId="23524" xr:uid="{23702744-3BB8-4D2A-A9D4-109E0E323B19}"/>
    <cellStyle name="Titulo 19 2 6 3" xfId="29359" xr:uid="{2441AED4-142E-423D-9908-FA05512F2FFA}"/>
    <cellStyle name="Titulo 19 2 6 4" xfId="32387" xr:uid="{466DB6D4-8B6D-44B2-AF26-961276099A86}"/>
    <cellStyle name="Titulo 19 2 7" xfId="14183" xr:uid="{1B105D5B-4328-421F-B204-86FA041A1908}"/>
    <cellStyle name="Título 19 2 7" xfId="23739" xr:uid="{A7F089E1-4C2E-4E0A-820B-33BDC1A412D9}"/>
    <cellStyle name="Titulo 19 2 7 2" xfId="25719" xr:uid="{9D2C35B0-433A-437A-92A7-5F833EA332D4}"/>
    <cellStyle name="Titulo 19 2 7 3" xfId="27193" xr:uid="{F6FEC59E-41B9-427F-A7FB-F512FAFF0ED2}"/>
    <cellStyle name="Titulo 19 2 7 4" xfId="31248" xr:uid="{01DB9E08-771C-4D5F-9883-D354988E404D}"/>
    <cellStyle name="Titulo 19 2 8" xfId="15413" xr:uid="{6A8679F6-933A-4220-9F09-AB7D6E9180F5}"/>
    <cellStyle name="Título 19 2 8" xfId="23249" xr:uid="{957BA7A2-EB55-4B30-80A1-9DDBF5EE0179}"/>
    <cellStyle name="Titulo 19 2 8 2" xfId="21965" xr:uid="{D0DF2557-33D1-401F-9493-21410A99F368}"/>
    <cellStyle name="Titulo 19 2 8 3" xfId="29357" xr:uid="{1BEB7BAC-014F-42BE-A71E-61EE52704F0F}"/>
    <cellStyle name="Titulo 19 2 8 4" xfId="32385" xr:uid="{51434282-048F-48E8-A2CB-94A98BC30CEF}"/>
    <cellStyle name="Titulo 19 2 9" xfId="14184" xr:uid="{DFF68506-49CF-4936-AC80-82BCCC3DC7A8}"/>
    <cellStyle name="Título 19 2 9" xfId="18290" xr:uid="{05A5D4FA-1654-448F-A539-79B731151899}"/>
    <cellStyle name="Titulo 19 2 9 2" xfId="26198" xr:uid="{35A0BCE9-ACBD-4489-B32A-D6D2935B6B87}"/>
    <cellStyle name="Titulo 19 2 9 3" xfId="20998" xr:uid="{744A2D70-8059-4B35-A68F-365A2F69C5A9}"/>
    <cellStyle name="Titulo 19 2 9 4" xfId="31249" xr:uid="{091B6727-3E93-4B85-A01F-AE17E9E0F9EF}"/>
    <cellStyle name="Titulo 19 20" xfId="19822" xr:uid="{E6977513-7E84-45CD-A18E-C5E36EF9095E}"/>
    <cellStyle name="Titulo 19 21" xfId="25590" xr:uid="{460E1141-6241-47CF-89B2-D6EDB3B63304}"/>
    <cellStyle name="Titulo 19 21 2" xfId="26265" xr:uid="{047ACDE8-ECEF-4B69-8FD9-5D8705E7EC29}"/>
    <cellStyle name="Titulo 19 21 3" xfId="36851" xr:uid="{F988866F-0CEF-44B5-8EEC-667207819C49}"/>
    <cellStyle name="Titulo 19 22" xfId="24071" xr:uid="{319DAFE7-E9E3-4B48-ABDE-3B528566A244}"/>
    <cellStyle name="Titulo 19 22 2" xfId="26389" xr:uid="{47719400-1763-4A64-A5E8-9A25236755AE}"/>
    <cellStyle name="Titulo 19 22 2 2" xfId="37356" xr:uid="{2A420542-2F7E-49EB-81AB-37FC71CB7830}"/>
    <cellStyle name="Titulo 19 23" xfId="19653" xr:uid="{93ED190A-CC4B-41DB-A42C-129EDC4730F9}"/>
    <cellStyle name="Titulo 19 24" xfId="27457" xr:uid="{CE5B6BC2-DB81-45FD-9C8D-A100823E922F}"/>
    <cellStyle name="Titulo 19 25" xfId="26370" xr:uid="{12E5A869-9A8B-4544-9AC3-BAD05572D7D1}"/>
    <cellStyle name="Titulo 19 26" xfId="29959" xr:uid="{5C851FF6-9644-445C-8239-7FDFB29D0BDB}"/>
    <cellStyle name="Titulo 19 3" xfId="13366" xr:uid="{2B42BA8D-0C8E-49B4-BD78-0F7255662563}"/>
    <cellStyle name="Título 19 3" xfId="13367" xr:uid="{70CE661B-6584-4458-A1A7-94984F2D7AAE}"/>
    <cellStyle name="Titulo 19 4" xfId="15424" xr:uid="{FFF11751-FF5B-444B-9597-E4FE87BED2AB}"/>
    <cellStyle name="Título 19 4" xfId="19791" xr:uid="{19498565-34FC-49C7-824E-FF0CD4F402F0}"/>
    <cellStyle name="Titulo 19 4 2" xfId="19525" xr:uid="{A52C0363-2FDA-4FC8-8A1C-E054B26B8040}"/>
    <cellStyle name="Titulo 19 4 3" xfId="29364" xr:uid="{C4EE3E62-597C-4E8A-A1A0-181551213791}"/>
    <cellStyle name="Titulo 19 4 4" xfId="32396" xr:uid="{3409D3BC-D01F-4D98-9F76-62B939485E33}"/>
    <cellStyle name="Titulo 19 5" xfId="14177" xr:uid="{2369525B-29BC-4754-9EB5-3E0CB5481831}"/>
    <cellStyle name="Título 19 5" xfId="21100" xr:uid="{E936D8D5-FB25-4CA1-B2DC-692F211C1BB9}"/>
    <cellStyle name="Titulo 19 5 2" xfId="21354" xr:uid="{4F1C314C-080D-46CC-AF89-08BFE982C89F}"/>
    <cellStyle name="Titulo 19 5 3" xfId="27125" xr:uid="{931AC6FF-D10B-4461-8E9B-47BA09C6C609}"/>
    <cellStyle name="Titulo 19 5 4" xfId="31245" xr:uid="{E510A382-F22C-4EE7-841E-2E562987F1FD}"/>
    <cellStyle name="Titulo 19 6" xfId="15417" xr:uid="{CC6076EE-7531-4646-BF66-A9F4CDC5E70A}"/>
    <cellStyle name="Título 19 6" xfId="20939" xr:uid="{59FCED7F-AAE0-416C-8253-DFD4E7C86F35}"/>
    <cellStyle name="Titulo 19 6 2" xfId="18967" xr:uid="{BA42E030-1809-4F80-91A8-D766CCA969F3}"/>
    <cellStyle name="Titulo 19 6 3" xfId="29361" xr:uid="{2D1C7862-6EDF-486C-B9BD-7087F5DE7186}"/>
    <cellStyle name="Titulo 19 6 4" xfId="32389" xr:uid="{7965F71C-D263-4076-A2B4-88E33C836A35}"/>
    <cellStyle name="Titulo 19 7" xfId="14181" xr:uid="{26A77159-1BDB-4415-81B2-D2FCF259EF6D}"/>
    <cellStyle name="Título 19 7" xfId="23870" xr:uid="{DBF3386F-4694-4382-AE0E-B5CC7EB9A6F6}"/>
    <cellStyle name="Titulo 19 7 2" xfId="26195" xr:uid="{E424A67F-716A-4422-BBA3-AEBA7B98C6E2}"/>
    <cellStyle name="Titulo 19 7 3" xfId="19577" xr:uid="{262E8DDD-DCED-44C9-A6C3-78032A845272}"/>
    <cellStyle name="Titulo 19 7 4" xfId="31247" xr:uid="{581E02DD-A62E-410C-82BA-899E0DAF3295}"/>
    <cellStyle name="Titulo 19 8" xfId="15414" xr:uid="{190A19E5-DDDC-49B2-ABD9-0155476CF291}"/>
    <cellStyle name="Título 19 8" xfId="27418" xr:uid="{D72B5E45-1AA2-4E63-B39C-4AE60E046167}"/>
    <cellStyle name="Titulo 19 8 2" xfId="20026" xr:uid="{856E4FEA-6BA8-478F-B5B7-C3DD1AF66824}"/>
    <cellStyle name="Titulo 19 8 3" xfId="29358" xr:uid="{5BAB8EB4-FD3B-48BA-81F8-288B23FE5B17}"/>
    <cellStyle name="Titulo 19 8 4" xfId="32386" xr:uid="{0AC8ABC8-ADBA-4C5C-8584-2E5853EBA289}"/>
    <cellStyle name="Titulo 19 9" xfId="14345" xr:uid="{372A6D82-4B19-49C7-8D53-19617938FB87}"/>
    <cellStyle name="Título 19 9" xfId="21265" xr:uid="{ADD5EFAA-8054-4D13-837F-2A9C7149E091}"/>
    <cellStyle name="Titulo 19 9 2" xfId="18772" xr:uid="{AF2590A3-208F-4DFF-ACF8-AE1195C18730}"/>
    <cellStyle name="Titulo 19 9 3" xfId="23645" xr:uid="{22BD3D3D-9F25-488F-B99F-019B1DDBC7A5}"/>
    <cellStyle name="Titulo 19 9 4" xfId="31369" xr:uid="{8133F87A-D017-44E1-AE82-F87AA158FE07}"/>
    <cellStyle name="Título 190" xfId="6430" xr:uid="{A4F13CAE-633A-4712-8B8B-8229DB667780}"/>
    <cellStyle name="Título 190 2" xfId="13369" xr:uid="{BF9E9877-7752-44C3-96A1-97652E5900EC}"/>
    <cellStyle name="Título 191" xfId="6431" xr:uid="{0C107A3A-29E3-490B-952B-6BC9CD40E9D0}"/>
    <cellStyle name="Título 191 2" xfId="13370" xr:uid="{60A425E8-F99A-4DF8-992F-1F531066C49F}"/>
    <cellStyle name="Título 192" xfId="6432" xr:uid="{D8C50303-6B94-4837-8352-36BF5A0BF05B}"/>
    <cellStyle name="Título 192 2" xfId="13371" xr:uid="{30EAF1D8-E902-45D5-8B70-43D6F3BC56DF}"/>
    <cellStyle name="Título 193" xfId="6433" xr:uid="{4F82A39E-4FD8-4C7F-9DBD-D05878515136}"/>
    <cellStyle name="Título 193 2" xfId="13372" xr:uid="{51C40F99-8191-4FBF-887B-5962297DCD14}"/>
    <cellStyle name="Título 194" xfId="6434" xr:uid="{453C9BF7-66A5-4124-8109-8987CC80E91A}"/>
    <cellStyle name="Título 194 2" xfId="13373" xr:uid="{11CD19CC-38D0-4942-8197-341F0798794B}"/>
    <cellStyle name="Título 195" xfId="6435" xr:uid="{20E86C88-ADFD-432A-AFEF-03197F5D82FD}"/>
    <cellStyle name="Título 195 2" xfId="13374" xr:uid="{BA94B535-A675-427E-A7A8-066BCAE9DA0E}"/>
    <cellStyle name="Título 196" xfId="6436" xr:uid="{25136E27-FCEC-43A3-A2A8-60C8746C5086}"/>
    <cellStyle name="Título 196 2" xfId="13375" xr:uid="{E4FAEB7E-89B4-4B2C-9C65-16CC4783B214}"/>
    <cellStyle name="Título 197" xfId="6437" xr:uid="{1FADB9AD-25BB-4BA2-B83B-FB4ACD1C4BF5}"/>
    <cellStyle name="Título 197 2" xfId="13376" xr:uid="{64BDAC34-7528-4147-960E-3B8D0662C968}"/>
    <cellStyle name="Título 198" xfId="6438" xr:uid="{254100CC-CED6-45C4-9C46-7E987C9DC183}"/>
    <cellStyle name="Título 198 2" xfId="13377" xr:uid="{71F1463A-A3CB-4C8E-904B-C5C3A17CAA98}"/>
    <cellStyle name="Título 199" xfId="6439" xr:uid="{129A5F26-7EDD-4A3C-AA2B-C7B9E78A65ED}"/>
    <cellStyle name="Título 199 2" xfId="13378" xr:uid="{AF42F42D-A63C-4906-9B79-67CD41E68A7B}"/>
    <cellStyle name="Titulo 2" xfId="841" xr:uid="{C6EFCC53-D5D2-4367-AEBA-4CD6E515066B}"/>
    <cellStyle name="Titulo 2 10" xfId="7984" xr:uid="{706F9C94-53BC-4708-878B-59BD0A7FF2D9}"/>
    <cellStyle name="Título 2 10" xfId="1199" xr:uid="{7C0E2456-6C5E-4705-8B48-81CE637DBECB}"/>
    <cellStyle name="Titulo 2 10 10" xfId="15426" xr:uid="{A27FB597-17D3-4337-82FB-FDD3B419D8CB}"/>
    <cellStyle name="Título 2 10 10" xfId="18957" xr:uid="{8CB6BFB3-9EEB-4B4A-848C-80234615FCB6}"/>
    <cellStyle name="Titulo 2 10 10 2" xfId="20709" xr:uid="{027A3A11-AFD7-40D2-A6EA-F83B24ADDA18}"/>
    <cellStyle name="Titulo 2 10 10 3" xfId="32398" xr:uid="{A88271B6-C1E2-4A11-8E27-6D0961605D2B}"/>
    <cellStyle name="Titulo 2 10 11" xfId="14162" xr:uid="{EDEA90B7-DF22-4198-A249-C8DF304B1664}"/>
    <cellStyle name="Titulo 2 10 11 2" xfId="25790" xr:uid="{874D0F34-B108-478F-AAAC-A22F50B1BEC9}"/>
    <cellStyle name="Titulo 2 10 11 3" xfId="31233" xr:uid="{2C8D2CB4-A9A1-4FD6-A09F-AB53BC89804E}"/>
    <cellStyle name="Titulo 2 10 12" xfId="15493" xr:uid="{3817273E-CD76-46D7-BB65-81B7329723FE}"/>
    <cellStyle name="Titulo 2 10 12 2" xfId="21371" xr:uid="{4A509EC1-64E6-4153-8EFB-2E61F09C6542}"/>
    <cellStyle name="Titulo 2 10 12 3" xfId="32465" xr:uid="{E3439DCE-DC21-4755-AA36-1EFB15771309}"/>
    <cellStyle name="Titulo 2 10 13" xfId="14172" xr:uid="{CDF11B3F-CD20-4625-B327-1FCB90A73F96}"/>
    <cellStyle name="Titulo 2 10 13 2" xfId="19579" xr:uid="{13164FBF-1C77-443A-81AF-B70B620ECAC5}"/>
    <cellStyle name="Titulo 2 10 13 3" xfId="31242" xr:uid="{06D3F1AA-C2B3-4B24-9068-A59B7A812F7D}"/>
    <cellStyle name="Titulo 2 10 14" xfId="15489" xr:uid="{7DACD2E6-1723-428B-BC37-E285367D90B3}"/>
    <cellStyle name="Titulo 2 10 14 2" xfId="26700" xr:uid="{0AC6EF5E-557B-4243-9C1C-81583546D1F2}"/>
    <cellStyle name="Titulo 2 10 14 3" xfId="32461" xr:uid="{5F68F1B8-F59E-4B5D-ADFD-E78C4F15093B}"/>
    <cellStyle name="Titulo 2 10 15" xfId="14174" xr:uid="{79F1F309-5A44-4B77-BE90-1386F38F26F7}"/>
    <cellStyle name="Titulo 2 10 15 2" xfId="22375" xr:uid="{E591489A-D784-4A45-817D-EB9AF484931D}"/>
    <cellStyle name="Titulo 2 10 15 3" xfId="31243" xr:uid="{A22D09A7-C267-47D0-96B5-26D16B1CC32C}"/>
    <cellStyle name="Titulo 2 10 16" xfId="17983" xr:uid="{28EB135C-7091-4356-8366-210F8F038BBE}"/>
    <cellStyle name="Titulo 2 10 16 2" xfId="28901" xr:uid="{DE03E7FC-8BCD-4F76-BEE5-8B4DCA97E4BC}"/>
    <cellStyle name="Titulo 2 10 16 3" xfId="34906" xr:uid="{B3831DF3-CED7-4331-9AA8-374BF75FC4F8}"/>
    <cellStyle name="Titulo 2 10 17" xfId="17886" xr:uid="{15534F09-D7FC-4512-9C9E-5B6FFD690461}"/>
    <cellStyle name="Titulo 2 10 17 2" xfId="28855" xr:uid="{7C07A6F2-2ACD-4D8E-A029-6D251F3936AC}"/>
    <cellStyle name="Titulo 2 10 17 3" xfId="34855" xr:uid="{C0E260F0-7B4D-436C-B496-3F951F608DAC}"/>
    <cellStyle name="Titulo 2 10 18" xfId="22181" xr:uid="{4620C0D6-094A-40DA-8992-9AC7D4679636}"/>
    <cellStyle name="Titulo 2 10 19" xfId="22999" xr:uid="{08A25A1C-208B-4D0B-BE9A-4C7758B2370F}"/>
    <cellStyle name="Titulo 2 10 2" xfId="8568" xr:uid="{836000F6-D7D3-4AB7-9F11-B33FAABD5461}"/>
    <cellStyle name="Título 2 10 2" xfId="13382" xr:uid="{2B07EF62-B063-436A-A21F-AE91A4618379}"/>
    <cellStyle name="Titulo 2 10 2 10" xfId="15497" xr:uid="{E4D8241C-F684-4D34-9B6E-41EB71ACC246}"/>
    <cellStyle name="Titulo 2 10 2 10 2" xfId="25766" xr:uid="{FECF8063-1B2C-44A0-AE44-1EEE67974997}"/>
    <cellStyle name="Titulo 2 10 2 10 3" xfId="32469" xr:uid="{3E383E60-2F10-46AF-B3CC-B6AFE8AA7A7C}"/>
    <cellStyle name="Titulo 2 10 2 11" xfId="14171" xr:uid="{B59013D9-4EBA-4190-84C0-715C804C6920}"/>
    <cellStyle name="Titulo 2 10 2 11 2" xfId="26718" xr:uid="{CCAEA306-34D8-41F5-BD49-F9FE971455D4}"/>
    <cellStyle name="Titulo 2 10 2 11 3" xfId="31241" xr:uid="{EA686A04-016F-4BC3-85A3-878ACA7108A9}"/>
    <cellStyle name="Titulo 2 10 2 12" xfId="15500" xr:uid="{0E15DD69-079D-4884-A372-C034A38A8765}"/>
    <cellStyle name="Titulo 2 10 2 12 2" xfId="26179" xr:uid="{53060C37-C350-4737-A398-7D116907FFC1}"/>
    <cellStyle name="Titulo 2 10 2 12 3" xfId="32472" xr:uid="{9F772C58-3559-402F-A866-E2FC844F6F52}"/>
    <cellStyle name="Titulo 2 10 2 13" xfId="14170" xr:uid="{CCE0299E-B30A-4BE3-9A0F-BF26AE6FE9C2}"/>
    <cellStyle name="Titulo 2 10 2 13 2" xfId="26106" xr:uid="{AEE50CA4-6794-4C6E-8875-515EA9F3CD86}"/>
    <cellStyle name="Titulo 2 10 2 13 3" xfId="31240" xr:uid="{82DEFED4-3033-4BF1-9B50-8D5E55735842}"/>
    <cellStyle name="Titulo 2 10 2 14" xfId="17984" xr:uid="{00CB7A63-9B39-4C0F-84B0-E5C7F009173E}"/>
    <cellStyle name="Titulo 2 10 2 14 2" xfId="28902" xr:uid="{4CEEB1E7-AC89-4DEE-80BA-FF7B0A3FC1E9}"/>
    <cellStyle name="Titulo 2 10 2 14 3" xfId="34907" xr:uid="{6C662C19-2D6A-438B-B045-7E8CD1684CEF}"/>
    <cellStyle name="Titulo 2 10 2 15" xfId="17885" xr:uid="{0421BB41-855C-41BE-BF71-C17FCDCB19EA}"/>
    <cellStyle name="Titulo 2 10 2 15 2" xfId="28854" xr:uid="{D8556D3D-AA6F-4CEE-811F-89FF57B85394}"/>
    <cellStyle name="Titulo 2 10 2 15 3" xfId="34854" xr:uid="{5A7934BC-FF27-4E86-812A-35F8786892F2}"/>
    <cellStyle name="Titulo 2 10 2 16" xfId="19523" xr:uid="{BF44EF48-864C-4B94-BCFA-76E5890E87F3}"/>
    <cellStyle name="Titulo 2 10 2 16 2" xfId="35600" xr:uid="{AD4D9488-E29E-4139-8488-54A21811DCE7}"/>
    <cellStyle name="Titulo 2 10 2 2" xfId="15447" xr:uid="{6F771396-7165-4824-A5A6-F4D392D005A2}"/>
    <cellStyle name="Titulo 2 10 2 2 2" xfId="19458" xr:uid="{E1EA8AE0-F080-452F-A917-59558339C56A}"/>
    <cellStyle name="Titulo 2 10 2 2 3" xfId="32419" xr:uid="{3E4AD12C-AE10-450B-941E-E1475C55A82F}"/>
    <cellStyle name="Titulo 2 10 2 3" xfId="14249" xr:uid="{9222E87B-3C12-441B-9AE6-05EB3E2BC3DE}"/>
    <cellStyle name="Titulo 2 10 2 3 2" xfId="21355" xr:uid="{13C9A9E2-E006-4A9C-8CEF-06EDA367AA1D}"/>
    <cellStyle name="Titulo 2 10 2 3 3" xfId="31294" xr:uid="{0CB3EEAF-5BC8-4E85-A4F7-81DD90385C16}"/>
    <cellStyle name="Titulo 2 10 2 4" xfId="15429" xr:uid="{D420D5FF-6092-4295-A0CE-3B7E6438EDBB}"/>
    <cellStyle name="Titulo 2 10 2 4 2" xfId="19692" xr:uid="{D9EEC01A-8F70-4F83-887A-EB5CD3EFADFD}"/>
    <cellStyle name="Titulo 2 10 2 4 3" xfId="32401" xr:uid="{008F10BA-4AE9-4ABF-887C-1477A06A9FFB}"/>
    <cellStyle name="Titulo 2 10 2 5" xfId="14156" xr:uid="{42F0FEB3-5092-424E-9C99-74B5F4B9D1EF}"/>
    <cellStyle name="Titulo 2 10 2 5 2" xfId="22373" xr:uid="{39E348FD-1BA0-48A4-8CC7-0772C698FA34}"/>
    <cellStyle name="Titulo 2 10 2 5 3" xfId="31230" xr:uid="{FB347550-C251-466A-8E3A-F5B68AFD429F}"/>
    <cellStyle name="Titulo 2 10 2 6" xfId="15430" xr:uid="{3CAFCDE8-5ACD-4610-A474-F8A473CB554F}"/>
    <cellStyle name="Titulo 2 10 2 6 2" xfId="18471" xr:uid="{388E9F50-4B0B-4F02-8934-4E6E78119128}"/>
    <cellStyle name="Titulo 2 10 2 6 3" xfId="32402" xr:uid="{78F83CA0-9D63-4C08-B8FC-9E047475B53A}"/>
    <cellStyle name="Titulo 2 10 2 7" xfId="14154" xr:uid="{D53C998C-950C-4D04-9943-0D5AF85B182B}"/>
    <cellStyle name="Titulo 2 10 2 7 2" xfId="19810" xr:uid="{AB33E1F1-D9E9-4FA9-A865-A3A9128E4650}"/>
    <cellStyle name="Titulo 2 10 2 7 3" xfId="31229" xr:uid="{334E4292-4180-4DED-860B-F7F1DE22DC09}"/>
    <cellStyle name="Titulo 2 10 2 8" xfId="15431" xr:uid="{DEBE98E2-F9CA-4346-BB28-4D9E962C3458}"/>
    <cellStyle name="Titulo 2 10 2 8 2" xfId="27344" xr:uid="{C9810D3D-2222-4FB9-939A-BDBAEBC3D194}"/>
    <cellStyle name="Titulo 2 10 2 8 3" xfId="32403" xr:uid="{CACDBE71-89E8-4A9A-B57C-1F3C5AA08853}"/>
    <cellStyle name="Titulo 2 10 2 9" xfId="14152" xr:uid="{EAA9CAE6-56C2-4DF3-91BE-EA069AF52E9C}"/>
    <cellStyle name="Titulo 2 10 2 9 2" xfId="22371" xr:uid="{0616586E-53FF-4998-AD70-431048FCB544}"/>
    <cellStyle name="Titulo 2 10 2 9 3" xfId="31227" xr:uid="{7E3A0B38-E083-45FA-A3D5-3B22EA8169D4}"/>
    <cellStyle name="Titulo 2 10 20" xfId="19824" xr:uid="{2CA32C62-2031-4250-ADBD-6DB629CC34BC}"/>
    <cellStyle name="Titulo 2 10 21" xfId="25427" xr:uid="{6E4B16FE-BAF8-41FF-B265-414A22F78D1E}"/>
    <cellStyle name="Titulo 2 10 21 2" xfId="26289" xr:uid="{529D0072-A68C-4308-91B7-9A2AC66820A2}"/>
    <cellStyle name="Titulo 2 10 21 3" xfId="36753" xr:uid="{DA8E3379-060C-4B65-951A-9C06CA6374CC}"/>
    <cellStyle name="Titulo 2 10 22" xfId="27389" xr:uid="{F102CA8D-AE46-442F-97DB-87DFEF685A15}"/>
    <cellStyle name="Titulo 2 10 22 2" xfId="29746" xr:uid="{CF3ACECC-EDF4-4D81-9888-D57D10638B2D}"/>
    <cellStyle name="Titulo 2 10 22 2 2" xfId="38401" xr:uid="{EF6EC52B-6D4F-46DC-B10C-14868177FFE3}"/>
    <cellStyle name="Titulo 2 10 23" xfId="19503" xr:uid="{A758C226-5912-4652-A925-110EF9D0DE7B}"/>
    <cellStyle name="Titulo 2 10 24" xfId="27456" xr:uid="{D78A4692-2351-4031-AF68-6646767C4D5E}"/>
    <cellStyle name="Titulo 2 10 25" xfId="27473" xr:uid="{91341A90-A4F0-41F1-AA8F-E86FB8F9584F}"/>
    <cellStyle name="Titulo 2 10 26" xfId="29873" xr:uid="{50EDB3A0-E990-4D99-BD12-407BC049A7C4}"/>
    <cellStyle name="Titulo 2 10 3" xfId="13381" xr:uid="{1EA93031-B314-41FC-9F52-57B85510599D}"/>
    <cellStyle name="Título 2 10 3" xfId="22182" xr:uid="{14F3FF0E-AAC0-49B5-ADC9-5C3CD9E42A25}"/>
    <cellStyle name="Titulo 2 10 4" xfId="15446" xr:uid="{CCFE149D-04F0-4DF8-BEF3-F3DC550EE91A}"/>
    <cellStyle name="Título 2 10 4" xfId="23000" xr:uid="{913D68E6-C2A5-4F84-9A32-74BE444EC4FD}"/>
    <cellStyle name="Titulo 2 10 4 2" xfId="21228" xr:uid="{3B1C2DB0-621D-48BF-B878-E88C93B03403}"/>
    <cellStyle name="Titulo 2 10 4 3" xfId="29374" xr:uid="{720375E2-28B4-40B4-B7E1-359D32BD2567}"/>
    <cellStyle name="Titulo 2 10 4 4" xfId="32418" xr:uid="{5D372412-BB30-4013-8038-05CAC452BDB6}"/>
    <cellStyle name="Titulo 2 10 5" xfId="14158" xr:uid="{7B48922C-5D4F-4618-88C2-8ED6385C3249}"/>
    <cellStyle name="Título 2 10 5" xfId="22405" xr:uid="{DC77B148-74B2-4338-B6BD-6EA691B2A82D}"/>
    <cellStyle name="Titulo 2 10 5 2" xfId="26722" xr:uid="{9AD9BDB1-9446-47CB-B754-195F72C72CB5}"/>
    <cellStyle name="Titulo 2 10 5 3" xfId="20596" xr:uid="{DD1FFE0C-CBE5-44E5-A664-2DFA2D0EA19D}"/>
    <cellStyle name="Titulo 2 10 5 4" xfId="31231" xr:uid="{9B3BB941-5757-4747-8C61-06334A5137C3}"/>
    <cellStyle name="Titulo 2 10 6" xfId="15428" xr:uid="{2E42988D-704F-46D5-9C23-976653332C41}"/>
    <cellStyle name="Título 2 10 6" xfId="23847" xr:uid="{9997E467-456F-4B0E-AA36-1C6299812661}"/>
    <cellStyle name="Titulo 2 10 6 2" xfId="19989" xr:uid="{3267187D-0080-41E1-9EEB-84C8B08E7CA0}"/>
    <cellStyle name="Titulo 2 10 6 3" xfId="29367" xr:uid="{32744390-6090-4424-BB8C-D0CC942B1BF7}"/>
    <cellStyle name="Titulo 2 10 6 4" xfId="32400" xr:uid="{50B50EE9-FE77-4C5A-9313-2445216E123A}"/>
    <cellStyle name="Titulo 2 10 7" xfId="14160" xr:uid="{CE0E9859-ACEA-4B34-BB7B-526674A337A7}"/>
    <cellStyle name="Título 2 10 7" xfId="24543" xr:uid="{F30D8DAE-BBED-4B7B-9156-69E6E9675811}"/>
    <cellStyle name="Titulo 2 10 7 2" xfId="26721" xr:uid="{BF596C8E-4085-4E8D-9050-B894354C47A9}"/>
    <cellStyle name="Titulo 2 10 7 3" xfId="18982" xr:uid="{FCE05715-AA63-410F-8F83-95B05B866A23}"/>
    <cellStyle name="Titulo 2 10 7 4" xfId="31232" xr:uid="{E7A4AF30-3FC7-4E00-A7A7-F1C539589F16}"/>
    <cellStyle name="Titulo 2 10 8" xfId="15427" xr:uid="{DEC3EB47-DF82-4F38-B994-63500C57D68C}"/>
    <cellStyle name="Título 2 10 8" xfId="23472" xr:uid="{68EAC324-D27F-4814-8E22-7429712BB4D5}"/>
    <cellStyle name="Titulo 2 10 8 2" xfId="20027" xr:uid="{CADE4308-FCD7-462A-9863-A71DE8A49CEF}"/>
    <cellStyle name="Titulo 2 10 8 3" xfId="29366" xr:uid="{6382639F-D4CE-4348-BC9B-8B3EE32AC51B}"/>
    <cellStyle name="Titulo 2 10 8 4" xfId="32399" xr:uid="{B1B6ECFD-B37C-402A-AA84-2D2968927761}"/>
    <cellStyle name="Titulo 2 10 9" xfId="14344" xr:uid="{5652339A-5DA5-4D01-84FE-1057355F46EE}"/>
    <cellStyle name="Título 2 10 9" xfId="21109" xr:uid="{75FE3552-85B3-4802-A4E8-2151A2940ECB}"/>
    <cellStyle name="Titulo 2 10 9 2" xfId="20473" xr:uid="{7B1FACDC-DB07-4F5D-AF89-7CEB42A61AF4}"/>
    <cellStyle name="Titulo 2 10 9 3" xfId="19160" xr:uid="{E0FFD2A2-4A31-4D58-9CC5-161193D174EC}"/>
    <cellStyle name="Titulo 2 10 9 4" xfId="31368" xr:uid="{6D03C3A7-E506-414D-8844-A7BED3AEAEB2}"/>
    <cellStyle name="Titulo 2 11" xfId="8193" xr:uid="{A502FD55-6FC4-47DB-98D4-407AC37EFD04}"/>
    <cellStyle name="Título 2 11" xfId="7985" xr:uid="{637E4241-6746-4C25-807B-F2FF34239A5C}"/>
    <cellStyle name="Titulo 2 11 10" xfId="15438" xr:uid="{CA4C807A-7218-485C-BD07-61DF371609B7}"/>
    <cellStyle name="Título 2 11 10" xfId="26737" xr:uid="{0E9CD028-A7EC-49AA-8D80-DA719C6964EC}"/>
    <cellStyle name="Titulo 2 11 10 2" xfId="20034" xr:uid="{5E049192-4DB9-4FDA-BF7A-6B38EF4742BF}"/>
    <cellStyle name="Titulo 2 11 10 3" xfId="32410" xr:uid="{FC6371EE-2F4F-49AC-B899-85B9B035C11C}"/>
    <cellStyle name="Titulo 2 11 11" xfId="14140" xr:uid="{1E27CB5F-F924-465C-87F9-33CEF18ED8E7}"/>
    <cellStyle name="Titulo 2 11 11 2" xfId="18450" xr:uid="{E279137E-F123-4F62-A35E-0F33841B25E3}"/>
    <cellStyle name="Titulo 2 11 11 3" xfId="31218" xr:uid="{8AC755B1-0CE2-4598-B03F-0BF242D55F04}"/>
    <cellStyle name="Titulo 2 11 12" xfId="15503" xr:uid="{9F40E6E7-0BBF-4BE6-B2B3-9851B92FE9FA}"/>
    <cellStyle name="Titulo 2 11 12 2" xfId="19584" xr:uid="{DBEB73D7-FD81-429F-978A-FEF151A2015E}"/>
    <cellStyle name="Titulo 2 11 12 3" xfId="32475" xr:uid="{747ED76D-5387-4D9B-B043-59B5132D79EF}"/>
    <cellStyle name="Titulo 2 11 13" xfId="14169" xr:uid="{9B2D8D7E-DA63-4ED9-B417-E4C28F395910}"/>
    <cellStyle name="Titulo 2 11 13 2" xfId="19383" xr:uid="{12E0685D-4CFF-40B1-B3B7-636B40FDFC67}"/>
    <cellStyle name="Titulo 2 11 13 3" xfId="31239" xr:uid="{F1C76980-896A-4898-97E5-9F6987058EDE}"/>
    <cellStyle name="Titulo 2 11 14" xfId="15507" xr:uid="{8522C8C2-9BE4-4DDD-A6C6-748D846E1316}"/>
    <cellStyle name="Titulo 2 11 14 2" xfId="21376" xr:uid="{F5C3A65E-C44B-45E7-9CE7-B035C88FA0C1}"/>
    <cellStyle name="Titulo 2 11 14 3" xfId="32479" xr:uid="{4BD6B948-784A-4771-82E6-395E48B3385C}"/>
    <cellStyle name="Titulo 2 11 15" xfId="14167" xr:uid="{E833C7D3-FBAC-45C9-85AF-13C3ADC0C9B0}"/>
    <cellStyle name="Titulo 2 11 15 2" xfId="26719" xr:uid="{676CC39A-D848-41B3-94F6-9B9EA2F9D620}"/>
    <cellStyle name="Titulo 2 11 15 3" xfId="31237" xr:uid="{FCB28BFA-86B6-4268-B41A-725DBA57E972}"/>
    <cellStyle name="Titulo 2 11 16" xfId="17985" xr:uid="{57560B01-2DEE-40F0-B889-78306F630DEF}"/>
    <cellStyle name="Titulo 2 11 16 2" xfId="28903" xr:uid="{3D4C001F-7135-4E3D-99F6-1DEE063982DC}"/>
    <cellStyle name="Titulo 2 11 16 3" xfId="34908" xr:uid="{7D250092-2019-43D7-B929-6AFC27F73A35}"/>
    <cellStyle name="Titulo 2 11 17" xfId="17884" xr:uid="{CE148D7F-43A2-4F51-9DDA-3DEBEE39152A}"/>
    <cellStyle name="Titulo 2 11 17 2" xfId="28853" xr:uid="{119FE305-1370-4955-9987-8AF71CB4A99F}"/>
    <cellStyle name="Titulo 2 11 17 3" xfId="34853" xr:uid="{FBF99D2D-72F0-4DE4-8EEB-88A9265BDC83}"/>
    <cellStyle name="Titulo 2 11 18" xfId="22183" xr:uid="{2C7B2DD6-2033-483B-AB4B-B6FDA6A66373}"/>
    <cellStyle name="Titulo 2 11 19" xfId="23001" xr:uid="{7E381B4D-BC6D-4CB9-B8E6-0A86750C4CD1}"/>
    <cellStyle name="Titulo 2 11 2" xfId="9350" xr:uid="{0C492F73-F8DA-40A7-B500-AD43627395FD}"/>
    <cellStyle name="Título 2 11 2" xfId="13384" xr:uid="{E715692D-B6B0-4F6F-B8A7-3E4FB8CB1259}"/>
    <cellStyle name="Titulo 2 11 2 10" xfId="15505" xr:uid="{12C038E6-2BBE-446B-90A0-72256B8FE85F}"/>
    <cellStyle name="Titulo 2 11 2 10 2" xfId="26694" xr:uid="{4864B6AD-6D69-4566-B16E-569711D063B5}"/>
    <cellStyle name="Titulo 2 11 2 10 3" xfId="32477" xr:uid="{7699A2D8-1F58-4D8F-BA38-019FE18129F1}"/>
    <cellStyle name="Titulo 2 11 2 11" xfId="14168" xr:uid="{6B048362-1112-43CE-8A5F-D781A06A2607}"/>
    <cellStyle name="Titulo 2 11 2 11 2" xfId="21998" xr:uid="{CF1C5091-2794-4E9A-90BD-E2839EE048AB}"/>
    <cellStyle name="Titulo 2 11 2 11 3" xfId="31238" xr:uid="{51280988-2096-4DD9-880B-CC42E53153C1}"/>
    <cellStyle name="Titulo 2 11 2 12" xfId="15511" xr:uid="{12FA482D-FBFD-4E17-956B-3CDBDC1D8B18}"/>
    <cellStyle name="Titulo 2 11 2 12 2" xfId="26149" xr:uid="{717B9267-43FD-4875-842B-725DA9EBFB50}"/>
    <cellStyle name="Titulo 2 11 2 12 3" xfId="32483" xr:uid="{D79CDDFB-7B74-411A-839A-163334CFC64F}"/>
    <cellStyle name="Titulo 2 11 2 13" xfId="14164" xr:uid="{72038D40-EACB-4FB4-BC9A-90AE23395DB8}"/>
    <cellStyle name="Titulo 2 11 2 13 2" xfId="19552" xr:uid="{48036519-07CF-40AB-BF28-D599634629B7}"/>
    <cellStyle name="Titulo 2 11 2 13 3" xfId="31235" xr:uid="{1D63A3F7-0F31-4FA4-A487-FDC9CA4C2E22}"/>
    <cellStyle name="Titulo 2 11 2 14" xfId="17986" xr:uid="{4FCE43E5-F40C-4D1F-9C45-4A75EDF8A086}"/>
    <cellStyle name="Titulo 2 11 2 14 2" xfId="28904" xr:uid="{BE187241-AFFE-4C25-9764-9D20BB95EBFF}"/>
    <cellStyle name="Titulo 2 11 2 14 3" xfId="34909" xr:uid="{7B632CAE-0BDD-4BCA-8D27-E349A2084D4A}"/>
    <cellStyle name="Titulo 2 11 2 15" xfId="17883" xr:uid="{3ADAB280-8E48-4F3E-91D8-105E9AE3D67B}"/>
    <cellStyle name="Titulo 2 11 2 15 2" xfId="28852" xr:uid="{20FCC084-6E65-47AF-9E1D-DD75555F198F}"/>
    <cellStyle name="Titulo 2 11 2 15 3" xfId="34852" xr:uid="{51141DBB-784E-4510-B35C-56432ADA9A56}"/>
    <cellStyle name="Titulo 2 11 2 16" xfId="19751" xr:uid="{904AFE99-81C8-4366-AB9E-42E85650FD11}"/>
    <cellStyle name="Titulo 2 11 2 16 2" xfId="35689" xr:uid="{4CCAF082-2420-4F78-86F6-A1F1E495FA93}"/>
    <cellStyle name="Titulo 2 11 2 2" xfId="15452" xr:uid="{C1219250-30BE-43CF-9C10-9ACE1ED253FC}"/>
    <cellStyle name="Titulo 2 11 2 2 2" xfId="20408" xr:uid="{A25BF6C7-BC23-44B9-9057-F7964F7D8336}"/>
    <cellStyle name="Titulo 2 11 2 2 3" xfId="32424" xr:uid="{4B2D6CB1-31C7-4D60-B4F1-B3C6B303B2D8}"/>
    <cellStyle name="Titulo 2 11 2 3" xfId="14298" xr:uid="{D8330752-8ED5-4296-B2EA-1B5AB1121D91}"/>
    <cellStyle name="Titulo 2 11 2 3 2" xfId="18769" xr:uid="{C30BCC25-7D1F-4989-81F2-531B3BDCB2EE}"/>
    <cellStyle name="Titulo 2 11 2 3 3" xfId="31326" xr:uid="{8FF8E03F-357D-4A5D-89F5-A6715F910514}"/>
    <cellStyle name="Titulo 2 11 2 4" xfId="15433" xr:uid="{8D8EFC30-20DE-4077-B05B-B0475E3C0CC8}"/>
    <cellStyle name="Titulo 2 11 2 4 2" xfId="21389" xr:uid="{C371B056-E5D6-4F34-B82B-4F38100EA2CB}"/>
    <cellStyle name="Titulo 2 11 2 4 3" xfId="32405" xr:uid="{DD693F74-F320-477C-AA99-850795AF462F}"/>
    <cellStyle name="Titulo 2 11 2 5" xfId="14293" xr:uid="{737A0CBE-05E3-4471-9F3B-D568F2890CFC}"/>
    <cellStyle name="Titulo 2 11 2 5 2" xfId="19561" xr:uid="{AB08A77F-16A7-4C44-85BC-0FE77D819287}"/>
    <cellStyle name="Titulo 2 11 2 5 3" xfId="31321" xr:uid="{587CB249-FBF8-4157-8E69-00B28ACA7B81}"/>
    <cellStyle name="Titulo 2 11 2 6" xfId="15436" xr:uid="{1D291189-12FA-442D-9475-4EF1E51AF811}"/>
    <cellStyle name="Titulo 2 11 2 6 2" xfId="22482" xr:uid="{AB1A5603-E311-4C27-9F6D-D22A1BC427E8}"/>
    <cellStyle name="Titulo 2 11 2 6 3" xfId="32408" xr:uid="{15B25BAD-58EC-4F80-8288-42319A55BB2D}"/>
    <cellStyle name="Titulo 2 11 2 7" xfId="14143" xr:uid="{C6573906-CE75-4A4B-9F16-D64B014E6DD4}"/>
    <cellStyle name="Titulo 2 11 2 7 2" xfId="20934" xr:uid="{EA5A3181-4F71-4325-A3E8-6D5DE04EFB0D}"/>
    <cellStyle name="Titulo 2 11 2 7 3" xfId="31221" xr:uid="{B785E513-EFA6-49DF-92AC-EF7525907BE7}"/>
    <cellStyle name="Titulo 2 11 2 8" xfId="15442" xr:uid="{D7D4E648-2305-4524-8370-51474C638D1A}"/>
    <cellStyle name="Titulo 2 11 2 8 2" xfId="20710" xr:uid="{02386AEE-5824-49C7-91DF-4E6EB71A4DA8}"/>
    <cellStyle name="Titulo 2 11 2 8 3" xfId="32414" xr:uid="{94289A67-7E15-4A88-BAE0-B74D73437F92}"/>
    <cellStyle name="Titulo 2 11 2 9" xfId="14134" xr:uid="{FD41EA6D-1827-4328-863B-7A7480D16805}"/>
    <cellStyle name="Titulo 2 11 2 9 2" xfId="21197" xr:uid="{E5154560-2907-4F42-AE07-1EE10C689888}"/>
    <cellStyle name="Titulo 2 11 2 9 3" xfId="31212" xr:uid="{EC5AF3C0-3D64-4E9A-8A62-5478EB4C3DD6}"/>
    <cellStyle name="Titulo 2 11 20" xfId="19112" xr:uid="{3934223E-348E-41C0-8CE7-15D21E3D7BAB}"/>
    <cellStyle name="Titulo 2 11 21" xfId="25579" xr:uid="{B7D3A6F0-A56E-4B58-A9C5-ED3C64E99C2D}"/>
    <cellStyle name="Titulo 2 11 21 2" xfId="20938" xr:uid="{10959D8E-8425-4857-9707-E07A26873E9E}"/>
    <cellStyle name="Titulo 2 11 21 3" xfId="36846" xr:uid="{46FB76DA-0A16-4E91-881F-C2EBA29254BC}"/>
    <cellStyle name="Titulo 2 11 22" xfId="24076" xr:uid="{CAED2646-FE84-4B23-8D38-5310E20EB516}"/>
    <cellStyle name="Titulo 2 11 22 2" xfId="22951" xr:uid="{356EA99D-CD77-4205-908B-C43E7DCDEB14}"/>
    <cellStyle name="Titulo 2 11 22 2 2" xfId="36306" xr:uid="{AA20B369-F13F-4B70-BB98-382DCBF53E5A}"/>
    <cellStyle name="Titulo 2 11 23" xfId="18685" xr:uid="{A2A2BC1F-1844-4354-A192-02FF90251071}"/>
    <cellStyle name="Titulo 2 11 24" xfId="21899" xr:uid="{0C938FFE-4543-45A3-B52C-02E557F00697}"/>
    <cellStyle name="Titulo 2 11 25" xfId="26988" xr:uid="{1D6BFD22-19BA-4D26-BC91-D731CCD67869}"/>
    <cellStyle name="Titulo 2 11 26" xfId="29954" xr:uid="{6A52A9E4-F228-4754-AF3B-6E4A41109AE2}"/>
    <cellStyle name="Titulo 2 11 3" xfId="13383" xr:uid="{F0748393-238E-4AEB-8278-9C183FDE4A54}"/>
    <cellStyle name="Título 2 11 3" xfId="22184" xr:uid="{AAB57586-A8D1-4299-9AB7-FD385FACC548}"/>
    <cellStyle name="Titulo 2 11 4" xfId="15450" xr:uid="{4646CCD5-E049-453B-8970-D5F57926AA17}"/>
    <cellStyle name="Título 2 11 4" xfId="23002" xr:uid="{11B693FB-A42E-469F-AC62-70821FCC2914}"/>
    <cellStyle name="Titulo 2 11 4 2" xfId="22484" xr:uid="{CC4EBAC9-F945-4843-A2A2-1FE1E936FFE1}"/>
    <cellStyle name="Titulo 2 11 4 3" xfId="29377" xr:uid="{C967E9E1-C0C6-46D8-8463-B881FC0F436D}"/>
    <cellStyle name="Titulo 2 11 4 4" xfId="32422" xr:uid="{66967DAE-4DBD-42B3-98CB-8260EA099629}"/>
    <cellStyle name="Titulo 2 11 5" xfId="14153" xr:uid="{454943F9-7846-457F-BB33-D320D9BF11E0}"/>
    <cellStyle name="Título 2 11 5" xfId="20876" xr:uid="{E7133F2A-B7F2-486A-9A31-ECAB279D627A}"/>
    <cellStyle name="Titulo 2 11 5 2" xfId="21223" xr:uid="{ACC83DE6-8EDC-43C7-862D-954DE3757340}"/>
    <cellStyle name="Titulo 2 11 5 3" xfId="20965" xr:uid="{10E11C5E-4A26-499D-ADA9-6B98A01B7890}"/>
    <cellStyle name="Titulo 2 11 5 4" xfId="31228" xr:uid="{C497031F-7920-42A0-A9F6-E783ECD5B5D1}"/>
    <cellStyle name="Titulo 2 11 6" xfId="15432" xr:uid="{390BE970-8FCA-4B4E-AB04-03A13314BC6C}"/>
    <cellStyle name="Título 2 11 6" xfId="25428" xr:uid="{CF2ED853-DE3E-4942-902B-BA43B5019095}"/>
    <cellStyle name="Titulo 2 11 6 2" xfId="20377" xr:uid="{5F40EDC1-E875-48FF-A3E1-9C32D40D8CB1}"/>
    <cellStyle name="Titulo 2 11 6 3" xfId="29368" xr:uid="{C1E68EA8-EB05-42EC-97D9-AF85F52EB98F}"/>
    <cellStyle name="Titulo 2 11 6 4" xfId="32404" xr:uid="{15FC7C30-DB34-47BE-9A52-C043BF51358E}"/>
    <cellStyle name="Titulo 2 11 7" xfId="14263" xr:uid="{B72E6995-F5E0-4BC0-812F-237E81B34B0B}"/>
    <cellStyle name="Título 2 11 7" xfId="25632" xr:uid="{04982F37-FC61-4E90-BA25-3FF2D3949822}"/>
    <cellStyle name="Titulo 2 11 7 2" xfId="18457" xr:uid="{EAFE3C20-1B0F-4D5E-AA03-9556FBF4B19B}"/>
    <cellStyle name="Titulo 2 11 7 3" xfId="27215" xr:uid="{F7EDE39D-9570-4727-9CF7-AF2126B423B5}"/>
    <cellStyle name="Titulo 2 11 7 4" xfId="31302" xr:uid="{8E59B003-16C6-4524-9B7C-4442B88998B1}"/>
    <cellStyle name="Titulo 2 11 8" xfId="15434" xr:uid="{F3EFE2F4-C7AC-40B3-9499-3218D7928CF1}"/>
    <cellStyle name="Título 2 11 8" xfId="21281" xr:uid="{6BA3B75A-C228-4E49-B850-2144BD202463}"/>
    <cellStyle name="Titulo 2 11 8 2" xfId="18579" xr:uid="{0BEFA343-7C0B-4D16-8317-384EA7140BE0}"/>
    <cellStyle name="Titulo 2 11 8 3" xfId="29369" xr:uid="{D34ED141-5285-483F-B7D8-173F0CB4EFE6}"/>
    <cellStyle name="Titulo 2 11 8 4" xfId="32406" xr:uid="{D0089CDF-23DF-4730-B1F8-C740159A3D53}"/>
    <cellStyle name="Titulo 2 11 9" xfId="14148" xr:uid="{A9A482EB-CED2-4DAF-B788-7804A0C0C8A1}"/>
    <cellStyle name="Título 2 11 9" xfId="26353" xr:uid="{FAEF3D2B-3F88-4DD4-8FED-82E66256FEA3}"/>
    <cellStyle name="Titulo 2 11 9 2" xfId="21657" xr:uid="{B21B530A-BA0E-434A-ACC5-A39B6CD3ADC0}"/>
    <cellStyle name="Titulo 2 11 9 3" xfId="23174" xr:uid="{5ECF7C72-B2D8-4E88-BB27-830BFFDCDBCF}"/>
    <cellStyle name="Titulo 2 11 9 4" xfId="31224" xr:uid="{64F9E9DC-04BE-46DD-81C1-5A164CD2413A}"/>
    <cellStyle name="Titulo 2 12" xfId="8273" xr:uid="{7942899D-4736-49BF-B9DC-738C63A26F8C}"/>
    <cellStyle name="Título 2 12" xfId="7986" xr:uid="{F0C56055-EE42-40C7-8AE3-F7C3142F4493}"/>
    <cellStyle name="Titulo 2 12 10" xfId="15451" xr:uid="{39F7C36A-9FAD-4F6B-A588-DF6EEA938582}"/>
    <cellStyle name="Título 2 12 10" xfId="19203" xr:uid="{583BBEED-B077-434D-A626-951DEB08E257}"/>
    <cellStyle name="Titulo 2 12 10 2" xfId="19635" xr:uid="{FBD75C9A-B731-4615-B0F1-122B56ADF111}"/>
    <cellStyle name="Titulo 2 12 10 3" xfId="32423" xr:uid="{441A81C3-0290-4B84-8DA0-5E5D8A45D3DE}"/>
    <cellStyle name="Titulo 2 12 11" xfId="14120" xr:uid="{D36BD139-C210-4766-993F-1E14EC377E14}"/>
    <cellStyle name="Titulo 2 12 11 2" xfId="21349" xr:uid="{CC5ED260-DCB8-4694-9DE7-DFECC778B5C7}"/>
    <cellStyle name="Titulo 2 12 11 3" xfId="31202" xr:uid="{90B6CB05-2858-4EC1-8FF8-A1FC31E36F25}"/>
    <cellStyle name="Titulo 2 12 12" xfId="15509" xr:uid="{4D52CAD4-853F-45EC-82A2-2F641F516129}"/>
    <cellStyle name="Titulo 2 12 12 2" xfId="26691" xr:uid="{B8EBF6B1-270B-4409-8422-6F575CF6883F}"/>
    <cellStyle name="Titulo 2 12 12 3" xfId="32481" xr:uid="{518D95B8-8888-4B66-85D1-ECBBF21C24BE}"/>
    <cellStyle name="Titulo 2 12 13" xfId="14166" xr:uid="{0B1F90FE-0800-4C64-9D9A-60A443B37DB0}"/>
    <cellStyle name="Titulo 2 12 13 2" xfId="25972" xr:uid="{EE91C299-CB22-4F3E-AEB9-84DE54AC4050}"/>
    <cellStyle name="Titulo 2 12 13 3" xfId="31236" xr:uid="{6A9F60F9-0385-4598-847B-C0CF7BF1D397}"/>
    <cellStyle name="Titulo 2 12 14" xfId="15517" xr:uid="{6BE5C690-E36E-4AC0-A3A9-EA6F66D50CAC}"/>
    <cellStyle name="Titulo 2 12 14 2" xfId="22486" xr:uid="{F072607A-4235-411D-8A5E-64DE6B2D852E}"/>
    <cellStyle name="Titulo 2 12 14 3" xfId="32489" xr:uid="{1E3CA485-2E05-45AF-8932-379BB6A02A90}"/>
    <cellStyle name="Titulo 2 12 15" xfId="14150" xr:uid="{C7D29A4F-A977-41F2-BF3B-0FC8B2D59277}"/>
    <cellStyle name="Titulo 2 12 15 2" xfId="18560" xr:uid="{6D1A8675-EBD6-46E4-86B8-4BDB1D3C3BD5}"/>
    <cellStyle name="Titulo 2 12 15 3" xfId="31226" xr:uid="{D9E67FE2-FAC9-4008-8FCA-4670FFF85A1B}"/>
    <cellStyle name="Titulo 2 12 16" xfId="17987" xr:uid="{C8F395F3-D8A7-4044-9311-9CE0906CDF24}"/>
    <cellStyle name="Titulo 2 12 16 2" xfId="28905" xr:uid="{288CDE90-81AB-4047-A6C7-9FCD8154EA4F}"/>
    <cellStyle name="Titulo 2 12 16 3" xfId="34910" xr:uid="{3FC2DCDD-59FF-4EFD-A704-CDE5DFE405B0}"/>
    <cellStyle name="Titulo 2 12 17" xfId="17882" xr:uid="{9C02E346-EEA5-48B7-BE00-B6CFF494D04E}"/>
    <cellStyle name="Titulo 2 12 17 2" xfId="28851" xr:uid="{BDA0AD0C-440A-45EA-992C-F70D51A0E13A}"/>
    <cellStyle name="Titulo 2 12 17 3" xfId="34851" xr:uid="{3CC2004C-99FF-4EAA-83A2-AC97ED2DBBAF}"/>
    <cellStyle name="Titulo 2 12 18" xfId="22185" xr:uid="{337B38F5-DBCE-40B9-AF20-906BDA83F575}"/>
    <cellStyle name="Titulo 2 12 19" xfId="23003" xr:uid="{12618912-85C7-4469-8809-E26C4E82F453}"/>
    <cellStyle name="Titulo 2 12 2" xfId="9390" xr:uid="{0BDF9F4D-04DF-4CFB-BB81-37678ADDAE3B}"/>
    <cellStyle name="Título 2 12 2" xfId="13386" xr:uid="{0B30C985-430F-4D8C-8498-980FF9BE8F3C}"/>
    <cellStyle name="Titulo 2 12 2 10" xfId="15513" xr:uid="{C076B20D-AE6F-4E08-9F7E-49529A23F79C}"/>
    <cellStyle name="Titulo 2 12 2 10 2" xfId="20501" xr:uid="{4F1997E7-A057-48FA-9D45-36301B5E03B7}"/>
    <cellStyle name="Titulo 2 12 2 10 3" xfId="32485" xr:uid="{547D7520-8B1F-47C2-8F8E-A195879E5ADA}"/>
    <cellStyle name="Titulo 2 12 2 11" xfId="14163" xr:uid="{B5B780B3-E5A4-428E-8BE7-2C9C177566CC}"/>
    <cellStyle name="Titulo 2 12 2 11 2" xfId="26720" xr:uid="{AA6AB8B3-0293-4278-BFD0-23E29212A114}"/>
    <cellStyle name="Titulo 2 12 2 11 3" xfId="31234" xr:uid="{EA204A6B-5B6E-4423-A4F7-F4E81CBAC622}"/>
    <cellStyle name="Titulo 2 12 2 12" xfId="15519" xr:uid="{9442289F-E029-4DBD-9560-B607D786A352}"/>
    <cellStyle name="Titulo 2 12 2 12 2" xfId="21791" xr:uid="{AC52A794-BFEA-403F-8F9B-102D9F4F93FD}"/>
    <cellStyle name="Titulo 2 12 2 12 3" xfId="32491" xr:uid="{1DE949C6-D49D-46C3-8DE5-097048D943A8}"/>
    <cellStyle name="Titulo 2 12 2 13" xfId="14128" xr:uid="{321C9067-64FE-4112-9CA4-18559BD9D6D7}"/>
    <cellStyle name="Titulo 2 12 2 13 2" xfId="21995" xr:uid="{53A4400B-5BEF-46D6-95A9-C96987F3320D}"/>
    <cellStyle name="Titulo 2 12 2 13 3" xfId="31208" xr:uid="{DAF10AA8-A7E5-411A-BC36-7039405965E9}"/>
    <cellStyle name="Titulo 2 12 2 14" xfId="17988" xr:uid="{6DF717BC-1BCC-4AEB-9FCE-8E7F81B469C6}"/>
    <cellStyle name="Titulo 2 12 2 14 2" xfId="28906" xr:uid="{0D8CA739-3BD9-49C6-93F7-9FE926EBD043}"/>
    <cellStyle name="Titulo 2 12 2 14 3" xfId="34911" xr:uid="{A5BBBF4F-F221-40D0-B45B-B9EBC2F5B305}"/>
    <cellStyle name="Titulo 2 12 2 15" xfId="17881" xr:uid="{DD4A6764-E5E4-48F4-8506-7BF92EA47081}"/>
    <cellStyle name="Titulo 2 12 2 15 2" xfId="28850" xr:uid="{7C7A0AC3-3506-4AD4-B269-8A7EFB9194F4}"/>
    <cellStyle name="Titulo 2 12 2 15 3" xfId="34850" xr:uid="{139D92F9-226A-41DA-8C07-DDF027B8E8EB}"/>
    <cellStyle name="Titulo 2 12 2 16" xfId="19820" xr:uid="{ED9EC416-D526-44D4-9671-517E273C0D01}"/>
    <cellStyle name="Titulo 2 12 2 16 2" xfId="35718" xr:uid="{8DB3E147-AEE0-45AB-812F-5AAC5C117D19}"/>
    <cellStyle name="Titulo 2 12 2 2" xfId="15456" xr:uid="{FF9F802A-3280-490C-8DD0-46625C49D753}"/>
    <cellStyle name="Titulo 2 12 2 2 2" xfId="23541" xr:uid="{6A3D94AF-E650-4204-8A3D-052EEDE04C08}"/>
    <cellStyle name="Titulo 2 12 2 2 3" xfId="32428" xr:uid="{676D8168-0596-432F-934E-AADAC8B53B5B}"/>
    <cellStyle name="Titulo 2 12 2 3" xfId="14032" xr:uid="{124A430A-E253-4888-ADDB-A547A562BDAC}"/>
    <cellStyle name="Titulo 2 12 2 3 2" xfId="18555" xr:uid="{697C3BD8-6015-4732-A3C3-BC75E4508711}"/>
    <cellStyle name="Titulo 2 12 2 3 3" xfId="31126" xr:uid="{36959F83-0D56-4258-A0D8-C73C00E54EE5}"/>
    <cellStyle name="Titulo 2 12 2 4" xfId="15437" xr:uid="{BF120860-1E43-4053-A0E8-8AB809B5732B}"/>
    <cellStyle name="Titulo 2 12 2 4 2" xfId="26184" xr:uid="{54FD479D-B6D4-4876-9730-865DA05579BE}"/>
    <cellStyle name="Titulo 2 12 2 4 3" xfId="32409" xr:uid="{8566ED9C-F443-42BA-8011-CCCC38230883}"/>
    <cellStyle name="Titulo 2 12 2 5" xfId="14142" xr:uid="{B8D4F9C9-8309-4D49-9690-873A5F3F9776}"/>
    <cellStyle name="Titulo 2 12 2 5 2" xfId="21992" xr:uid="{F1D13465-A47B-4D3D-B981-B37D3632FDC7}"/>
    <cellStyle name="Titulo 2 12 2 5 3" xfId="31220" xr:uid="{28196514-6F5E-44CA-80FF-8D3E79BA436F}"/>
    <cellStyle name="Titulo 2 12 2 6" xfId="15443" xr:uid="{D8C7175F-7056-44C1-B877-84D1460217A2}"/>
    <cellStyle name="Titulo 2 12 2 6 2" xfId="26182" xr:uid="{B76DEB03-D618-4FA2-A22F-87E94780AABE}"/>
    <cellStyle name="Titulo 2 12 2 6 3" xfId="32415" xr:uid="{1D60AB17-4F39-4B3E-8F32-4B701A6A3AF9}"/>
    <cellStyle name="Titulo 2 12 2 7" xfId="14132" xr:uid="{855D981D-72C7-418D-9487-01ABFA368E85}"/>
    <cellStyle name="Titulo 2 12 2 7 2" xfId="19982" xr:uid="{5792EF6C-CAD9-458D-807C-5740252A9B16}"/>
    <cellStyle name="Titulo 2 12 2 7 3" xfId="31210" xr:uid="{0DB66191-1F8F-43E9-A13F-3945D206E043}"/>
    <cellStyle name="Titulo 2 12 2 8" xfId="15458" xr:uid="{13F1604D-9EE2-4EBC-9294-F8EB828FB728}"/>
    <cellStyle name="Titulo 2 12 2 8 2" xfId="19726" xr:uid="{F91A008E-0A55-44FC-9DAC-B924A2489553}"/>
    <cellStyle name="Titulo 2 12 2 8 3" xfId="32430" xr:uid="{B8BE3394-FC22-4098-971F-E81B3A7EC414}"/>
    <cellStyle name="Titulo 2 12 2 9" xfId="14273" xr:uid="{A8BB9058-2B2D-4116-800D-5047E9BED52F}"/>
    <cellStyle name="Titulo 2 12 2 9 2" xfId="19560" xr:uid="{BCBCDF5F-71A9-46B1-8D70-6C5FE52CCBBC}"/>
    <cellStyle name="Titulo 2 12 2 9 3" xfId="31312" xr:uid="{D8987442-A290-47B8-AD96-65A619622258}"/>
    <cellStyle name="Titulo 2 12 20" xfId="20875" xr:uid="{4925A437-A2F0-408A-AD84-CCBE740766FD}"/>
    <cellStyle name="Titulo 2 12 21" xfId="25626" xr:uid="{692F5087-1B0A-46E9-BB12-EA16144EE186}"/>
    <cellStyle name="Titulo 2 12 21 2" xfId="26259" xr:uid="{B99A4660-CEA1-4116-9436-74FFD1FF630A}"/>
    <cellStyle name="Titulo 2 12 21 3" xfId="36871" xr:uid="{C9ED034B-1A84-4808-83F5-D3F11F8305E6}"/>
    <cellStyle name="Titulo 2 12 22" xfId="24055" xr:uid="{38BD0DC0-DF1B-434F-B308-113E715DE360}"/>
    <cellStyle name="Titulo 2 12 22 2" xfId="21101" xr:uid="{D99B0621-57D6-4614-9581-59C0003CCB4F}"/>
    <cellStyle name="Titulo 2 12 22 2 2" xfId="35973" xr:uid="{309F9CF2-5D23-4709-885E-2244F2409B55}"/>
    <cellStyle name="Titulo 2 12 23" xfId="20549" xr:uid="{15AE0090-1BF5-4AC8-9B7D-51608AAF1F7D}"/>
    <cellStyle name="Titulo 2 12 24" xfId="27455" xr:uid="{F642A02D-132F-417C-8F38-A26113224C6B}"/>
    <cellStyle name="Titulo 2 12 25" xfId="26666" xr:uid="{CB735B3B-064A-4C34-AA91-B4A5DAD06492}"/>
    <cellStyle name="Titulo 2 12 26" xfId="29979" xr:uid="{FFCDBD47-916E-4D4F-B013-56E1256E15C4}"/>
    <cellStyle name="Titulo 2 12 3" xfId="13385" xr:uid="{0435B851-0315-4960-85F9-2DF49461EB43}"/>
    <cellStyle name="Título 2 12 3" xfId="22186" xr:uid="{6454BE6E-7DB9-439A-8BAA-99FAB335D0E4}"/>
    <cellStyle name="Titulo 2 12 4" xfId="15455" xr:uid="{9211C9F3-6190-4707-9DCB-5EE802D1C03D}"/>
    <cellStyle name="Título 2 12 4" xfId="23004" xr:uid="{753B327B-88FC-4D51-9B66-F42F3409A26E}"/>
    <cellStyle name="Titulo 2 12 4 2" xfId="19974" xr:uid="{AC142DC1-3D24-45CA-B80D-F6CBC273F74F}"/>
    <cellStyle name="Titulo 2 12 4 3" xfId="29378" xr:uid="{B61F053D-D5D7-4546-A9E6-4E0E1BFD7BDB}"/>
    <cellStyle name="Titulo 2 12 4 4" xfId="32427" xr:uid="{B612D3F6-0E2E-4DC7-9FD6-E1A10066201F}"/>
    <cellStyle name="Titulo 2 12 5" xfId="14149" xr:uid="{CC089D42-9266-4DF5-AAEA-4D4D42736FD0}"/>
    <cellStyle name="Título 2 12 5" xfId="19483" xr:uid="{EA5974D2-802D-4A42-A282-0BBFC2C82D75}"/>
    <cellStyle name="Titulo 2 12 5 2" xfId="21005" xr:uid="{809B9CE0-8EFD-469B-BC19-AC999CC2DAA3}"/>
    <cellStyle name="Titulo 2 12 5 3" xfId="20595" xr:uid="{86C461AD-2F91-4F12-8380-E5D961F6088C}"/>
    <cellStyle name="Titulo 2 12 5 4" xfId="31225" xr:uid="{45F76CD0-1E68-4D54-A967-91078D7E19C7}"/>
    <cellStyle name="Titulo 2 12 6" xfId="15435" xr:uid="{116088D8-17E8-4A39-B9BB-D9E17EEAA0E0}"/>
    <cellStyle name="Título 2 12 6" xfId="25429" xr:uid="{9AD76F29-5966-4560-B013-F1625E70A5DE}"/>
    <cellStyle name="Titulo 2 12 6 2" xfId="19046" xr:uid="{5618E209-6214-41A4-9E89-538F92A27A3F}"/>
    <cellStyle name="Titulo 2 12 6 3" xfId="29370" xr:uid="{EEDD2750-7E9E-44C6-87D1-7F8D197EE052}"/>
    <cellStyle name="Titulo 2 12 6 4" xfId="32407" xr:uid="{C57D1F12-6989-4738-84C2-1DD37D4C49A6}"/>
    <cellStyle name="Titulo 2 12 7" xfId="14301" xr:uid="{F988C8CF-0EB3-4498-A89D-C2323CBAAD94}"/>
    <cellStyle name="Título 2 12 7" xfId="25594" xr:uid="{7C0C914C-8C05-4EF3-90A7-25C62CBA568B}"/>
    <cellStyle name="Titulo 2 12 7 2" xfId="21004" xr:uid="{6103B770-2E3A-415F-BFF2-5D300404460B}"/>
    <cellStyle name="Titulo 2 12 7 3" xfId="27511" xr:uid="{324D3B5B-27EE-4706-92CA-F39B41643164}"/>
    <cellStyle name="Titulo 2 12 7 4" xfId="31329" xr:uid="{4A419D47-1587-4CB6-BCC6-295B11B4AF81}"/>
    <cellStyle name="Titulo 2 12 8" xfId="15440" xr:uid="{A9F77E00-26EC-4705-AEC7-6893F660208C}"/>
    <cellStyle name="Título 2 12 8" xfId="23250" xr:uid="{2F0EC7F3-45F1-4D03-A624-0A2C7957BFAE}"/>
    <cellStyle name="Titulo 2 12 8 2" xfId="20019" xr:uid="{C90F7D3E-E599-4C20-B18D-8E1F56084D27}"/>
    <cellStyle name="Titulo 2 12 8 3" xfId="29372" xr:uid="{01117377-4CE6-4D97-88FF-B9462D91EE69}"/>
    <cellStyle name="Titulo 2 12 8 4" xfId="32412" xr:uid="{7AB14E44-CA07-4FBC-AE14-6A7B3EDDDB88}"/>
    <cellStyle name="Titulo 2 12 9" xfId="14137" xr:uid="{76B77FF1-34E5-4238-835E-EABA60EEC6E8}"/>
    <cellStyle name="Título 2 12 9" xfId="19279" xr:uid="{75DE292D-4590-48E8-9C26-5932FB4407E3}"/>
    <cellStyle name="Titulo 2 12 9 2" xfId="21351" xr:uid="{7215539D-DAB7-4731-B0E0-04EDC1D5F6DD}"/>
    <cellStyle name="Titulo 2 12 9 3" xfId="18998" xr:uid="{E34C2F75-01A1-42EE-884A-409815EE687E}"/>
    <cellStyle name="Titulo 2 12 9 4" xfId="31215" xr:uid="{C54B0B76-F46B-4A32-809A-2DB6E1915150}"/>
    <cellStyle name="Titulo 2 13" xfId="8255" xr:uid="{E6684EA3-2099-4485-9CAA-682E149658CE}"/>
    <cellStyle name="Título 2 13" xfId="7987" xr:uid="{01516560-0B30-4A3C-9D8C-05ABEE18B680}"/>
    <cellStyle name="Titulo 2 13 10" xfId="15470" xr:uid="{62730013-C74B-44F7-BD5B-85FF20ABF260}"/>
    <cellStyle name="Título 2 13 10" xfId="18404" xr:uid="{9E4849D3-65E1-423F-8BFA-ACB672CC8FE3}"/>
    <cellStyle name="Titulo 2 13 10 2" xfId="20953" xr:uid="{0440CC71-9360-43F3-8988-435E637B5F3C}"/>
    <cellStyle name="Titulo 2 13 10 3" xfId="32442" xr:uid="{E8DAA9C2-3F0E-4FD5-B5D9-4A6183EDB579}"/>
    <cellStyle name="Titulo 2 13 11" xfId="14269" xr:uid="{CFCDE5D0-1CCA-46FE-99A0-99B2A8069E9C}"/>
    <cellStyle name="Titulo 2 13 11 2" xfId="21200" xr:uid="{85B63EF8-BCEA-4B4B-8E95-AEDF7C50622F}"/>
    <cellStyle name="Titulo 2 13 11 3" xfId="31308" xr:uid="{138C8E65-529D-41FC-8A42-6F6B059D07D6}"/>
    <cellStyle name="Titulo 2 13 12" xfId="15516" xr:uid="{A6967201-9B3F-4AEC-BF7D-B752382CE3F3}"/>
    <cellStyle name="Titulo 2 13 12 2" xfId="22485" xr:uid="{7B0233DA-8005-4823-9041-199565E761FD}"/>
    <cellStyle name="Titulo 2 13 12 3" xfId="32488" xr:uid="{3FA4657F-462F-406C-8666-C6CF480529F8}"/>
    <cellStyle name="Titulo 2 13 13" xfId="14331" xr:uid="{EDA5CE90-C2EB-4830-B698-9B7E7B28F69B}"/>
    <cellStyle name="Titulo 2 13 13 2" xfId="19762" xr:uid="{5D7131B1-1E7A-4B03-9DA9-AADC87352D49}"/>
    <cellStyle name="Titulo 2 13 13 3" xfId="31355" xr:uid="{EC4FDC3B-B381-46D3-B3D7-8FE0C9C5D31F}"/>
    <cellStyle name="Titulo 2 13 14" xfId="15522" xr:uid="{8BA9D59C-E555-45BE-8DCC-400F36312CAD}"/>
    <cellStyle name="Titulo 2 13 14 2" xfId="19878" xr:uid="{1294BC14-419F-4138-AFE5-D74DD520F087}"/>
    <cellStyle name="Titulo 2 13 14 3" xfId="32494" xr:uid="{7BCE859F-EDED-4268-B78D-30E45E708D31}"/>
    <cellStyle name="Titulo 2 13 15" xfId="14107" xr:uid="{C4B3C06B-F671-42C4-9C78-68F9BA055536}"/>
    <cellStyle name="Titulo 2 13 15 2" xfId="19981" xr:uid="{88A631A4-EDEF-426E-9C16-3014682A96AA}"/>
    <cellStyle name="Titulo 2 13 15 3" xfId="31190" xr:uid="{8C93B20C-5E92-40AA-B366-FC64C2927712}"/>
    <cellStyle name="Titulo 2 13 16" xfId="17989" xr:uid="{6384F87B-1947-4ECA-83ED-3857BCCA5E5B}"/>
    <cellStyle name="Titulo 2 13 16 2" xfId="28907" xr:uid="{86FA5FBF-14FC-4EA2-B781-2FF1CB5D89C4}"/>
    <cellStyle name="Titulo 2 13 16 3" xfId="34912" xr:uid="{4E5A73E5-53E9-449E-9A7A-6B6693296217}"/>
    <cellStyle name="Titulo 2 13 17" xfId="17880" xr:uid="{9A7AC971-C055-4967-9119-CEFF25F441C2}"/>
    <cellStyle name="Titulo 2 13 17 2" xfId="28849" xr:uid="{9961CB03-DC75-4A7F-BC95-D5EE35C8F046}"/>
    <cellStyle name="Titulo 2 13 17 3" xfId="34849" xr:uid="{90756FEE-A321-4A62-B4A4-21CADBDCAA52}"/>
    <cellStyle name="Titulo 2 13 18" xfId="22187" xr:uid="{C819C69F-05DC-4E93-B509-E0DCAA5EFC4F}"/>
    <cellStyle name="Titulo 2 13 19" xfId="23005" xr:uid="{936A30A6-15FC-464F-9652-400C674296E6}"/>
    <cellStyle name="Titulo 2 13 2" xfId="9380" xr:uid="{FBAFC282-A612-44C7-930A-F7EBB7ABF79C}"/>
    <cellStyle name="Título 2 13 2" xfId="13388" xr:uid="{A1333C9A-B962-45BE-9F14-8BE21C3FCA08}"/>
    <cellStyle name="Titulo 2 13 2 10" xfId="15518" xr:uid="{5A7F12BA-F2DB-4DC0-914A-0189A5528FF4}"/>
    <cellStyle name="Titulo 2 13 2 10 2" xfId="21310" xr:uid="{2E433B41-B386-429C-80E4-412689F074F4}"/>
    <cellStyle name="Titulo 2 13 2 10 3" xfId="32490" xr:uid="{DC52F0B1-4A76-463A-A880-E10471A0E476}"/>
    <cellStyle name="Titulo 2 13 2 11" xfId="14147" xr:uid="{A0E7D190-2655-4E42-936B-3405AEB8EBFD}"/>
    <cellStyle name="Titulo 2 13 2 11 2" xfId="20456" xr:uid="{78D419BD-F132-4A97-9FBD-D950F37521B9}"/>
    <cellStyle name="Titulo 2 13 2 11 3" xfId="31223" xr:uid="{2DBFFE11-C79A-4DEE-B316-CDF97442D38C}"/>
    <cellStyle name="Titulo 2 13 2 12" xfId="15525" xr:uid="{52E6746B-B76A-47F2-A77E-943DE85810B8}"/>
    <cellStyle name="Titulo 2 13 2 12 2" xfId="20378" xr:uid="{CE0FA0C8-067A-4DA5-8E5A-655A5C213A99}"/>
    <cellStyle name="Titulo 2 13 2 12 3" xfId="32497" xr:uid="{A14EAD47-92F5-4732-A846-2B9AE3735653}"/>
    <cellStyle name="Titulo 2 13 2 13" xfId="14093" xr:uid="{2B0DD5ED-6B4F-419B-96D1-7F81CA71306C}"/>
    <cellStyle name="Titulo 2 13 2 13 2" xfId="27379" xr:uid="{02CE97CD-B844-465E-A5FF-7F879B4386FE}"/>
    <cellStyle name="Titulo 2 13 2 13 3" xfId="31178" xr:uid="{BD412948-C67C-4816-9E9F-C7A5E3481AB1}"/>
    <cellStyle name="Titulo 2 13 2 14" xfId="17990" xr:uid="{5732D62F-F902-432E-8CCC-103321481F49}"/>
    <cellStyle name="Titulo 2 13 2 14 2" xfId="28908" xr:uid="{0F2FF4F6-D2E5-4D74-9416-8567BFF8D294}"/>
    <cellStyle name="Titulo 2 13 2 14 3" xfId="34913" xr:uid="{70612C85-57F4-4554-B37A-9EDC8422048D}"/>
    <cellStyle name="Titulo 2 13 2 15" xfId="17879" xr:uid="{4DABDD3D-AAFE-4F85-AC90-D5972A1DD964}"/>
    <cellStyle name="Titulo 2 13 2 15 2" xfId="28848" xr:uid="{B0CC1753-755C-4C1A-B154-908CCCF2B336}"/>
    <cellStyle name="Titulo 2 13 2 15 3" xfId="34848" xr:uid="{686AE946-CD45-4509-8B51-EF7781176DE8}"/>
    <cellStyle name="Titulo 2 13 2 16" xfId="26459" xr:uid="{5565F0AD-20CA-4B15-A7F7-D3C59D68DB11}"/>
    <cellStyle name="Titulo 2 13 2 16 2" xfId="37426" xr:uid="{F458ECC3-FF8B-42BF-BBF2-7079F84EE47B}"/>
    <cellStyle name="Titulo 2 13 2 2" xfId="15461" xr:uid="{C3923468-242F-4CC7-ABFE-9EA889055709}"/>
    <cellStyle name="Titulo 2 13 2 2 2" xfId="18518" xr:uid="{513372BB-6217-46FD-82E2-5FCBA2919C44}"/>
    <cellStyle name="Titulo 2 13 2 2 3" xfId="32433" xr:uid="{7021995B-9EAE-4C33-8A29-C9F1706705FC}"/>
    <cellStyle name="Titulo 2 13 2 3" xfId="14270" xr:uid="{12516464-D891-47DE-BD7E-EC6AB12A565B}"/>
    <cellStyle name="Titulo 2 13 2 3 2" xfId="21359" xr:uid="{EB2A0DCC-1AF8-45A3-9A3A-2A497F2F4930}"/>
    <cellStyle name="Titulo 2 13 2 3 3" xfId="31309" xr:uid="{6C6907DA-68C4-495D-8D8B-977B6E3770C1}"/>
    <cellStyle name="Titulo 2 13 2 4" xfId="15441" xr:uid="{98684499-9D83-43E0-BA4F-38F25C964EC8}"/>
    <cellStyle name="Titulo 2 13 2 4 2" xfId="26183" xr:uid="{66C1B91F-AA35-46B3-B135-883741F380CB}"/>
    <cellStyle name="Titulo 2 13 2 4 3" xfId="32413" xr:uid="{7153F576-E341-49C4-940F-918F7F3AADE9}"/>
    <cellStyle name="Titulo 2 13 2 5" xfId="14135" xr:uid="{AAB6B229-08B9-4056-ADA1-4978B34144AA}"/>
    <cellStyle name="Titulo 2 13 2 5 2" xfId="26206" xr:uid="{E9A9ABA1-8176-4946-82B8-F72A054570F5}"/>
    <cellStyle name="Titulo 2 13 2 5 3" xfId="31213" xr:uid="{845CF38F-CA0B-436A-8894-CB8F10F3E266}"/>
    <cellStyle name="Titulo 2 13 2 6" xfId="15454" xr:uid="{260133A3-89BB-4CF1-90E4-6280280B94D5}"/>
    <cellStyle name="Titulo 2 13 2 6 2" xfId="18235" xr:uid="{B2175541-15F5-43AB-9E9B-2C5AEC4D08A9}"/>
    <cellStyle name="Titulo 2 13 2 6 3" xfId="32426" xr:uid="{90E9AF30-F695-4385-9AE2-5BDDA3121776}"/>
    <cellStyle name="Titulo 2 13 2 7" xfId="14118" xr:uid="{4B13CCC6-90F3-4694-AD87-43B17D5441A9}"/>
    <cellStyle name="Titulo 2 13 2 7 2" xfId="21348" xr:uid="{075CD4D1-25D7-4113-AB99-1B440EB6EAEA}"/>
    <cellStyle name="Titulo 2 13 2 7 3" xfId="31200" xr:uid="{0074B8F0-5B64-4DD0-B6E9-C09283515A06}"/>
    <cellStyle name="Titulo 2 13 2 8" xfId="15480" xr:uid="{EC26CEBA-B556-4013-BC45-754A020E5DE7}"/>
    <cellStyle name="Titulo 2 13 2 8 2" xfId="21136" xr:uid="{976AE10C-2522-4E4F-B4D8-AA50AC3F5C5E}"/>
    <cellStyle name="Titulo 2 13 2 8 3" xfId="32452" xr:uid="{BA66EF73-33A4-4CDA-8EB3-C873198135B6}"/>
    <cellStyle name="Titulo 2 13 2 9" xfId="14104" xr:uid="{F27A8B04-773D-4385-804C-367AFAB31850}"/>
    <cellStyle name="Titulo 2 13 2 9 2" xfId="21196" xr:uid="{2B817CC3-36E5-464C-AE2D-87D33D1B6E56}"/>
    <cellStyle name="Titulo 2 13 2 9 3" xfId="31187" xr:uid="{D3052CEF-49DC-4340-A574-DD0121E30141}"/>
    <cellStyle name="Titulo 2 13 20" xfId="22404" xr:uid="{155A0D6A-23C5-448B-9ED7-20A39B5117B6}"/>
    <cellStyle name="Titulo 2 13 21" xfId="25612" xr:uid="{4DBC190F-21F9-4036-B139-C5409C391412}"/>
    <cellStyle name="Titulo 2 13 21 2" xfId="26261" xr:uid="{C6409890-17A3-4A9A-8FD8-E9E14A6AB36E}"/>
    <cellStyle name="Titulo 2 13 21 3" xfId="36862" xr:uid="{FC29D40D-4C69-4095-ACF5-D188494D65DD}"/>
    <cellStyle name="Titulo 2 13 22" xfId="24066" xr:uid="{0A8AC678-632E-4944-B188-B755A14267BE}"/>
    <cellStyle name="Titulo 2 13 22 2" xfId="18233" xr:uid="{8CA6CE48-60E8-4085-8768-0B70A902AB23}"/>
    <cellStyle name="Titulo 2 13 22 2 2" xfId="35119" xr:uid="{73287816-C7BC-42B7-BAA8-2A591F879A1D}"/>
    <cellStyle name="Titulo 2 13 23" xfId="23414" xr:uid="{D85BFE13-BDD9-4C47-A7CC-AA4EF37B3EDC}"/>
    <cellStyle name="Titulo 2 13 24" xfId="18751" xr:uid="{FBFA4359-830D-41AD-A531-FB8F6BF08D40}"/>
    <cellStyle name="Titulo 2 13 25" xfId="26823" xr:uid="{EAFB302F-AC37-48E3-9551-5DDD6B871115}"/>
    <cellStyle name="Titulo 2 13 26" xfId="29970" xr:uid="{1CACE35C-AE85-4E2D-9E9C-94EBFF4DB0E3}"/>
    <cellStyle name="Titulo 2 13 3" xfId="13387" xr:uid="{DC98C6C9-DDE5-4AAF-8F6F-6C48CB40BED5}"/>
    <cellStyle name="Título 2 13 3" xfId="22188" xr:uid="{9A81D00F-3412-4B60-A383-B3C6F5E9C43A}"/>
    <cellStyle name="Titulo 2 13 4" xfId="15459" xr:uid="{3A34CC02-3660-4E9B-87B5-8489DE70EBC2}"/>
    <cellStyle name="Título 2 13 4" xfId="23006" xr:uid="{C6D8665A-F4ED-445B-BDA3-3058AF8FC500}"/>
    <cellStyle name="Titulo 2 13 4 2" xfId="21972" xr:uid="{887B334B-B85C-46F2-BB7F-787A69996358}"/>
    <cellStyle name="Titulo 2 13 4 3" xfId="29380" xr:uid="{C8D12529-D82B-404F-B79D-1370A3191A2C}"/>
    <cellStyle name="Titulo 2 13 4 4" xfId="32431" xr:uid="{FED11587-75DF-49F2-BEF2-AA125B5D8D98}"/>
    <cellStyle name="Titulo 2 13 5" xfId="14144" xr:uid="{AD281D81-341A-45D4-B8C4-76BA9B044CF0}"/>
    <cellStyle name="Título 2 13 5" xfId="19028" xr:uid="{C6268ADB-0457-4940-B036-2039B469F4CE}"/>
    <cellStyle name="Titulo 2 13 5 2" xfId="18212" xr:uid="{714A43EE-9EA3-4AC4-B783-30B9BB4888CA}"/>
    <cellStyle name="Titulo 2 13 5 3" xfId="18197" xr:uid="{CE738EEC-7FF1-4041-BAE0-ACD3564E0C38}"/>
    <cellStyle name="Titulo 2 13 5 4" xfId="31222" xr:uid="{5F0A067E-2E5E-4715-B248-2815C9FC363C}"/>
    <cellStyle name="Titulo 2 13 6" xfId="15439" xr:uid="{C1AEBC57-21D6-470F-90D1-0FC46251A926}"/>
    <cellStyle name="Título 2 13 6" xfId="25430" xr:uid="{A1C8E8F3-B2EC-4671-B74D-D5FEC97EEBAA}"/>
    <cellStyle name="Titulo 2 13 6 2" xfId="20711" xr:uid="{9A88D08E-BCBB-4144-9C64-0CAA8330E67D}"/>
    <cellStyle name="Titulo 2 13 6 3" xfId="29371" xr:uid="{75FE8E82-C247-4011-98CD-DBA59984D470}"/>
    <cellStyle name="Titulo 2 13 6 4" xfId="32411" xr:uid="{904908C3-BB89-465D-A6A0-025DF2318736}"/>
    <cellStyle name="Titulo 2 13 7" xfId="14139" xr:uid="{6A7E443F-F241-4ADD-9AEA-4A44D29EE8CB}"/>
    <cellStyle name="Título 2 13 7" xfId="25575" xr:uid="{A6C0D033-C56A-4272-992B-D7A849C80777}"/>
    <cellStyle name="Titulo 2 13 7 2" xfId="21350" xr:uid="{DB1AED2F-D3B8-424B-9944-B1D06B37AA14}"/>
    <cellStyle name="Titulo 2 13 7 3" xfId="18503" xr:uid="{C80BEEB7-9E48-4F8A-9049-1D32A2F745BF}"/>
    <cellStyle name="Titulo 2 13 7 4" xfId="31217" xr:uid="{25169969-C377-4437-B5E8-46B4FC294A57}"/>
    <cellStyle name="Titulo 2 13 8" xfId="15448" xr:uid="{7B3DEE75-BBAA-473E-8B9A-8E1B60E4CCF4}"/>
    <cellStyle name="Título 2 13 8" xfId="21076" xr:uid="{9B0397D9-2788-428F-9397-619C8EA8B5DA}"/>
    <cellStyle name="Titulo 2 13 8 2" xfId="19564" xr:uid="{A210A080-1FD0-4A88-A301-7BCCA0351E46}"/>
    <cellStyle name="Titulo 2 13 8 3" xfId="29375" xr:uid="{86BAC8A8-04CE-4A1C-84D9-3AD423D6A319}"/>
    <cellStyle name="Titulo 2 13 8 4" xfId="32420" xr:uid="{5ED6A43F-44EC-49AD-AC72-A3704D18CC00}"/>
    <cellStyle name="Titulo 2 13 9" xfId="14124" xr:uid="{95289475-A9E8-4E46-83E5-C8623C52CADE}"/>
    <cellStyle name="Título 2 13 9" xfId="26352" xr:uid="{47FF8161-34DF-4C29-B487-C5444FF7B197}"/>
    <cellStyle name="Titulo 2 13 9 2" xfId="21347" xr:uid="{B89B9B9C-4D25-4161-8548-06C7224A0D63}"/>
    <cellStyle name="Titulo 2 13 9 3" xfId="18894" xr:uid="{7FF53001-42E2-4465-9A01-0AA624D669BD}"/>
    <cellStyle name="Titulo 2 13 9 4" xfId="31205" xr:uid="{7A6904DA-6B93-4846-AC84-9D0F0D120280}"/>
    <cellStyle name="Titulo 2 14" xfId="8253" xr:uid="{EDBC8D20-6332-4F78-A8AA-669875EC7B43}"/>
    <cellStyle name="Título 2 14" xfId="8106" xr:uid="{13F8A255-B303-4CED-B35B-5E1A7AA842B1}"/>
    <cellStyle name="Titulo 2 14 10" xfId="15488" xr:uid="{58BDBD8B-BCD5-44B6-BB2A-E0E1ED652A25}"/>
    <cellStyle name="Título 2 14 10" xfId="19530" xr:uid="{52F992A2-016B-430E-87A8-F3903DFFEE21}"/>
    <cellStyle name="Titulo 2 14 10 2" xfId="19450" xr:uid="{2C2AC22D-B438-463A-B4A8-64E2A4B4C666}"/>
    <cellStyle name="Titulo 2 14 10 3" xfId="32460" xr:uid="{44FD1303-1ACC-43FE-A16C-02CE00D90CDE}"/>
    <cellStyle name="Titulo 2 14 11" xfId="14308" xr:uid="{3F075B90-C6B6-4E09-BC93-F72A6F743C0C}"/>
    <cellStyle name="Titulo 2 14 11 2" xfId="18964" xr:uid="{F4AB3B4B-0A36-467A-A971-81C91F31E4FC}"/>
    <cellStyle name="Titulo 2 14 11 3" xfId="31335" xr:uid="{25F5461E-C3D3-4220-AB18-B1695F0E17ED}"/>
    <cellStyle name="Titulo 2 14 12" xfId="15520" xr:uid="{CCE18E37-365A-402B-843A-427497983F5D}"/>
    <cellStyle name="Titulo 2 14 12 2" xfId="20060" xr:uid="{F5C0B69B-21B2-45B7-924D-E7EEEF6BD28A}"/>
    <cellStyle name="Titulo 2 14 12 3" xfId="32492" xr:uid="{C6D73047-6EF3-49E4-BF2C-4434CE43E1A6}"/>
    <cellStyle name="Titulo 2 14 13" xfId="14324" xr:uid="{E866C66D-A283-48D2-AB2A-416228940548}"/>
    <cellStyle name="Titulo 2 14 13 2" xfId="18186" xr:uid="{A69D1013-F1A9-4268-A150-EC40173DC11F}"/>
    <cellStyle name="Titulo 2 14 13 3" xfId="31350" xr:uid="{7CC75D1D-BA8D-44B2-A6B6-6B795BCCA38C}"/>
    <cellStyle name="Titulo 2 14 14" xfId="15528" xr:uid="{59C6B02D-F1A0-4663-ACB0-31421B66B36A}"/>
    <cellStyle name="Titulo 2 14 14 2" xfId="20712" xr:uid="{69F733C1-C97F-4CE7-B9D4-82D7E512382A}"/>
    <cellStyle name="Titulo 2 14 14 3" xfId="32500" xr:uid="{AEEC0402-277F-4A94-9EBC-DD171BE2074A}"/>
    <cellStyle name="Titulo 2 14 15" xfId="14278" xr:uid="{27A86A77-9330-4F68-9266-ADFC53C4B022}"/>
    <cellStyle name="Titulo 2 14 15 2" xfId="18910" xr:uid="{3421C76C-47DF-4580-A3FA-98AC76D7E735}"/>
    <cellStyle name="Titulo 2 14 15 3" xfId="31315" xr:uid="{F9E7E4AF-DF7F-452B-8146-2FA2457F07F7}"/>
    <cellStyle name="Titulo 2 14 16" xfId="17991" xr:uid="{A7A60EF1-0E6E-46C9-B7A4-370A039C42A4}"/>
    <cellStyle name="Titulo 2 14 16 2" xfId="28909" xr:uid="{10DA9948-11AD-4A68-920D-FDF5F5E8C6F2}"/>
    <cellStyle name="Titulo 2 14 16 3" xfId="34914" xr:uid="{4714E25C-DC3B-41CB-BBF5-C1AC15F61FC6}"/>
    <cellStyle name="Titulo 2 14 17" xfId="17878" xr:uid="{D0D25BFE-F7A8-4367-88D5-61441B08F062}"/>
    <cellStyle name="Titulo 2 14 17 2" xfId="28847" xr:uid="{3E92C3C2-F8DD-4F3B-96A4-06AE207B372C}"/>
    <cellStyle name="Titulo 2 14 17 3" xfId="34847" xr:uid="{70201283-8139-42E0-81BC-0FC885E59BB9}"/>
    <cellStyle name="Titulo 2 14 18" xfId="22189" xr:uid="{DAC76F4C-7C0A-40C9-A43B-B9F22F53A8BE}"/>
    <cellStyle name="Titulo 2 14 19" xfId="23007" xr:uid="{884ABFCD-82F1-41F6-8D16-7A4EADC5BE64}"/>
    <cellStyle name="Titulo 2 14 2" xfId="9379" xr:uid="{214F1D43-7704-4D80-86E1-18C4166884B1}"/>
    <cellStyle name="Título 2 14 2" xfId="13390" xr:uid="{7D2D859C-5241-4157-B5CD-E78CCADB3FD6}"/>
    <cellStyle name="Titulo 2 14 2 10" xfId="15521" xr:uid="{87837D07-4931-4F68-856A-189949EC61D3}"/>
    <cellStyle name="Titulo 2 14 2 10 2" xfId="19566" xr:uid="{ECB80CF9-2CEA-4355-9F90-F156E4BF1015}"/>
    <cellStyle name="Titulo 2 14 2 10 3" xfId="32493" xr:uid="{B8F26242-F8CE-4882-8B2C-CF89B3CFF058}"/>
    <cellStyle name="Titulo 2 14 2 11" xfId="14113" xr:uid="{6D8B3F02-0134-4170-BFE1-B1F9E06B1AD2}"/>
    <cellStyle name="Titulo 2 14 2 11 2" xfId="18908" xr:uid="{6372E6E0-0F58-45C1-B676-1A50171C848A}"/>
    <cellStyle name="Titulo 2 14 2 11 3" xfId="31196" xr:uid="{648C0CAB-1526-4A43-9A96-3759D57E2286}"/>
    <cellStyle name="Titulo 2 14 2 12" xfId="15530" xr:uid="{7448C13A-AADC-4C00-9110-EB1DCEDFD693}"/>
    <cellStyle name="Titulo 2 14 2 12 2" xfId="22026" xr:uid="{98F52885-D99F-43C6-8156-DE9D20E7B3B8}"/>
    <cellStyle name="Titulo 2 14 2 12 3" xfId="32502" xr:uid="{9313751E-CFD5-44CE-80A1-30A2AABA1E75}"/>
    <cellStyle name="Titulo 2 14 2 13" xfId="14021" xr:uid="{3D876287-A8A2-46E9-84BB-95777A5E63CD}"/>
    <cellStyle name="Titulo 2 14 2 13 2" xfId="20696" xr:uid="{3549EE31-E4F9-4DC7-B473-A89541BA5F31}"/>
    <cellStyle name="Titulo 2 14 2 13 3" xfId="31116" xr:uid="{C84C6A94-2F28-4815-A2F3-638D2B96E7A6}"/>
    <cellStyle name="Titulo 2 14 2 14" xfId="17992" xr:uid="{494D6D8C-F78A-4337-985D-F977483908FB}"/>
    <cellStyle name="Titulo 2 14 2 14 2" xfId="28910" xr:uid="{2A08BD51-8418-4928-BBE1-343DD6A91451}"/>
    <cellStyle name="Titulo 2 14 2 14 3" xfId="34915" xr:uid="{7DB51493-FEF8-4083-8289-AD6BC7A621DF}"/>
    <cellStyle name="Titulo 2 14 2 15" xfId="17877" xr:uid="{C66934A6-C688-4214-8D54-2ACDF5FC48EB}"/>
    <cellStyle name="Titulo 2 14 2 15 2" xfId="28846" xr:uid="{C0BFB2DD-4973-4760-945F-792F325775E7}"/>
    <cellStyle name="Titulo 2 14 2 15 3" xfId="34846" xr:uid="{9C5055BD-1C4E-4B8D-9272-4FB05888D679}"/>
    <cellStyle name="Titulo 2 14 2 16" xfId="27286" xr:uid="{06295CF3-3BF4-4957-A4B6-4D33B45F4CEC}"/>
    <cellStyle name="Titulo 2 14 2 16 2" xfId="37990" xr:uid="{B61C6924-4B22-4907-B84E-3949680DCB19}"/>
    <cellStyle name="Titulo 2 14 2 2" xfId="15465" xr:uid="{682D742D-086D-409B-9E02-2DD91F84487A}"/>
    <cellStyle name="Titulo 2 14 2 2 2" xfId="21669" xr:uid="{FB0666CC-7896-407D-BB27-7036CFAADE8F}"/>
    <cellStyle name="Titulo 2 14 2 2 3" xfId="32437" xr:uid="{0AA5B3A2-E04F-4920-A357-38CEA3CAAA14}"/>
    <cellStyle name="Titulo 2 14 2 3" xfId="14241" xr:uid="{A764EA03-63AD-4403-B2D0-6D2DAED7800A}"/>
    <cellStyle name="Titulo 2 14 2 3 2" xfId="22119" xr:uid="{787BDF36-6B33-49F0-A64F-160663336A44}"/>
    <cellStyle name="Titulo 2 14 2 3 3" xfId="31289" xr:uid="{AFC145B9-3944-4503-9412-F220FB0DEF5A}"/>
    <cellStyle name="Titulo 2 14 2 4" xfId="15445" xr:uid="{6254EB04-95EE-48E8-A06F-9764423B9CD9}"/>
    <cellStyle name="Titulo 2 14 2 4 2" xfId="19139" xr:uid="{FBAA0D43-F70A-424E-AEF6-881BCF618FB3}"/>
    <cellStyle name="Titulo 2 14 2 4 3" xfId="32417" xr:uid="{1495D3D4-0151-4BBE-9983-B3FF697F9574}"/>
    <cellStyle name="Titulo 2 14 2 5" xfId="14126" xr:uid="{6B75C745-469A-40C3-8AB5-4A2A0DE49D74}"/>
    <cellStyle name="Titulo 2 14 2 5 2" xfId="21784" xr:uid="{AAD5C1E4-144D-42B7-A0A9-63952CB35142}"/>
    <cellStyle name="Titulo 2 14 2 5 3" xfId="31206" xr:uid="{E8FC7A0D-3687-479A-937F-6E2C1A28DAAB}"/>
    <cellStyle name="Titulo 2 14 2 6" xfId="15466" xr:uid="{D69DCC1E-9942-4E71-88CA-4F14243B2B62}"/>
    <cellStyle name="Titulo 2 14 2 6 2" xfId="19047" xr:uid="{48B3CC58-B67D-4CB1-A81A-3381BE32957D}"/>
    <cellStyle name="Titulo 2 14 2 6 3" xfId="32438" xr:uid="{7C5E113F-E21C-4944-B12E-9EECE21D7784}"/>
    <cellStyle name="Titulo 2 14 2 7" xfId="14111" xr:uid="{E4651BB2-34EE-4097-943D-EBF7B89B4538}"/>
    <cellStyle name="Titulo 2 14 2 7 2" xfId="18210" xr:uid="{C038CAAD-9484-421C-9EE5-09A91B4A60B8}"/>
    <cellStyle name="Titulo 2 14 2 7 3" xfId="31194" xr:uid="{CBEE4C3C-F591-40AB-A2FF-A0A9A9FCAE94}"/>
    <cellStyle name="Titulo 2 14 2 8" xfId="15491" xr:uid="{50C8C11D-A2B3-4A86-BE81-A213C47A958B}"/>
    <cellStyle name="Titulo 2 14 2 8 2" xfId="26699" xr:uid="{DBED4925-B7BE-4985-B81A-E4E741CD430E}"/>
    <cellStyle name="Titulo 2 14 2 8 3" xfId="32463" xr:uid="{788BEE01-9457-41CD-89DA-7E6E56680F3B}"/>
    <cellStyle name="Titulo 2 14 2 9" xfId="14095" xr:uid="{E4413765-0DAB-45E4-9BA8-BAD69EC8A0AB}"/>
    <cellStyle name="Titulo 2 14 2 9 2" xfId="21990" xr:uid="{81FE3F6F-26D5-49EA-8C4D-85F0429E853B}"/>
    <cellStyle name="Titulo 2 14 2 9 3" xfId="31180" xr:uid="{EB1D7FF7-4DBC-4552-96B2-D4E6E55A07A3}"/>
    <cellStyle name="Titulo 2 14 20" xfId="19825" xr:uid="{72FEF145-06EE-4997-9DFF-4F9821FA6373}"/>
    <cellStyle name="Titulo 2 14 21" xfId="25610" xr:uid="{FAB7718D-7564-4325-A33C-06A362C45A24}"/>
    <cellStyle name="Titulo 2 14 21 2" xfId="20947" xr:uid="{3189A0C1-0119-427F-9B82-79CBDDA41D6D}"/>
    <cellStyle name="Titulo 2 14 21 3" xfId="36861" xr:uid="{D5884247-DE62-457C-BC60-0362788D8834}"/>
    <cellStyle name="Titulo 2 14 22" xfId="24068" xr:uid="{2D0DB008-904E-4CEC-87E6-8AB3C093280B}"/>
    <cellStyle name="Titulo 2 14 22 2" xfId="26769" xr:uid="{E2861A11-EBEF-4034-AA92-DE89F8ECA66F}"/>
    <cellStyle name="Titulo 2 14 22 2 2" xfId="37562" xr:uid="{C1DCBBB4-6B6F-4FAE-A314-1436D04D07BA}"/>
    <cellStyle name="Titulo 2 14 23" xfId="23251" xr:uid="{67E7418F-271F-4743-AF41-3B44B673C751}"/>
    <cellStyle name="Titulo 2 14 24" xfId="27454" xr:uid="{66525421-1F6F-40F1-BDBA-A35666485163}"/>
    <cellStyle name="Titulo 2 14 25" xfId="26673" xr:uid="{8BD4E4AD-8296-45CA-B38D-670C5945A411}"/>
    <cellStyle name="Titulo 2 14 26" xfId="29969" xr:uid="{B8C1D9C5-37E7-46DD-ABE7-1714317ADFF7}"/>
    <cellStyle name="Titulo 2 14 3" xfId="13389" xr:uid="{2F24795A-8CAE-4420-9AE4-5B6EAD22ADE9}"/>
    <cellStyle name="Título 2 14 3" xfId="22190" xr:uid="{8935B176-D00F-4A7F-BC79-FA4B18E5EE8F}"/>
    <cellStyle name="Titulo 2 14 4" xfId="15463" xr:uid="{AAF1269E-9051-497E-B943-1F54FE611C19}"/>
    <cellStyle name="Título 2 14 4" xfId="23008" xr:uid="{81CC9850-2600-443C-BAEF-55D713FB37FC}"/>
    <cellStyle name="Titulo 2 14 4 2" xfId="18343" xr:uid="{2A099AC9-B2FC-4A8A-9C4C-DE84125F8BA6}"/>
    <cellStyle name="Titulo 2 14 4 3" xfId="29382" xr:uid="{5CB2801F-D782-4DF5-86C9-821083E45470}"/>
    <cellStyle name="Titulo 2 14 4 4" xfId="32435" xr:uid="{A54A4AB1-7093-4BBA-965F-B3F19E9F2F3E}"/>
    <cellStyle name="Titulo 2 14 5" xfId="14141" xr:uid="{10FE08B9-5E91-4843-88A1-5AC1C076B54D}"/>
    <cellStyle name="Título 2 14 5" xfId="22407" xr:uid="{25591530-1B7A-4403-9A6E-15A18C55F289}"/>
    <cellStyle name="Titulo 2 14 5 2" xfId="21996" xr:uid="{AB035E2E-93BF-4855-A826-8836FF116DC8}"/>
    <cellStyle name="Titulo 2 14 5 3" xfId="18958" xr:uid="{F148370A-3BD9-4F84-B04A-544942AAAEA9}"/>
    <cellStyle name="Titulo 2 14 5 4" xfId="31219" xr:uid="{5BC8C7D9-392F-4809-9295-CC0FE619A46A}"/>
    <cellStyle name="Titulo 2 14 6" xfId="15444" xr:uid="{05845C31-2E67-4BFC-80B3-55D305A082EE}"/>
    <cellStyle name="Título 2 14 6" xfId="25518" xr:uid="{2D995136-3C44-4970-8AD1-81CDF6FBA012}"/>
    <cellStyle name="Titulo 2 14 6 2" xfId="20708" xr:uid="{D9F4DEBB-B8DE-4797-8E1C-90E0C24A1BB2}"/>
    <cellStyle name="Titulo 2 14 6 3" xfId="29373" xr:uid="{73308A07-BB0C-4729-A953-60A4C6057DEF}"/>
    <cellStyle name="Titulo 2 14 6 4" xfId="32416" xr:uid="{E7C31E6D-C060-4904-907C-7D246B361C3F}"/>
    <cellStyle name="Titulo 2 14 7" xfId="14307" xr:uid="{778C5AA7-73D1-4559-968B-76B57007D79C}"/>
    <cellStyle name="Título 2 14 7" xfId="24367" xr:uid="{268E1980-5AF2-4D42-BF5C-C513208E0691}"/>
    <cellStyle name="Titulo 2 14 7 2" xfId="19387" xr:uid="{10A701F5-8D19-4F74-8D2B-3AAE94B8AED9}"/>
    <cellStyle name="Titulo 2 14 7 3" xfId="27180" xr:uid="{1F9C531F-9B4B-4C62-862E-2887242923B5}"/>
    <cellStyle name="Titulo 2 14 7 4" xfId="31334" xr:uid="{29E262E0-18B0-49A8-8758-5925D4F80EED}"/>
    <cellStyle name="Titulo 2 14 8" xfId="15462" xr:uid="{9F999A61-31BE-4197-80BB-4A581AB898A4}"/>
    <cellStyle name="Título 2 14 8" xfId="19345" xr:uid="{2EEFD397-58BE-47B2-984C-2F01D7910CF5}"/>
    <cellStyle name="Titulo 2 14 8 2" xfId="21390" xr:uid="{FACF28D5-CF90-4466-9EE3-78D0B13463A3}"/>
    <cellStyle name="Titulo 2 14 8 3" xfId="29381" xr:uid="{2590C1FB-94B8-4EB6-811D-63640AAD3621}"/>
    <cellStyle name="Titulo 2 14 8 4" xfId="32434" xr:uid="{C026AA23-EEE9-4DA2-8887-F8A5FFE7F1B0}"/>
    <cellStyle name="Titulo 2 14 9" xfId="14114" xr:uid="{5DA4469C-5601-417E-835D-4B6A42D4DD32}"/>
    <cellStyle name="Título 2 14 9" xfId="21300" xr:uid="{492E7743-8FE9-4D42-AE41-3B0A50BB2828}"/>
    <cellStyle name="Titulo 2 14 9 2" xfId="21993" xr:uid="{E9A03DA3-DD37-496B-8333-A5EC7F40AB4C}"/>
    <cellStyle name="Titulo 2 14 9 3" xfId="18341" xr:uid="{3D4E73C9-CBD0-41A9-A484-60BDE042F551}"/>
    <cellStyle name="Titulo 2 14 9 4" xfId="31197" xr:uid="{4F8A7360-C957-4F53-ACF6-598A2C1ADF1E}"/>
    <cellStyle name="Titulo 2 15" xfId="8194" xr:uid="{0F2B8B3B-7C73-4463-91E7-2E6E8BF2AC54}"/>
    <cellStyle name="Título 2 15" xfId="8045" xr:uid="{00EF8BE1-B47E-4D1C-9C1D-C17D6BA3ABB0}"/>
    <cellStyle name="Titulo 2 15 10" xfId="15495" xr:uid="{517151CF-C7D3-4E93-BDB7-88CE2B5BFDAF}"/>
    <cellStyle name="Título 2 15 10" xfId="26146" xr:uid="{3A1DACC1-3E23-4F11-B3F0-9FD530EFE9A3}"/>
    <cellStyle name="Titulo 2 15 10 2" xfId="26180" xr:uid="{1489BAA1-7BCB-4066-8221-E8FEAA78364E}"/>
    <cellStyle name="Titulo 2 15 10 3" xfId="32467" xr:uid="{3DC018ED-E031-4E2B-A111-9107367E6707}"/>
    <cellStyle name="Titulo 2 15 11" xfId="14088" xr:uid="{2B7AE351-F79A-491A-8337-F647DD4F87C1}"/>
    <cellStyle name="Titulo 2 15 11 2" xfId="23606" xr:uid="{4ABF24BE-9D36-41F3-801F-C673B2046581}"/>
    <cellStyle name="Titulo 2 15 11 3" xfId="31176" xr:uid="{4C492092-2EED-4D3A-946A-0FE3C6A3ED2E}"/>
    <cellStyle name="Titulo 2 15 12" xfId="15523" xr:uid="{F1DFCCC0-3217-48F9-A776-A25FAA3962CC}"/>
    <cellStyle name="Titulo 2 15 12 2" xfId="22033" xr:uid="{B1127279-7A8B-477D-90F3-79E59E3D5135}"/>
    <cellStyle name="Titulo 2 15 12 3" xfId="32495" xr:uid="{EFA74248-F4CF-4935-99FA-12E85EFE1C77}"/>
    <cellStyle name="Titulo 2 15 13" xfId="14102" xr:uid="{CA2629AA-B03E-4E06-A8D5-325236238ABD}"/>
    <cellStyle name="Titulo 2 15 13 2" xfId="18449" xr:uid="{A7A5A099-5F53-4BE5-B062-5ECDADD00DAD}"/>
    <cellStyle name="Titulo 2 15 13 3" xfId="31185" xr:uid="{35312CED-F2CC-46F9-867C-BF10B68A4002}"/>
    <cellStyle name="Titulo 2 15 14" xfId="15533" xr:uid="{5BF73789-F4D0-4AFE-8B16-005D97777E59}"/>
    <cellStyle name="Titulo 2 15 14 2" xfId="26690" xr:uid="{1EEEE8FE-46A3-4D17-8361-0E06BD250516}"/>
    <cellStyle name="Titulo 2 15 14 3" xfId="32505" xr:uid="{D50A8CD3-39ED-42B2-9BEF-E7EAE7531202}"/>
    <cellStyle name="Titulo 2 15 15" xfId="14296" xr:uid="{EEEA5FA0-3605-40BF-861E-1DFF046D0EB1}"/>
    <cellStyle name="Titulo 2 15 15 2" xfId="18188" xr:uid="{C3864548-1CC1-4E5D-85DE-A3A405A33133}"/>
    <cellStyle name="Titulo 2 15 15 3" xfId="31324" xr:uid="{57FDCA9E-F6ED-44A0-910F-2C9388999DB8}"/>
    <cellStyle name="Titulo 2 15 16" xfId="17993" xr:uid="{1E4B2593-860C-42FF-99D6-386E61BC0117}"/>
    <cellStyle name="Titulo 2 15 16 2" xfId="28911" xr:uid="{15D56F40-A31C-43A8-9C13-9F49478ADAF6}"/>
    <cellStyle name="Titulo 2 15 16 3" xfId="34916" xr:uid="{E6FC6B8C-9637-4DDA-AD70-0CD64401F9A8}"/>
    <cellStyle name="Titulo 2 15 17" xfId="17876" xr:uid="{A54D8EFA-9B58-42C2-BDA5-58C60B2BF253}"/>
    <cellStyle name="Titulo 2 15 17 2" xfId="28845" xr:uid="{93C0E065-5436-407B-B91E-AE6038924301}"/>
    <cellStyle name="Titulo 2 15 17 3" xfId="34845" xr:uid="{EDDC6EDE-32D6-4C4F-BAB5-6EDE67C73420}"/>
    <cellStyle name="Titulo 2 15 18" xfId="22191" xr:uid="{A3517031-8410-4E67-8E6F-D45271C848A1}"/>
    <cellStyle name="Titulo 2 15 19" xfId="23009" xr:uid="{1E20B3E9-9ED7-4B8C-905E-BAF77532F344}"/>
    <cellStyle name="Titulo 2 15 2" xfId="9351" xr:uid="{DE303E17-310E-49F8-A98D-463C686A1E3C}"/>
    <cellStyle name="Título 2 15 2" xfId="13392" xr:uid="{804FA9B6-93D8-4729-9D5A-3E7F83906A9B}"/>
    <cellStyle name="Titulo 2 15 2 10" xfId="15524" xr:uid="{2E447EEF-5416-494C-B509-FC0C16FD4D85}"/>
    <cellStyle name="Titulo 2 15 2 10 2" xfId="19425" xr:uid="{F949FCF9-03FD-4FEB-B05E-F7FA0C6F3A61}"/>
    <cellStyle name="Titulo 2 15 2 10 3" xfId="32496" xr:uid="{6BBAA8DA-44CA-4BD0-8608-A88384605566}"/>
    <cellStyle name="Titulo 2 15 2 11" xfId="14097" xr:uid="{248E92EE-B925-4B24-AFED-BD4A4D06ECE7}"/>
    <cellStyle name="Titulo 2 15 2 11 2" xfId="18209" xr:uid="{44C8920F-20E9-4CF0-8A76-15831A2CE3E5}"/>
    <cellStyle name="Titulo 2 15 2 11 3" xfId="31182" xr:uid="{F1526CD8-871E-464D-A34B-9939DED48289}"/>
    <cellStyle name="Titulo 2 15 2 12" xfId="15535" xr:uid="{76720494-61B5-468B-AD45-9CD00F976BEA}"/>
    <cellStyle name="Titulo 2 15 2 12 2" xfId="25820" xr:uid="{4128BDDD-83BE-4D52-AF75-B2899D338E8A}"/>
    <cellStyle name="Titulo 2 15 2 12 3" xfId="32507" xr:uid="{6424BBBD-01CF-4AE5-ADC4-7B6952E000A6}"/>
    <cellStyle name="Titulo 2 15 2 13" xfId="14078" xr:uid="{1B1A6A81-19F9-4211-9BEE-09719C4A51EA}"/>
    <cellStyle name="Titulo 2 15 2 13 2" xfId="22018" xr:uid="{DE37DB21-9D9B-4FCD-B84C-BFE2E0472139}"/>
    <cellStyle name="Titulo 2 15 2 13 3" xfId="31169" xr:uid="{57486C93-F33C-4AFF-8451-9401D65F0B15}"/>
    <cellStyle name="Titulo 2 15 2 14" xfId="17994" xr:uid="{153A801C-BC89-4CC6-BF15-7328DB60B2C7}"/>
    <cellStyle name="Titulo 2 15 2 14 2" xfId="28912" xr:uid="{3B31D99A-FF51-49B7-9232-2031A569A722}"/>
    <cellStyle name="Titulo 2 15 2 14 3" xfId="34917" xr:uid="{6834E2B4-8BFC-4188-BC6E-31F93F5A2F94}"/>
    <cellStyle name="Titulo 2 15 2 15" xfId="17875" xr:uid="{A23E28FA-69EF-4F79-B789-488EF70561D5}"/>
    <cellStyle name="Titulo 2 15 2 15 2" xfId="28844" xr:uid="{FCCD571F-613A-4082-A6B4-44A89A221784}"/>
    <cellStyle name="Titulo 2 15 2 15 3" xfId="34844" xr:uid="{BFF281DB-F740-4870-B887-501C98BD451B}"/>
    <cellStyle name="Titulo 2 15 2 16" xfId="19273" xr:uid="{81A3904C-5EB8-423A-97DA-57263FF3D9E5}"/>
    <cellStyle name="Titulo 2 15 2 16 2" xfId="35516" xr:uid="{D3430F93-7571-479B-9707-E2641AB88599}"/>
    <cellStyle name="Titulo 2 15 2 2" xfId="15469" xr:uid="{AB47D039-677C-46A8-A6CF-0512F3308372}"/>
    <cellStyle name="Titulo 2 15 2 2 2" xfId="18580" xr:uid="{C1744532-C845-454F-B54B-0D39C29FB38D}"/>
    <cellStyle name="Titulo 2 15 2 2 3" xfId="32441" xr:uid="{FED95BDC-D0AE-4EF6-A237-FBFCAE327A48}"/>
    <cellStyle name="Titulo 2 15 2 3" xfId="14136" xr:uid="{169CCA4B-D401-4285-87BB-7D8C5D5B4A88}"/>
    <cellStyle name="Titulo 2 15 2 3 2" xfId="26207" xr:uid="{B12692E8-A5BC-489A-AE48-3621AC99B216}"/>
    <cellStyle name="Titulo 2 15 2 3 3" xfId="31214" xr:uid="{69BEA688-844E-4881-BA48-557BEABC42DC}"/>
    <cellStyle name="Titulo 2 15 2 4" xfId="15453" xr:uid="{93B2BD35-FD25-4989-BBF5-4B4194C009D6}"/>
    <cellStyle name="Titulo 2 15 2 4 2" xfId="23537" xr:uid="{CD40CE11-6C32-44F5-948B-A93D4EBCE394}"/>
    <cellStyle name="Titulo 2 15 2 4 3" xfId="32425" xr:uid="{2F45A4C1-313B-4ADF-9862-D36A243EB32A}"/>
    <cellStyle name="Titulo 2 15 2 5" xfId="14119" xr:uid="{D3EF389C-CBDB-4FC0-8A48-B7465CCA2144}"/>
    <cellStyle name="Titulo 2 15 2 5 2" xfId="18452" xr:uid="{F802D37A-C0AF-4D28-871C-2112021E5EE7}"/>
    <cellStyle name="Titulo 2 15 2 5 3" xfId="31201" xr:uid="{239D6953-6131-423F-8E6A-1DCFCE7357A0}"/>
    <cellStyle name="Titulo 2 15 2 6" xfId="15477" xr:uid="{3095B2BF-3835-4EE9-B2D8-A1801F4170B0}"/>
    <cellStyle name="Titulo 2 15 2 6 2" xfId="23516" xr:uid="{9FE6F75E-1B45-4FFD-B867-567576287D4B}"/>
    <cellStyle name="Titulo 2 15 2 6 3" xfId="32449" xr:uid="{A3D673C1-D5D9-4362-9EBE-4C745665E438}"/>
    <cellStyle name="Titulo 2 15 2 7" xfId="14106" xr:uid="{10D2D013-1351-4C0E-8E0A-F7C099574DA8}"/>
    <cellStyle name="Titulo 2 15 2 7 2" xfId="21195" xr:uid="{BE8BF567-253B-4B59-9E22-13CF4EDE35C1}"/>
    <cellStyle name="Titulo 2 15 2 7 3" xfId="31189" xr:uid="{08C5BEA5-A4DC-466E-8736-254AB20FBC1B}"/>
    <cellStyle name="Titulo 2 15 2 8" xfId="15498" xr:uid="{E3641CF4-B699-4E3E-A390-5BA14E0211EE}"/>
    <cellStyle name="Titulo 2 15 2 8 2" xfId="18914" xr:uid="{BCDBFAFF-D499-4574-A499-E2CE01EAB405}"/>
    <cellStyle name="Titulo 2 15 2 8 3" xfId="32470" xr:uid="{89CEE1DA-5211-4A8C-8F7C-871D32E71758}"/>
    <cellStyle name="Titulo 2 15 2 9" xfId="14248" xr:uid="{0234BC0A-0F14-4214-B528-6B305802567C}"/>
    <cellStyle name="Titulo 2 15 2 9 2" xfId="19553" xr:uid="{FBF63167-147B-4D8D-9F4A-342175697B73}"/>
    <cellStyle name="Titulo 2 15 2 9 3" xfId="31293" xr:uid="{3A6B0BDC-E571-4105-818C-B8F628C4CCCB}"/>
    <cellStyle name="Titulo 2 15 20" xfId="22406" xr:uid="{D480774C-6414-460E-8EF5-E27FE6868148}"/>
    <cellStyle name="Titulo 2 15 21" xfId="25580" xr:uid="{5C849A76-3D52-4130-90B0-461B53515F61}"/>
    <cellStyle name="Titulo 2 15 21 2" xfId="26266" xr:uid="{3B69B024-8312-4E1B-850F-F866714CE41C}"/>
    <cellStyle name="Titulo 2 15 21 3" xfId="36847" xr:uid="{486DBC9D-3406-4DEF-8E7D-E8872F1F07C7}"/>
    <cellStyle name="Titulo 2 15 22" xfId="23734" xr:uid="{8B65EB6C-B0F2-4364-84D9-2637D33E279A}"/>
    <cellStyle name="Titulo 2 15 22 2" xfId="26963" xr:uid="{F56EDCF4-B93F-4291-B52B-672C1855E085}"/>
    <cellStyle name="Titulo 2 15 22 2 2" xfId="37737" xr:uid="{2A3225E0-DA1F-4749-8F2A-2E0F8E58CBB7}"/>
    <cellStyle name="Titulo 2 15 23" xfId="21078" xr:uid="{E1CFF569-05DB-4B9E-A516-729B20BB4E21}"/>
    <cellStyle name="Titulo 2 15 24" xfId="19358" xr:uid="{7F885C51-CD9E-481C-84D6-72C22310B90C}"/>
    <cellStyle name="Titulo 2 15 25" xfId="26824" xr:uid="{1B957E5D-F82A-4E11-90B8-64F027413AAA}"/>
    <cellStyle name="Titulo 2 15 26" xfId="29955" xr:uid="{85827B47-621E-43BF-80E9-BD2C9941EAFC}"/>
    <cellStyle name="Titulo 2 15 3" xfId="13391" xr:uid="{8F08A54D-28BC-453D-854C-5C362EF6CD3E}"/>
    <cellStyle name="Título 2 15 3" xfId="22192" xr:uid="{ABC0B5C5-6B76-48C4-81C9-B8D8EA71CC07}"/>
    <cellStyle name="Titulo 2 15 4" xfId="15468" xr:uid="{D58F65B7-1964-4009-A8E4-C61AF43958EF}"/>
    <cellStyle name="Título 2 15 4" xfId="23010" xr:uid="{884721B4-93B3-4C7C-B5F4-BDE6E929DB33}"/>
    <cellStyle name="Titulo 2 15 4 2" xfId="18236" xr:uid="{48044C87-D3BA-4AD7-86CB-EB319D796342}"/>
    <cellStyle name="Titulo 2 15 4 3" xfId="29384" xr:uid="{5A08E89E-9448-4D24-81BE-87686783E7DF}"/>
    <cellStyle name="Titulo 2 15 4 4" xfId="32440" xr:uid="{DDC4A4B8-B1E7-4E0D-B928-461D5B3F6F50}"/>
    <cellStyle name="Titulo 2 15 5" xfId="14138" xr:uid="{D4CD65E2-6E2A-4D83-94A4-DD04C85189A1}"/>
    <cellStyle name="Título 2 15 5" xfId="19029" xr:uid="{E1991985-710D-4CA6-8DF0-1F75D28D13DA}"/>
    <cellStyle name="Titulo 2 15 5 2" xfId="18454" xr:uid="{F50BA548-482F-44F3-9A89-795B79395C1D}"/>
    <cellStyle name="Titulo 2 15 5 3" xfId="18690" xr:uid="{030AFDCF-1FEF-4C73-B317-E67F86396AB5}"/>
    <cellStyle name="Titulo 2 15 5 4" xfId="31216" xr:uid="{3ACAE8B3-AFBD-42B0-8371-3E15F0E62B39}"/>
    <cellStyle name="Titulo 2 15 6" xfId="15449" xr:uid="{F392B142-EC67-46DE-9962-2C8A7CB0763E}"/>
    <cellStyle name="Título 2 15 6" xfId="25479" xr:uid="{FA8B1B91-A05E-4B2E-A42A-490B0BDF22DA}"/>
    <cellStyle name="Titulo 2 15 6 2" xfId="19876" xr:uid="{340FD037-EA28-439F-91BA-CE2FE4AD7AE0}"/>
    <cellStyle name="Titulo 2 15 6 3" xfId="29376" xr:uid="{68640283-6E9E-4561-9D16-1DF160923023}"/>
    <cellStyle name="Titulo 2 15 6 4" xfId="32421" xr:uid="{EC8F3448-7134-4C7C-BFA1-E753A422774B}"/>
    <cellStyle name="Titulo 2 15 7" xfId="14122" xr:uid="{F6C05D1F-0F71-45DF-B14D-F6CE2BADB70F}"/>
    <cellStyle name="Título 2 15 7" xfId="24398" xr:uid="{EEC5619F-F8D7-42BD-B4F6-CDC6E901F400}"/>
    <cellStyle name="Titulo 2 15 7 2" xfId="21994" xr:uid="{FC2F9396-68DA-4813-9D55-BD7A2591A387}"/>
    <cellStyle name="Titulo 2 15 7 3" xfId="21091" xr:uid="{2805E0A2-2694-4FAA-BA4E-7C10CB78ED78}"/>
    <cellStyle name="Titulo 2 15 7 4" xfId="31203" xr:uid="{E5122E3F-51C3-4F0A-9CBA-7FCAB4A1600F}"/>
    <cellStyle name="Titulo 2 15 8" xfId="15473" xr:uid="{2ED0BA3A-9017-494D-B715-45F8F52EAB98}"/>
    <cellStyle name="Título 2 15 8" xfId="23252" xr:uid="{3C935C42-EE6C-41E9-BDEB-9011EFABB61C}"/>
    <cellStyle name="Titulo 2 15 8 2" xfId="19877" xr:uid="{1D8B54D9-8B2F-4F96-9A3D-7F2D51DB011C}"/>
    <cellStyle name="Titulo 2 15 8 3" xfId="29387" xr:uid="{F7F7D6B8-83A1-46B7-AA28-9D198A6FA765}"/>
    <cellStyle name="Titulo 2 15 8 4" xfId="32445" xr:uid="{D94E5986-558B-4688-B8D2-824A972A6E1A}"/>
    <cellStyle name="Titulo 2 15 9" xfId="14109" xr:uid="{86386E26-E69C-4565-8DA5-8ADF4696DCC9}"/>
    <cellStyle name="Título 2 15 9" xfId="26351" xr:uid="{0332D61C-3B17-42B6-B1F4-AC362F932A9A}"/>
    <cellStyle name="Titulo 2 15 9 2" xfId="20936" xr:uid="{FD0C55B6-4ECC-4BAE-9D3A-8D66ED3963EE}"/>
    <cellStyle name="Titulo 2 15 9 3" xfId="19660" xr:uid="{5A92F685-755D-4791-BF80-5A474DFF9788}"/>
    <cellStyle name="Titulo 2 15 9 4" xfId="31192" xr:uid="{008C4983-50CD-4850-86FD-0922E8BA59D8}"/>
    <cellStyle name="Titulo 2 16" xfId="8023" xr:uid="{14FFF535-9E51-49DF-9F1D-5E808E450B7E}"/>
    <cellStyle name="Título 2 16" xfId="7989" xr:uid="{611B5CB6-05B7-4AF0-AF4E-B0AF2D5F8BBF}"/>
    <cellStyle name="Titulo 2 16 10" xfId="15502" xr:uid="{2FE5EFEA-9606-417A-AC50-1426CCE1DCA1}"/>
    <cellStyle name="Título 2 16 10" xfId="26739" xr:uid="{121208DE-65E4-41DB-9E03-8AE8F1037F31}"/>
    <cellStyle name="Titulo 2 16 10 2" xfId="26134" xr:uid="{31081882-E125-4C84-87BF-1D25EE4A68FA}"/>
    <cellStyle name="Titulo 2 16 10 3" xfId="32474" xr:uid="{6B97A831-37BE-42E0-B10E-77E2DCC61D38}"/>
    <cellStyle name="Titulo 2 16 11" xfId="14085" xr:uid="{8E7BC1E8-3E5B-442A-9D84-71FA1B1014F8}"/>
    <cellStyle name="Titulo 2 16 11 2" xfId="27381" xr:uid="{EA0988F4-D6E4-4722-A016-EFF38E6F9BAF}"/>
    <cellStyle name="Titulo 2 16 11 3" xfId="31173" xr:uid="{A0D9B025-2295-4571-B12D-CA372FD15037}"/>
    <cellStyle name="Titulo 2 16 12" xfId="15526" xr:uid="{5B2684C8-961B-4266-9A08-EE945BA20FA0}"/>
    <cellStyle name="Titulo 2 16 12 2" xfId="22025" xr:uid="{99FE4DDA-19E5-47DF-A7B8-4A47D3CE7AB7}"/>
    <cellStyle name="Titulo 2 16 12 3" xfId="32498" xr:uid="{F824CE79-556D-486D-8E39-57CFFDC3FCCD}"/>
    <cellStyle name="Titulo 2 16 13" xfId="14337" xr:uid="{511E54C0-2BC1-492E-9078-6A29BFB8D17E}"/>
    <cellStyle name="Titulo 2 16 13 2" xfId="19011" xr:uid="{5397D025-EDED-4D61-BEC3-25172B17EAD3}"/>
    <cellStyle name="Titulo 2 16 13 3" xfId="31361" xr:uid="{A9D7CFB8-6C05-430A-81B8-E54133DAC1BD}"/>
    <cellStyle name="Titulo 2 16 14" xfId="15538" xr:uid="{75399A04-28AB-48EF-92A7-FEF0CED263E9}"/>
    <cellStyle name="Titulo 2 16 14 2" xfId="26177" xr:uid="{A1674DA5-6DB3-40F1-8159-5EA66C3389DD}"/>
    <cellStyle name="Titulo 2 16 14 3" xfId="32510" xr:uid="{8711A6F2-4132-4B88-A3D9-672394119787}"/>
    <cellStyle name="Titulo 2 16 15" xfId="14272" xr:uid="{2E27411D-19C0-4B65-B7D3-5EBFA463602D}"/>
    <cellStyle name="Titulo 2 16 15 2" xfId="19816" xr:uid="{63C2F140-57E9-42B1-A671-D1E15B90A8A2}"/>
    <cellStyle name="Titulo 2 16 15 3" xfId="31311" xr:uid="{E784566D-1367-4EA4-8522-139B4776F014}"/>
    <cellStyle name="Titulo 2 16 16" xfId="17995" xr:uid="{3E35F5A7-B598-4A62-8EB0-8DF027D718E6}"/>
    <cellStyle name="Titulo 2 16 16 2" xfId="28913" xr:uid="{898CF4A7-E3E5-4DCF-8BF8-27A9E608F650}"/>
    <cellStyle name="Titulo 2 16 16 3" xfId="34918" xr:uid="{5DF92D64-137F-41F6-92E1-68B5B2A746BD}"/>
    <cellStyle name="Titulo 2 16 17" xfId="17874" xr:uid="{20976AF1-5557-49A8-81FA-993151E41A94}"/>
    <cellStyle name="Titulo 2 16 17 2" xfId="28843" xr:uid="{28904E94-3CD3-419E-A9AD-C08820030498}"/>
    <cellStyle name="Titulo 2 16 17 3" xfId="34843" xr:uid="{AB4328A2-C521-430C-A7F8-1F1120FBA928}"/>
    <cellStyle name="Titulo 2 16 18" xfId="22193" xr:uid="{9B357646-D258-4804-8789-50C53CFCCF64}"/>
    <cellStyle name="Titulo 2 16 19" xfId="23011" xr:uid="{32865FC9-355E-4FE6-ACDA-88398181D407}"/>
    <cellStyle name="Titulo 2 16 2" xfId="8563" xr:uid="{2A09DD28-4E29-448B-93D4-0A26C921685A}"/>
    <cellStyle name="Título 2 16 2" xfId="13394" xr:uid="{6ED18826-3157-4C93-88BF-E6EF7CF2CADA}"/>
    <cellStyle name="Titulo 2 16 2 10" xfId="15527" xr:uid="{3004EFA3-1F34-409A-8D31-801F43A60925}"/>
    <cellStyle name="Titulo 2 16 2 10 2" xfId="20713" xr:uid="{9C50E25B-44F5-4729-8FCC-94ECD80E4B90}"/>
    <cellStyle name="Titulo 2 16 2 10 3" xfId="32499" xr:uid="{0EE94D0F-40A2-43F2-981E-0437DF35C7B6}"/>
    <cellStyle name="Titulo 2 16 2 11" xfId="14086" xr:uid="{AD53A238-07D6-45FF-89D0-AB8E3C06F8FB}"/>
    <cellStyle name="Titulo 2 16 2 11 2" xfId="22019" xr:uid="{8F2AB917-339B-4B0F-AAD4-394786EAD04A}"/>
    <cellStyle name="Titulo 2 16 2 11 3" xfId="31174" xr:uid="{7B7D71B3-E367-4C21-81A7-B57B3E568763}"/>
    <cellStyle name="Titulo 2 16 2 12" xfId="15539" xr:uid="{CEDF78E3-D837-41CD-8E59-867D9F8DAAD8}"/>
    <cellStyle name="Titulo 2 16 2 12 2" xfId="26136" xr:uid="{CE28AB3B-49C4-4AF6-B389-3F1340B9ACCC}"/>
    <cellStyle name="Titulo 2 16 2 12 3" xfId="32511" xr:uid="{9F2E6DA9-BBAD-4E6B-87A1-DDF958AB1C5D}"/>
    <cellStyle name="Titulo 2 16 2 13" xfId="14352" xr:uid="{7D090F5F-7205-4BF8-8A7E-057E417ECF5D}"/>
    <cellStyle name="Titulo 2 16 2 13 2" xfId="21857" xr:uid="{0F508E07-EFC2-4AE9-AB89-6F0396FFE2BD}"/>
    <cellStyle name="Titulo 2 16 2 13 3" xfId="31376" xr:uid="{BCAEA550-245C-4629-8E54-48638EB22476}"/>
    <cellStyle name="Titulo 2 16 2 14" xfId="17996" xr:uid="{1F34A8AF-C84D-4A17-B21E-B353D3603CFE}"/>
    <cellStyle name="Titulo 2 16 2 14 2" xfId="28914" xr:uid="{EE851653-68A2-46C8-B65B-27056F755B76}"/>
    <cellStyle name="Titulo 2 16 2 14 3" xfId="34919" xr:uid="{EF818BCC-1A3D-41A3-98CB-82AA3C2C1FC9}"/>
    <cellStyle name="Titulo 2 16 2 15" xfId="17873" xr:uid="{21C20992-E3FE-4A29-AFDD-0B9D960D2CE3}"/>
    <cellStyle name="Titulo 2 16 2 15 2" xfId="28842" xr:uid="{09EA29AF-BDE7-47BB-9A14-D21655F66C1A}"/>
    <cellStyle name="Titulo 2 16 2 15 3" xfId="34842" xr:uid="{31EF45BC-A24A-4D1B-ADC3-9A2B7A3D47AC}"/>
    <cellStyle name="Titulo 2 16 2 16" xfId="19716" xr:uid="{9FF86A94-72FA-40D7-8E76-7A802BA1234A}"/>
    <cellStyle name="Titulo 2 16 2 16 2" xfId="35669" xr:uid="{F9646CF4-6DEF-4B98-A5C1-45BD0AE633EB}"/>
    <cellStyle name="Titulo 2 16 2 2" xfId="15474" xr:uid="{E9A789B9-1F81-45EB-9DEA-C4FFEB469B3D}"/>
    <cellStyle name="Titulo 2 16 2 2 2" xfId="21720" xr:uid="{E4DAA575-C80C-4D59-B5A5-9753C7F7FE3F}"/>
    <cellStyle name="Titulo 2 16 2 2 3" xfId="32446" xr:uid="{50F6DF13-EEC4-4119-9030-A551F8D1AA62}"/>
    <cellStyle name="Titulo 2 16 2 3" xfId="14131" xr:uid="{C3255DB9-3DD7-4A1E-A669-E9AC6EC81D5A}"/>
    <cellStyle name="Titulo 2 16 2 3 2" xfId="18453" xr:uid="{788374F5-2CCC-4798-9711-54F93EA61A8E}"/>
    <cellStyle name="Titulo 2 16 2 3 3" xfId="31209" xr:uid="{68384DFE-2C2B-45F8-A70C-6A3607020B70}"/>
    <cellStyle name="Titulo 2 16 2 4" xfId="15460" xr:uid="{CD5EC915-4F82-44A5-A139-AD821B82BC3B}"/>
    <cellStyle name="Titulo 2 16 2 4 2" xfId="23546" xr:uid="{D1D16EEA-3D4E-44C8-8134-DF8925CEA7AC}"/>
    <cellStyle name="Titulo 2 16 2 4 3" xfId="32432" xr:uid="{9338F3D9-3826-4624-BFA4-6B6D17AF6F5E}"/>
    <cellStyle name="Titulo 2 16 2 5" xfId="14306" xr:uid="{1B8AFA78-C6C3-459C-B88C-4C148015A037}"/>
    <cellStyle name="Titulo 2 16 2 5 2" xfId="18565" xr:uid="{9D3FE0BC-25D4-41AD-BAE5-EB73172DEFC3}"/>
    <cellStyle name="Titulo 2 16 2 5 3" xfId="31333" xr:uid="{B27208B6-FEB0-4106-9560-CCDBBB81DE48}"/>
    <cellStyle name="Titulo 2 16 2 6" xfId="15487" xr:uid="{D0499EB9-D5A8-43CC-A6D5-760CB593669F}"/>
    <cellStyle name="Titulo 2 16 2 6 2" xfId="26143" xr:uid="{A7B09554-5E1C-41DE-ABDE-5F088C756CFD}"/>
    <cellStyle name="Titulo 2 16 2 6 3" xfId="32459" xr:uid="{FDACB186-37DF-4D0E-A351-7BB0A1EEB04A}"/>
    <cellStyle name="Titulo 2 16 2 7" xfId="14099" xr:uid="{99C2187C-685E-44BF-A20A-0D8AD90DBCC8}"/>
    <cellStyle name="Titulo 2 16 2 7 2" xfId="21356" xr:uid="{809FD4BF-7B9E-4CED-9672-5897FD4300F4}"/>
    <cellStyle name="Titulo 2 16 2 7 3" xfId="31183" xr:uid="{6FD10606-81B7-426A-89B4-3EDDA0C8D52D}"/>
    <cellStyle name="Titulo 2 16 2 8" xfId="15504" xr:uid="{9F023C1B-9804-4852-B881-95C162015D02}"/>
    <cellStyle name="Titulo 2 16 2 8 2" xfId="26693" xr:uid="{351F89C8-DD13-4B3E-958F-3F2077B75B04}"/>
    <cellStyle name="Titulo 2 16 2 8 3" xfId="32476" xr:uid="{591697FF-4AF8-4021-BC04-9F83609D9A50}"/>
    <cellStyle name="Titulo 2 16 2 9" xfId="14332" xr:uid="{0E5D7907-B61E-4C52-82FE-C234C664BCE7}"/>
    <cellStyle name="Titulo 2 16 2 9 2" xfId="20468" xr:uid="{5F6EB790-3F9D-4009-9E1C-B1F00F940FCF}"/>
    <cellStyle name="Titulo 2 16 2 9 3" xfId="31356" xr:uid="{E60E474A-3C73-4787-8994-485C8B230792}"/>
    <cellStyle name="Titulo 2 16 20" xfId="19826" xr:uid="{A2E75D06-8590-442A-B8C9-65C349281371}"/>
    <cellStyle name="Titulo 2 16 21" xfId="25466" xr:uid="{50C1B55F-9466-4FF4-99D2-42BE2704FF56}"/>
    <cellStyle name="Titulo 2 16 21 2" xfId="21804" xr:uid="{F3F78573-7213-418C-9864-CC02EBE01C80}"/>
    <cellStyle name="Titulo 2 16 21 3" xfId="36777" xr:uid="{69ED786E-7604-4C97-B235-BDA567EC7D80}"/>
    <cellStyle name="Titulo 2 16 22" xfId="25031" xr:uid="{2E2AA9AD-FB8D-474C-8CF8-6619F2F6F1DB}"/>
    <cellStyle name="Titulo 2 16 22 2" xfId="19183" xr:uid="{7C930B3B-152C-4E88-9D05-6E6057F026B9}"/>
    <cellStyle name="Titulo 2 16 22 2 2" xfId="35460" xr:uid="{243EC7BC-A0BF-4470-9317-F6A2E5862A2D}"/>
    <cellStyle name="Titulo 2 16 23" xfId="23415" xr:uid="{5D803AC5-C8F1-4909-A35D-76833AEABA21}"/>
    <cellStyle name="Titulo 2 16 24" xfId="27453" xr:uid="{B72F53DD-D7CF-4FE6-A946-03CE9D8CBEE4}"/>
    <cellStyle name="Titulo 2 16 25" xfId="26606" xr:uid="{68D0A497-64E3-4DC6-9E51-C30D660ACB94}"/>
    <cellStyle name="Titulo 2 16 26" xfId="29897" xr:uid="{49A15ADD-D560-48E4-AB5C-46319CF09CFF}"/>
    <cellStyle name="Titulo 2 16 3" xfId="13393" xr:uid="{E11F6F3C-D7B0-4281-B39C-B4BF3B182A4C}"/>
    <cellStyle name="Título 2 16 3" xfId="22194" xr:uid="{63DB53CA-6AEC-44E3-9272-89EDEBCED4B3}"/>
    <cellStyle name="Titulo 2 16 4" xfId="15472" xr:uid="{813E5221-4C3B-4C79-AEBF-BBBA035C326F}"/>
    <cellStyle name="Título 2 16 4" xfId="23012" xr:uid="{CDE95CE8-4962-4A46-97EB-B857D8C53B52}"/>
    <cellStyle name="Titulo 2 16 4 2" xfId="18237" xr:uid="{7D060541-7685-4B36-859B-18C0070AECE9}"/>
    <cellStyle name="Titulo 2 16 4 3" xfId="29386" xr:uid="{21C96871-1582-46B4-9F30-379308D6C16C}"/>
    <cellStyle name="Titulo 2 16 4 4" xfId="32444" xr:uid="{67A739B3-A405-4A67-A78A-DB7A0F8E2CDB}"/>
    <cellStyle name="Titulo 2 16 5" xfId="14133" xr:uid="{65BAAA98-5737-40F0-A3DD-41635012A17B}"/>
    <cellStyle name="Título 2 16 5" xfId="22409" xr:uid="{0E809C7A-CE9A-4EBB-A896-94202C0DB421}"/>
    <cellStyle name="Titulo 2 16 5 2" xfId="21352" xr:uid="{50F57E78-973C-4807-8D5C-F2CB54A7E5A1}"/>
    <cellStyle name="Titulo 2 16 5 3" xfId="19226" xr:uid="{32A1787A-641F-4CD1-9001-B418A3DC056C}"/>
    <cellStyle name="Titulo 2 16 5 4" xfId="31211" xr:uid="{D17012D3-102A-4CC7-9780-6791F3646057}"/>
    <cellStyle name="Titulo 2 16 6" xfId="15457" xr:uid="{26D1DAC0-2CCB-4CB5-9AE5-94240B7DDA75}"/>
    <cellStyle name="Título 2 16 6" xfId="25432" xr:uid="{BC84D8CE-A873-4B07-9459-9207AB635B0F}"/>
    <cellStyle name="Titulo 2 16 6 2" xfId="21668" xr:uid="{AA68E825-DB2C-4B65-85DD-EE7BD8E196B9}"/>
    <cellStyle name="Titulo 2 16 6 3" xfId="29379" xr:uid="{6FDD1CFE-CF50-41F2-85D4-515CF360372C}"/>
    <cellStyle name="Titulo 2 16 6 4" xfId="32429" xr:uid="{B153A30E-E79D-4053-9C85-842279553E80}"/>
    <cellStyle name="Titulo 2 16 7" xfId="14115" xr:uid="{5B7AF328-B054-4298-9CD0-7EB1C7C1F2BA}"/>
    <cellStyle name="Título 2 16 7" xfId="25472" xr:uid="{FC09D0D9-BD94-4190-8EAD-19EDF8D682F8}"/>
    <cellStyle name="Titulo 2 16 7 2" xfId="21124" xr:uid="{AF406B1B-54F2-46B7-897D-A45EF9105EFA}"/>
    <cellStyle name="Titulo 2 16 7 3" xfId="22068" xr:uid="{95B35B60-E372-41D1-A783-AAC01A82C5AC}"/>
    <cellStyle name="Titulo 2 16 7 4" xfId="31198" xr:uid="{483AFBE6-4CD9-4EEB-A3B3-1986EC415939}"/>
    <cellStyle name="Titulo 2 16 8" xfId="15484" xr:uid="{7D9F29F7-CCA7-427B-A210-E42728115682}"/>
    <cellStyle name="Título 2 16 8" xfId="21077" xr:uid="{3FC6549E-C812-47AF-AFCC-2212B598FA31}"/>
    <cellStyle name="Titulo 2 16 8 2" xfId="21715" xr:uid="{DEA2C6AE-B988-48AD-A170-62F5CD5DD648}"/>
    <cellStyle name="Titulo 2 16 8 3" xfId="29391" xr:uid="{F4121278-4CF9-478C-82F2-B54A7E714A7A}"/>
    <cellStyle name="Titulo 2 16 8 4" xfId="32456" xr:uid="{42ECEFBE-EA6F-4865-8834-62F2B03EC0E9}"/>
    <cellStyle name="Titulo 2 16 9" xfId="14100" xr:uid="{5A6DF400-E711-4175-9459-932C7BF72597}"/>
    <cellStyle name="Título 2 16 9" xfId="18709" xr:uid="{657E453B-0A8A-4325-A0D1-1014BECB8FA5}"/>
    <cellStyle name="Titulo 2 16 9 2" xfId="26208" xr:uid="{A43672C8-F589-4BDF-8E21-8FECE9F8CE08}"/>
    <cellStyle name="Titulo 2 16 9 3" xfId="18689" xr:uid="{83A2729E-C325-430D-9B6B-AEAD5EDAEE85}"/>
    <cellStyle name="Titulo 2 16 9 4" xfId="31184" xr:uid="{42F96302-BC7C-4075-BD94-2159A5FCB57E}"/>
    <cellStyle name="Titulo 2 17" xfId="7988" xr:uid="{9D388CF6-3DCC-46C0-8B8E-B0DF5724954C}"/>
    <cellStyle name="Título 2 17" xfId="8161" xr:uid="{FC69FB12-2C66-4C05-8579-A13AFBC25DD4}"/>
    <cellStyle name="Titulo 2 17 10" xfId="15506" xr:uid="{FDB7465C-3B66-4034-AD94-54D8580D0A04}"/>
    <cellStyle name="Título 2 17 10" xfId="26371" xr:uid="{CE9B9BE2-E6DF-4B63-B28C-C0CE242081EA}"/>
    <cellStyle name="Titulo 2 17 10 2" xfId="26150" xr:uid="{A486F055-9A95-4A1D-9BEA-45CB4F00F760}"/>
    <cellStyle name="Titulo 2 17 10 3" xfId="32478" xr:uid="{6470CF30-1396-46D7-8E33-9328661F73CE}"/>
    <cellStyle name="Titulo 2 17 11" xfId="14023" xr:uid="{E00FB9AB-4A45-4C67-8EC6-39370114777E}"/>
    <cellStyle name="Titulo 2 17 11 2" xfId="23604" xr:uid="{F4646D67-D96B-4973-8D76-83B65D391931}"/>
    <cellStyle name="Titulo 2 17 11 3" xfId="31118" xr:uid="{4740DA59-07CF-428C-92E5-283AEDF5CB2A}"/>
    <cellStyle name="Titulo 2 17 12" xfId="15529" xr:uid="{9F0A7FDD-7336-48BA-A154-99FD80280FF7}"/>
    <cellStyle name="Titulo 2 17 12 2" xfId="20022" xr:uid="{D942F3D2-183E-4242-BA05-69B4E3743702}"/>
    <cellStyle name="Titulo 2 17 12 3" xfId="32501" xr:uid="{D7529A26-C48C-4F73-AA08-900000022B74}"/>
    <cellStyle name="Titulo 2 17 13" xfId="14031" xr:uid="{57208B64-0099-422A-A117-291EB7746AAC}"/>
    <cellStyle name="Titulo 2 17 13 2" xfId="22359" xr:uid="{BDCB87E8-4D59-4DF6-AA47-DA04F6FD5388}"/>
    <cellStyle name="Titulo 2 17 13 3" xfId="31125" xr:uid="{1643BEA8-A406-4663-BA50-EEF09BBF1766}"/>
    <cellStyle name="Titulo 2 17 14" xfId="15540" xr:uid="{679BDE91-564A-4E2E-80D6-4A46BEA83912}"/>
    <cellStyle name="Titulo 2 17 14 2" xfId="18961" xr:uid="{36CE7AEE-F1CE-4362-B569-9B983E0D8AF9}"/>
    <cellStyle name="Titulo 2 17 14 3" xfId="32512" xr:uid="{B8F466A4-2392-48BA-A7BA-9C6CD2EF8E68}"/>
    <cellStyle name="Titulo 2 17 15" xfId="14076" xr:uid="{31E8AF6D-8C4D-44D8-9358-56CD3F40D307}"/>
    <cellStyle name="Titulo 2 17 15 2" xfId="22369" xr:uid="{FF88C73B-7DBD-4632-8526-B0933A2A091B}"/>
    <cellStyle name="Titulo 2 17 15 3" xfId="31167" xr:uid="{7118958B-79FF-42D9-829F-31879216135B}"/>
    <cellStyle name="Titulo 2 17 16" xfId="17997" xr:uid="{D27A67F3-09D2-40E1-956D-12E3827A19F3}"/>
    <cellStyle name="Titulo 2 17 16 2" xfId="28915" xr:uid="{93754B37-1FDB-4565-8181-1F78ABD8EDD1}"/>
    <cellStyle name="Titulo 2 17 16 3" xfId="34920" xr:uid="{3A782E2A-25F3-43E6-B385-B92D44EA6FA6}"/>
    <cellStyle name="Titulo 2 17 17" xfId="17872" xr:uid="{B7878D81-7BB2-4A72-B62A-406E60BFAFB8}"/>
    <cellStyle name="Titulo 2 17 17 2" xfId="28841" xr:uid="{B3621320-F805-43D7-83DF-26B8F433ED42}"/>
    <cellStyle name="Titulo 2 17 17 3" xfId="34841" xr:uid="{2FEC534C-D5A8-4A0D-92A1-EAF9FA2B4D1D}"/>
    <cellStyle name="Titulo 2 17 18" xfId="22195" xr:uid="{E6F2887E-4205-4CDD-B0BE-FD4314DE2B60}"/>
    <cellStyle name="Titulo 2 17 19" xfId="23013" xr:uid="{2E562C18-5D98-4AAB-AF13-2C9122805EEF}"/>
    <cellStyle name="Titulo 2 17 2" xfId="8424" xr:uid="{C4BE2F8D-4C71-4022-A215-473EB652E837}"/>
    <cellStyle name="Título 2 17 2" xfId="13396" xr:uid="{26060462-B4AA-4335-B9CD-FD2E0ED123DE}"/>
    <cellStyle name="Titulo 2 17 2 10" xfId="15531" xr:uid="{1488FA6E-3AEC-4F80-B986-DA25D7FE841B}"/>
    <cellStyle name="Titulo 2 17 2 10 2" xfId="18582" xr:uid="{51159769-58D2-4ABE-84C4-FBCCA8E3025E}"/>
    <cellStyle name="Titulo 2 17 2 10 3" xfId="32503" xr:uid="{9C2D5407-710F-4B7E-A76C-7DE01BD4AD8D}"/>
    <cellStyle name="Titulo 2 17 2 11" xfId="14081" xr:uid="{4FA45DF0-8BCA-44A9-A39F-B5EC43A36527}"/>
    <cellStyle name="Titulo 2 17 2 11 2" xfId="27382" xr:uid="{5A658B38-3CD4-4795-B5E6-3B0275177993}"/>
    <cellStyle name="Titulo 2 17 2 11 3" xfId="31171" xr:uid="{57CCA292-8C42-4DC0-8924-DE6DDB4907FB}"/>
    <cellStyle name="Titulo 2 17 2 12" xfId="15541" xr:uid="{09191516-6FCA-403F-A36E-F30557FF03C5}"/>
    <cellStyle name="Titulo 2 17 2 12 2" xfId="26688" xr:uid="{5DA0D38E-250D-4D69-AF9C-9B4D2B4C8287}"/>
    <cellStyle name="Titulo 2 17 2 12 3" xfId="32513" xr:uid="{2054D7B8-CFCE-412A-B023-0FABD025F495}"/>
    <cellStyle name="Titulo 2 17 2 13" xfId="14075" xr:uid="{E17DBD80-3300-4FD6-A85A-CB5057FE3DB1}"/>
    <cellStyle name="Titulo 2 17 2 13 2" xfId="21991" xr:uid="{142AD682-3008-4EA1-9F6F-94B21365727A}"/>
    <cellStyle name="Titulo 2 17 2 13 3" xfId="31166" xr:uid="{85E6A64A-2AFC-43A6-914D-C4F44B15DAE7}"/>
    <cellStyle name="Titulo 2 17 2 14" xfId="17998" xr:uid="{3647F881-79DE-44FE-A5FB-07DE437B5326}"/>
    <cellStyle name="Titulo 2 17 2 14 2" xfId="28916" xr:uid="{CC6B0412-D636-4FE6-B7E1-9BFD7EEB9A6C}"/>
    <cellStyle name="Titulo 2 17 2 14 3" xfId="34921" xr:uid="{2DA61C82-77A0-4CA5-8902-3969ABBD7731}"/>
    <cellStyle name="Titulo 2 17 2 15" xfId="17871" xr:uid="{C132FD32-DA5D-411F-9C4D-BB3993FC614A}"/>
    <cellStyle name="Titulo 2 17 2 15 2" xfId="28840" xr:uid="{3DFBDE0A-6891-452F-A3A6-3B8942309D93}"/>
    <cellStyle name="Titulo 2 17 2 15 3" xfId="34840" xr:uid="{A83508C1-F33F-437A-9B5F-974B584A89BE}"/>
    <cellStyle name="Titulo 2 17 2 16" xfId="26858" xr:uid="{E36059AD-C7BB-4536-AF0F-3CC6C03BCE28}"/>
    <cellStyle name="Titulo 2 17 2 16 2" xfId="37647" xr:uid="{200C1A60-6A31-4CCD-8418-D0F1466A5C98}"/>
    <cellStyle name="Titulo 2 17 2 2" xfId="15478" xr:uid="{05791F36-A20D-4A2E-9098-CBE8B832AD14}"/>
    <cellStyle name="Titulo 2 17 2 2 2" xfId="18344" xr:uid="{297E3604-EC17-4E0B-A362-CBF3864E49E5}"/>
    <cellStyle name="Titulo 2 17 2 2 3" xfId="32450" xr:uid="{C135B809-5237-413F-B457-A91F5CB79D77}"/>
    <cellStyle name="Titulo 2 17 2 3" xfId="14267" xr:uid="{BCB11D25-94EE-4E3E-9E95-54B158489BF9}"/>
    <cellStyle name="Titulo 2 17 2 3 2" xfId="22001" xr:uid="{7498D8C3-412E-4287-8AEC-65C4EF48C747}"/>
    <cellStyle name="Titulo 2 17 2 3 3" xfId="31306" xr:uid="{28E68981-A35E-47D2-A403-E0733BA97C06}"/>
    <cellStyle name="Titulo 2 17 2 4" xfId="15467" xr:uid="{7AB4C598-FF53-4E69-AD2A-2295700408B2}"/>
    <cellStyle name="Titulo 2 17 2 4 2" xfId="22483" xr:uid="{765FAA72-DF7F-4D93-9702-ABA35B1A2527}"/>
    <cellStyle name="Titulo 2 17 2 4 3" xfId="32439" xr:uid="{D8E3525E-81E2-4714-AA3E-D79DDA97C901}"/>
    <cellStyle name="Titulo 2 17 2 5" xfId="14304" xr:uid="{8B27EDA9-C8A6-430D-9FDC-E567F79DA6FB}"/>
    <cellStyle name="Titulo 2 17 2 5 2" xfId="18926" xr:uid="{1064F89A-4F17-4C84-A306-33021B83C161}"/>
    <cellStyle name="Titulo 2 17 2 5 3" xfId="31331" xr:uid="{DE0B3E02-9F84-4A6D-8F85-356FF8BAA00A}"/>
    <cellStyle name="Titulo 2 17 2 6" xfId="15492" xr:uid="{4BB79DF7-7E18-4474-AD67-BBA04F922C8D}"/>
    <cellStyle name="Titulo 2 17 2 6 2" xfId="26137" xr:uid="{CF9E5D0A-472A-4C29-8646-E434A2EE173B}"/>
    <cellStyle name="Titulo 2 17 2 6 3" xfId="32464" xr:uid="{71E73892-5A18-4179-AE74-0C7AC0D82C80}"/>
    <cellStyle name="Titulo 2 17 2 7" xfId="14094" xr:uid="{5616B432-819F-47E3-AA1C-D06978FD4D58}"/>
    <cellStyle name="Titulo 2 17 2 7 2" xfId="21204" xr:uid="{CB9B2813-FF53-4442-AD98-0B81E069FB0B}"/>
    <cellStyle name="Titulo 2 17 2 7 3" xfId="31179" xr:uid="{7D747E93-E527-4A5C-B6FE-34DC5B430263}"/>
    <cellStyle name="Titulo 2 17 2 8" xfId="15508" xr:uid="{DCFF649B-5881-4C91-933F-5C1B81E0FF92}"/>
    <cellStyle name="Titulo 2 17 2 8 2" xfId="21671" xr:uid="{D4304436-E4A5-4B61-8891-22641D5DB8AB}"/>
    <cellStyle name="Titulo 2 17 2 8 3" xfId="32480" xr:uid="{5A3BDDD4-F56B-451C-BAEB-3E36C6AB535D}"/>
    <cellStyle name="Titulo 2 17 2 9" xfId="14082" xr:uid="{00C13745-68B4-4155-B6C0-8BD8F4E49D38}"/>
    <cellStyle name="Titulo 2 17 2 9 2" xfId="21203" xr:uid="{983C9BC8-695B-4969-9CED-1D29D7D751B2}"/>
    <cellStyle name="Titulo 2 17 2 9 3" xfId="31172" xr:uid="{2471F062-7C97-4D8D-853E-3597892D63AA}"/>
    <cellStyle name="Titulo 2 17 20" xfId="22408" xr:uid="{D815726D-A94D-4FC1-92A0-611FB2D82F4E}"/>
    <cellStyle name="Titulo 2 17 21" xfId="25431" xr:uid="{4C7F4238-D120-4472-AB29-C201605C4937}"/>
    <cellStyle name="Titulo 2 17 21 2" xfId="18425" xr:uid="{6040254A-7AA4-44EF-B672-4BE94727FE01}"/>
    <cellStyle name="Titulo 2 17 21 3" xfId="36754" xr:uid="{0A4C21CB-3C73-4113-8C36-104DBF94EBCA}"/>
    <cellStyle name="Titulo 2 17 22" xfId="25488" xr:uid="{0B063A2D-580B-4BBD-B124-4F2B7E83B859}"/>
    <cellStyle name="Titulo 2 17 22 2" xfId="27265" xr:uid="{0A6A92AB-F86E-4A76-BE97-5DF3ACE13C2C}"/>
    <cellStyle name="Titulo 2 17 22 2 2" xfId="37971" xr:uid="{50375588-B65B-4E7C-A083-B8A5FB9F4B43}"/>
    <cellStyle name="Titulo 2 17 23" xfId="23253" xr:uid="{5DAFF52B-C151-4432-81A8-56A28E41A55A}"/>
    <cellStyle name="Titulo 2 17 24" xfId="19357" xr:uid="{F3806354-C367-42BB-9757-232D4592B1AD}"/>
    <cellStyle name="Titulo 2 17 25" xfId="26827" xr:uid="{394AE8C6-A9A1-454A-908B-2B5A827C9686}"/>
    <cellStyle name="Titulo 2 17 26" xfId="29874" xr:uid="{09EE7B88-7B78-4EC9-BA12-43D9A0BBE28C}"/>
    <cellStyle name="Titulo 2 17 3" xfId="13395" xr:uid="{A40DB5F0-21AD-4CB6-9BA5-6876880BDC77}"/>
    <cellStyle name="Título 2 17 3" xfId="22196" xr:uid="{22C62250-F836-4A0A-A134-7F523BDD9011}"/>
    <cellStyle name="Titulo 2 17 4" xfId="15476" xr:uid="{4FE6A35C-372E-4DC5-8806-048515DB3FC5}"/>
    <cellStyle name="Título 2 17 4" xfId="23014" xr:uid="{2A758980-1E16-42A5-AB84-0C17A14C13A3}"/>
    <cellStyle name="Titulo 2 17 4 2" xfId="18238" xr:uid="{B69148F1-1CC1-486F-94C2-CDD46D30CF14}"/>
    <cellStyle name="Titulo 2 17 4 3" xfId="29388" xr:uid="{A2452AE5-0E0C-4798-B76D-1F5E43B1D12C}"/>
    <cellStyle name="Titulo 2 17 4 4" xfId="32448" xr:uid="{8CC873A4-BF1B-4C09-9DF3-B9ACAE63DC66}"/>
    <cellStyle name="Titulo 2 17 5" xfId="14127" xr:uid="{F1AC12E8-D2F0-4212-9683-C56D59F471F1}"/>
    <cellStyle name="Título 2 17 5" xfId="19030" xr:uid="{DC7669AE-8972-42F0-AE50-FCB108869C8F}"/>
    <cellStyle name="Titulo 2 17 5 2" xfId="19551" xr:uid="{BCF9C4DF-05CA-4452-BC24-E9C37B58E33D}"/>
    <cellStyle name="Titulo 2 17 5 3" xfId="27126" xr:uid="{0F91902F-021D-4451-B818-7CF46FA9F6B7}"/>
    <cellStyle name="Titulo 2 17 5 4" xfId="31207" xr:uid="{4613739D-1815-416C-A6E0-DCAF216F4362}"/>
    <cellStyle name="Titulo 2 17 6" xfId="15464" xr:uid="{0C3677B7-AFFB-4AEF-832A-18E9DB3716A6}"/>
    <cellStyle name="Título 2 17 6" xfId="25549" xr:uid="{85FC4638-ACE2-4262-AB49-EFFD7927C922}"/>
    <cellStyle name="Titulo 2 17 6 2" xfId="19565" xr:uid="{054968D6-B8E6-4F57-B4AA-6609E9394FDF}"/>
    <cellStyle name="Titulo 2 17 6 3" xfId="29383" xr:uid="{29234F0A-30BC-48F4-A381-089ADC0AF35C}"/>
    <cellStyle name="Titulo 2 17 6 4" xfId="32436" xr:uid="{8CEFDE59-825C-4F40-A38C-D297A9DFF157}"/>
    <cellStyle name="Titulo 2 17 7" xfId="14112" xr:uid="{1A2A9A79-2DFE-4917-A1F3-FDB845F46920}"/>
    <cellStyle name="Título 2 17 7" xfId="25478" xr:uid="{72D21AF6-51D3-48F8-A73A-F6B28D5142ED}"/>
    <cellStyle name="Titulo 2 17 7 2" xfId="18451" xr:uid="{49159AAA-4D6E-4D50-8B07-20A42487D742}"/>
    <cellStyle name="Titulo 2 17 7 3" xfId="22073" xr:uid="{A13D0D11-AFCA-467F-9526-B783C3835F4E}"/>
    <cellStyle name="Titulo 2 17 7 4" xfId="31195" xr:uid="{5FD7981E-D24E-4C44-86E8-3046253B1659}"/>
    <cellStyle name="Titulo 2 17 8" xfId="15490" xr:uid="{5C5FFDA0-4426-4B89-A07F-CBE8356BB36E}"/>
    <cellStyle name="Título 2 17 8" xfId="19344" xr:uid="{ADBEC961-AFC1-4262-ADAF-A1C80041E5CB}"/>
    <cellStyle name="Titulo 2 17 8 2" xfId="26181" xr:uid="{778F6419-DB29-4519-AEEF-BF6830EBC91E}"/>
    <cellStyle name="Titulo 2 17 8 3" xfId="29393" xr:uid="{64ECD86D-387E-440E-A0C1-EE07D4A2AB66}"/>
    <cellStyle name="Titulo 2 17 8 4" xfId="32462" xr:uid="{CABE9500-EF1C-470E-9723-80DD18D2C6E6}"/>
    <cellStyle name="Titulo 2 17 9" xfId="14096" xr:uid="{31A006D6-42E2-45D6-875B-AC7B8CF3AC4C}"/>
    <cellStyle name="Título 2 17 9" xfId="26350" xr:uid="{94AC8973-CD94-4320-8511-81536308544E}"/>
    <cellStyle name="Titulo 2 17 9 2" xfId="19809" xr:uid="{7D081A3D-89E6-4E7A-BC3E-7C305FB8D5EE}"/>
    <cellStyle name="Titulo 2 17 9 3" xfId="27074" xr:uid="{26DCD479-C459-44CD-A676-89930F85D6BD}"/>
    <cellStyle name="Titulo 2 17 9 4" xfId="31181" xr:uid="{E1B3EAF6-85DB-4420-80FB-FA95F8A39A7E}"/>
    <cellStyle name="Titulo 2 18" xfId="8159" xr:uid="{12E6E3CB-E3F8-4B3E-8148-7B5889CBFC3F}"/>
    <cellStyle name="Título 2 18" xfId="7991" xr:uid="{E346398B-3078-4895-905A-559DD187F65C}"/>
    <cellStyle name="Titulo 2 18 10" xfId="15510" xr:uid="{78D9AFEF-991E-43A0-BF11-C257A82CAAD2}"/>
    <cellStyle name="Título 2 18 10" xfId="26738" xr:uid="{B2147FE6-1476-4D54-B66A-DE24F10D27AA}"/>
    <cellStyle name="Titulo 2 18 10 2" xfId="26692" xr:uid="{6A554777-7A0F-4AAF-93FA-88EAADDAD3DC}"/>
    <cellStyle name="Titulo 2 18 10 3" xfId="32482" xr:uid="{925EA0F2-FCD9-4CE3-94C2-CB2AD9E4C90D}"/>
    <cellStyle name="Titulo 2 18 11" xfId="14265" xr:uid="{F269F506-3692-48DC-BD29-718BD8D9052E}"/>
    <cellStyle name="Titulo 2 18 11 2" xfId="19815" xr:uid="{032AB2A7-849E-41B3-B172-93C1133A6488}"/>
    <cellStyle name="Titulo 2 18 11 3" xfId="31304" xr:uid="{746A361B-8B56-4CE8-A39C-4F7A466DB1D2}"/>
    <cellStyle name="Titulo 2 18 12" xfId="15532" xr:uid="{CB898AFF-87C1-4219-8D66-6084299079A9}"/>
    <cellStyle name="Titulo 2 18 12 2" xfId="26017" xr:uid="{06EF9E48-949A-4C71-A071-8ED2B640017B}"/>
    <cellStyle name="Titulo 2 18 12 3" xfId="32504" xr:uid="{B4EBBA9B-4724-4CED-9430-C359942BB79F}"/>
    <cellStyle name="Titulo 2 18 13" xfId="14026" xr:uid="{9CF16E12-3CE4-4D0F-A41B-17EE26EBCE4E}"/>
    <cellStyle name="Titulo 2 18 13 2" xfId="27534" xr:uid="{61008436-C050-4641-993B-1D4306935E0F}"/>
    <cellStyle name="Titulo 2 18 13 3" xfId="31120" xr:uid="{FB92CA31-A519-469A-BE4D-985A4C4473C7}"/>
    <cellStyle name="Titulo 2 18 14" xfId="15542" xr:uid="{1BC91F41-1F30-4C43-990F-4E61B78737AF}"/>
    <cellStyle name="Titulo 2 18 14 2" xfId="26176" xr:uid="{9B64AB0A-0E61-45AA-9E29-C714F3059006}"/>
    <cellStyle name="Titulo 2 18 14 3" xfId="32514" xr:uid="{CA13EC15-2E13-4A8E-8D3F-F4B6EA105CD3}"/>
    <cellStyle name="Titulo 2 18 15" xfId="14028" xr:uid="{CDF8359E-021E-4100-8224-BC8E8FA8C6F4}"/>
    <cellStyle name="Titulo 2 18 15 2" xfId="27377" xr:uid="{4E766A1B-7713-4813-AF9C-D8360963CE5B}"/>
    <cellStyle name="Titulo 2 18 15 3" xfId="31122" xr:uid="{AA2EFEA7-049C-468F-B2DD-CB252C94EB63}"/>
    <cellStyle name="Titulo 2 18 16" xfId="17999" xr:uid="{EED07024-FD17-42DA-A043-1D4DFB61D5B0}"/>
    <cellStyle name="Titulo 2 18 16 2" xfId="28917" xr:uid="{F12D778C-5D8F-4446-BDE6-2CD4459ABE1A}"/>
    <cellStyle name="Titulo 2 18 16 3" xfId="34922" xr:uid="{FE68A672-8684-40C1-8211-17CBB6BA38F4}"/>
    <cellStyle name="Titulo 2 18 17" xfId="17870" xr:uid="{ED5DC445-64DD-43AE-B7F5-B8930E21B478}"/>
    <cellStyle name="Titulo 2 18 17 2" xfId="28839" xr:uid="{01A12C4B-FBF0-4EBA-8A05-25A8C71F88F3}"/>
    <cellStyle name="Titulo 2 18 17 3" xfId="34839" xr:uid="{02C8D998-28A8-40D0-9855-165CF0BE9734}"/>
    <cellStyle name="Titulo 2 18 18" xfId="22197" xr:uid="{0A2AB099-FBAC-4F6A-879A-E69B12BB02E3}"/>
    <cellStyle name="Titulo 2 18 19" xfId="23015" xr:uid="{93B164DB-A519-46B3-B60B-C075CA584E78}"/>
    <cellStyle name="Titulo 2 18 2" xfId="8768" xr:uid="{65BDFBA3-32DC-4F07-902C-42A75A58CA13}"/>
    <cellStyle name="Título 2 18 2" xfId="13398" xr:uid="{DBA915FA-59D7-491F-9AEB-F26778625AC7}"/>
    <cellStyle name="Titulo 2 18 2 10" xfId="15534" xr:uid="{7FDA4703-F7F0-4AD5-9104-2E0D59E3CBB5}"/>
    <cellStyle name="Titulo 2 18 2 10 2" xfId="26178" xr:uid="{6CE31AA7-8E04-4D3D-8912-4040A2F31679}"/>
    <cellStyle name="Titulo 2 18 2 10 3" xfId="32506" xr:uid="{6ACA3024-3C5A-40A0-B9D1-B5D60C44662C}"/>
    <cellStyle name="Titulo 2 18 2 11" xfId="14079" xr:uid="{E58EE4C3-3233-47BF-BAF2-89C2F53F507E}"/>
    <cellStyle name="Titulo 2 18 2 11 2" xfId="27538" xr:uid="{F4AC1AD4-D0F7-4EAB-9EA1-A12A58C0A06B}"/>
    <cellStyle name="Titulo 2 18 2 11 3" xfId="31170" xr:uid="{5611793C-C909-4260-9863-AC57C3828782}"/>
    <cellStyle name="Titulo 2 18 2 12" xfId="15543" xr:uid="{429258A0-AABC-4286-B689-5973A1C064DF}"/>
    <cellStyle name="Titulo 2 18 2 12 2" xfId="25768" xr:uid="{89C74964-FC29-43E8-89DB-78215953257F}"/>
    <cellStyle name="Titulo 2 18 2 12 3" xfId="32515" xr:uid="{B975320E-4BD7-4954-AE58-6A8FCB888721}"/>
    <cellStyle name="Titulo 2 18 2 13" xfId="14290" xr:uid="{CC0C4578-DDEF-4261-9275-59CE34B983D6}"/>
    <cellStyle name="Titulo 2 18 2 13 2" xfId="27346" xr:uid="{C47E98AB-E676-435D-9548-418089BD2D9A}"/>
    <cellStyle name="Titulo 2 18 2 13 3" xfId="31320" xr:uid="{72ECAF54-4AC7-4128-87EE-ABD981C8A1C8}"/>
    <cellStyle name="Titulo 2 18 2 14" xfId="18000" xr:uid="{CE641432-0324-4BB9-9894-3811E2576065}"/>
    <cellStyle name="Titulo 2 18 2 14 2" xfId="28918" xr:uid="{B8E4229B-B11C-482E-9D6B-16ECF86CA874}"/>
    <cellStyle name="Titulo 2 18 2 14 3" xfId="34923" xr:uid="{B4974E90-0AFF-4FA4-8654-7B070DAD5561}"/>
    <cellStyle name="Titulo 2 18 2 15" xfId="17869" xr:uid="{2C9885E1-9A09-47B7-A3E3-56C2FF494952}"/>
    <cellStyle name="Titulo 2 18 2 15 2" xfId="28838" xr:uid="{98B0F797-D379-4A27-B2A8-CAA3BEFF86B3}"/>
    <cellStyle name="Titulo 2 18 2 15 3" xfId="34838" xr:uid="{CF12A2BE-B2F0-4EDD-BB41-E94D751B0FFE}"/>
    <cellStyle name="Titulo 2 18 2 16" xfId="20761" xr:uid="{26D1D122-A306-4B9F-AFC7-C98584C13BC5}"/>
    <cellStyle name="Titulo 2 18 2 16 2" xfId="35896" xr:uid="{5F83BBFC-082E-49CB-ADBC-2E1016660AFE}"/>
    <cellStyle name="Titulo 2 18 2 2" xfId="15483" xr:uid="{25EF2C63-9D80-4427-B9AD-3787E0F0CA51}"/>
    <cellStyle name="Titulo 2 18 2 2 2" xfId="20952" xr:uid="{6F5A4F5C-2383-4A33-A2CF-B3745B346AA3}"/>
    <cellStyle name="Titulo 2 18 2 2 3" xfId="32455" xr:uid="{C5F5D981-892A-48DB-B5DE-8EC179A08000}"/>
    <cellStyle name="Titulo 2 18 2 3" xfId="14322" xr:uid="{2D94D439-19DC-4A54-8DD4-F7275D58DECE}"/>
    <cellStyle name="Titulo 2 18 2 3 2" xfId="19389" xr:uid="{195F172B-3164-4BB6-9619-2BFA1896AAC4}"/>
    <cellStyle name="Titulo 2 18 2 3 3" xfId="31348" xr:uid="{520E2185-70E8-4588-83AE-04568D883C7E}"/>
    <cellStyle name="Titulo 2 18 2 4" xfId="15475" xr:uid="{0D5792AA-CA14-49B4-B295-E29A9E9D7478}"/>
    <cellStyle name="Titulo 2 18 2 4 2" xfId="18931" xr:uid="{C8F6D85A-6228-4817-911C-90CE41964B30}"/>
    <cellStyle name="Titulo 2 18 2 4 3" xfId="32447" xr:uid="{A5A35227-1D15-488D-B1D5-E9FA4D9E9883}"/>
    <cellStyle name="Titulo 2 18 2 5" xfId="14108" xr:uid="{1DEE1DCD-F519-478E-A789-593638BC544B}"/>
    <cellStyle name="Titulo 2 18 2 5 2" xfId="21345" xr:uid="{091F711E-5353-4AFF-989E-B4F2E87A30A3}"/>
    <cellStyle name="Titulo 2 18 2 5 3" xfId="31191" xr:uid="{5101716C-A6C8-469B-85AC-C8031EF9143B}"/>
    <cellStyle name="Titulo 2 18 2 6" xfId="15496" xr:uid="{5721C55F-9023-4521-A2C0-B1589A7D153C}"/>
    <cellStyle name="Titulo 2 18 2 6 2" xfId="26697" xr:uid="{44EB9CC1-C52B-4CE9-9575-52E3B8EB798C}"/>
    <cellStyle name="Titulo 2 18 2 6 3" xfId="32468" xr:uid="{A2982F09-E34B-4B7C-BC42-709C07AF0BCB}"/>
    <cellStyle name="Titulo 2 18 2 7" xfId="14266" xr:uid="{6215C1B8-5F24-41C9-B820-7EB72E17B56F}"/>
    <cellStyle name="Titulo 2 18 2 7 2" xfId="21224" xr:uid="{B3896C27-31BE-452A-95E9-D2F76BE057F4}"/>
    <cellStyle name="Titulo 2 18 2 7 3" xfId="31305" xr:uid="{0936361C-C6BE-4BAA-9DF5-D9400121AAF5}"/>
    <cellStyle name="Titulo 2 18 2 8" xfId="15512" xr:uid="{9D9E47A9-86F6-480D-B999-8270298CC4B6}"/>
    <cellStyle name="Titulo 2 18 2 8 2" xfId="19985" xr:uid="{368D9481-2388-4DE7-91E2-B848CEEF9465}"/>
    <cellStyle name="Titulo 2 18 2 8 3" xfId="32484" xr:uid="{6D4106C4-44F1-4BDE-B6B4-3CBFF9894CA3}"/>
    <cellStyle name="Titulo 2 18 2 9" xfId="14027" xr:uid="{B439CD4C-00BB-42EE-8EA4-A8454EC0C308}"/>
    <cellStyle name="Titulo 2 18 2 9 2" xfId="23603" xr:uid="{47F6636D-597C-478D-9EA7-1D188FC4F9BD}"/>
    <cellStyle name="Titulo 2 18 2 9 3" xfId="31121" xr:uid="{16B2D2B3-DFD5-496B-9E61-164BEE785BCC}"/>
    <cellStyle name="Titulo 2 18 20" xfId="19827" xr:uid="{9BE232DA-19C3-485C-946C-82F715E30502}"/>
    <cellStyle name="Titulo 2 18 21" xfId="25547" xr:uid="{ED2941E8-F16D-4F04-9FA2-6B7CA707F655}"/>
    <cellStyle name="Titulo 2 18 21 2" xfId="18755" xr:uid="{E0C0F4FE-5251-4C30-86EF-879F7BC36B4D}"/>
    <cellStyle name="Titulo 2 18 21 3" xfId="36824" xr:uid="{37A0F3A7-5393-43BB-9674-3CFB960243AD}"/>
    <cellStyle name="Titulo 2 18 22" xfId="23738" xr:uid="{36F76FE8-F91E-4A82-A476-8D185DD9B9FD}"/>
    <cellStyle name="Titulo 2 18 22 2" xfId="27117" xr:uid="{E4EF1E7A-518A-497A-BD43-C50114C7612E}"/>
    <cellStyle name="Titulo 2 18 22 2 2" xfId="37867" xr:uid="{938C4C2C-76DF-4DE7-8D25-58A80C691810}"/>
    <cellStyle name="Titulo 2 18 23" xfId="19502" xr:uid="{51B4E9F2-AD11-4576-BC46-81C08825D8BB}"/>
    <cellStyle name="Titulo 2 18 24" xfId="27452" xr:uid="{B066FBEB-1660-4240-BD9B-75170B4644A6}"/>
    <cellStyle name="Titulo 2 18 25" xfId="26604" xr:uid="{0303EF8B-267F-4B2F-9647-37C33F81471A}"/>
    <cellStyle name="Titulo 2 18 26" xfId="29934" xr:uid="{E11B27B6-A64F-4F2B-A556-56BEC8B7F909}"/>
    <cellStyle name="Titulo 2 18 3" xfId="13397" xr:uid="{163EBAB3-CE10-4A04-909F-8DAC439DF624}"/>
    <cellStyle name="Título 2 18 3" xfId="22198" xr:uid="{EF9C0799-FBA5-45F4-8C15-4E57F359A844}"/>
    <cellStyle name="Titulo 2 18 4" xfId="15481" xr:uid="{D99301BA-AF11-4584-B029-5A48CF598993}"/>
    <cellStyle name="Título 2 18 4" xfId="23016" xr:uid="{19CB0495-BA6C-42F4-8B52-7E4304A3F69F}"/>
    <cellStyle name="Titulo 2 18 4 2" xfId="21229" xr:uid="{08915091-49AA-4F7B-AECA-BC3D505400EC}"/>
    <cellStyle name="Titulo 2 18 4 3" xfId="29390" xr:uid="{A52E9007-80CB-4E97-855B-03B00300619D}"/>
    <cellStyle name="Titulo 2 18 4 4" xfId="32453" xr:uid="{98144023-036D-4811-A447-803B51F10135}"/>
    <cellStyle name="Titulo 2 18 5" xfId="14123" xr:uid="{1EEE5B82-3B39-44D8-B49E-D133F8D2C084}"/>
    <cellStyle name="Título 2 18 5" xfId="22411" xr:uid="{12DEF92A-C598-4C03-9306-EC1EF346A513}"/>
    <cellStyle name="Titulo 2 18 5 2" xfId="19550" xr:uid="{61D564FD-BE35-4FD9-8464-74C6763FC24A}"/>
    <cellStyle name="Titulo 2 18 5 3" xfId="22945" xr:uid="{2F2D4086-A806-4AE2-BE51-10AC1DD36A70}"/>
    <cellStyle name="Titulo 2 18 5 4" xfId="31204" xr:uid="{2604244B-C11A-4E95-89AB-55C3DCC927FC}"/>
    <cellStyle name="Titulo 2 18 6" xfId="15471" xr:uid="{88F204B9-AC92-466C-B13A-02850112467A}"/>
    <cellStyle name="Título 2 18 6" xfId="25434" xr:uid="{6B851D5E-3D53-48C4-8084-4A5F56B17644}"/>
    <cellStyle name="Titulo 2 18 6 2" xfId="18516" xr:uid="{41B520A1-5F4F-4DEB-BA5A-C3F146C51401}"/>
    <cellStyle name="Titulo 2 18 6 3" xfId="29385" xr:uid="{6E89CBA3-FC41-46F7-A7AB-BFFCD2C1DCDB}"/>
    <cellStyle name="Titulo 2 18 6 4" xfId="32443" xr:uid="{526DD7B1-02A7-4FAC-AAA8-53C3B4279A9D}"/>
    <cellStyle name="Titulo 2 18 7" xfId="14110" xr:uid="{A7202A85-3DD9-4A2C-BA44-0183CAEE1B58}"/>
    <cellStyle name="Título 2 18 7" xfId="24402" xr:uid="{8451C538-67BD-4F50-A39D-0BF784AECEA4}"/>
    <cellStyle name="Titulo 2 18 7 2" xfId="19117" xr:uid="{919AD43B-ACAB-4A08-82DE-547E8F8EA3DF}"/>
    <cellStyle name="Titulo 2 18 7 3" xfId="18545" xr:uid="{14442A90-83BF-43F7-93A0-DF0F90CAFA28}"/>
    <cellStyle name="Titulo 2 18 7 4" xfId="31193" xr:uid="{D770EAB0-7B77-4492-A6CA-E76DB87409B8}"/>
    <cellStyle name="Titulo 2 18 8" xfId="15494" xr:uid="{FEE605DE-8CEC-401E-999E-0E9774F7D1AF}"/>
    <cellStyle name="Título 2 18 8" xfId="23254" xr:uid="{1C937480-0C97-4EFD-9674-99E3AA07FBE9}"/>
    <cellStyle name="Titulo 2 18 8 2" xfId="26698" xr:uid="{214EB22B-CD36-4D9B-AA74-DAA1FF5F3260}"/>
    <cellStyle name="Titulo 2 18 8 3" xfId="29394" xr:uid="{2C3F83C0-80D2-4423-9070-D941F2E75A66}"/>
    <cellStyle name="Titulo 2 18 8 4" xfId="32466" xr:uid="{7989A2D5-EB19-44C5-973B-FA55330C3B7F}"/>
    <cellStyle name="Titulo 2 18 9" xfId="14090" xr:uid="{7C5D6C60-4F17-4805-A3C9-6C4F39F30C51}"/>
    <cellStyle name="Título 2 18 9" xfId="21299" xr:uid="{FB430101-9F07-4FFB-9C78-5DDCE9A0FAA3}"/>
    <cellStyle name="Titulo 2 18 9 2" xfId="19961" xr:uid="{BE35FF69-9449-42B4-A2B2-9E6364B638FA}"/>
    <cellStyle name="Titulo 2 18 9 3" xfId="27192" xr:uid="{25BE1CA2-6DB6-4309-89E0-36F2A180DDE5}"/>
    <cellStyle name="Titulo 2 18 9 4" xfId="31177" xr:uid="{4460AEC4-486A-4FC6-B026-2EA64620631A}"/>
    <cellStyle name="Titulo 2 19" xfId="7990" xr:uid="{EB88493A-9481-4C6E-AD74-6D4184807933}"/>
    <cellStyle name="Título 2 19" xfId="8064" xr:uid="{04970203-3A93-4A7B-AFC1-69750409A6A3}"/>
    <cellStyle name="Titulo 2 19 10" xfId="15514" xr:uid="{E1830B06-0CE8-461E-A34D-1A0DA1E651EC}"/>
    <cellStyle name="Título 2 19 10" xfId="18405" xr:uid="{6185C9A5-E273-4AD8-AAB1-A191CAEA65ED}"/>
    <cellStyle name="Titulo 2 19 10 2" xfId="18581" xr:uid="{C108F9BE-5A63-4893-85EA-10E8A97C04EF}"/>
    <cellStyle name="Titulo 2 19 10 3" xfId="32486" xr:uid="{E6DE726B-3E50-4155-AF2A-C1FD4F63A582}"/>
    <cellStyle name="Titulo 2 19 11" xfId="14289" xr:uid="{F3AFCDFA-A188-4849-865C-ABD21E75477A}"/>
    <cellStyle name="Titulo 2 19 11 2" xfId="19554" xr:uid="{92E04366-DF15-42A0-A94A-D6709BA58629}"/>
    <cellStyle name="Titulo 2 19 11 3" xfId="31319" xr:uid="{D2A8D1DE-FA0E-41C6-800C-D1D96F51DF95}"/>
    <cellStyle name="Titulo 2 19 12" xfId="15536" xr:uid="{31F006D4-5D85-4E2E-87D5-5CD948EFD8DF}"/>
    <cellStyle name="Titulo 2 19 12 2" xfId="21826" xr:uid="{477E824C-18B7-4AC5-98E1-4D87F551FAAD}"/>
    <cellStyle name="Titulo 2 19 12 3" xfId="32508" xr:uid="{8F17E7AF-9E4D-49D0-A961-ED0FD2572960}"/>
    <cellStyle name="Titulo 2 19 13" xfId="14319" xr:uid="{F91A7AC1-017B-40C5-B1F6-F95BD9916991}"/>
    <cellStyle name="Titulo 2 19 13 2" xfId="20465" xr:uid="{51222B80-CB71-4014-A78E-B1CEA4494A65}"/>
    <cellStyle name="Titulo 2 19 13 3" xfId="31346" xr:uid="{0DB898E9-26C8-4933-A050-98026A86B177}"/>
    <cellStyle name="Titulo 2 19 14" xfId="15545" xr:uid="{CB62C98F-A634-4D91-9036-75D90C71F5DB}"/>
    <cellStyle name="Titulo 2 19 14 2" xfId="26687" xr:uid="{BE5F7941-F178-418F-AFBC-FA70E3120CC0}"/>
    <cellStyle name="Titulo 2 19 14 3" xfId="32517" xr:uid="{8009BE2C-2469-494D-8166-6196488F2724}"/>
    <cellStyle name="Titulo 2 19 15" xfId="14323" xr:uid="{535F31B6-68DF-4B0A-BF76-C46CB4E2D697}"/>
    <cellStyle name="Titulo 2 19 15 2" xfId="20466" xr:uid="{B0E91DF0-222F-4DC9-B65B-71E3843731E0}"/>
    <cellStyle name="Titulo 2 19 15 3" xfId="31349" xr:uid="{53E8E4BB-A78E-4A0C-B999-2E5B10201E71}"/>
    <cellStyle name="Titulo 2 19 16" xfId="18001" xr:uid="{BEA74222-D490-4AA4-970E-590A76BA827B}"/>
    <cellStyle name="Titulo 2 19 16 2" xfId="28919" xr:uid="{ED6FA7CF-821E-42BB-AD99-0BD0A2A489FB}"/>
    <cellStyle name="Titulo 2 19 16 3" xfId="34924" xr:uid="{63327495-41C6-4481-A942-1BDE001E311D}"/>
    <cellStyle name="Titulo 2 19 17" xfId="17868" xr:uid="{A9BAA345-2D8D-4ABD-9845-A5A52D6CFC56}"/>
    <cellStyle name="Titulo 2 19 17 2" xfId="28837" xr:uid="{AA2C2F6E-B567-464C-83D8-FD370EA19008}"/>
    <cellStyle name="Titulo 2 19 17 3" xfId="34837" xr:uid="{5CB09E88-2E76-4701-912E-6E0F5B1E2AB8}"/>
    <cellStyle name="Titulo 2 19 18" xfId="22199" xr:uid="{FE8F07D4-995D-4E4B-B57C-C8B43F6D99D5}"/>
    <cellStyle name="Titulo 2 19 19" xfId="23017" xr:uid="{3836C0B6-E20F-4D0A-BF20-BB3371A77D21}"/>
    <cellStyle name="Titulo 2 19 2" xfId="8423" xr:uid="{FD15A58E-4CA3-424B-92AB-CB16E17BD211}"/>
    <cellStyle name="Título 2 19 2" xfId="13400" xr:uid="{4A6D61A5-C2B7-436A-AC86-C36C58E02138}"/>
    <cellStyle name="Titulo 2 19 2 10" xfId="15537" xr:uid="{D9E21C68-8952-4F65-9C52-61710923EE4C}"/>
    <cellStyle name="Titulo 2 19 2 10 2" xfId="26689" xr:uid="{B019A2CF-B64E-49E4-8986-6DC5083B7903}"/>
    <cellStyle name="Titulo 2 19 2 10 3" xfId="32509" xr:uid="{667F67D3-605F-4515-8D65-F3522C507A41}"/>
    <cellStyle name="Titulo 2 19 2 11" xfId="14077" xr:uid="{12584C35-4C0D-4D47-97DB-3814E317B573}"/>
    <cellStyle name="Titulo 2 19 2 11 2" xfId="19558" xr:uid="{66F63E38-A019-4629-AB73-5541DDC06390}"/>
    <cellStyle name="Titulo 2 19 2 11 3" xfId="31168" xr:uid="{4E9FDA20-9061-44FC-B65D-3D2A0C5AE004}"/>
    <cellStyle name="Titulo 2 19 2 12" xfId="15547" xr:uid="{5C57D75A-CB11-4583-B157-BB300D8820AE}"/>
    <cellStyle name="Titulo 2 19 2 12 2" xfId="26686" xr:uid="{21EC6971-E691-48E8-B4F1-6B0EBAD352D7}"/>
    <cellStyle name="Titulo 2 19 2 12 3" xfId="32519" xr:uid="{CC14148A-5D8F-4FF8-BE5C-AF9E1736F82C}"/>
    <cellStyle name="Titulo 2 19 2 13" xfId="14074" xr:uid="{6B4701B8-F709-405A-9459-BF52B41D9D9A}"/>
    <cellStyle name="Titulo 2 19 2 13 2" xfId="23607" xr:uid="{97C56489-B12A-49B3-ACB2-0F467A98F4EE}"/>
    <cellStyle name="Titulo 2 19 2 13 3" xfId="31165" xr:uid="{074F7C65-9871-4156-87EB-8DB4C75BBEE4}"/>
    <cellStyle name="Titulo 2 19 2 14" xfId="18002" xr:uid="{A943861A-78B5-4F2C-8A3D-33BA79DDBA91}"/>
    <cellStyle name="Titulo 2 19 2 14 2" xfId="28920" xr:uid="{54F93007-33DC-460D-AF1D-25D83C8AFB46}"/>
    <cellStyle name="Titulo 2 19 2 14 3" xfId="34925" xr:uid="{9BC5E5CA-4608-4F28-B65F-873327B82F2B}"/>
    <cellStyle name="Titulo 2 19 2 15" xfId="17867" xr:uid="{B9509ECE-0F30-48F5-8FE2-82FCEFDBB805}"/>
    <cellStyle name="Titulo 2 19 2 15 2" xfId="28836" xr:uid="{777E3711-525C-4754-946A-DB6CA7BF80FD}"/>
    <cellStyle name="Titulo 2 19 2 15 3" xfId="34836" xr:uid="{198A3161-BE07-422E-B38A-C7CDF7B0B956}"/>
    <cellStyle name="Titulo 2 19 2 16" xfId="27131" xr:uid="{A1A39660-886C-4D83-91C6-339ADD549DBF}"/>
    <cellStyle name="Titulo 2 19 2 16 2" xfId="37876" xr:uid="{079F44A9-1760-4F36-816B-405FBBA0B24C}"/>
    <cellStyle name="Titulo 2 19 2 2" xfId="15486" xr:uid="{E177A04C-4688-42F0-93A1-ECC9196AF801}"/>
    <cellStyle name="Titulo 2 19 2 2 2" xfId="26702" xr:uid="{AAA2A206-507B-47F3-952D-3DE61058831F}"/>
    <cellStyle name="Titulo 2 19 2 2 3" xfId="32458" xr:uid="{7FA7BFD3-9B52-422F-AB42-DD3D1DDE591B}"/>
    <cellStyle name="Titulo 2 19 2 3" xfId="14117" xr:uid="{26D59A8B-F498-4638-8A1E-7D9864EC9B0E}"/>
    <cellStyle name="Titulo 2 19 2 3 2" xfId="19980" xr:uid="{03C08601-79FA-40CA-9022-101697A82D90}"/>
    <cellStyle name="Titulo 2 19 2 3 3" xfId="31199" xr:uid="{CD9E04CF-80AF-43BF-948F-5A0453D4B186}"/>
    <cellStyle name="Titulo 2 19 2 4" xfId="15482" xr:uid="{4AD27640-143D-4B38-A94D-50481D8A37CC}"/>
    <cellStyle name="Titulo 2 19 2 4 2" xfId="18239" xr:uid="{57BCA51D-D974-4FDB-8714-4EC7ADC54EA4}"/>
    <cellStyle name="Titulo 2 19 2 4 3" xfId="32454" xr:uid="{F63CF31E-9DAE-4F1A-90ED-2EB35996C648}"/>
    <cellStyle name="Titulo 2 19 2 5" xfId="14103" xr:uid="{5A14C5FF-511A-4F3F-9C58-68FB9E3A2EBD}"/>
    <cellStyle name="Titulo 2 19 2 5 2" xfId="18906" xr:uid="{BEA86527-BC5E-447E-B29B-B0B434ADCF05}"/>
    <cellStyle name="Titulo 2 19 2 5 3" xfId="31186" xr:uid="{D6A82DE5-2781-42C3-815B-9ADAD179FAE9}"/>
    <cellStyle name="Titulo 2 19 2 6" xfId="15501" xr:uid="{29B268B9-9E9D-41C0-9920-EFA2FEFC12B9}"/>
    <cellStyle name="Titulo 2 19 2 6 2" xfId="26695" xr:uid="{A213F6BB-403E-402B-B68B-42C31C421B10}"/>
    <cellStyle name="Titulo 2 19 2 6 3" xfId="32473" xr:uid="{4FC8646B-5ECF-4D19-98B4-A2F5746E9D0A}"/>
    <cellStyle name="Titulo 2 19 2 7" xfId="14341" xr:uid="{0D606199-1B41-4A39-840E-0D45A07DDFD3}"/>
    <cellStyle name="Titulo 2 19 2 7 2" xfId="22003" xr:uid="{5EE75720-6C17-435F-9CD5-D66B416C648B}"/>
    <cellStyle name="Titulo 2 19 2 7 3" xfId="31365" xr:uid="{A0C89960-365D-4856-8695-3524D6F9246C}"/>
    <cellStyle name="Titulo 2 19 2 8" xfId="15515" xr:uid="{DFB244D9-7F56-4FE7-AC08-FD4ABB9944B7}"/>
    <cellStyle name="Titulo 2 19 2 8 2" xfId="18472" xr:uid="{C8C852E0-EB19-4435-A216-538EC6FB8AA3}"/>
    <cellStyle name="Titulo 2 19 2 8 3" xfId="32487" xr:uid="{EF4B3BC5-C9E4-4B30-A810-62B9101E3BDC}"/>
    <cellStyle name="Titulo 2 19 2 9" xfId="14297" xr:uid="{1A0F2356-A4FF-47BF-8ED9-003B450A3F2B}"/>
    <cellStyle name="Titulo 2 19 2 9 2" xfId="20459" xr:uid="{F5439816-DA91-4B52-A482-98C55BDC7788}"/>
    <cellStyle name="Titulo 2 19 2 9 3" xfId="31325" xr:uid="{231F4253-2180-4333-A24F-D7B75A7F08B2}"/>
    <cellStyle name="Titulo 2 19 20" xfId="22410" xr:uid="{094BDF42-3ABF-4ACE-853A-8F9652D27591}"/>
    <cellStyle name="Titulo 2 19 21" xfId="25433" xr:uid="{15229426-BEAA-4AF8-8446-EEF4E68C18FF}"/>
    <cellStyle name="Titulo 2 19 21 2" xfId="21803" xr:uid="{2BB23565-C952-47FC-84F1-673C9729015A}"/>
    <cellStyle name="Titulo 2 19 21 3" xfId="36755" xr:uid="{ED7600FD-E2C9-4FAA-98ED-B30088E2E7E3}"/>
    <cellStyle name="Titulo 2 19 22" xfId="25593" xr:uid="{10734740-16F8-4C72-883E-ED08E91A5391}"/>
    <cellStyle name="Titulo 2 19 22 2" xfId="26856" xr:uid="{1663EA41-096F-4C1B-B46E-C6CACF2BE6FA}"/>
    <cellStyle name="Titulo 2 19 22 2 2" xfId="37645" xr:uid="{6E7C673A-3BD4-4908-ADCC-9BDFD638EFE1}"/>
    <cellStyle name="Titulo 2 19 23" xfId="23416" xr:uid="{69C21D5E-30D6-4D80-A48A-10ED8718B2DD}"/>
    <cellStyle name="Titulo 2 19 24" xfId="21130" xr:uid="{C2F4376D-D758-434B-BAD6-1630BBD12BC3}"/>
    <cellStyle name="Titulo 2 19 25" xfId="20997" xr:uid="{19F27C02-FFF3-4E38-8BA9-AA0A1AA35C7A}"/>
    <cellStyle name="Titulo 2 19 26" xfId="29875" xr:uid="{5E26236A-2236-490F-991F-40825023F1C6}"/>
    <cellStyle name="Titulo 2 19 3" xfId="13399" xr:uid="{61648E8A-C2E9-417B-B77B-9C413EB6856C}"/>
    <cellStyle name="Título 2 19 3" xfId="22200" xr:uid="{534912EF-69CB-4506-8825-26F5D736E246}"/>
    <cellStyle name="Titulo 2 19 4" xfId="15485" xr:uid="{7A17435F-981B-45E2-A17E-7892BF02E258}"/>
    <cellStyle name="Título 2 19 4" xfId="23018" xr:uid="{B946F4AF-8A9C-4043-BFF0-F0D8936D692A}"/>
    <cellStyle name="Titulo 2 19 4 2" xfId="26701" xr:uid="{DA3A9A7F-83AB-4940-A837-DAEC6C0E2717}"/>
    <cellStyle name="Titulo 2 19 4 3" xfId="29392" xr:uid="{00D46A4F-5B81-4C26-9EB1-CB274EDC11C5}"/>
    <cellStyle name="Titulo 2 19 4 4" xfId="32457" xr:uid="{2062F8A8-0627-444A-8123-D778E758A474}"/>
    <cellStyle name="Titulo 2 19 5" xfId="14277" xr:uid="{0CEC7EB5-82A3-4AC5-A481-AB1597DF69AB}"/>
    <cellStyle name="Título 2 19 5" xfId="19031" xr:uid="{531E224E-4B53-415B-9180-C2978F851958}"/>
    <cellStyle name="Titulo 2 19 5 2" xfId="20457" xr:uid="{DFC360FC-8863-4348-877B-9CCC0D74654D}"/>
    <cellStyle name="Titulo 2 19 5 3" xfId="27108" xr:uid="{7DA89F21-D2C4-4BA7-8BA9-7F3E6D75C49D}"/>
    <cellStyle name="Titulo 2 19 5 4" xfId="31314" xr:uid="{D9F34A72-4BDB-4EBA-A857-76C97AECEAFD}"/>
    <cellStyle name="Titulo 2 19 6" xfId="15479" xr:uid="{C084A82A-BFCC-4585-9F43-44CA4C332799}"/>
    <cellStyle name="Título 2 19 6" xfId="25490" xr:uid="{B5934A8C-C22B-4942-8A8E-2DD0366D917C}"/>
    <cellStyle name="Titulo 2 19 6 2" xfId="20500" xr:uid="{D0C2B4D8-4EA8-4856-9CD7-77FE56BA2ED9}"/>
    <cellStyle name="Titulo 2 19 6 3" xfId="29389" xr:uid="{F8CAE793-4B2B-47AB-9E6F-9AABC8B8E03C}"/>
    <cellStyle name="Titulo 2 19 6 4" xfId="32451" xr:uid="{EF4CE067-58B7-44D0-8AFE-5852562A2449}"/>
    <cellStyle name="Titulo 2 19 7" xfId="14105" xr:uid="{BED838C4-4FF7-49DF-8A6D-677B7F360478}"/>
    <cellStyle name="Título 2 19 7" xfId="24390" xr:uid="{B031CF8B-FD14-477E-9591-944E602A6675}"/>
    <cellStyle name="Titulo 2 19 7 2" xfId="18907" xr:uid="{3C37E92F-0B7D-439C-B148-6B830C9A1BD6}"/>
    <cellStyle name="Titulo 2 19 7 3" xfId="27105" xr:uid="{D7201684-32F5-485D-9CB7-A6C36CFFE6C7}"/>
    <cellStyle name="Titulo 2 19 7 4" xfId="31188" xr:uid="{DB347813-5A58-49B6-A35E-E142467AF463}"/>
    <cellStyle name="Titulo 2 19 8" xfId="15499" xr:uid="{DA775E75-AF3B-4127-96CF-E122EBCD08BE}"/>
    <cellStyle name="Título 2 19 8" xfId="21073" xr:uid="{81100CD7-E70E-4DDD-8AC7-5FE7949849B2}"/>
    <cellStyle name="Titulo 2 19 8 2" xfId="26696" xr:uid="{089C7401-9C84-43FA-9111-8C49220AE029}"/>
    <cellStyle name="Titulo 2 19 8 3" xfId="29395" xr:uid="{255399A0-AC91-43C9-A689-6ADEF30252C7}"/>
    <cellStyle name="Titulo 2 19 8 4" xfId="32471" xr:uid="{911DEFB3-DD12-48A3-AE65-B61D7F640B89}"/>
    <cellStyle name="Titulo 2 19 9" xfId="14087" xr:uid="{2C6D8240-09C0-4EF8-96FF-880AED3857FA}"/>
    <cellStyle name="Título 2 19 9" xfId="26349" xr:uid="{9AD22225-A442-420D-86EB-8CDDEC7E2FFE}"/>
    <cellStyle name="Titulo 2 19 9 2" xfId="27537" xr:uid="{8821AC57-868A-4096-8545-D46418A46076}"/>
    <cellStyle name="Titulo 2 19 9 3" xfId="23640" xr:uid="{115FF4FE-73BB-4058-A460-020CB58741C2}"/>
    <cellStyle name="Titulo 2 19 9 4" xfId="31175" xr:uid="{A5F0266C-A5FC-473C-9B5D-39E48B216D5F}"/>
    <cellStyle name="Titulo 2 2" xfId="883" xr:uid="{B9785D38-18A9-4B4C-9F15-46664F2B9B29}"/>
    <cellStyle name="Título 2 2" xfId="634" xr:uid="{BEAC93DE-8168-4D4F-9EE6-BEE3D513320D}"/>
    <cellStyle name="Titulo 2 2 10" xfId="7834" xr:uid="{286D3DFB-5F0C-4F66-8991-15AD4F45BAD6}"/>
    <cellStyle name="Título 2 2 10" xfId="7058" xr:uid="{2612C1D0-3F17-4890-8B85-F366EF911DB0}"/>
    <cellStyle name="Titulo 2 2 10 10" xfId="20762" xr:uid="{5056B839-0C0B-4401-BBC8-079F862F013C}"/>
    <cellStyle name="Título 2 2 10 10" xfId="23682" xr:uid="{0FBCCC26-1D4E-4C05-AE5D-60F2B356666E}"/>
    <cellStyle name="Titulo 2 2 10 2" xfId="13403" xr:uid="{7AA3A56A-8584-44B4-B993-B48E694010D2}"/>
    <cellStyle name="Título 2 2 10 2" xfId="13404" xr:uid="{3C66AFA4-84F4-44E2-AAEA-C0F531CCEAF3}"/>
    <cellStyle name="Titulo 2 2 10 3" xfId="22202" xr:uid="{24B13BC0-8BBE-4F16-AFF1-105CB331568C}"/>
    <cellStyle name="Título 2 2 10 3" xfId="22203" xr:uid="{18C63E9D-3EFC-42AB-AE76-BAEE66099806}"/>
    <cellStyle name="Titulo 2 2 10 4" xfId="23020" xr:uid="{2885F914-568A-44BA-8392-685B0F15C8D3}"/>
    <cellStyle name="Título 2 2 10 4" xfId="23021" xr:uid="{382EC299-740D-423B-AEBD-5C1133FA6C49}"/>
    <cellStyle name="Titulo 2 2 10 5" xfId="22412" xr:uid="{5AB4F144-559F-4932-9E6B-2A397DA7F907}"/>
    <cellStyle name="Título 2 2 10 5" xfId="19032" xr:uid="{E74A3D83-2DC6-4424-AAE4-089E9A90D2B2}"/>
    <cellStyle name="Titulo 2 2 10 6" xfId="25326" xr:uid="{58F28AFC-65F4-42EA-ABD8-BAA7C62AB910}"/>
    <cellStyle name="Título 2 2 10 6" xfId="24696" xr:uid="{290F6FA1-3611-43DF-B70B-81BEC65D48AE}"/>
    <cellStyle name="Titulo 2 2 10 7" xfId="25158" xr:uid="{922F7699-38BA-426E-8BC2-23312D694EEB}"/>
    <cellStyle name="Título 2 2 10 7" xfId="27376" xr:uid="{67775EE4-C99F-444E-A039-B76884213DE4}"/>
    <cellStyle name="Titulo 2 2 10 8" xfId="21075" xr:uid="{ADF8BB75-56C7-4510-8D27-69CFC643ECB4}"/>
    <cellStyle name="Título 2 2 10 8" xfId="23256" xr:uid="{712C7394-4A63-4902-935A-7BD863229FFB}"/>
    <cellStyle name="Titulo 2 2 10 9" xfId="19166" xr:uid="{860D22CB-360E-4855-B6EA-60C7352A36A3}"/>
    <cellStyle name="Título 2 2 10 9" xfId="26348" xr:uid="{C71C528D-234B-4C65-BE8F-44352D9A4000}"/>
    <cellStyle name="Titulo 2 2 11" xfId="7738" xr:uid="{C5CD0C10-452D-45DF-B0DF-39B80E1500AC}"/>
    <cellStyle name="Título 2 2 11" xfId="7077" xr:uid="{E3FF5936-5ACC-477B-AA86-B011FE34C9E7}"/>
    <cellStyle name="Titulo 2 2 11 10" xfId="22000" xr:uid="{7FCF9136-6BBC-4B69-ABDD-14860E1F8FB0}"/>
    <cellStyle name="Título 2 2 11 10" xfId="18945" xr:uid="{1BAEC7D1-B2E2-4CBF-AA80-E424E42275EC}"/>
    <cellStyle name="Titulo 2 2 11 2" xfId="13405" xr:uid="{88BA42EA-CED2-4666-9A96-7E63F1871C74}"/>
    <cellStyle name="Título 2 2 11 2" xfId="13406" xr:uid="{D38C0049-13C0-464A-9254-F385D4AE77DE}"/>
    <cellStyle name="Titulo 2 2 11 3" xfId="22204" xr:uid="{DCF4E369-0568-4C0D-AC10-C83D09839759}"/>
    <cellStyle name="Título 2 2 11 3" xfId="22205" xr:uid="{68184331-F938-4732-8464-B2F1DFDB112C}"/>
    <cellStyle name="Titulo 2 2 11 4" xfId="23022" xr:uid="{70D1754C-63FF-47F3-8A63-62305E5DDB7E}"/>
    <cellStyle name="Título 2 2 11 4" xfId="23023" xr:uid="{649FF645-8F34-4BF8-A1E1-0C635CD0ED9E}"/>
    <cellStyle name="Titulo 2 2 11 5" xfId="19829" xr:uid="{08C3AB18-E98E-4DE5-9F0C-36598563B812}"/>
    <cellStyle name="Título 2 2 11 5" xfId="22414" xr:uid="{A9EF2526-3743-4EFE-B1BF-F896E006DFED}"/>
    <cellStyle name="Titulo 2 2 11 6" xfId="25250" xr:uid="{19EB4F7A-93A2-4892-B0BE-67DDB90E58B1}"/>
    <cellStyle name="Título 2 2 11 6" xfId="24713" xr:uid="{7B31C3F8-F0CA-4A4C-A012-10B9E48DFF92}"/>
    <cellStyle name="Titulo 2 2 11 7" xfId="24885" xr:uid="{32D5B668-711A-4CD4-8922-B8E860DBB27A}"/>
    <cellStyle name="Título 2 2 11 7" xfId="25377" xr:uid="{DE79C4EB-836C-4E3B-A023-0BDCDF59EAD6}"/>
    <cellStyle name="Titulo 2 2 11 8" xfId="23418" xr:uid="{E5E3FE9D-0F06-458E-BB82-7A4C9AD1DD3B}"/>
    <cellStyle name="Título 2 2 11 8" xfId="21074" xr:uid="{47FBCEA4-FBF3-49EC-A45E-9720CF1B7068}"/>
    <cellStyle name="Titulo 2 2 11 9" xfId="27450" xr:uid="{4504AE8E-DED7-4EC8-BD50-793FBCBDACE0}"/>
    <cellStyle name="Título 2 2 11 9" xfId="21952" xr:uid="{4722915B-C593-4048-BC3E-54F9271E7731}"/>
    <cellStyle name="Titulo 2 2 12" xfId="7433" xr:uid="{0619EFE7-73B6-4660-8206-8F325F74577E}"/>
    <cellStyle name="Título 2 2 12" xfId="7590" xr:uid="{DDC04752-B0D4-499C-BB09-625DDCC509FD}"/>
    <cellStyle name="Titulo 2 2 12 10" xfId="22947" xr:uid="{7DD79C4F-6E9F-4821-9DD7-6BF99947CC12}"/>
    <cellStyle name="Título 2 2 12 10" xfId="21335" xr:uid="{A160C883-4CCB-4CBC-BDC4-4FCA66A4F953}"/>
    <cellStyle name="Titulo 2 2 12 2" xfId="13407" xr:uid="{C5AA2921-3F61-4F1F-B1F5-4E5237914A5E}"/>
    <cellStyle name="Título 2 2 12 2" xfId="13408" xr:uid="{2B693346-8BA2-4D34-8330-ED4D6C0F8B21}"/>
    <cellStyle name="Titulo 2 2 12 3" xfId="22206" xr:uid="{6D7D9F7A-6F30-4261-94B4-249F252101A1}"/>
    <cellStyle name="Título 2 2 12 3" xfId="22207" xr:uid="{DE386331-B8CC-470C-AFDB-3F204B535E16}"/>
    <cellStyle name="Titulo 2 2 12 4" xfId="23024" xr:uid="{E4B340B6-E574-4B4F-A289-BBE5EC22CC58}"/>
    <cellStyle name="Título 2 2 12 4" xfId="23025" xr:uid="{DAE76D19-A8AC-4C76-A531-97A9C716B326}"/>
    <cellStyle name="Titulo 2 2 12 5" xfId="22413" xr:uid="{BA6FCF87-E289-40B1-AB1C-2AF49894B4BE}"/>
    <cellStyle name="Título 2 2 12 5" xfId="19033" xr:uid="{2D8D0FBA-77F7-49C2-B305-3E4945B7BDD6}"/>
    <cellStyle name="Titulo 2 2 12 6" xfId="24994" xr:uid="{17E75082-6024-4065-B96D-9CAF6E017A75}"/>
    <cellStyle name="Título 2 2 12 6" xfId="25125" xr:uid="{4BD99C0C-5C36-4C33-933D-F0E723C9B9E4}"/>
    <cellStyle name="Titulo 2 2 12 7" xfId="24096" xr:uid="{E60A17AA-BE71-4EF5-A785-996036D4891B}"/>
    <cellStyle name="Título 2 2 12 7" xfId="23809" xr:uid="{24B43BDF-B218-4662-B42B-C69347003427}"/>
    <cellStyle name="Titulo 2 2 12 8" xfId="23257" xr:uid="{A5EEBF83-46CF-4D42-A98C-1BFB90DF0CD0}"/>
    <cellStyle name="Título 2 2 12 8" xfId="19343" xr:uid="{C6C8B0E1-EC11-47C4-B20F-E9C786DCB989}"/>
    <cellStyle name="Titulo 2 2 12 9" xfId="19360" xr:uid="{0EC431C2-30A3-42AF-9B97-6372444901D4}"/>
    <cellStyle name="Título 2 2 12 9" xfId="26347" xr:uid="{C358D21D-9AC7-4677-8A34-F1984DF28AC6}"/>
    <cellStyle name="Titulo 2 2 13" xfId="7365" xr:uid="{8BAE9596-D717-47E9-858C-1EE3E9F093B0}"/>
    <cellStyle name="Título 2 2 13" xfId="2955" xr:uid="{5B611359-6CD8-4FE8-B3AC-C95F31D8EFE8}"/>
    <cellStyle name="Titulo 2 2 13 10" xfId="27472" xr:uid="{E6B7EC78-C94F-42C7-9D8B-BDEE04BFF907}"/>
    <cellStyle name="Título 2 2 13 10" xfId="19777" xr:uid="{7BFCACB9-63B3-426D-AF8C-35C2E8B0E7B0}"/>
    <cellStyle name="Titulo 2 2 13 2" xfId="13409" xr:uid="{B9D48646-2FFA-4D55-BFCF-7049F9264D45}"/>
    <cellStyle name="Título 2 2 13 2" xfId="13410" xr:uid="{8C63C007-E68A-40AB-B43E-F454165D1A85}"/>
    <cellStyle name="Titulo 2 2 13 3" xfId="22208" xr:uid="{0042C0F1-6EE7-4BE1-8E7C-30CD24A1796B}"/>
    <cellStyle name="Título 2 2 13 3" xfId="22209" xr:uid="{71126009-56EE-4036-BF44-FDC10383A855}"/>
    <cellStyle name="Titulo 2 2 13 4" xfId="23026" xr:uid="{359F920E-135E-4DEE-B4D5-2E1C22AC455B}"/>
    <cellStyle name="Título 2 2 13 4" xfId="23027" xr:uid="{5A5F0A5E-BC2C-4062-B760-7B1A7D9C1F5E}"/>
    <cellStyle name="Titulo 2 2 13 5" xfId="19830" xr:uid="{CB71C9DE-6A03-4569-BE34-BA4E34050F15}"/>
    <cellStyle name="Título 2 2 13 5" xfId="22416" xr:uid="{3CE1BC2D-CE97-4C63-85DF-BB0231382B1F}"/>
    <cellStyle name="Titulo 2 2 13 6" xfId="24938" xr:uid="{D0F8B518-04CD-4410-84E5-1F62B85BCCBE}"/>
    <cellStyle name="Título 2 2 13 6" xfId="24108" xr:uid="{8C035172-A87A-4F03-9D2D-520D659D462D}"/>
    <cellStyle name="Titulo 2 2 13 7" xfId="24099" xr:uid="{0208FFAC-2C8D-4EE9-AB95-60DD79A49C68}"/>
    <cellStyle name="Título 2 2 13 7" xfId="26365" xr:uid="{2DEEEF95-8DF3-4F15-8D22-EDEE20FD2BF2}"/>
    <cellStyle name="Titulo 2 2 13 8" xfId="19501" xr:uid="{6668AAA5-3C6C-4F75-B37A-15037A04CC4C}"/>
    <cellStyle name="Título 2 2 13 8" xfId="23258" xr:uid="{3359C5F4-DC6C-499B-8F0A-3593243703F9}"/>
    <cellStyle name="Titulo 2 2 13 9" xfId="27449" xr:uid="{D3FB093C-03D2-4168-977D-AA32EB2D7636}"/>
    <cellStyle name="Título 2 2 13 9" xfId="19284" xr:uid="{EB72D4B6-F704-4D08-B6BB-D5863DEDE04B}"/>
    <cellStyle name="Titulo 2 2 14" xfId="7503" xr:uid="{19F6C007-9951-4EB6-B7BC-7D2E7D38F84B}"/>
    <cellStyle name="Título 2 2 14" xfId="7641" xr:uid="{BF1299CD-87D5-42C4-9B77-2896E06B0619}"/>
    <cellStyle name="Titulo 2 2 14 10" xfId="21334" xr:uid="{EEBE09DC-30D2-4062-BF85-9253A5A73441}"/>
    <cellStyle name="Título 2 2 14 10" xfId="26369" xr:uid="{D2A2BFA9-6D0F-4CF9-922F-1AB27A4EFBBC}"/>
    <cellStyle name="Titulo 2 2 14 2" xfId="13411" xr:uid="{AE02A6B1-6F0F-426A-B4B6-8FBE01D22CC1}"/>
    <cellStyle name="Título 2 2 14 2" xfId="13412" xr:uid="{9FBAED69-714E-4046-8000-6CF34386617C}"/>
    <cellStyle name="Titulo 2 2 14 3" xfId="22210" xr:uid="{1A9AAB69-18D1-42F2-9807-B671C4CF708B}"/>
    <cellStyle name="Título 2 2 14 3" xfId="22211" xr:uid="{48CD3073-2D74-418A-ABD5-EA4E63961DA8}"/>
    <cellStyle name="Titulo 2 2 14 4" xfId="23028" xr:uid="{72354287-3EE9-4C57-816B-BF150C8E12F2}"/>
    <cellStyle name="Título 2 2 14 4" xfId="23029" xr:uid="{2E28A003-D679-4566-9395-8B062F3413F2}"/>
    <cellStyle name="Titulo 2 2 14 5" xfId="22415" xr:uid="{29C54F51-A688-4E7B-8D93-AE379D4AA4CF}"/>
    <cellStyle name="Título 2 2 14 5" xfId="19034" xr:uid="{1B064004-8428-4435-A174-26CB6BD28D91}"/>
    <cellStyle name="Titulo 2 2 14 6" xfId="25052" xr:uid="{EFEFD04B-1681-4C11-AEF2-3475D07A3F99}"/>
    <cellStyle name="Título 2 2 14 6" xfId="25166" xr:uid="{D5102002-3533-486E-88F2-1BF2F37B19F9}"/>
    <cellStyle name="Titulo 2 2 14 7" xfId="24094" xr:uid="{54DF978D-5F8E-427B-B27E-F2131880F5BF}"/>
    <cellStyle name="Título 2 2 14 7" xfId="27536" xr:uid="{FBBDBE41-0771-41AC-AB13-46662B4048AD}"/>
    <cellStyle name="Titulo 2 2 14 8" xfId="23419" xr:uid="{394AEC11-1AE0-4A83-9C55-045D7516A923}"/>
    <cellStyle name="Título 2 2 14 8" xfId="21070" xr:uid="{BE57E7D5-59A8-471E-840E-8D50504F38EF}"/>
    <cellStyle name="Titulo 2 2 14 9" xfId="20561" xr:uid="{F2F6BB92-EBDE-41D8-9FD3-5E8C703D1084}"/>
    <cellStyle name="Título 2 2 14 9" xfId="26346" xr:uid="{21654069-51DC-4501-8A6E-3B8DF712B222}"/>
    <cellStyle name="Titulo 2 2 15" xfId="7904" xr:uid="{46F357CF-177F-48AD-AB09-AA31C8059D41}"/>
    <cellStyle name="Título 2 2 15" xfId="7887" xr:uid="{C39234F0-5C06-49C7-923C-1AC249AFCC2C}"/>
    <cellStyle name="Titulo 2 2 15 10" xfId="18203" xr:uid="{C290D7FA-75FE-4810-A468-4D157A30A38F}"/>
    <cellStyle name="Título 2 2 15 10" xfId="29137" xr:uid="{577178E4-87B7-45F7-98FB-27A15528FFDF}"/>
    <cellStyle name="Titulo 2 2 15 2" xfId="13413" xr:uid="{560C359D-C316-4037-835B-D7954109E006}"/>
    <cellStyle name="Título 2 2 15 2" xfId="13414" xr:uid="{40FD3154-4446-457C-93A6-3A8A0DD89F39}"/>
    <cellStyle name="Titulo 2 2 15 3" xfId="22212" xr:uid="{222DCF7F-A785-49B6-AB39-4BE5B793B95C}"/>
    <cellStyle name="Título 2 2 15 3" xfId="22213" xr:uid="{664BE43F-334A-4C5F-8EB8-B424E113F3F3}"/>
    <cellStyle name="Titulo 2 2 15 4" xfId="23030" xr:uid="{A63498EB-5EDA-4F97-B33C-059088CCA852}"/>
    <cellStyle name="Título 2 2 15 4" xfId="23031" xr:uid="{3B89AD3C-FED4-4D74-B134-1D456D7C9D4D}"/>
    <cellStyle name="Titulo 2 2 15 5" xfId="19831" xr:uid="{FC663904-A291-4326-BA6E-92DF3506AEEF}"/>
    <cellStyle name="Título 2 2 15 5" xfId="22418" xr:uid="{48BEDE39-E9D4-46E3-9C2E-DEB400A0EE4D}"/>
    <cellStyle name="Titulo 2 2 15 6" xfId="25383" xr:uid="{02BC63DB-50AF-4DA7-A1F9-B8A22682D4E8}"/>
    <cellStyle name="Título 2 2 15 6" xfId="25370" xr:uid="{65940066-166A-447F-A90E-EDDD3D3A22C1}"/>
    <cellStyle name="Titulo 2 2 15 7" xfId="24087" xr:uid="{4FB09627-1E86-4C34-8891-C7832E572423}"/>
    <cellStyle name="Título 2 2 15 7" xfId="24415" xr:uid="{B3949834-EFFE-406F-970C-F0220AA56137}"/>
    <cellStyle name="Titulo 2 2 15 8" xfId="23259" xr:uid="{DE5DDF49-322E-40AC-B85D-E23A7E41022E}"/>
    <cellStyle name="Título 2 2 15 8" xfId="21761" xr:uid="{1D3B9758-CC08-4EAC-9C0F-5DC7E8BA79CB}"/>
    <cellStyle name="Titulo 2 2 15 9" xfId="27448" xr:uid="{0777C79B-9C5F-48D3-BCC8-B2BA2F104B82}"/>
    <cellStyle name="Título 2 2 15 9" xfId="22971" xr:uid="{C55FBC7E-C534-42CC-BAE8-8AACDF10162D}"/>
    <cellStyle name="Titulo 2 2 16" xfId="7871" xr:uid="{F5735356-5201-4EE4-A0F5-F5B06F6EB26A}"/>
    <cellStyle name="Título 2 2 16" xfId="7898" xr:uid="{6C285871-19E3-4C21-9A5A-223584EA9F89}"/>
    <cellStyle name="Titulo 2 2 16 10" xfId="26736" xr:uid="{DE9CC2C6-867D-47C9-85ED-AFC14299F77F}"/>
    <cellStyle name="Título 2 2 16 10" xfId="21702" xr:uid="{1AF506ED-4EEE-44B3-BCCB-6740332716B8}"/>
    <cellStyle name="Titulo 2 2 16 2" xfId="13415" xr:uid="{761FDD20-61A1-46EC-9EE1-6011A7C490A3}"/>
    <cellStyle name="Título 2 2 16 2" xfId="13416" xr:uid="{FF2302F7-5109-42AC-8FFF-65C04FFBC848}"/>
    <cellStyle name="Titulo 2 2 16 3" xfId="22214" xr:uid="{1DC2F51A-97A0-4315-BC0A-46A647132BC5}"/>
    <cellStyle name="Título 2 2 16 3" xfId="22215" xr:uid="{44C87144-A242-4C85-94E9-0C5F51E0AA8D}"/>
    <cellStyle name="Titulo 2 2 16 4" xfId="23032" xr:uid="{6F952D6A-B256-41C8-8B2B-E46F7DD7EE10}"/>
    <cellStyle name="Título 2 2 16 4" xfId="23033" xr:uid="{691D5B8B-1B32-455D-A1E0-EB4AD57B429C}"/>
    <cellStyle name="Titulo 2 2 16 5" xfId="22417" xr:uid="{9FAA9602-D922-44EC-8401-39E4E0C8D374}"/>
    <cellStyle name="Título 2 2 16 5" xfId="19832" xr:uid="{7174043A-8A48-4CDF-A910-84AC32BBBCDA}"/>
    <cellStyle name="Titulo 2 2 16 6" xfId="25355" xr:uid="{ECA143CC-5411-4AB6-AFEC-852C6AD39970}"/>
    <cellStyle name="Título 2 2 16 6" xfId="25378" xr:uid="{1CA65BB3-35B0-4D88-8A84-592332444B30}"/>
    <cellStyle name="Titulo 2 2 16 7" xfId="24421" xr:uid="{5528B36E-7C67-4D24-8410-C12EBC8805D3}"/>
    <cellStyle name="Título 2 2 16 7" xfId="24413" xr:uid="{77669EC4-A6A4-4A05-99BC-08CD58B25079}"/>
    <cellStyle name="Titulo 2 2 16 8" xfId="19652" xr:uid="{54C90F07-04AF-4806-9977-DA318BE1D74D}"/>
    <cellStyle name="Título 2 2 16 8" xfId="21071" xr:uid="{5497F553-5751-43DD-8FF9-7BAF186AE9AF}"/>
    <cellStyle name="Titulo 2 2 16 9" xfId="19356" xr:uid="{86BBF1EB-A1EB-4ACB-8B16-EF6BA3F8BC4F}"/>
    <cellStyle name="Título 2 2 16 9" xfId="26345" xr:uid="{21FC5ED1-CF67-47F9-BCFA-355DA1E2E585}"/>
    <cellStyle name="Titulo 2 2 17" xfId="7903" xr:uid="{680EDE59-BEEF-4094-B364-6F0408B1BD64}"/>
    <cellStyle name="Título 2 2 17" xfId="7895" xr:uid="{E2CC2BD0-CE7C-47A3-9B5A-BBAABA64758C}"/>
    <cellStyle name="Titulo 2 2 17 10" xfId="18946" xr:uid="{C1DECFFF-A981-43FC-B155-2C3564FECB75}"/>
    <cellStyle name="Título 2 2 17 10" xfId="27136" xr:uid="{240AB7E1-A4DB-4709-AF2A-86A3B10492A2}"/>
    <cellStyle name="Titulo 2 2 17 2" xfId="13417" xr:uid="{5BCCACF6-C15E-4634-B61C-2DE1D09361C0}"/>
    <cellStyle name="Título 2 2 17 2" xfId="13418" xr:uid="{E13625FA-8548-4AB2-BB9B-F9D4029D0543}"/>
    <cellStyle name="Titulo 2 2 17 3" xfId="22216" xr:uid="{E8FA07C4-2E25-4C1F-9090-05510522C2E8}"/>
    <cellStyle name="Título 2 2 17 3" xfId="22217" xr:uid="{DC1F8579-C011-496F-A3E8-0E706EFD80AB}"/>
    <cellStyle name="Titulo 2 2 17 4" xfId="23034" xr:uid="{EC931956-9961-4BCA-B6F9-0747DCAA3EDD}"/>
    <cellStyle name="Título 2 2 17 4" xfId="23035" xr:uid="{69960913-07DC-4B82-8157-13A875EECFF7}"/>
    <cellStyle name="Titulo 2 2 17 5" xfId="22420" xr:uid="{3B19962F-B475-4564-AD8C-1FAB49125748}"/>
    <cellStyle name="Título 2 2 17 5" xfId="19833" xr:uid="{A8831936-06AF-4C33-A831-5035DC8FF98D}"/>
    <cellStyle name="Titulo 2 2 17 6" xfId="25382" xr:uid="{82F60B09-BA12-43C1-A5FA-69B554A5F118}"/>
    <cellStyle name="Título 2 2 17 6" xfId="25376" xr:uid="{B3466B70-DF84-411E-BFAB-54D55D702A61}"/>
    <cellStyle name="Titulo 2 2 17 7" xfId="24410" xr:uid="{64B62F99-A9B0-4641-A86E-D7A85DF0B3B5}"/>
    <cellStyle name="Título 2 2 17 7" xfId="24414" xr:uid="{F17148F6-36F4-4D87-B151-A0C40C5A6BB2}"/>
    <cellStyle name="Titulo 2 2 17 8" xfId="23263" xr:uid="{1EB9A773-D231-4AA2-80C3-E38DCAE29184}"/>
    <cellStyle name="Título 2 2 17 8" xfId="18683" xr:uid="{E636E7BC-F905-49BF-B98E-722815A0F41D}"/>
    <cellStyle name="Titulo 2 2 17 9" xfId="27447" xr:uid="{1F1560B3-2004-454E-82FA-0B61A3270749}"/>
    <cellStyle name="Título 2 2 17 9" xfId="22970" xr:uid="{B66DFFC7-6D71-4F57-8310-8B4E059A91B5}"/>
    <cellStyle name="Titulo 2 2 18" xfId="7872" xr:uid="{5F497A4C-9EBA-4B19-B12F-F646F0A5C3DE}"/>
    <cellStyle name="Título 2 2 18" xfId="7900" xr:uid="{507A5FE2-8954-445E-AEA4-06C2AFEC9D46}"/>
    <cellStyle name="Titulo 2 2 18 10" xfId="27153" xr:uid="{4ADE41CF-5E30-4D15-A07F-E547FB6C55D4}"/>
    <cellStyle name="Título 2 2 18 10" xfId="19427" xr:uid="{E8C6A0F7-B5CF-4774-A87C-F68ABB2109EE}"/>
    <cellStyle name="Titulo 2 2 18 2" xfId="13419" xr:uid="{360A8D32-3C60-4B6D-8C7E-7E42960CCA68}"/>
    <cellStyle name="Título 2 2 18 2" xfId="13420" xr:uid="{6009E84C-FC47-45E3-8880-BABE4AC659E2}"/>
    <cellStyle name="Titulo 2 2 18 3" xfId="22218" xr:uid="{CC9F7F57-20EB-468D-AFBE-AA834EEDBF3A}"/>
    <cellStyle name="Título 2 2 18 3" xfId="22219" xr:uid="{D47C6652-158A-4424-9A76-C21D4FFC784F}"/>
    <cellStyle name="Titulo 2 2 18 4" xfId="23036" xr:uid="{3735A43C-0C1D-403E-886E-92A7AF824AD2}"/>
    <cellStyle name="Título 2 2 18 4" xfId="23037" xr:uid="{6C5DA884-EB2E-4235-A65C-254E00741A0C}"/>
    <cellStyle name="Titulo 2 2 18 5" xfId="18791" xr:uid="{602EED54-8AF0-47A1-A244-29D49FE88AA6}"/>
    <cellStyle name="Título 2 2 18 5" xfId="21718" xr:uid="{2885E8EF-8E82-4247-B3A4-9855924F1736}"/>
    <cellStyle name="Titulo 2 2 18 6" xfId="25356" xr:uid="{DC258E12-B798-4D81-8BA2-479F47A14965}"/>
    <cellStyle name="Título 2 2 18 6" xfId="25380" xr:uid="{0B4F1C2B-1DDE-47E0-A7BB-58EC760BD7B7}"/>
    <cellStyle name="Titulo 2 2 18 7" xfId="24420" xr:uid="{FDF5A2EA-E6B5-4EB2-9A0B-3E4503296407}"/>
    <cellStyle name="Título 2 2 18 7" xfId="24411" xr:uid="{97676B9D-06D8-4F0D-BB87-1AC833C87784}"/>
    <cellStyle name="Titulo 2 2 18 8" xfId="21165" xr:uid="{6ECFDE6C-D665-4BA5-AC44-B16DB6D7F434}"/>
    <cellStyle name="Título 2 2 18 8" xfId="23262" xr:uid="{3B5D4ABA-3BB1-468D-AA7D-72B34770B4EE}"/>
    <cellStyle name="Titulo 2 2 18 9" xfId="18752" xr:uid="{2D844349-DBAF-4015-B4B7-7E56925D76B6}"/>
    <cellStyle name="Título 2 2 18 9" xfId="26343" xr:uid="{ECCB03D4-94B0-401C-B96D-5E5A4AC34841}"/>
    <cellStyle name="Titulo 2 2 19" xfId="7886" xr:uid="{25A3DA06-C9A1-43A3-8EEA-17D20D42F8ED}"/>
    <cellStyle name="Título 2 2 19" xfId="7881" xr:uid="{6CE6913E-A20C-4237-BE09-AA2C4606770A}"/>
    <cellStyle name="Titulo 2 2 19 10" xfId="27482" xr:uid="{667C519B-DD3F-4DAA-A976-F4F26BDAB941}"/>
    <cellStyle name="Título 2 2 19 10" xfId="18402" xr:uid="{1028C8B3-5B51-4898-A35E-1C48A4AC0587}"/>
    <cellStyle name="Titulo 2 2 19 2" xfId="13421" xr:uid="{648528B1-8AB6-4184-9C86-9B527B27DACD}"/>
    <cellStyle name="Título 2 2 19 2" xfId="13422" xr:uid="{9586A04A-9D35-4CC2-B5DE-EC1554BF0499}"/>
    <cellStyle name="Titulo 2 2 19 3" xfId="22220" xr:uid="{0E0B71C7-C5C8-4D28-9922-78FD7D00B2DE}"/>
    <cellStyle name="Título 2 2 19 3" xfId="22221" xr:uid="{C3CD1F35-B886-498A-B53A-80AFCA24F62E}"/>
    <cellStyle name="Titulo 2 2 19 4" xfId="23038" xr:uid="{E5AC82BB-5A46-473E-8F47-8A8F81811F24}"/>
    <cellStyle name="Título 2 2 19 4" xfId="23039" xr:uid="{57B3782F-8F34-4940-B21C-509B6368E2A2}"/>
    <cellStyle name="Titulo 2 2 19 5" xfId="22422" xr:uid="{AF0DC2B2-9C6B-4F01-940C-33D6AC4B8251}"/>
    <cellStyle name="Título 2 2 19 5" xfId="19834" xr:uid="{9B7E5264-8DAB-4F39-BF14-7B98E6F36CA8}"/>
    <cellStyle name="Titulo 2 2 19 6" xfId="25369" xr:uid="{4459872C-3A3E-4153-A301-9864A147811F}"/>
    <cellStyle name="Título 2 2 19 6" xfId="25364" xr:uid="{A0C9927F-65FB-49DB-AB00-FE97C6149E78}"/>
    <cellStyle name="Titulo 2 2 19 7" xfId="24416" xr:uid="{5AC2D913-3790-45BB-8E3F-11B8DDCD71CE}"/>
    <cellStyle name="Título 2 2 19 7" xfId="24419" xr:uid="{82AFC400-479C-454F-8404-7E4CF21F3E7D}"/>
    <cellStyle name="Titulo 2 2 19 8" xfId="21072" xr:uid="{372F29F3-1D42-4450-BB12-5B2296724926}"/>
    <cellStyle name="Título 2 2 19 8" xfId="23264" xr:uid="{BA3EE86C-E9E8-443E-A0FE-69405A9694CA}"/>
    <cellStyle name="Titulo 2 2 19 9" xfId="27446" xr:uid="{396E90DB-0D9F-4DA4-975B-213B723D65C5}"/>
    <cellStyle name="Título 2 2 19 9" xfId="19280" xr:uid="{62AEC231-ACD1-4846-A397-61E9A4997DF7}"/>
    <cellStyle name="Titulo 2 2 2" xfId="6440" xr:uid="{716A92A5-CD4F-4EE9-BAEF-B6B45D65E579}"/>
    <cellStyle name="Título 2 2 2" xfId="4019" xr:uid="{CA2F4D39-B06A-4159-A3AA-945FA0F8A62A}"/>
    <cellStyle name="Titulo 2 2 2 10" xfId="27550" xr:uid="{C8AA516A-F94D-40E9-B303-1386105730B5}"/>
    <cellStyle name="Titulo 2 2 2 2" xfId="13423" xr:uid="{35B3E449-BA86-4A34-8BA9-1E721C6A28E1}"/>
    <cellStyle name="Título 2 2 2 2" xfId="6443" xr:uid="{BC1EC3D9-1F74-4F5B-A6F3-5FC5DD834418}"/>
    <cellStyle name="Título 2 2 2 2 2" xfId="13425" xr:uid="{E0EF3CB1-990B-4FF0-8D1E-73C51ADE14B7}"/>
    <cellStyle name="Titulo 2 2 2 3" xfId="22222" xr:uid="{6DB1969A-FFB1-40F0-B5B0-79BAA85E5EB5}"/>
    <cellStyle name="Título 2 2 2 3" xfId="13424" xr:uid="{CCAEA2F8-0AD7-4CC4-903A-9A8EDEC1DE55}"/>
    <cellStyle name="Titulo 2 2 2 4" xfId="23040" xr:uid="{537C69A3-0F14-4C8A-A6BD-C34B157E376C}"/>
    <cellStyle name="Titulo 2 2 2 5" xfId="22424" xr:uid="{A2665AAD-FF2E-4BA8-8036-FBCAD7C74370}"/>
    <cellStyle name="Titulo 2 2 2 6" xfId="24539" xr:uid="{3AB5BC6D-18E7-482E-BBF5-50B2F831325F}"/>
    <cellStyle name="Titulo 2 2 2 7" xfId="24441" xr:uid="{2571BE99-E0B0-4432-8CAE-CF20549300FE}"/>
    <cellStyle name="Titulo 2 2 2 8" xfId="23261" xr:uid="{FC287F76-0468-484D-AF49-48C65E780159}"/>
    <cellStyle name="Titulo 2 2 2 9" xfId="26344" xr:uid="{D2AC1E7B-E26D-4019-89F4-BDB678088630}"/>
    <cellStyle name="Titulo 2 2 20" xfId="7905" xr:uid="{9EFD1182-33AE-489D-9237-8861F4398C72}"/>
    <cellStyle name="Título 2 2 20" xfId="7883" xr:uid="{7F38CE87-E29F-4C86-B49B-FCD61D3A35B6}"/>
    <cellStyle name="Titulo 2 2 20 10" xfId="26148" xr:uid="{15853253-88D2-4222-9E69-850FA28AD46E}"/>
    <cellStyle name="Título 2 2 20 10" xfId="23632" xr:uid="{52BEDB45-610D-4CF5-A0D4-08C7895FA72C}"/>
    <cellStyle name="Titulo 2 2 20 2" xfId="13426" xr:uid="{C934ACDB-016F-48B1-B7B5-6CDAC3CA84C0}"/>
    <cellStyle name="Título 2 2 20 2" xfId="13427" xr:uid="{2EFF366A-DDC9-46C8-8379-E40A10F78F7D}"/>
    <cellStyle name="Titulo 2 2 20 3" xfId="22223" xr:uid="{2BA9260E-B68C-4FFA-A7D9-B8E8FD26C0C3}"/>
    <cellStyle name="Título 2 2 20 3" xfId="22224" xr:uid="{F4625297-C1A7-4C68-9482-ADB0B98B1E50}"/>
    <cellStyle name="Titulo 2 2 20 4" xfId="23041" xr:uid="{E0F97AB4-855D-40F2-B9BD-3645F8B6F923}"/>
    <cellStyle name="Título 2 2 20 4" xfId="23042" xr:uid="{5F1AD44B-655E-4064-9318-C46C9A0AC984}"/>
    <cellStyle name="Titulo 2 2 20 5" xfId="19421" xr:uid="{C11B144C-24C0-463B-B6A6-3D2C741D1597}"/>
    <cellStyle name="Título 2 2 20 5" xfId="20878" xr:uid="{B44BD154-8153-4859-8F0F-25940C05E7ED}"/>
    <cellStyle name="Titulo 2 2 20 6" xfId="25384" xr:uid="{07A34329-4984-4EE7-8E3B-AE0D2DEFB4B2}"/>
    <cellStyle name="Título 2 2 20 6" xfId="25366" xr:uid="{F5A939C6-A7A4-4E6F-9031-2BE966527579}"/>
    <cellStyle name="Titulo 2 2 20 7" xfId="24409" xr:uid="{F71583C3-E0ED-411B-9146-4039143E7D88}"/>
    <cellStyle name="Título 2 2 20 7" xfId="24418" xr:uid="{A9383DD1-8FBE-46F9-A75F-F065DD053F30}"/>
    <cellStyle name="Titulo 2 2 20 8" xfId="18684" xr:uid="{0EB15955-8075-4FDD-8988-B49201EB7609}"/>
    <cellStyle name="Título 2 2 20 8" xfId="18672" xr:uid="{BF228925-85DC-483C-8AC5-E0D897D0785E}"/>
    <cellStyle name="Titulo 2 2 20 9" xfId="19359" xr:uid="{D036D31A-2317-4781-9EFA-91E14FE17A93}"/>
    <cellStyle name="Título 2 2 20 9" xfId="26342" xr:uid="{CAB8B04C-B679-4727-A0BF-B18FD47C9EA1}"/>
    <cellStyle name="Titulo 2 2 21" xfId="7885" xr:uid="{125FF7EB-F610-4270-8D70-5F6E4E662D42}"/>
    <cellStyle name="Título 2 2 21" xfId="7906" xr:uid="{AD3FD3BA-53B8-4969-BBF7-EA9A601DB0C2}"/>
    <cellStyle name="Titulo 2 2 21 10" xfId="26743" xr:uid="{C28AE6C6-FCD7-4EE7-988C-9551EBEA3A5F}"/>
    <cellStyle name="Título 2 2 21 10" xfId="23633" xr:uid="{429F6F17-5980-4E49-AA05-E4780DE01608}"/>
    <cellStyle name="Titulo 2 2 21 2" xfId="13428" xr:uid="{52ECFEBE-E753-4DDB-AEDE-7A752C68106A}"/>
    <cellStyle name="Título 2 2 21 2" xfId="13429" xr:uid="{A276F649-8FF6-44AB-9EE5-81803601DAEE}"/>
    <cellStyle name="Titulo 2 2 21 3" xfId="22225" xr:uid="{780724B7-B97F-4D22-87E9-49F24305E0FE}"/>
    <cellStyle name="Título 2 2 21 3" xfId="22226" xr:uid="{6FC26073-96D5-4233-A024-484D53CEE6C3}"/>
    <cellStyle name="Titulo 2 2 21 4" xfId="23043" xr:uid="{39C10790-3D39-4AA1-AA46-E790A554C646}"/>
    <cellStyle name="Título 2 2 21 4" xfId="23044" xr:uid="{1F1379E6-72E3-4E83-8965-23E70D1B67BE}"/>
    <cellStyle name="Titulo 2 2 21 5" xfId="21024" xr:uid="{62BFBDEC-236F-4002-8A9E-AC4DECAF6A3E}"/>
    <cellStyle name="Título 2 2 21 5" xfId="19835" xr:uid="{A141A609-3C64-41C4-BDB0-D10C5FECF239}"/>
    <cellStyle name="Titulo 2 2 21 6" xfId="25368" xr:uid="{E3590CD2-053F-405C-BED9-67D656E52D5A}"/>
    <cellStyle name="Título 2 2 21 6" xfId="25385" xr:uid="{F0DD85DA-B183-43DB-A517-A67236A489C7}"/>
    <cellStyle name="Titulo 2 2 21 7" xfId="24417" xr:uid="{5FDB32B3-51E8-470C-BFCF-70A6E96E6867}"/>
    <cellStyle name="Título 2 2 21 7" xfId="24408" xr:uid="{A6E2F550-72BC-4388-8695-336B7D661CA1}"/>
    <cellStyle name="Titulo 2 2 21 8" xfId="19500" xr:uid="{D5FFC970-55E4-448E-AC9C-70C3A1D6E409}"/>
    <cellStyle name="Título 2 2 21 8" xfId="23265" xr:uid="{EFBA9319-DEE7-409C-AB29-6DDB943444AA}"/>
    <cellStyle name="Titulo 2 2 21 9" xfId="27445" xr:uid="{C71DC08F-8D9D-4D3A-A42F-67B07E62AD34}"/>
    <cellStyle name="Título 2 2 21 9" xfId="22969" xr:uid="{206BAD7B-1E28-49F1-B0F0-185CB78CD52C}"/>
    <cellStyle name="Titulo 2 2 22" xfId="8236" xr:uid="{9E3A0534-763F-4E9D-85BC-81F264A6C0ED}"/>
    <cellStyle name="Título 2 2 22" xfId="8101" xr:uid="{BC3C8D32-2BDD-4731-A97D-1EDB61395F4C}"/>
    <cellStyle name="Titulo 2 2 22 10" xfId="26373" xr:uid="{7A2F3EFE-042F-43A8-89BE-D5051A92ABB8}"/>
    <cellStyle name="Título 2 2 22 10" xfId="21781" xr:uid="{167F1F2A-CA06-4D2B-A9C0-F7F041C5C8C2}"/>
    <cellStyle name="Titulo 2 2 22 2" xfId="13430" xr:uid="{D2A45A20-D40B-4C07-9C75-583845E9C457}"/>
    <cellStyle name="Título 2 2 22 2" xfId="13431" xr:uid="{1E3858C2-8F3F-4650-AD41-E95CA53E4784}"/>
    <cellStyle name="Titulo 2 2 22 3" xfId="22227" xr:uid="{8ADCEA11-F801-4748-B306-5BE7ECC188D8}"/>
    <cellStyle name="Título 2 2 22 3" xfId="22228" xr:uid="{0F6EC6E8-438E-4DC9-8D95-A9E0B6BD6091}"/>
    <cellStyle name="Titulo 2 2 22 4" xfId="23045" xr:uid="{38EC75F1-5496-44AA-ABF6-C9FFF77FAE1D}"/>
    <cellStyle name="Título 2 2 22 4" xfId="23046" xr:uid="{EDB6F103-4B1B-4FC9-87D3-0280EB483EA8}"/>
    <cellStyle name="Titulo 2 2 22 5" xfId="22427" xr:uid="{B859CAB1-4861-48B1-BD06-37492EEB7E18}"/>
    <cellStyle name="Título 2 2 22 5" xfId="19836" xr:uid="{CB1DE312-1182-4175-BBC2-E5DFB0439927}"/>
    <cellStyle name="Titulo 2 2 22 6" xfId="25601" xr:uid="{70B4B62C-DA8C-485D-B423-39A5E5C4DBC7}"/>
    <cellStyle name="Título 2 2 22 6" xfId="25517" xr:uid="{B74BCE1C-AD9A-4C2F-B254-51AEB0F8AA41}"/>
    <cellStyle name="Titulo 2 2 22 7" xfId="27383" xr:uid="{5E886A6B-0861-4656-B1B4-00EA3F864ED8}"/>
    <cellStyle name="Título 2 2 22 7" xfId="24368" xr:uid="{8B48832A-7CF3-4639-A089-28F36EFFC011}"/>
    <cellStyle name="Titulo 2 2 22 8" xfId="23420" xr:uid="{23EC2101-D20A-45BD-90DF-C471983EA0A9}"/>
    <cellStyle name="Título 2 2 22 8" xfId="21067" xr:uid="{43F37CE2-BF85-411E-8401-3D514EADFB72}"/>
    <cellStyle name="Titulo 2 2 22 9" xfId="21788" xr:uid="{EB8DA8CD-FF38-49AC-AB5C-CAC0F31C3673}"/>
    <cellStyle name="Título 2 2 22 9" xfId="26341" xr:uid="{ECA04084-7136-4595-8413-91B7EBE52481}"/>
    <cellStyle name="Titulo 2 2 23" xfId="7916" xr:uid="{E97F529D-04CF-4C20-92DF-F77C556DFEE0}"/>
    <cellStyle name="Título 2 2 23" xfId="8160" xr:uid="{70A05E9A-1470-4D19-A728-D0B5EE2BF5CA}"/>
    <cellStyle name="Titulo 2 2 23 10" xfId="26742" xr:uid="{EA0D6473-A976-4C2E-8D27-CEB72DD4ECC9}"/>
    <cellStyle name="Título 2 2 23 10" xfId="19681" xr:uid="{22697325-0FA0-4A6C-8EC5-08D264E193C1}"/>
    <cellStyle name="Titulo 2 2 23 2" xfId="13432" xr:uid="{A5E79936-5A9C-4FCC-A5A6-792F90BBDA37}"/>
    <cellStyle name="Título 2 2 23 2" xfId="13433" xr:uid="{902D9B54-DE75-4FD8-A1AD-FD38B8A02469}"/>
    <cellStyle name="Titulo 2 2 23 3" xfId="22229" xr:uid="{953AFFAC-0091-4033-9F33-E1B126F9AA7D}"/>
    <cellStyle name="Título 2 2 23 3" xfId="22230" xr:uid="{85BB8B87-DFF6-47DA-A7E1-137C68AEF407}"/>
    <cellStyle name="Titulo 2 2 23 4" xfId="23047" xr:uid="{918E50B1-B975-4AF3-BCF9-D005C4F11FC0}"/>
    <cellStyle name="Título 2 2 23 4" xfId="23048" xr:uid="{C0962B7B-B357-4A04-A041-C580288BA605}"/>
    <cellStyle name="Titulo 2 2 23 5" xfId="22429" xr:uid="{F4351A45-95B0-4250-A834-1733BA9E1348}"/>
    <cellStyle name="Título 2 2 23 5" xfId="19837" xr:uid="{341EE554-200B-4F30-81A3-E44B1E80A248}"/>
    <cellStyle name="Titulo 2 2 23 6" xfId="25392" xr:uid="{40DD3723-9830-45F2-8403-659EFE75139B}"/>
    <cellStyle name="Título 2 2 23 6" xfId="25548" xr:uid="{204DA86E-69B8-47D9-8E94-512CD249B548}"/>
    <cellStyle name="Titulo 2 2 23 7" xfId="24404" xr:uid="{1A644D8D-C0D7-497C-B090-AA9CC5C1EB3C}"/>
    <cellStyle name="Título 2 2 23 7" xfId="23703" xr:uid="{2A7C6302-41CC-4ADA-878E-7AA78D856D07}"/>
    <cellStyle name="Titulo 2 2 23 8" xfId="23266" xr:uid="{F6044877-A5B9-4792-B502-A9B6CC578C75}"/>
    <cellStyle name="Título 2 2 23 8" xfId="20764" xr:uid="{ABE34063-402B-4416-B7B7-BEE86E565A20}"/>
    <cellStyle name="Titulo 2 2 23 9" xfId="27444" xr:uid="{63BBA720-5A0B-4118-81E0-8C03903CF1DB}"/>
    <cellStyle name="Título 2 2 23 9" xfId="19520" xr:uid="{D4225AD4-DE68-46EA-BFA9-EA26AE1D41AF}"/>
    <cellStyle name="Titulo 2 2 24" xfId="8100" xr:uid="{6639545A-A4C1-430F-BE63-8595827285FA}"/>
    <cellStyle name="Título 2 2 24" xfId="8039" xr:uid="{E85781F1-B82F-4A5D-9862-2D7CED2141D8}"/>
    <cellStyle name="Titulo 2 2 24 10" xfId="21169" xr:uid="{67D2BE43-0A32-4192-801F-E034B0F79804}"/>
    <cellStyle name="Título 2 2 24 10" xfId="23634" xr:uid="{09E1CC09-C1C7-48D8-A98F-6AF5F631F904}"/>
    <cellStyle name="Titulo 2 2 24 2" xfId="13434" xr:uid="{87E87749-B691-4D4E-92FD-1347EFD47614}"/>
    <cellStyle name="Título 2 2 24 2" xfId="13435" xr:uid="{52F12028-184D-49E9-BB71-B898EE3B7390}"/>
    <cellStyle name="Titulo 2 2 24 3" xfId="22231" xr:uid="{9B02EAC2-D8E3-49D6-AB1C-245D87BAEFE5}"/>
    <cellStyle name="Título 2 2 24 3" xfId="22232" xr:uid="{B6CC0828-1437-45C3-9021-6E9FDB9847CD}"/>
    <cellStyle name="Titulo 2 2 24 4" xfId="23049" xr:uid="{BE05745E-D73E-45FF-8619-D54898A51CD2}"/>
    <cellStyle name="Título 2 2 24 4" xfId="23050" xr:uid="{D1A35B07-50E0-40FF-BE4D-36F4956FA0A1}"/>
    <cellStyle name="Titulo 2 2 24 5" xfId="22431" xr:uid="{2A781949-62D1-4AA4-9B91-69F613F70D96}"/>
    <cellStyle name="Título 2 2 24 5" xfId="19838" xr:uid="{1BCB1A15-D49F-4F9C-AC53-0B26922B18BA}"/>
    <cellStyle name="Titulo 2 2 24 6" xfId="25516" xr:uid="{D59CE790-A75D-4688-A57D-F98BB0193B00}"/>
    <cellStyle name="Título 2 2 24 6" xfId="25476" xr:uid="{B4A7F329-FA7A-4CD1-B410-E9F649564B3C}"/>
    <cellStyle name="Titulo 2 2 24 7" xfId="24369" xr:uid="{07F8B26F-7768-4E6B-BD41-BF5EA1FE6155}"/>
    <cellStyle name="Título 2 2 24 7" xfId="24399" xr:uid="{B6DB9AF8-8231-463A-B3BD-986B7D38E28C}"/>
    <cellStyle name="Titulo 2 2 24 8" xfId="21069" xr:uid="{ED3DF579-E696-456C-B05A-BFF6F356F2EB}"/>
    <cellStyle name="Título 2 2 24 8" xfId="23267" xr:uid="{1691F2DD-605B-401B-8AD5-475756C00D97}"/>
    <cellStyle name="Titulo 2 2 24 9" xfId="19162" xr:uid="{FCFB02ED-2086-4F6E-854B-1A00DCAEA5E2}"/>
    <cellStyle name="Título 2 2 24 9" xfId="26340" xr:uid="{0CFE2679-5D67-4345-8E8F-92B2633243F0}"/>
    <cellStyle name="Titulo 2 2 25" xfId="7963" xr:uid="{B9F81343-A9FB-4744-8865-1C97F148287E}"/>
    <cellStyle name="Título 2 2 25" xfId="8145" xr:uid="{4504B5D0-909E-4171-B7C4-98E9536F251E}"/>
    <cellStyle name="Titulo 2 2 25 10" xfId="26744" xr:uid="{510ABE33-84D9-4946-A3F9-59EA2A1F65CC}"/>
    <cellStyle name="Título 2 2 25 10" xfId="23635" xr:uid="{1AA5500E-6155-45B5-B897-92DA1FDE2743}"/>
    <cellStyle name="Titulo 2 2 25 2" xfId="13436" xr:uid="{2DC7E4F2-2DBF-412E-A27E-483F0EF229E0}"/>
    <cellStyle name="Título 2 2 25 2" xfId="13437" xr:uid="{65EDFDF2-27D2-4B10-B791-62C9051C567F}"/>
    <cellStyle name="Titulo 2 2 25 3" xfId="22233" xr:uid="{E2F42B89-8D07-4F44-8A5A-5CD8E9A9CD17}"/>
    <cellStyle name="Título 2 2 25 3" xfId="22234" xr:uid="{8BA16449-C875-4E4A-BED5-79AD0B97CAC2}"/>
    <cellStyle name="Titulo 2 2 25 4" xfId="23051" xr:uid="{48B20134-682A-46FD-93BA-164421577A02}"/>
    <cellStyle name="Título 2 2 25 4" xfId="23052" xr:uid="{EA1ED366-F8FA-41EB-966E-9E10E219B8CE}"/>
    <cellStyle name="Titulo 2 2 25 5" xfId="22433" xr:uid="{BCFAEA8B-79FC-471E-BB5C-02A9D10497FC}"/>
    <cellStyle name="Título 2 2 25 5" xfId="19839" xr:uid="{1CB9792D-F3A4-48AC-999C-30CCA6EFFE0E}"/>
    <cellStyle name="Titulo 2 2 25 6" xfId="25406" xr:uid="{A5F801EA-A483-48E2-989F-A1819B39C509}"/>
    <cellStyle name="Título 2 2 25 6" xfId="25535" xr:uid="{164509FE-EAC1-4F4F-B885-026ACB3B28D5}"/>
    <cellStyle name="Titulo 2 2 25 7" xfId="27413" xr:uid="{FE2E61B9-F239-403F-A8B7-03AE6F580252}"/>
    <cellStyle name="Título 2 2 25 7" xfId="25108" xr:uid="{3C08B070-A56A-46B8-BFDE-0B726612ECF5}"/>
    <cellStyle name="Titulo 2 2 25 8" xfId="23421" xr:uid="{ECE20B7B-A7AF-40BB-8D3B-F56B4AA631E6}"/>
    <cellStyle name="Título 2 2 25 8" xfId="21068" xr:uid="{E4477D60-FE13-474D-AF7E-255D25731960}"/>
    <cellStyle name="Titulo 2 2 25 9" xfId="27443" xr:uid="{CB847EC9-4972-4C5C-A331-915BD3189CA4}"/>
    <cellStyle name="Título 2 2 25 9" xfId="21770" xr:uid="{33580364-963F-47DA-9A57-F2A3509C0400}"/>
    <cellStyle name="Titulo 2 2 26" xfId="8228" xr:uid="{6704DC3E-996A-4561-81A1-28D506CDD047}"/>
    <cellStyle name="Título 2 2 26" xfId="8119" xr:uid="{75C3BD30-C06D-469F-9181-C2788637723B}"/>
    <cellStyle name="Titulo 2 2 26 10" xfId="27475" xr:uid="{7335096D-A56F-4B72-8B60-A922AA90AA60}"/>
    <cellStyle name="Título 2 2 26 10" xfId="20295" xr:uid="{6CC8B47B-4B64-41E9-A98D-BBCAB08D98B6}"/>
    <cellStyle name="Titulo 2 2 26 2" xfId="13438" xr:uid="{8A1E5CCA-F223-4506-A4CE-4B132F065DAA}"/>
    <cellStyle name="Título 2 2 26 2" xfId="13439" xr:uid="{1274EC8A-551B-4009-9A82-CF98E8854D49}"/>
    <cellStyle name="Titulo 2 2 26 3" xfId="22235" xr:uid="{21457450-F176-47D8-B987-3FEA066DC6C1}"/>
    <cellStyle name="Título 2 2 26 3" xfId="22236" xr:uid="{CE71B804-A987-4E88-80A0-3DF6C88C7DB6}"/>
    <cellStyle name="Titulo 2 2 26 4" xfId="23053" xr:uid="{BEB8E6D0-434E-43D8-A1A9-5AB0F1A8E033}"/>
    <cellStyle name="Título 2 2 26 4" xfId="23054" xr:uid="{77FEEC68-99CE-4E0C-97B1-86D22ACA59BD}"/>
    <cellStyle name="Titulo 2 2 26 5" xfId="22434" xr:uid="{A251CF48-4BBA-4E75-9830-34AABEC68734}"/>
    <cellStyle name="Título 2 2 26 5" xfId="22756" xr:uid="{4B58EFBE-768E-449C-94EB-272D4B182025}"/>
    <cellStyle name="Titulo 2 2 26 6" xfId="25595" xr:uid="{63040797-55F1-4EEE-A0EC-A91836925502}"/>
    <cellStyle name="Título 2 2 26 6" xfId="25525" xr:uid="{FD90C63E-C1C1-48CB-9AD4-6FF013E6AB82}"/>
    <cellStyle name="Titulo 2 2 26 7" xfId="27359" xr:uid="{415B8A29-5117-4976-AF88-A54C52735612}"/>
    <cellStyle name="Título 2 2 26 7" xfId="24364" xr:uid="{EC1950D7-A6BA-4642-829F-D07ECB1BE1E7}"/>
    <cellStyle name="Titulo 2 2 26 8" xfId="23268" xr:uid="{BF93260C-E64F-45C7-804E-B85E52EA7F87}"/>
    <cellStyle name="Título 2 2 26 8" xfId="20763" xr:uid="{0FFE0755-51E2-4200-91BA-BD1447DB2A07}"/>
    <cellStyle name="Titulo 2 2 26 9" xfId="19361" xr:uid="{9602F7DC-725B-4DEE-BC2D-DECD779BE73E}"/>
    <cellStyle name="Título 2 2 26 9" xfId="26339" xr:uid="{9F2DE81A-7783-4D8C-A53F-772061B7418C}"/>
    <cellStyle name="Titulo 2 2 27" xfId="8071" xr:uid="{8EA8B81E-74AE-45C3-BC73-3178372D5E61}"/>
    <cellStyle name="Título 2 2 27" xfId="8271" xr:uid="{D2ED127B-E8BB-48F0-87FF-C58EBC39591B}"/>
    <cellStyle name="Titulo 2 2 27 10" xfId="21956" xr:uid="{2704B13A-A20F-46C0-8AFD-9C9CBDB90DC3}"/>
    <cellStyle name="Título 2 2 27 10" xfId="19448" xr:uid="{413ED635-2D24-4B03-8639-5700CAA81164}"/>
    <cellStyle name="Titulo 2 2 27 2" xfId="13440" xr:uid="{EA2ACA9B-3468-4BA7-A1E9-BB99BB1B37C6}"/>
    <cellStyle name="Título 2 2 27 2" xfId="13441" xr:uid="{0B356F92-684E-4C72-8A74-0E86953EEA8D}"/>
    <cellStyle name="Titulo 2 2 27 3" xfId="22237" xr:uid="{056BCE96-84FA-4CD4-8678-C9E0243E8166}"/>
    <cellStyle name="Título 2 2 27 3" xfId="22238" xr:uid="{4DDB0960-84C8-4624-8BD5-ECBF776B50F7}"/>
    <cellStyle name="Titulo 2 2 27 4" xfId="23055" xr:uid="{5A6AC615-60E1-4E84-94CE-A73AEED8C5EF}"/>
    <cellStyle name="Título 2 2 27 4" xfId="23056" xr:uid="{0D7E6A45-3EF1-4D5B-A3F9-6AFBBB60EE13}"/>
    <cellStyle name="Titulo 2 2 27 5" xfId="19840" xr:uid="{3B715DF3-0035-428D-BBA7-C9B40049F8E4}"/>
    <cellStyle name="Título 2 2 27 5" xfId="22435" xr:uid="{93F1917C-7272-481E-A99E-23EF4C50C11E}"/>
    <cellStyle name="Titulo 2 2 27 6" xfId="25497" xr:uid="{B47E40A6-1153-4117-8961-A1E82CCA8DBD}"/>
    <cellStyle name="Título 2 2 27 6" xfId="25624" xr:uid="{052E31D4-A00D-4C65-93AD-B587E4ED9647}"/>
    <cellStyle name="Titulo 2 2 27 7" xfId="24383" xr:uid="{17A7038E-F232-40BC-8025-85E3C077BB9F}"/>
    <cellStyle name="Título 2 2 27 7" xfId="24057" xr:uid="{F48AB18D-85C0-4C4D-89D5-BB7676912FEF}"/>
    <cellStyle name="Titulo 2 2 27 8" xfId="19499" xr:uid="{D83FADE6-AA28-46BB-8B6A-66238DC7FD85}"/>
    <cellStyle name="Título 2 2 27 8" xfId="23269" xr:uid="{3D573904-13B6-4B04-B8AB-7F9716EA9960}"/>
    <cellStyle name="Titulo 2 2 27 9" xfId="27442" xr:uid="{3DCFA56C-8320-4210-BCC3-739CBE21CF0E}"/>
    <cellStyle name="Título 2 2 27 9" xfId="19532" xr:uid="{664064B6-4CD1-4BA3-A5BE-9729F55C78EF}"/>
    <cellStyle name="Titulo 2 2 28" xfId="8404" xr:uid="{DBCA93C8-FDE9-4BFA-B8ED-D95517244625}"/>
    <cellStyle name="Título 2 2 28" xfId="8381" xr:uid="{B16CD628-EE4D-4DEC-9189-79835EA26277}"/>
    <cellStyle name="Titulo 2 2 28 10" xfId="21171" xr:uid="{084E76E0-9540-4582-87D7-D40AF9F79AB9}"/>
    <cellStyle name="Título 2 2 28 10" xfId="26295" xr:uid="{2411EC32-9C83-4E45-9F86-805D005BCF01}"/>
    <cellStyle name="Titulo 2 2 28 2" xfId="13442" xr:uid="{0188EEA3-94B9-4497-98FE-EE4453A0FCE9}"/>
    <cellStyle name="Título 2 2 28 2" xfId="13443" xr:uid="{57891AC4-B403-4E2C-A91E-0543EEBD79EF}"/>
    <cellStyle name="Titulo 2 2 28 3" xfId="22239" xr:uid="{01682A66-24DF-49D2-8E72-E019573DC1C9}"/>
    <cellStyle name="Título 2 2 28 3" xfId="22240" xr:uid="{0A8CB40C-44E7-4D5A-9DCD-678D6E5B402C}"/>
    <cellStyle name="Titulo 2 2 28 4" xfId="23057" xr:uid="{F3C0AF51-0840-423E-A767-EAD7EDBAE1D9}"/>
    <cellStyle name="Título 2 2 28 4" xfId="23058" xr:uid="{B0CE2362-F73C-420F-8F19-F2324052DABC}"/>
    <cellStyle name="Titulo 2 2 28 5" xfId="19035" xr:uid="{4CF9F6C0-6F31-470B-8238-567A7A57B7F9}"/>
    <cellStyle name="Título 2 2 28 5" xfId="19036" xr:uid="{A1AFAF64-7DB4-4A94-919E-9A6C4C0D5D92}"/>
    <cellStyle name="Titulo 2 2 28 6" xfId="25686" xr:uid="{9C4DEAA5-AF00-48C7-A50F-F08951C84D3E}"/>
    <cellStyle name="Título 2 2 28 6" xfId="25677" xr:uid="{533691E3-5570-4F9A-A930-1C57C8BB7014}"/>
    <cellStyle name="Titulo 2 2 28 7" xfId="25629" xr:uid="{CCE572FC-8D7F-47FE-9E50-B6DB31D21354}"/>
    <cellStyle name="Título 2 2 28 7" xfId="24053" xr:uid="{69DE3B06-D143-48BC-B2C2-BBA4D8943C68}"/>
    <cellStyle name="Titulo 2 2 28 8" xfId="23422" xr:uid="{DE599894-80E2-4252-B7A9-C089F31201E8}"/>
    <cellStyle name="Título 2 2 28 8" xfId="21059" xr:uid="{2515C043-EE3F-43B9-8527-7F6F58F20660}"/>
    <cellStyle name="Titulo 2 2 28 9" xfId="19196" xr:uid="{403578A7-9651-45EC-9822-80443028AF40}"/>
    <cellStyle name="Título 2 2 28 9" xfId="26338" xr:uid="{69705580-68FE-4A3F-9060-D83C23E96D1B}"/>
    <cellStyle name="Titulo 2 2 29" xfId="8409" xr:uid="{D5128A7E-FD8F-46F9-AC7A-B613CFB9CE92}"/>
    <cellStyle name="Título 2 2 29" xfId="13402" xr:uid="{4079E6F3-53B8-43CE-94C5-A24ADE5EBC84}"/>
    <cellStyle name="Titulo 2 2 29 10" xfId="15666" xr:uid="{EF7CE4E8-4015-430A-AC8A-6D18AAB6C68E}"/>
    <cellStyle name="Titulo 2 2 29 10 2" xfId="22500" xr:uid="{C351DB99-3371-40E8-B25C-109D2A7FE619}"/>
    <cellStyle name="Titulo 2 2 29 10 3" xfId="32638" xr:uid="{15C30173-986E-4518-89DD-805B58BB43E8}"/>
    <cellStyle name="Titulo 2 2 29 11" xfId="14271" xr:uid="{31ECC3B4-7ADF-4426-AD4E-11FC0B8D5637}"/>
    <cellStyle name="Titulo 2 2 29 11 2" xfId="22002" xr:uid="{6B8FFA84-DED5-44D4-8A84-EF49EBD7586E}"/>
    <cellStyle name="Titulo 2 2 29 11 3" xfId="31310" xr:uid="{DE79858A-7C9B-44A8-B040-7E56CBEF37BF}"/>
    <cellStyle name="Titulo 2 2 29 12" xfId="15756" xr:uid="{2F9A35C8-01B1-477C-8D4F-82D94012A4F2}"/>
    <cellStyle name="Titulo 2 2 29 12 2" xfId="19572" xr:uid="{EB40B68A-423D-45CD-8FED-C079D93C8624}"/>
    <cellStyle name="Titulo 2 2 29 12 3" xfId="32728" xr:uid="{B3006013-DE57-480F-81F4-DCD33E4F1686}"/>
    <cellStyle name="Titulo 2 2 29 13" xfId="16512" xr:uid="{2BCA1318-CD54-4BE0-837B-B045984D2C62}"/>
    <cellStyle name="Titulo 2 2 29 13 2" xfId="19130" xr:uid="{EEE3C7F1-6EB8-4E87-ACA5-CF27A43481AD}"/>
    <cellStyle name="Titulo 2 2 29 13 3" xfId="33481" xr:uid="{D6426901-4631-4BE9-979D-6727A7804AF5}"/>
    <cellStyle name="Titulo 2 2 29 14" xfId="18003" xr:uid="{945E11F2-8A9A-4D6A-B4C1-F7D87327F563}"/>
    <cellStyle name="Titulo 2 2 29 14 2" xfId="28921" xr:uid="{2AFAF1A1-852A-4181-9EE9-D079C8796B42}"/>
    <cellStyle name="Titulo 2 2 29 14 3" xfId="34926" xr:uid="{61EAECFD-BBAC-47F1-B385-FA77B0AA768F}"/>
    <cellStyle name="Titulo 2 2 29 15" xfId="17866" xr:uid="{482AD3AF-5A08-4F30-9D31-38CEECF2B7F9}"/>
    <cellStyle name="Titulo 2 2 29 15 2" xfId="28835" xr:uid="{E5EF211E-14AE-4976-BDB9-BCE7D79F2C2D}"/>
    <cellStyle name="Titulo 2 2 29 15 3" xfId="34835" xr:uid="{975C800C-CAF6-4A50-8AC1-35D3D692F01A}"/>
    <cellStyle name="Titulo 2 2 29 16" xfId="22201" xr:uid="{ED3AC1F0-38A9-4117-A4DF-9E1B67D088EF}"/>
    <cellStyle name="Titulo 2 2 29 17" xfId="23019" xr:uid="{8DDB778A-E7B0-40D1-BF1B-71413027E384}"/>
    <cellStyle name="Titulo 2 2 29 18" xfId="19828" xr:uid="{C02E5295-C1F3-4EB7-9730-5C7227A4E497}"/>
    <cellStyle name="Titulo 2 2 29 19" xfId="25688" xr:uid="{ECFC7761-3FA0-4131-B68F-C5B0A3307F5F}"/>
    <cellStyle name="Titulo 2 2 29 19 2" xfId="22939" xr:uid="{A7F21BA9-2CE1-477E-83F7-68EB1B109118}"/>
    <cellStyle name="Titulo 2 2 29 19 3" xfId="36923" xr:uid="{44696E7B-90A7-4C16-A7E3-EAAA6084E746}"/>
    <cellStyle name="Titulo 2 2 29 2" xfId="15546" xr:uid="{E47E4185-C843-4E75-AD36-F79A1F216F43}"/>
    <cellStyle name="Titulo 2 2 29 2 2" xfId="20030" xr:uid="{F80C1C1D-0767-4447-AF53-9FC0C80F7E63}"/>
    <cellStyle name="Titulo 2 2 29 2 3" xfId="32518" xr:uid="{8F8EF79E-2F28-4ACE-A600-F816FA5B89E0}"/>
    <cellStyle name="Titulo 2 2 29 20" xfId="24052" xr:uid="{359918BB-5E27-44F0-8C2C-6BDFCF71099A}"/>
    <cellStyle name="Titulo 2 2 29 20 2" xfId="26768" xr:uid="{116E86FF-EA14-4CD0-8D7D-B814D5B9B728}"/>
    <cellStyle name="Titulo 2 2 29 20 2 2" xfId="37561" xr:uid="{C4E1CB27-8DB2-41E3-98B2-C755C3CFFF95}"/>
    <cellStyle name="Titulo 2 2 29 21" xfId="23255" xr:uid="{219D6F2D-B5DD-47B9-8ACB-04E61355A899}"/>
    <cellStyle name="Titulo 2 2 29 22" xfId="27451" xr:uid="{F15C5288-9F69-4D5F-AC78-35D75E3D9C9A}"/>
    <cellStyle name="Titulo 2 2 29 23" xfId="26509" xr:uid="{AA0C1903-ED18-4545-9517-3A5FC89EB97C}"/>
    <cellStyle name="Titulo 2 2 29 24" xfId="30090" xr:uid="{96B29228-27C8-42E5-8A07-50FF8E16FE6A}"/>
    <cellStyle name="Titulo 2 2 29 3" xfId="14300" xr:uid="{9FD8FAB0-0BE8-4937-9792-ABED5E25DC27}"/>
    <cellStyle name="Titulo 2 2 29 3 2" xfId="19385" xr:uid="{4A0030EC-D33E-4489-BF90-6B892F470EAC}"/>
    <cellStyle name="Titulo 2 2 29 3 3" xfId="31328" xr:uid="{7BD3F8BE-5946-428F-B220-A700094B20DE}"/>
    <cellStyle name="Titulo 2 2 29 4" xfId="15544" xr:uid="{A9105036-00E4-4ECF-813E-EF92500EA2DC}"/>
    <cellStyle name="Titulo 2 2 29 4 2" xfId="20714" xr:uid="{DE247119-57DC-432A-9A2D-AB4DD20BA2D3}"/>
    <cellStyle name="Titulo 2 2 29 4 3" xfId="32516" xr:uid="{CE17F39E-AC22-4F17-A0E0-1AC75B74B244}"/>
    <cellStyle name="Titulo 2 2 29 5" xfId="14357" xr:uid="{31D44ACF-FBFB-4999-9135-F3C9BEBDB60C}"/>
    <cellStyle name="Titulo 2 2 29 5 2" xfId="19012" xr:uid="{F3C789D9-4366-408F-9D76-E1DC9BE5B431}"/>
    <cellStyle name="Titulo 2 2 29 5 3" xfId="31381" xr:uid="{495F344B-2B44-4296-816E-980B62DEBF5F}"/>
    <cellStyle name="Titulo 2 2 29 6" xfId="15548" xr:uid="{C84DC0BA-945C-4826-BFFB-00C058E9D6C3}"/>
    <cellStyle name="Titulo 2 2 29 6 2" xfId="26175" xr:uid="{3EB79EBA-A5C4-49F4-8665-176692576690}"/>
    <cellStyle name="Titulo 2 2 29 6 3" xfId="32520" xr:uid="{E836A464-7085-4F0C-8A80-16D8C24FE775}"/>
    <cellStyle name="Titulo 2 2 29 7" xfId="14068" xr:uid="{018A2901-69A7-4CA8-A7E2-5D10878CB6F9}"/>
    <cellStyle name="Titulo 2 2 29 7 2" xfId="23610" xr:uid="{218C74A7-52F4-4482-9527-C6A236C0CBA3}"/>
    <cellStyle name="Titulo 2 2 29 7 3" xfId="31160" xr:uid="{ADD1201F-827E-4071-AE6B-3F9D6C6F8E03}"/>
    <cellStyle name="Titulo 2 2 29 8" xfId="15566" xr:uid="{D46F9C4D-AE4D-4DD2-829B-9DA2AE5AAD18}"/>
    <cellStyle name="Titulo 2 2 29 8 2" xfId="21128" xr:uid="{543D1817-E2D3-429C-A899-2B28EB55B69F}"/>
    <cellStyle name="Titulo 2 2 29 8 3" xfId="32538" xr:uid="{BA926292-DE6A-4EC7-9495-09354972198F}"/>
    <cellStyle name="Titulo 2 2 29 9" xfId="14059" xr:uid="{9660FE3D-CFDD-4B54-8439-E92AB706EA61}"/>
    <cellStyle name="Titulo 2 2 29 9 2" xfId="23613" xr:uid="{A28761A6-96F2-4741-B48D-2689779A7618}"/>
    <cellStyle name="Titulo 2 2 29 9 3" xfId="31151" xr:uid="{8FEE561A-4A2B-4975-B989-E0548F65FB80}"/>
    <cellStyle name="Titulo 2 2 3" xfId="7754" xr:uid="{B57DF084-6B7B-434E-9D16-C78C4B4A3A6F}"/>
    <cellStyle name="Título 2 2 3" xfId="6444" xr:uid="{33DD7454-BDA4-4E9F-B27B-37F2C904DED8}"/>
    <cellStyle name="Titulo 2 2 3 10" xfId="18505" xr:uid="{8819AFA5-A97C-41FD-8B70-EA09E1A8B8EC}"/>
    <cellStyle name="Titulo 2 2 3 2" xfId="13444" xr:uid="{35685995-F15B-4CC1-BCF7-92317DB8EDFF}"/>
    <cellStyle name="Título 2 2 3 2" xfId="13445" xr:uid="{D89AA730-8576-40F8-8F40-0F933C0ABE75}"/>
    <cellStyle name="Titulo 2 2 3 3" xfId="22241" xr:uid="{D2138E51-7CFA-4C04-A100-8D4BC9D6F987}"/>
    <cellStyle name="Titulo 2 2 3 4" xfId="23059" xr:uid="{C867170B-1B60-432A-B717-970F264D214D}"/>
    <cellStyle name="Titulo 2 2 3 5" xfId="19841" xr:uid="{6791E05B-1760-4F89-8506-ED87B7618D12}"/>
    <cellStyle name="Titulo 2 2 3 6" xfId="25263" xr:uid="{E2859596-770F-4982-AF13-F362704F6D34}"/>
    <cellStyle name="Titulo 2 2 3 7" xfId="24462" xr:uid="{C013DBA3-527D-42B2-AFEF-8676C025675A}"/>
    <cellStyle name="Titulo 2 2 3 8" xfId="23270" xr:uid="{8923063E-AD31-4D34-A990-3768335C6D95}"/>
    <cellStyle name="Titulo 2 2 3 9" xfId="27441" xr:uid="{3499D81C-D9F2-41CF-84F9-BA1753D04964}"/>
    <cellStyle name="Titulo 2 2 30" xfId="13401" xr:uid="{16BE4079-DF43-4C91-A746-0529D0F08064}"/>
    <cellStyle name="Título 2 2 30" xfId="22789" xr:uid="{A6666967-778A-45F1-A609-246AD65CBF09}"/>
    <cellStyle name="Titulo 2 2 31" xfId="20772" xr:uid="{225F33BF-D1A3-4366-9CF4-B7924F68274E}"/>
    <cellStyle name="Título 2 2 31" xfId="20773" xr:uid="{BCDB6CCF-0D98-4030-8369-0FA646AB28C5}"/>
    <cellStyle name="Titulo 2 2 32" xfId="22791" xr:uid="{3FCC61E3-DEEF-4793-96A3-0813936C02F9}"/>
    <cellStyle name="Título 2 2 32" xfId="22792" xr:uid="{1B620DFF-E6BD-4776-9B08-FAD546948FC3}"/>
    <cellStyle name="Titulo 2 2 33" xfId="20775" xr:uid="{A0A9C9D1-06A0-4A16-90CD-62B514E5B6C2}"/>
    <cellStyle name="Título 2 2 33" xfId="20776" xr:uid="{09AFB1DC-A7CB-4D36-B7ED-224F76AC9D9E}"/>
    <cellStyle name="Titulo 2 2 34" xfId="22794" xr:uid="{FC120015-17D9-4895-A64B-49F6E63F6478}"/>
    <cellStyle name="Título 2 2 34" xfId="22795" xr:uid="{EAA7E244-ECA6-42C7-A551-187E2B6C1FBC}"/>
    <cellStyle name="Titulo 2 2 35" xfId="20778" xr:uid="{AC590F65-F634-461D-8BD4-521D4DA7EF5C}"/>
    <cellStyle name="Título 2 2 35" xfId="20779" xr:uid="{5B874CFE-9874-46BF-9855-47DFAC597275}"/>
    <cellStyle name="Titulo 2 2 36" xfId="22797" xr:uid="{34ABE373-213B-4993-AD02-0A5DC8DAD2F5}"/>
    <cellStyle name="Título 2 2 36" xfId="22798" xr:uid="{A9B9E7C6-34A9-41C1-BE05-071C11A53B9C}"/>
    <cellStyle name="Titulo 2 2 37" xfId="20781" xr:uid="{706E1919-AC58-421D-AF02-CBE33DE89585}"/>
    <cellStyle name="Título 2 2 37" xfId="20782" xr:uid="{8D5ADE06-3DD7-459C-B42F-8809B643B8AC}"/>
    <cellStyle name="Titulo 2 2 38" xfId="22800" xr:uid="{1827BE83-8DCA-42A2-A970-9635D10015A3}"/>
    <cellStyle name="Título 2 2 38" xfId="22801" xr:uid="{CE4CF50E-EBA9-488E-9351-63B9AF6FAD10}"/>
    <cellStyle name="Titulo 2 2 39" xfId="20784" xr:uid="{B2F76459-EC2C-4EF2-86D1-9725D74CAB74}"/>
    <cellStyle name="Título 2 2 39" xfId="20785" xr:uid="{4203929F-1936-4F0E-9DBC-5C34C6600514}"/>
    <cellStyle name="Titulo 2 2 4" xfId="2665" xr:uid="{704B88B1-A22C-4FC1-83EA-5D5C5DF1D79C}"/>
    <cellStyle name="Título 2 2 4" xfId="6442" xr:uid="{C2406855-4907-4EB8-89A3-74BF72A99226}"/>
    <cellStyle name="Titulo 2 2 4 10" xfId="22949" xr:uid="{92E5E6B4-94C2-42B0-AC20-2C9F3142F727}"/>
    <cellStyle name="Titulo 2 2 4 2" xfId="13446" xr:uid="{315DC16F-ED14-4CA6-969D-8B498181F29E}"/>
    <cellStyle name="Título 2 2 4 2" xfId="13447" xr:uid="{679DA780-CAC1-4BF3-966C-8B7B11FAF145}"/>
    <cellStyle name="Titulo 2 2 4 3" xfId="22242" xr:uid="{0116CE67-BE9A-4C50-BB03-DEA12F41042F}"/>
    <cellStyle name="Titulo 2 2 4 4" xfId="23060" xr:uid="{EB670C7F-95EE-4783-BF52-7E6D2FC77041}"/>
    <cellStyle name="Titulo 2 2 4 5" xfId="22438" xr:uid="{9E4BE352-48BD-4792-8B37-B48D46BC6EA1}"/>
    <cellStyle name="Titulo 2 2 4 6" xfId="24093" xr:uid="{05977EE8-F0F4-4D27-B39B-848668B86313}"/>
    <cellStyle name="Titulo 2 2 4 7" xfId="26366" xr:uid="{0A5ACA6A-78C9-4467-8E33-F48B4CA15153}"/>
    <cellStyle name="Titulo 2 2 4 8" xfId="21066" xr:uid="{2727792C-15F9-4EB7-9E49-C2F6D92C3494}"/>
    <cellStyle name="Titulo 2 2 4 9" xfId="20925" xr:uid="{8F72EF44-C398-4492-9857-A7501DF34A7E}"/>
    <cellStyle name="Titulo 2 2 40" xfId="22803" xr:uid="{98F25DCC-01C1-4188-80C2-67B6885CFD54}"/>
    <cellStyle name="Título 2 2 40" xfId="22804" xr:uid="{D9CE7988-EEB0-4AF8-97C5-238CB9ED3F8A}"/>
    <cellStyle name="Titulo 2 2 41" xfId="20787" xr:uid="{FD9A66E4-2F5D-4EE5-94D5-B3E359FEA0DB}"/>
    <cellStyle name="Título 2 2 41" xfId="20788" xr:uid="{CAC5F195-581F-4307-9BF1-E864805371D5}"/>
    <cellStyle name="Titulo 2 2 42" xfId="22806" xr:uid="{5579A7EF-B9DB-42C8-A127-93BC2E83835C}"/>
    <cellStyle name="Título 2 2 42" xfId="22807" xr:uid="{C5E78558-1B4C-4490-B4A4-DA50C5E3A7F9}"/>
    <cellStyle name="Titulo 2 2 43" xfId="20790" xr:uid="{46273A9A-39CD-4B89-95C7-DE8CED73EEAB}"/>
    <cellStyle name="Título 2 2 43" xfId="20791" xr:uid="{4449821E-699D-446D-A3CD-176E18D08CF0}"/>
    <cellStyle name="Titulo 2 2 44" xfId="22809" xr:uid="{DAAB05C0-4841-4693-A8FA-232D23761E48}"/>
    <cellStyle name="Título 2 2 44" xfId="22810" xr:uid="{66AD1FFB-0CF2-47FE-8023-920AD99664B7}"/>
    <cellStyle name="Titulo 2 2 45" xfId="20793" xr:uid="{06EAB1A2-1E4B-4192-811E-96D7EB52ACF9}"/>
    <cellStyle name="Título 2 2 45" xfId="20794" xr:uid="{B049480A-ACCF-4C9E-AAB5-CB8156BD8D61}"/>
    <cellStyle name="Titulo 2 2 46" xfId="22812" xr:uid="{8A8EF894-530B-4558-88A5-E254882839DD}"/>
    <cellStyle name="Título 2 2 46" xfId="22813" xr:uid="{F6C676CB-593C-4F2B-A479-AB7F426B70F6}"/>
    <cellStyle name="Titulo 2 2 47" xfId="20796" xr:uid="{80F1C757-583F-4E7B-8B9F-69CD0A7D6B20}"/>
    <cellStyle name="Título 2 2 47" xfId="20797" xr:uid="{C61DF2D3-9130-4AF1-B916-4D2B7E1AF15C}"/>
    <cellStyle name="Titulo 2 2 48" xfId="22815" xr:uid="{21E8874D-01AB-491A-B86C-B77765C71DA8}"/>
    <cellStyle name="Título 2 2 48" xfId="22816" xr:uid="{2CBCADDC-EADC-4644-8BB4-13D732DB49E0}"/>
    <cellStyle name="Titulo 2 2 49" xfId="20799" xr:uid="{9381D5A1-4902-4BDC-9C38-AB324AEAA3F5}"/>
    <cellStyle name="Título 2 2 49" xfId="20800" xr:uid="{AAB96901-8709-4F23-9E9B-968E1A2EBE36}"/>
    <cellStyle name="Titulo 2 2 5" xfId="7745" xr:uid="{50BE1B70-2A03-4947-AAE7-61CCEC7A1DAC}"/>
    <cellStyle name="Título 2 2 5" xfId="4018" xr:uid="{C45426E2-D381-4D6E-86BA-85D9EC8A43EF}"/>
    <cellStyle name="Titulo 2 2 5 10" xfId="26741" xr:uid="{96E6C81B-61A2-4724-92A1-AF1F6CFBF7D2}"/>
    <cellStyle name="Título 2 2 5 10" xfId="19222" xr:uid="{59FA9A9E-3C77-4251-981D-9C4470CCC94B}"/>
    <cellStyle name="Titulo 2 2 5 2" xfId="13448" xr:uid="{CF98A224-7A54-4661-AFF5-DE15751517F5}"/>
    <cellStyle name="Título 2 2 5 2" xfId="13449" xr:uid="{AE762BD4-FBA4-494C-AC18-8F63AE29E3D8}"/>
    <cellStyle name="Titulo 2 2 5 3" xfId="22243" xr:uid="{59512C7D-0266-439F-B5BE-02CAE0D0DC0E}"/>
    <cellStyle name="Título 2 2 5 3" xfId="22244" xr:uid="{2C56422C-FAF8-44A2-BD1B-7220AAB2FA20}"/>
    <cellStyle name="Titulo 2 2 5 4" xfId="23061" xr:uid="{531DB7F3-8E81-4047-9063-FAF1988B901F}"/>
    <cellStyle name="Título 2 2 5 4" xfId="23062" xr:uid="{AE285190-5613-4976-A08E-BCC8A84C6E7B}"/>
    <cellStyle name="Titulo 2 2 5 5" xfId="22439" xr:uid="{919714E0-0017-42F6-ABFE-7884E2F252AF}"/>
    <cellStyle name="Título 2 2 5 5" xfId="22437" xr:uid="{BA09F071-257C-4B04-A867-2B38C0913211}"/>
    <cellStyle name="Titulo 2 2 5 6" xfId="25255" xr:uid="{D6C133A3-C679-4211-9A08-4FED6771CB50}"/>
    <cellStyle name="Título 2 2 5 6" xfId="24331" xr:uid="{CB18F3D7-DDDD-4CA4-80C9-B9B751076431}"/>
    <cellStyle name="Titulo 2 2 5 7" xfId="25050" xr:uid="{54BE2895-78B0-4291-AA00-73EA45901F6E}"/>
    <cellStyle name="Título 2 2 5 7" xfId="26302" xr:uid="{77BC7509-D15E-4B39-95F4-B884FBA7EFDA}"/>
    <cellStyle name="Titulo 2 2 5 8" xfId="23423" xr:uid="{3D0AF4AC-491D-4A28-97B4-FF535F2122A8}"/>
    <cellStyle name="Título 2 2 5 8" xfId="21065" xr:uid="{1797A366-13FB-47A9-9EBC-3405EBA02026}"/>
    <cellStyle name="Titulo 2 2 5 9" xfId="27440" xr:uid="{164E05BF-5F17-4245-8288-4B3C907D8021}"/>
    <cellStyle name="Título 2 2 5 9" xfId="22966" xr:uid="{1089FF5A-0C12-464F-B90D-C93014536E6E}"/>
    <cellStyle name="Titulo 2 2 50" xfId="22818" xr:uid="{97949AC4-4553-4908-A0A8-927132EB295D}"/>
    <cellStyle name="Título 2 2 50" xfId="22819" xr:uid="{4DA39575-DA72-4C55-B281-80A98658C447}"/>
    <cellStyle name="Titulo 2 2 51" xfId="20801" xr:uid="{F95A9BDA-9D28-4DDF-BDF6-CFDEBAACA322}"/>
    <cellStyle name="Título 2 2 51" xfId="20802" xr:uid="{C51B8551-3104-4B91-856F-22A7CD0EB210}"/>
    <cellStyle name="Titulo 2 2 52" xfId="22820" xr:uid="{3D789EED-18E8-43DC-B31F-980E888DD7C9}"/>
    <cellStyle name="Título 2 2 52" xfId="22821" xr:uid="{16B12773-0FFA-4966-8C4B-0F37380B12BF}"/>
    <cellStyle name="Titulo 2 2 53" xfId="19798" xr:uid="{4B34DF2F-9312-4E82-A423-511580F1BFD4}"/>
    <cellStyle name="Título 2 2 53" xfId="19018" xr:uid="{FA93DD6F-D14C-4B1A-8CBD-CB841D960E78}"/>
    <cellStyle name="Titulo 2 2 54" xfId="18841" xr:uid="{18987F1D-A570-4305-98DD-9E07808E6C60}"/>
    <cellStyle name="Título 2 2 54" xfId="19666" xr:uid="{17CA8A80-E0E6-4299-9DEA-9EEC5EF76CE1}"/>
    <cellStyle name="Titulo 2 2 55" xfId="21226" xr:uid="{54082EE9-9023-4CF7-A0AF-60D252B9758A}"/>
    <cellStyle name="Título 2 2 55" xfId="19125" xr:uid="{AA85F14B-A89A-4DDB-AD30-699D5A93C544}"/>
    <cellStyle name="Titulo 2 2 56" xfId="23730" xr:uid="{2660E0CA-7868-49AC-93B1-2D4A1F8B406D}"/>
    <cellStyle name="Título 2 2 56" xfId="23718" xr:uid="{17AFCE79-B94A-430F-9194-27A7542CA3FF}"/>
    <cellStyle name="Titulo 2 2 56 2" xfId="23417" xr:uid="{ACBBAD82-0DC0-47BC-B9EA-E9310E145E4D}"/>
    <cellStyle name="Titulo 2 2 56 3" xfId="27088" xr:uid="{94831429-E0DE-42C2-AC39-FF77B316F4BA}"/>
    <cellStyle name="Titulo 2 2 56 4" xfId="36519" xr:uid="{D7C08EAF-4A37-4C69-9F84-D8724A377021}"/>
    <cellStyle name="Titulo 2 2 57" xfId="27545" xr:uid="{C00453FF-49E1-4A63-8E86-845800908165}"/>
    <cellStyle name="Título 2 2 57" xfId="24548" xr:uid="{1975C51E-7D95-4CEC-A4B2-D8C25B1C8522}"/>
    <cellStyle name="Titulo 2 2 57 2" xfId="29167" xr:uid="{46BA34D9-CA8D-418F-BE34-59633653E5EC}"/>
    <cellStyle name="Titulo 2 2 57 3" xfId="29778" xr:uid="{5FCA7645-E412-4A9B-8C16-A28D1EFA6B17}"/>
    <cellStyle name="Titulo 2 2 57 4" xfId="38131" xr:uid="{4A8A2C1E-6169-4157-ACEE-7E1AE645AE7C}"/>
    <cellStyle name="Titulo 2 2 58" xfId="19152" xr:uid="{F806C20D-1DC0-498A-83B0-EA5FC3FAE75C}"/>
    <cellStyle name="Título 2 2 58" xfId="23407" xr:uid="{64019199-695F-435B-9B5D-039E0351A189}"/>
    <cellStyle name="Titulo 2 2 59" xfId="18687" xr:uid="{853B1007-783C-455E-AF41-C5350F7CBC0F}"/>
    <cellStyle name="Título 2 2 59" xfId="18747" xr:uid="{99C6EC07-CB4C-478C-B566-1CB3F14BF0B2}"/>
    <cellStyle name="Titulo 2 2 6" xfId="2572" xr:uid="{45396172-9A52-4328-BACD-6E58EE7B2AEA}"/>
    <cellStyle name="Título 2 2 6" xfId="7274" xr:uid="{DEA89B63-1F58-4274-9FB7-8AD005263465}"/>
    <cellStyle name="Titulo 2 2 6 10" xfId="29135" xr:uid="{AEDAE997-B4CA-473E-A239-C7C8F9370B84}"/>
    <cellStyle name="Título 2 2 6 10" xfId="20028" xr:uid="{26903AE5-F6CD-4DD3-AC3E-7EAD5D0FA700}"/>
    <cellStyle name="Titulo 2 2 6 2" xfId="13450" xr:uid="{13854F61-DCD5-4315-9E91-78613ACE187E}"/>
    <cellStyle name="Título 2 2 6 2" xfId="13451" xr:uid="{5FFF73B8-F263-4311-AA9D-243A47AAC632}"/>
    <cellStyle name="Titulo 2 2 6 3" xfId="22245" xr:uid="{3894FB88-129A-47C1-8DC9-7FABE40066FD}"/>
    <cellStyle name="Título 2 2 6 3" xfId="22246" xr:uid="{A1E6DE5A-FB32-4672-BFAE-5CBC7B61D0DD}"/>
    <cellStyle name="Titulo 2 2 6 4" xfId="23063" xr:uid="{ED9ACCE5-B3DA-434A-B461-185B04E2859A}"/>
    <cellStyle name="Título 2 2 6 4" xfId="23064" xr:uid="{93EC6E6F-2324-45F3-A4B4-E80E874E6C32}"/>
    <cellStyle name="Titulo 2 2 6 5" xfId="19037" xr:uid="{184B37AA-F897-4071-AE74-CFEE07E6AC4D}"/>
    <cellStyle name="Título 2 2 6 5" xfId="19842" xr:uid="{89D6ABEE-1978-4EA6-964D-133E038A178C}"/>
    <cellStyle name="Titulo 2 2 6 6" xfId="24079" xr:uid="{E748AC46-47CC-4074-96AF-219234588347}"/>
    <cellStyle name="Título 2 2 6 6" xfId="24869" xr:uid="{01ED417A-2746-49F9-BB35-600320E51C30}"/>
    <cellStyle name="Titulo 2 2 6 7" xfId="24510" xr:uid="{8CEEF802-BCF2-4879-86E4-FB531D592A9C}"/>
    <cellStyle name="Título 2 2 6 7" xfId="24422" xr:uid="{89FE67E5-FCCC-4127-B079-55BF0BC4D6E2}"/>
    <cellStyle name="Titulo 2 2 6 8" xfId="23271" xr:uid="{A667E045-5B41-4A42-8D06-6C073E7F88DE}"/>
    <cellStyle name="Título 2 2 6 8" xfId="20760" xr:uid="{854750BF-28D1-4842-A887-1BA1F6054F18}"/>
    <cellStyle name="Titulo 2 2 6 9" xfId="18753" xr:uid="{4F70042A-4553-43C2-A5E6-D5C37F5D79FC}"/>
    <cellStyle name="Título 2 2 6 9" xfId="26337" xr:uid="{1CB93E47-83B7-4653-8AC7-43231D9F78D1}"/>
    <cellStyle name="Titulo 2 2 60" xfId="25803" xr:uid="{8F82E4B5-8048-4FC0-BEEB-686B0512C704}"/>
    <cellStyle name="Título 2 2 60" xfId="27463" xr:uid="{8C7AE29F-B915-45A6-A657-11AB585EF0D1}"/>
    <cellStyle name="Titulo 2 2 61" xfId="29839" xr:uid="{F19FBCAD-15BD-451F-B304-5587D9893185}"/>
    <cellStyle name="Título 2 2 61" xfId="38512" xr:uid="{D8690514-32ED-4347-8D22-4217F8C8714E}"/>
    <cellStyle name="Titulo 2 2 62" xfId="38547" xr:uid="{F9E39780-C8CF-445E-9E35-A70E463CD3F7}"/>
    <cellStyle name="Título 2 2 62" xfId="38529" xr:uid="{C49C091D-5201-4F88-B3B4-FC55CDA94D56}"/>
    <cellStyle name="Titulo 2 2 63" xfId="38492" xr:uid="{F4450185-41C7-4F6C-BD95-37FDCA2BF8AB}"/>
    <cellStyle name="Titulo 2 2 7" xfId="7740" xr:uid="{F14EF080-1C6C-45B6-8D44-B00587895F9A}"/>
    <cellStyle name="Título 2 2 7" xfId="7129" xr:uid="{9148EE56-F51C-436C-9212-4FBAA717CD46}"/>
    <cellStyle name="Titulo 2 2 7 10" xfId="23626" xr:uid="{FD4CE871-32D0-4CE2-AF0A-43B277D2BD8B}"/>
    <cellStyle name="Título 2 2 7 10" xfId="18401" xr:uid="{A176511C-7989-427F-8933-794AED95F9F3}"/>
    <cellStyle name="Titulo 2 2 7 2" xfId="13452" xr:uid="{D94E555A-C127-4145-9366-4B48846F42DE}"/>
    <cellStyle name="Título 2 2 7 2" xfId="13453" xr:uid="{B25A661F-5A6F-4424-9C97-D01E8C374AED}"/>
    <cellStyle name="Titulo 2 2 7 3" xfId="22247" xr:uid="{C5553747-2654-4858-BC02-455456F97E12}"/>
    <cellStyle name="Título 2 2 7 3" xfId="22248" xr:uid="{DCC4A647-FF9A-47D8-8DEF-172B9488C910}"/>
    <cellStyle name="Titulo 2 2 7 4" xfId="23065" xr:uid="{6BA8E159-3A37-48E0-8DD1-A6DDF40F3013}"/>
    <cellStyle name="Título 2 2 7 4" xfId="23066" xr:uid="{C4FD8CCF-D4CA-451A-A301-2D65C06E9BCD}"/>
    <cellStyle name="Titulo 2 2 7 5" xfId="22441" xr:uid="{6D5E5CA5-6260-4A01-BF8B-71ECD733B990}"/>
    <cellStyle name="Título 2 2 7 5" xfId="22440" xr:uid="{822B78E8-F880-4CCE-8B13-AB7C59133FFF}"/>
    <cellStyle name="Titulo 2 2 7 6" xfId="25252" xr:uid="{89A4EE67-0DE7-4457-A9B0-1839B8168A7C}"/>
    <cellStyle name="Título 2 2 7 6" xfId="24753" xr:uid="{AB027B65-0BCA-4240-AA6F-B15D17F3289D}"/>
    <cellStyle name="Titulo 2 2 7 7" xfId="24922" xr:uid="{2F9D21DF-DB55-425B-9B1F-05C210595FDD}"/>
    <cellStyle name="Título 2 2 7 7" xfId="24423" xr:uid="{56937397-E9FD-4DFA-B20D-98692AC5E976}"/>
    <cellStyle name="Titulo 2 2 7 8" xfId="21064" xr:uid="{E2A9251C-6261-4529-8938-5B6543AE20DF}"/>
    <cellStyle name="Título 2 2 7 8" xfId="23272" xr:uid="{7DE9E46C-E7BC-4F87-AD19-7CED62008D31}"/>
    <cellStyle name="Titulo 2 2 7 9" xfId="27439" xr:uid="{2766598F-3A86-468A-8AE0-E4E2E046B659}"/>
    <cellStyle name="Título 2 2 7 9" xfId="19217" xr:uid="{B5456F85-9861-4E7D-93B8-78633A6B2EF6}"/>
    <cellStyle name="Titulo 2 2 8" xfId="7491" xr:uid="{3BFEEA27-B241-4643-94FE-48C739D203FC}"/>
    <cellStyle name="Título 2 2 8" xfId="7368" xr:uid="{C4CF4EFF-CDAD-409B-BD6C-0FE10017220A}"/>
    <cellStyle name="Titulo 2 2 8 10" xfId="27166" xr:uid="{AA38C53B-E224-4D20-A94E-4105B5D24398}"/>
    <cellStyle name="Título 2 2 8 10" xfId="27279" xr:uid="{2DBEC34F-B64A-41B7-B553-A83EFF81F075}"/>
    <cellStyle name="Titulo 2 2 8 2" xfId="13454" xr:uid="{35B9DF64-4DE5-46B1-9AD7-C7541BC9F774}"/>
    <cellStyle name="Título 2 2 8 2" xfId="13455" xr:uid="{09AACE3F-FE52-49B1-B834-0899DAA07049}"/>
    <cellStyle name="Titulo 2 2 8 3" xfId="22249" xr:uid="{3833C769-082A-4787-8A51-7C242216A816}"/>
    <cellStyle name="Título 2 2 8 3" xfId="22250" xr:uid="{D7AB6DC0-C9F0-4807-B78F-9135AFCCA6DE}"/>
    <cellStyle name="Titulo 2 2 8 4" xfId="23067" xr:uid="{D9820697-B3EF-4D4E-BA66-6AA402B4529D}"/>
    <cellStyle name="Título 2 2 8 4" xfId="23068" xr:uid="{756E5EB2-2ED3-46E3-8B9E-E46D6C86963D}"/>
    <cellStyle name="Titulo 2 2 8 5" xfId="19038" xr:uid="{93D3D262-3E4A-4469-B273-A5C269487807}"/>
    <cellStyle name="Título 2 2 8 5" xfId="19843" xr:uid="{3F1AE909-EAE1-4FEC-B22E-D2694EA1C5CC}"/>
    <cellStyle name="Titulo 2 2 8 6" xfId="25044" xr:uid="{699D144A-DB1E-41A9-9336-43475F953985}"/>
    <cellStyle name="Título 2 2 8 6" xfId="24940" xr:uid="{269F6B15-97FE-4535-A345-A9DC5BBEB999}"/>
    <cellStyle name="Titulo 2 2 8 7" xfId="24095" xr:uid="{EB1D5CF8-869C-4E52-9F5F-068B4AA94B1F}"/>
    <cellStyle name="Título 2 2 8 7" xfId="24098" xr:uid="{8007E1D3-7F78-4402-A6E8-33D75DA493C2}"/>
    <cellStyle name="Titulo 2 2 8 8" xfId="23424" xr:uid="{71F87746-38A3-443D-85EA-E15199A51F3F}"/>
    <cellStyle name="Título 2 2 8 8" xfId="21063" xr:uid="{AED8A624-F234-4334-86D7-BC976B60B003}"/>
    <cellStyle name="Titulo 2 2 8 9" xfId="18201" xr:uid="{C166E634-5F47-47E5-BBCF-83607081D17B}"/>
    <cellStyle name="Título 2 2 8 9" xfId="26336" xr:uid="{DC284A98-689B-475A-93FA-068FFB2FB43B}"/>
    <cellStyle name="Titulo 2 2 9" xfId="7739" xr:uid="{BFA84331-51E0-43DF-B386-E6A6D8247807}"/>
    <cellStyle name="Título 2 2 9" xfId="7432" xr:uid="{4083D838-C187-4255-99C6-F9381F730032}"/>
    <cellStyle name="Titulo 2 2 9 10" xfId="26147" xr:uid="{52657237-4634-4A1F-837D-CC78D97DE4FB}"/>
    <cellStyle name="Título 2 2 9 10" xfId="19709" xr:uid="{4EEA31A4-6FF2-4787-80D2-1813B214094E}"/>
    <cellStyle name="Titulo 2 2 9 2" xfId="13456" xr:uid="{6949F724-B79E-487B-B7BD-C73864343056}"/>
    <cellStyle name="Título 2 2 9 2" xfId="13457" xr:uid="{20C3900D-0429-43A9-995F-E820DE9BF234}"/>
    <cellStyle name="Titulo 2 2 9 3" xfId="22251" xr:uid="{4D95F0EE-BD7A-4372-A8B9-2A1F1E155273}"/>
    <cellStyle name="Título 2 2 9 3" xfId="22252" xr:uid="{642A8324-6810-4431-BD5F-147406D3F6F8}"/>
    <cellStyle name="Titulo 2 2 9 4" xfId="23069" xr:uid="{5965D7E2-C4AE-4D0D-A416-7BA08E3DD7FA}"/>
    <cellStyle name="Título 2 2 9 4" xfId="23070" xr:uid="{5C9AA3FD-F17B-42F9-88DF-75E89CBC2825}"/>
    <cellStyle name="Titulo 2 2 9 5" xfId="22443" xr:uid="{95A7D3E8-C96C-46E0-B4A5-8ED2752BB9A0}"/>
    <cellStyle name="Título 2 2 9 5" xfId="22442" xr:uid="{D72DB1F8-8CDD-48E5-8B4D-B65399ED9D0D}"/>
    <cellStyle name="Titulo 2 2 9 6" xfId="25251" xr:uid="{B460E924-2537-44DC-8133-8B5B59E0423F}"/>
    <cellStyle name="Título 2 2 9 6" xfId="24993" xr:uid="{13A08D36-C8FC-4845-AC29-DCC9C2C07666}"/>
    <cellStyle name="Titulo 2 2 9 7" xfId="24958" xr:uid="{81AE692B-0118-4E77-884E-CF92C7B99E87}"/>
    <cellStyle name="Título 2 2 9 7" xfId="24097" xr:uid="{E76605F9-7F9E-40AE-B3A7-67251B2FF257}"/>
    <cellStyle name="Titulo 2 2 9 8" xfId="23273" xr:uid="{2868ED0E-0F24-4121-8060-59FA1458FB78}"/>
    <cellStyle name="Título 2 2 9 8" xfId="21760" xr:uid="{E408552A-4BE7-4917-9915-F447A07AD567}"/>
    <cellStyle name="Titulo 2 2 9 9" xfId="27438" xr:uid="{EA3AE1B5-43F7-48D0-85E0-3AE5A50C2759}"/>
    <cellStyle name="Título 2 2 9 9" xfId="18407" xr:uid="{208908B0-1B07-4077-8066-E324DC48066D}"/>
    <cellStyle name="Titulo 2 20" xfId="8065" xr:uid="{D68ADB39-BD1D-4EC3-A58B-A271058CB67E}"/>
    <cellStyle name="Título 2 20" xfId="8162" xr:uid="{43DE1789-F26C-4F58-95CA-0589A4FEB73A}"/>
    <cellStyle name="Titulo 2 20 10" xfId="15642" xr:uid="{6D9F3378-103C-42D2-8899-480129B7C5DE}"/>
    <cellStyle name="Título 2 20 10" xfId="23636" xr:uid="{EE08CDDD-F618-4806-9FE4-CC4DBF248AB3}"/>
    <cellStyle name="Titulo 2 20 10 2" xfId="20884" xr:uid="{BA61A48B-33AA-4663-8D95-0DEF775588A9}"/>
    <cellStyle name="Titulo 2 20 10 3" xfId="32614" xr:uid="{F2C2D850-28D7-4EA3-B5EE-9E0853CE479B}"/>
    <cellStyle name="Titulo 2 20 11" xfId="16531" xr:uid="{BD8EE361-E086-4A4A-A5B7-397B78F6B9EB}"/>
    <cellStyle name="Titulo 2 20 11 2" xfId="20737" xr:uid="{2ED58497-3931-4665-8843-6D9529CF7223}"/>
    <cellStyle name="Titulo 2 20 11 3" xfId="33500" xr:uid="{72EF7367-4C23-4E6F-A549-82408AF7C1C6}"/>
    <cellStyle name="Titulo 2 20 12" xfId="15791" xr:uid="{B89D4611-F046-48A2-81AB-623869559EC6}"/>
    <cellStyle name="Titulo 2 20 12 2" xfId="18598" xr:uid="{2380573D-2A8A-4A9C-9202-D11CDA6F9C8D}"/>
    <cellStyle name="Titulo 2 20 12 3" xfId="32763" xr:uid="{A00182CF-F06A-4DDF-AA0A-CB8EFFD6DE47}"/>
    <cellStyle name="Titulo 2 20 13" xfId="16562" xr:uid="{7BEDBCA3-5A7B-40E9-BDBA-578A715D66C8}"/>
    <cellStyle name="Titulo 2 20 13 2" xfId="20545" xr:uid="{7A58F605-E849-411A-8794-BF69C3AAE844}"/>
    <cellStyle name="Titulo 2 20 13 3" xfId="33531" xr:uid="{5572C720-E85E-450A-B997-82A527F7FBF9}"/>
    <cellStyle name="Titulo 2 20 14" xfId="15894" xr:uid="{EE27253C-D0AC-4010-B9C1-42A487C4FF3F}"/>
    <cellStyle name="Titulo 2 20 14 2" xfId="21206" xr:uid="{E60EC884-0CFE-434B-BEBC-44ADAC97071B}"/>
    <cellStyle name="Titulo 2 20 14 3" xfId="32866" xr:uid="{9E8CAEE6-6B69-4756-AFC6-E7FC38BD701C}"/>
    <cellStyle name="Titulo 2 20 15" xfId="16670" xr:uid="{87D3EB06-1E35-481F-B49D-B8A288014B2B}"/>
    <cellStyle name="Titulo 2 20 15 2" xfId="19110" xr:uid="{0295E0D0-1727-4FF6-AFC8-25FA26EE2B6E}"/>
    <cellStyle name="Titulo 2 20 15 3" xfId="33639" xr:uid="{D66CC986-7F3F-4EEC-82D9-90BB54DD7EAB}"/>
    <cellStyle name="Titulo 2 20 16" xfId="18004" xr:uid="{B9F8C75A-79E3-4040-9BF6-914187B3C286}"/>
    <cellStyle name="Titulo 2 20 16 2" xfId="28922" xr:uid="{1AA2A95A-416F-42A2-BA9F-AED9D754B5B3}"/>
    <cellStyle name="Titulo 2 20 16 3" xfId="34927" xr:uid="{C4ACAEB4-9BB8-41C6-94AD-64F9EAF502C8}"/>
    <cellStyle name="Titulo 2 20 17" xfId="17865" xr:uid="{77E7C060-EFF8-452D-BD1B-53C03DFD171E}"/>
    <cellStyle name="Titulo 2 20 17 2" xfId="28834" xr:uid="{566F3558-4875-4BF8-968A-C3B2DCA397C4}"/>
    <cellStyle name="Titulo 2 20 17 3" xfId="34834" xr:uid="{06BA686B-3A84-4EF5-B352-A2DE548812AC}"/>
    <cellStyle name="Titulo 2 20 18" xfId="22253" xr:uid="{374572BE-EED9-495E-91CC-C58A36E8681B}"/>
    <cellStyle name="Titulo 2 20 19" xfId="23071" xr:uid="{C3DF5764-41AB-46C3-92E1-26907163FEA2}"/>
    <cellStyle name="Titulo 2 20 2" xfId="8444" xr:uid="{8F6EEE54-291A-4645-90C6-E0D71BEA4E95}"/>
    <cellStyle name="Título 2 20 2" xfId="13459" xr:uid="{00787FA1-D891-4010-9D52-00BFD8909C5C}"/>
    <cellStyle name="Titulo 2 20 2 10" xfId="15792" xr:uid="{E7011114-1EC8-4EDF-A65E-15C6E385D5A3}"/>
    <cellStyle name="Titulo 2 20 2 10 2" xfId="19064" xr:uid="{FCB9A845-6632-4E5C-BCB5-E4B66C6AFAA4}"/>
    <cellStyle name="Titulo 2 20 2 10 3" xfId="32764" xr:uid="{872202B2-0A41-49DE-A010-15080E580B7F}"/>
    <cellStyle name="Titulo 2 20 2 11" xfId="16566" xr:uid="{E8DB466E-1F29-4EFA-88B1-97603554F95B}"/>
    <cellStyle name="Titulo 2 20 2 11 2" xfId="21867" xr:uid="{38C8D67D-F3D8-47F4-B014-AB9BA5E64B99}"/>
    <cellStyle name="Titulo 2 20 2 11 3" xfId="33535" xr:uid="{603EBA4F-38E3-4C3F-A01E-38B963E9B9C5}"/>
    <cellStyle name="Titulo 2 20 2 12" xfId="15900" xr:uid="{6A137B1B-93F2-454C-B7ED-26E98888BB35}"/>
    <cellStyle name="Titulo 2 20 2 12 2" xfId="19902" xr:uid="{11C4ECC4-559F-4487-ACD6-880665417F70}"/>
    <cellStyle name="Titulo 2 20 2 12 3" xfId="32872" xr:uid="{8AB9051C-1B43-41CB-B802-F66A9DC25371}"/>
    <cellStyle name="Titulo 2 20 2 13" xfId="16685" xr:uid="{187A338C-F7C1-49AA-8937-6822B1ED22FF}"/>
    <cellStyle name="Titulo 2 20 2 13 2" xfId="18669" xr:uid="{14713E19-BC53-405E-9F6D-A68A8309F74D}"/>
    <cellStyle name="Titulo 2 20 2 13 3" xfId="33654" xr:uid="{AC1B9391-3C2D-49C5-85BA-6E96A330E125}"/>
    <cellStyle name="Titulo 2 20 2 14" xfId="18005" xr:uid="{DB1D79F8-17B3-4D9D-8C85-A9CF8C7C075F}"/>
    <cellStyle name="Titulo 2 20 2 14 2" xfId="28923" xr:uid="{EF758B4A-8DEA-469A-B8FB-116B7CF38DB9}"/>
    <cellStyle name="Titulo 2 20 2 14 3" xfId="34928" xr:uid="{7466ACCC-D445-4D9C-BADD-108D5A1A797D}"/>
    <cellStyle name="Titulo 2 20 2 15" xfId="17864" xr:uid="{73B06642-0492-45C2-8A9D-13B0F3726636}"/>
    <cellStyle name="Titulo 2 20 2 15 2" xfId="28833" xr:uid="{7116BEEC-199B-4767-9216-A5B44C3450CB}"/>
    <cellStyle name="Titulo 2 20 2 15 3" xfId="34833" xr:uid="{DF0E7E58-04B5-4F3A-8C80-D14149283902}"/>
    <cellStyle name="Titulo 2 20 2 16" xfId="27269" xr:uid="{D35CBF22-56DD-46D3-B301-8430860FCD31}"/>
    <cellStyle name="Titulo 2 20 2 16 2" xfId="37974" xr:uid="{E62D8E35-55AA-4BC0-93DB-133F8ED0E35A}"/>
    <cellStyle name="Titulo 2 20 2 2" xfId="15552" xr:uid="{464CE1D7-DB34-48EF-A9FF-E3926600E957}"/>
    <cellStyle name="Titulo 2 20 2 2 2" xfId="26018" xr:uid="{3113FA78-A223-4D49-8161-BA4994579764}"/>
    <cellStyle name="Titulo 2 20 2 2 3" xfId="32524" xr:uid="{5C1A2C3D-9B22-4B49-A4DD-5C63D8C7BF5A}"/>
    <cellStyle name="Titulo 2 20 2 3" xfId="14264" xr:uid="{DE6AD8ED-DEFF-4982-B1AE-1956C0A05A83}"/>
    <cellStyle name="Titulo 2 20 2 3 2" xfId="23461" xr:uid="{954AE9BD-79EA-4A48-8292-26FED795C73D}"/>
    <cellStyle name="Titulo 2 20 2 3 3" xfId="31303" xr:uid="{D63B7EE3-BBB3-47F6-B498-A70F676BCAD8}"/>
    <cellStyle name="Titulo 2 20 2 4" xfId="15551" xr:uid="{1ED7CA04-83F0-46AD-852A-A545BF62A916}"/>
    <cellStyle name="Titulo 2 20 2 4 2" xfId="22488" xr:uid="{BD135A52-3B96-4FDD-9FC1-9088C3037335}"/>
    <cellStyle name="Titulo 2 20 2 4 3" xfId="32523" xr:uid="{ED097AC9-366F-43F4-A705-69859670D6FC}"/>
    <cellStyle name="Titulo 2 20 2 5" xfId="14061" xr:uid="{3BA822C9-F5B5-446A-9EF8-662548D30A73}"/>
    <cellStyle name="Titulo 2 20 2 5 2" xfId="23612" xr:uid="{75C06FF0-A4FC-461B-A5F3-0D42B1F125A2}"/>
    <cellStyle name="Titulo 2 20 2 5 3" xfId="31153" xr:uid="{4F35DE0B-9619-4C51-8E3B-D9A2A1DDA9C7}"/>
    <cellStyle name="Titulo 2 20 2 6" xfId="15589" xr:uid="{D40F43EC-4295-46F8-8A1D-E9BC9975FD4B}"/>
    <cellStyle name="Titulo 2 20 2 6 2" xfId="26168" xr:uid="{15117BEF-EC97-4CA7-8F98-B583AB451BCC}"/>
    <cellStyle name="Titulo 2 20 2 6 3" xfId="32561" xr:uid="{627983A1-12F2-4507-9621-B346AF0FF943}"/>
    <cellStyle name="Titulo 2 20 2 7" xfId="14250" xr:uid="{D2656F5C-6F79-4ADB-A70D-51AE7ACDCD9C}"/>
    <cellStyle name="Titulo 2 20 2 7 2" xfId="21999" xr:uid="{1CCCF017-2A11-4D8E-80E6-12EC8029179A}"/>
    <cellStyle name="Titulo 2 20 2 7 3" xfId="31295" xr:uid="{2EF91A98-BAEA-4D3A-86EA-B59E2F4452B8}"/>
    <cellStyle name="Titulo 2 20 2 8" xfId="15651" xr:uid="{5B99C046-D77F-4562-BBEB-D3EBCC9B69B6}"/>
    <cellStyle name="Titulo 2 20 2 8 2" xfId="21232" xr:uid="{149BA8CF-1E25-479E-BD42-F3A2C91E3AA8}"/>
    <cellStyle name="Titulo 2 20 2 8 3" xfId="32623" xr:uid="{765AB76C-6F9A-4190-B2CC-3C2E4436C915}"/>
    <cellStyle name="Titulo 2 20 2 9" xfId="16540" xr:uid="{9D05D7DD-37BE-419E-BEF5-FE1B15231E53}"/>
    <cellStyle name="Titulo 2 20 2 9 2" xfId="19109" xr:uid="{3F983E8F-9EB0-4AB1-8ED6-189BECEF6BF9}"/>
    <cellStyle name="Titulo 2 20 2 9 3" xfId="33509" xr:uid="{A3E71183-8A68-4B60-8C75-34A851F05DD0}"/>
    <cellStyle name="Titulo 2 20 20" xfId="19039" xr:uid="{64C31A9D-C2F2-4146-8ECD-1BF6890235A8}"/>
    <cellStyle name="Titulo 2 20 21" xfId="25491" xr:uid="{D2BDC2A9-A628-4C8A-9C5A-94B8B9B6F0CE}"/>
    <cellStyle name="Titulo 2 20 21 2" xfId="19415" xr:uid="{57C1A0A0-370A-43A5-8443-DF8E636A4E30}"/>
    <cellStyle name="Titulo 2 20 21 3" xfId="36788" xr:uid="{E1506EF9-C648-43BF-990B-CF397D51D5A0}"/>
    <cellStyle name="Titulo 2 20 22" xfId="24389" xr:uid="{CC657B4B-7699-47FA-B0AD-E9391F0B5436}"/>
    <cellStyle name="Titulo 2 20 22 2" xfId="26781" xr:uid="{7E0A55A9-2EFA-4BA6-BAE2-B186F1F394E6}"/>
    <cellStyle name="Titulo 2 20 22 2 2" xfId="37574" xr:uid="{BC0F23D4-6F3F-40D8-82A9-8F7790E6D07B}"/>
    <cellStyle name="Titulo 2 20 23" xfId="21061" xr:uid="{FA661800-4F95-4892-8EC2-584D1D0AE6D8}"/>
    <cellStyle name="Titulo 2 20 24" xfId="18292" xr:uid="{9B1ACA68-54F4-4606-85BC-D3B622CE6D4C}"/>
    <cellStyle name="Titulo 2 20 25" xfId="26746" xr:uid="{AE1C775C-AE33-4B4E-A07F-245167A66690}"/>
    <cellStyle name="Titulo 2 20 26" xfId="29907" xr:uid="{A23D321F-9DEC-4791-8AD8-A4D084BC03F7}"/>
    <cellStyle name="Titulo 2 20 3" xfId="13458" xr:uid="{5FCD0B3D-E59D-44BE-A718-5983C84A1649}"/>
    <cellStyle name="Título 2 20 3" xfId="22254" xr:uid="{BBBAE21F-3B3F-4280-A2CF-CF0D95C5960B}"/>
    <cellStyle name="Titulo 2 20 4" xfId="15550" xr:uid="{7C125F1C-1E97-4D68-948B-C312E3B15CE1}"/>
    <cellStyle name="Título 2 20 4" xfId="23072" xr:uid="{80649313-D1BE-492D-8432-0C5CB2BB8E74}"/>
    <cellStyle name="Titulo 2 20 4 2" xfId="20717" xr:uid="{5FF1BE49-2059-4707-8A25-599921B2AE91}"/>
    <cellStyle name="Titulo 2 20 4 3" xfId="29397" xr:uid="{6CDE1F3E-805A-471A-826B-DDED3C148743}"/>
    <cellStyle name="Titulo 2 20 4 4" xfId="32522" xr:uid="{5884E557-A52D-445E-BDD3-B9E3C6E55293}"/>
    <cellStyle name="Titulo 2 20 5" xfId="14320" xr:uid="{C56A3557-1F0B-4A90-AFE7-923C2E9D13DC}"/>
    <cellStyle name="Título 2 20 5" xfId="19844" xr:uid="{CB9449BD-55FE-4956-8160-00F5AE500904}"/>
    <cellStyle name="Titulo 2 20 5 2" xfId="18927" xr:uid="{3676A59C-E4A2-49D0-86BC-6F4282F55AFB}"/>
    <cellStyle name="Titulo 2 20 5 3" xfId="27081" xr:uid="{A9C12405-AB05-45B9-B1E9-361FFF94EB56}"/>
    <cellStyle name="Titulo 2 20 5 4" xfId="31347" xr:uid="{BB361BA6-1664-458F-B5D5-02CF25476216}"/>
    <cellStyle name="Titulo 2 20 6" xfId="15549" xr:uid="{FEB8D13F-E73B-417D-A292-F9B9CE538934}"/>
    <cellStyle name="Título 2 20 6" xfId="25550" xr:uid="{A00E2CDC-9018-48B4-A025-6697820B8D6C}"/>
    <cellStyle name="Titulo 2 20 6 2" xfId="26096" xr:uid="{D634D7A4-3633-4465-94EF-08E0B9FBB9D4}"/>
    <cellStyle name="Titulo 2 20 6 3" xfId="29396" xr:uid="{B6A2A511-A60B-4494-9B21-77B0355B72FE}"/>
    <cellStyle name="Titulo 2 20 6 4" xfId="32521" xr:uid="{EAB311BE-AF36-4328-9B47-5A2F1C543B18}"/>
    <cellStyle name="Titulo 2 20 7" xfId="14063" xr:uid="{198A8300-DB0A-4063-ABD9-24BD3537FC4E}"/>
    <cellStyle name="Título 2 20 7" xfId="27388" xr:uid="{5B2E0D54-2039-4F87-9CB8-E68283623316}"/>
    <cellStyle name="Titulo 2 20 7 2" xfId="18211" xr:uid="{52FF3E82-C3F2-4C51-BC39-3179B21FEB40}"/>
    <cellStyle name="Titulo 2 20 7 3" xfId="27508" xr:uid="{6D38B244-DEE1-483F-A506-2443C1198B5A}"/>
    <cellStyle name="Titulo 2 20 7 4" xfId="31155" xr:uid="{028ED481-C2E2-460A-B814-575F80DDAE40}"/>
    <cellStyle name="Titulo 2 20 8" xfId="15586" xr:uid="{29D12FE1-C283-466E-B5B4-3F59FC9A053C}"/>
    <cellStyle name="Título 2 20 8" xfId="23276" xr:uid="{56BB375F-5C8E-49D0-A32E-17A15DE719E9}"/>
    <cellStyle name="Titulo 2 20 8 2" xfId="25767" xr:uid="{064B0669-52A9-45B5-9CA9-A95899E6A573}"/>
    <cellStyle name="Titulo 2 20 8 3" xfId="29415" xr:uid="{7D498B30-745F-4782-94D0-8BD234F7FFDD}"/>
    <cellStyle name="Titulo 2 20 8 4" xfId="32558" xr:uid="{9AC3D0A5-EA77-4894-8F60-E16CBC23BE34}"/>
    <cellStyle name="Titulo 2 20 9" xfId="14046" xr:uid="{EE1B769E-37DB-4EEE-9137-A3464D163EEB}"/>
    <cellStyle name="Título 2 20 9" xfId="26335" xr:uid="{960DBFCB-C40F-4859-9115-C4FD9CEFA529}"/>
    <cellStyle name="Titulo 2 20 9 2" xfId="19807" xr:uid="{6F2DBE5E-E514-4B53-BA73-7CDF316FCCAA}"/>
    <cellStyle name="Titulo 2 20 9 3" xfId="27124" xr:uid="{D66E7CCD-DDAF-406A-B15D-B83F8B72EC2C}"/>
    <cellStyle name="Titulo 2 20 9 4" xfId="31138" xr:uid="{7A0CB1FF-22AB-41FE-8807-81C3C6F37AF3}"/>
    <cellStyle name="Titulo 2 21" xfId="8163" xr:uid="{E4ED2456-1F77-4130-8A66-04263F649607}"/>
    <cellStyle name="Título 2 21" xfId="7992" xr:uid="{353FA7A6-B8FD-40C4-89E2-BF44DFD310D6}"/>
    <cellStyle name="Titulo 2 21 10" xfId="15664" xr:uid="{50814072-342D-49EB-9045-072F8B758BE4}"/>
    <cellStyle name="Título 2 21 10" xfId="23637" xr:uid="{1F0CE207-EA85-4D83-9C16-31A44B99801D}"/>
    <cellStyle name="Titulo 2 21 10 2" xfId="19187" xr:uid="{7A1C497D-4C08-4DE3-BC65-7505CB59B731}"/>
    <cellStyle name="Titulo 2 21 10 3" xfId="32636" xr:uid="{58E40AAA-6BE1-4D2A-94F0-E8D98C986C80}"/>
    <cellStyle name="Titulo 2 21 11" xfId="16548" xr:uid="{7975CE3A-AB6B-4167-9D50-DF66F5E9352E}"/>
    <cellStyle name="Titulo 2 21 11 2" xfId="21680" xr:uid="{322437E8-5F38-46A5-BC69-356430EFC33B}"/>
    <cellStyle name="Titulo 2 21 11 3" xfId="33517" xr:uid="{248933F2-817E-4F01-B784-86080FA8DA18}"/>
    <cellStyle name="Titulo 2 21 12" xfId="15793" xr:uid="{FAF72D60-C249-4F50-8C29-7344D6E09152}"/>
    <cellStyle name="Titulo 2 21 12 2" xfId="18599" xr:uid="{B71FD2E8-24DA-47F1-8AE1-8B31B7136C2A}"/>
    <cellStyle name="Titulo 2 21 12 3" xfId="32765" xr:uid="{6FE03FA9-7980-41B8-B990-3A1BF7724603}"/>
    <cellStyle name="Titulo 2 21 13" xfId="16569" xr:uid="{364BEE5A-E6A9-4B04-9986-6AF0D7A2F90E}"/>
    <cellStyle name="Titulo 2 21 13 2" xfId="23401" xr:uid="{C1D029F0-DBCA-4F3A-A9EC-D72DE629C7D9}"/>
    <cellStyle name="Titulo 2 21 13 3" xfId="33538" xr:uid="{F5437BEF-295B-4FDE-B8FA-D865412B2A28}"/>
    <cellStyle name="Titulo 2 21 14" xfId="15906" xr:uid="{D30321ED-589A-4113-AE72-CC8E6761CDC2}"/>
    <cellStyle name="Titulo 2 21 14 2" xfId="18354" xr:uid="{92F4FD3C-3FF4-40DF-93C7-94EE85F7352B}"/>
    <cellStyle name="Titulo 2 21 14 3" xfId="32878" xr:uid="{7D80D9F0-F90E-42DA-8A58-CE93034DD170}"/>
    <cellStyle name="Titulo 2 21 15" xfId="16704" xr:uid="{0582F4C7-FB16-44D5-A6C3-7D66E2BF05F4}"/>
    <cellStyle name="Titulo 2 21 15 2" xfId="27673" xr:uid="{DD17B188-9B69-4C62-AF4D-01FDD4632AC6}"/>
    <cellStyle name="Titulo 2 21 15 3" xfId="33673" xr:uid="{90877CB1-768A-4756-9EBC-B808DF95B516}"/>
    <cellStyle name="Titulo 2 21 16" xfId="18006" xr:uid="{24F5A761-B129-43E3-8CB0-CF7429BE3AFC}"/>
    <cellStyle name="Titulo 2 21 16 2" xfId="28924" xr:uid="{6AD86B8D-E66B-4914-AF25-996E34CAED6F}"/>
    <cellStyle name="Titulo 2 21 16 3" xfId="34929" xr:uid="{A98AAADC-7FD3-4C93-9DBD-31D5F36517A9}"/>
    <cellStyle name="Titulo 2 21 17" xfId="17863" xr:uid="{A42FB56A-5020-4F9B-BA7E-88704BFF5638}"/>
    <cellStyle name="Titulo 2 21 17 2" xfId="28832" xr:uid="{B7CB1A7C-01C0-4F8C-AC49-8683DD9EB63B}"/>
    <cellStyle name="Titulo 2 21 17 3" xfId="34832" xr:uid="{5D8ABFBB-4165-436F-AE56-D14D3562CD7B}"/>
    <cellStyle name="Titulo 2 21 18" xfId="22255" xr:uid="{E9126472-2636-4FE3-9B20-0106AA38DCE1}"/>
    <cellStyle name="Titulo 2 21 19" xfId="23073" xr:uid="{8081FE78-2E42-4E26-91A0-551D27892DEE}"/>
    <cellStyle name="Titulo 2 21 2" xfId="9329" xr:uid="{E83DDF5C-D14E-461D-BFBB-30F978C8D196}"/>
    <cellStyle name="Título 2 21 2" xfId="13461" xr:uid="{15E88386-07A9-4690-B54E-F9E2566C3100}"/>
    <cellStyle name="Titulo 2 21 2 10" xfId="15799" xr:uid="{4F6DF37A-6133-4811-911B-B60EED3B1C71}"/>
    <cellStyle name="Titulo 2 21 2 10 2" xfId="18603" xr:uid="{9BC8F413-CA11-4C49-A70E-37ABF25C6DB8}"/>
    <cellStyle name="Titulo 2 21 2 10 3" xfId="32771" xr:uid="{E021C740-4B2E-4698-8C94-4453204A7CE2}"/>
    <cellStyle name="Titulo 2 21 2 11" xfId="16581" xr:uid="{C95DC002-06DF-4D33-A8C9-604026287DEA}"/>
    <cellStyle name="Titulo 2 21 2 11 2" xfId="20736" xr:uid="{1141D94B-780D-453D-A209-D8E94615AEA8}"/>
    <cellStyle name="Titulo 2 21 2 11 3" xfId="33550" xr:uid="{4BEE9A16-B34D-4A93-8E75-8BAC6E341A9F}"/>
    <cellStyle name="Titulo 2 21 2 12" xfId="15908" xr:uid="{2DEA92B7-DA4A-4828-85ED-702EA49DE102}"/>
    <cellStyle name="Titulo 2 21 2 12 2" xfId="18932" xr:uid="{A291D121-20B4-497E-81EE-06434FBD3F01}"/>
    <cellStyle name="Titulo 2 21 2 12 3" xfId="32880" xr:uid="{75FE462A-2510-4DB0-A435-CCA1520AAF0B}"/>
    <cellStyle name="Titulo 2 21 2 13" xfId="16716" xr:uid="{EBEB74BD-E234-493D-8676-9D9B46DACA62}"/>
    <cellStyle name="Titulo 2 21 2 13 2" xfId="27685" xr:uid="{AAD4025D-4156-4F93-A738-EC701C46F7EE}"/>
    <cellStyle name="Titulo 2 21 2 13 3" xfId="33685" xr:uid="{1EAE7D13-BA38-48B4-A883-9719888534D9}"/>
    <cellStyle name="Titulo 2 21 2 14" xfId="18007" xr:uid="{2BC769F8-B90C-43EE-A5F5-617F6CFC048C}"/>
    <cellStyle name="Titulo 2 21 2 14 2" xfId="28925" xr:uid="{524AD384-8390-41B2-A98F-BE7D807CD3CE}"/>
    <cellStyle name="Titulo 2 21 2 14 3" xfId="34930" xr:uid="{20B56FFB-7ED4-48EF-8348-0A6838D788EE}"/>
    <cellStyle name="Titulo 2 21 2 15" xfId="17862" xr:uid="{D2C8931A-74F9-445A-A9DD-746AF3200F11}"/>
    <cellStyle name="Titulo 2 21 2 15 2" xfId="28831" xr:uid="{125B36D1-31DB-424E-96C6-3664A6D5722B}"/>
    <cellStyle name="Titulo 2 21 2 15 3" xfId="34831" xr:uid="{CD1928BE-4097-4591-9489-DAA3AB2662D8}"/>
    <cellStyle name="Titulo 2 21 2 16" xfId="22149" xr:uid="{4519D395-8310-4D43-B4BB-B00CC55DE0FC}"/>
    <cellStyle name="Titulo 2 21 2 16 2" xfId="36276" xr:uid="{26754CB5-EAEA-4123-A700-A048EA90E301}"/>
    <cellStyle name="Titulo 2 21 2 2" xfId="15555" xr:uid="{3EFA237E-527E-4A16-A081-08265C8660CA}"/>
    <cellStyle name="Titulo 2 21 2 2 2" xfId="26135" xr:uid="{39E38DC8-22FE-450D-9D61-EBFC067234E1}"/>
    <cellStyle name="Titulo 2 21 2 2 3" xfId="32527" xr:uid="{854A0ACB-18C5-4BC7-85CC-9256ABEA39C9}"/>
    <cellStyle name="Titulo 2 21 2 3" xfId="14073" xr:uid="{CBB37B16-9F20-42B6-8F3A-4892F6567444}"/>
    <cellStyle name="Titulo 2 21 2 3 2" xfId="21908" xr:uid="{7EFC528B-407B-4FF4-B338-893E10C0AF32}"/>
    <cellStyle name="Titulo 2 21 2 3 3" xfId="31164" xr:uid="{A422DB3B-FA83-4DD5-A90E-FC78CA708B1D}"/>
    <cellStyle name="Titulo 2 21 2 4" xfId="15556" xr:uid="{5EE958AC-0A56-4B10-9ADD-1963764D3FB3}"/>
    <cellStyle name="Titulo 2 21 2 4 2" xfId="20716" xr:uid="{05E4FDAF-C861-436E-BACC-1A676B4C2ABF}"/>
    <cellStyle name="Titulo 2 21 2 4 3" xfId="32528" xr:uid="{D27888C5-DA58-4526-A7B1-2A234782C274}"/>
    <cellStyle name="Titulo 2 21 2 5" xfId="14356" xr:uid="{BE432A77-05F5-4927-A051-ED5384C10C37}"/>
    <cellStyle name="Titulo 2 21 2 5 2" xfId="19186" xr:uid="{1293AD01-D7F2-4353-AB02-EFC824474AA8}"/>
    <cellStyle name="Titulo 2 21 2 5 3" xfId="31380" xr:uid="{C3EBFD1C-A2C1-4B55-A394-9858C1078759}"/>
    <cellStyle name="Titulo 2 21 2 6" xfId="15597" xr:uid="{7C229358-C6F6-4BCC-B4AB-5DB08D12BED5}"/>
    <cellStyle name="Titulo 2 21 2 6 2" xfId="21375" xr:uid="{58622430-119F-4EDF-A6A9-43317ACF06AF}"/>
    <cellStyle name="Titulo 2 21 2 6 3" xfId="32569" xr:uid="{F7ED958C-5511-44A4-80DD-59BD8E06E730}"/>
    <cellStyle name="Titulo 2 21 2 7" xfId="16485" xr:uid="{4780F02F-50B4-4E31-B963-6CDF8F3D6063}"/>
    <cellStyle name="Titulo 2 21 2 7 2" xfId="23594" xr:uid="{884168DA-791B-472E-B70D-5C2990A4F59F}"/>
    <cellStyle name="Titulo 2 21 2 7 3" xfId="33454" xr:uid="{DB5823CC-35D1-4560-BAE1-CA5B544C58FF}"/>
    <cellStyle name="Titulo 2 21 2 8" xfId="15673" xr:uid="{46AEDC1C-FFE2-423A-8FF3-8651E6EF80E5}"/>
    <cellStyle name="Titulo 2 21 2 8 2" xfId="21672" xr:uid="{901DA674-6635-44BF-A918-3A126003D583}"/>
    <cellStyle name="Titulo 2 21 2 8 3" xfId="32645" xr:uid="{68454762-9F3A-46D8-829D-E9E5A78FC513}"/>
    <cellStyle name="Titulo 2 21 2 9" xfId="16553" xr:uid="{A7819171-024D-418F-A8D1-CCDCC96EB39B}"/>
    <cellStyle name="Titulo 2 21 2 9 2" xfId="20909" xr:uid="{BC52D959-48CE-43EA-AF8D-2D544C916005}"/>
    <cellStyle name="Titulo 2 21 2 9 3" xfId="33522" xr:uid="{1E6245A2-022C-48A1-8CEC-F7FF34344E87}"/>
    <cellStyle name="Titulo 2 21 20" xfId="22445" xr:uid="{FC1C4337-5F9F-47FD-AE75-C099298F23D1}"/>
    <cellStyle name="Titulo 2 21 21" xfId="25551" xr:uid="{CFF8A740-8909-4601-BD1E-26FBAE5B6EB8}"/>
    <cellStyle name="Titulo 2 21 21 2" xfId="20263" xr:uid="{E228AB59-F243-4C6F-BA24-E167885AB9E0}"/>
    <cellStyle name="Titulo 2 21 21 3" xfId="36825" xr:uid="{EEBA4722-C3F9-4D36-8915-EC976940BA3B}"/>
    <cellStyle name="Titulo 2 21 22" xfId="24083" xr:uid="{A3FF86EA-B0CA-4943-B4D3-283A583F300D}"/>
    <cellStyle name="Titulo 2 21 22 2" xfId="21982" xr:uid="{92A7B3F7-27CD-4110-B3D3-3A27AC0F008A}"/>
    <cellStyle name="Titulo 2 21 22 2 2" xfId="36196" xr:uid="{570D4A37-6F9C-4B61-BFB3-6D9F6C7CD15C}"/>
    <cellStyle name="Titulo 2 21 23" xfId="18893" xr:uid="{F71FCA20-13C7-4774-9805-9E250EBB28BE}"/>
    <cellStyle name="Titulo 2 21 24" xfId="27437" xr:uid="{FC74A9A2-1F2C-46E3-A9B6-9116708BB266}"/>
    <cellStyle name="Titulo 2 21 25" xfId="26374" xr:uid="{82337F0F-D272-48DA-BD23-D565458D91FB}"/>
    <cellStyle name="Titulo 2 21 26" xfId="29935" xr:uid="{F75165AC-D395-4327-8A72-3CE51A4913FC}"/>
    <cellStyle name="Titulo 2 21 3" xfId="13460" xr:uid="{31A9D622-0FF7-4D35-AB48-16A679A85994}"/>
    <cellStyle name="Título 2 21 3" xfId="22256" xr:uid="{32DC8DF1-F4F7-47F5-8449-D2688EEAE84E}"/>
    <cellStyle name="Titulo 2 21 4" xfId="15553" xr:uid="{EBC63650-0917-4CE9-B3D2-BF85D3A1A626}"/>
    <cellStyle name="Título 2 21 4" xfId="23074" xr:uid="{B3994175-FA33-4851-8F2B-4A05A45BFCC3}"/>
    <cellStyle name="Titulo 2 21 4 2" xfId="26685" xr:uid="{99FDB9B8-5DAA-413F-8E95-03FBA81C5C26}"/>
    <cellStyle name="Titulo 2 21 4 3" xfId="29398" xr:uid="{0D64A4FB-4FA3-44AE-928A-FF16EC1B8F56}"/>
    <cellStyle name="Titulo 2 21 4 4" xfId="32525" xr:uid="{17EA63E7-705D-4393-8E13-B4E9985CC0B9}"/>
    <cellStyle name="Titulo 2 21 5" xfId="14305" xr:uid="{F878655A-2E7A-4EA8-8623-125CE8CF1CBD}"/>
    <cellStyle name="Título 2 21 5" xfId="20877" xr:uid="{CA3D7315-855E-4C3A-BA66-3E4B01D1D9A2}"/>
    <cellStyle name="Titulo 2 21 5 2" xfId="21214" xr:uid="{24236C5C-CC2E-4B11-8985-7E0BDD240427}"/>
    <cellStyle name="Titulo 2 21 5 3" xfId="25760" xr:uid="{CFC276C5-C654-4C65-973A-22A60B2F3839}"/>
    <cellStyle name="Titulo 2 21 5 4" xfId="31332" xr:uid="{E513252A-AFEB-4EBF-8CD7-26F1CD0ED44E}"/>
    <cellStyle name="Titulo 2 21 6" xfId="15554" xr:uid="{0B5F92AF-CD58-4609-B353-2FE2A2B5FC3E}"/>
    <cellStyle name="Título 2 21 6" xfId="25435" xr:uid="{360E5753-2DAF-41EC-92DA-2B7092D205F2}"/>
    <cellStyle name="Titulo 2 21 6 2" xfId="26174" xr:uid="{F81E5EEE-821E-4159-8D23-8A937FB271DE}"/>
    <cellStyle name="Titulo 2 21 6 3" xfId="29399" xr:uid="{21BD421D-82E9-4F56-9A56-EB36EBB7A0AB}"/>
    <cellStyle name="Titulo 2 21 6 4" xfId="32526" xr:uid="{DC2DDCEA-06A5-4EE0-A45F-23AA4DBBDC43}"/>
    <cellStyle name="Titulo 2 21 7" xfId="14348" xr:uid="{7D616C3F-AE38-4657-8370-A916E2809BE0}"/>
    <cellStyle name="Título 2 21 7" xfId="25475" xr:uid="{DDF28A95-D3BE-4548-88F7-B80F7215661B}"/>
    <cellStyle name="Titulo 2 21 7 2" xfId="20474" xr:uid="{1FCA1A02-29C7-4638-9579-102DAEEBD0F1}"/>
    <cellStyle name="Titulo 2 21 7 3" xfId="19601" xr:uid="{DB51DDCD-49AE-459F-8507-001DBC388031}"/>
    <cellStyle name="Titulo 2 21 7 4" xfId="31372" xr:uid="{B8A9F596-DF24-47A0-8248-270E9A2F1D06}"/>
    <cellStyle name="Titulo 2 21 8" xfId="15593" xr:uid="{F9B4B9FC-459A-417F-BD80-F70B1C722375}"/>
    <cellStyle name="Título 2 21 8" xfId="18393" xr:uid="{254E95D3-5DC8-44A7-845A-428D520455E2}"/>
    <cellStyle name="Titulo 2 21 8 2" xfId="21917" xr:uid="{B37BA0D7-EAB2-4ED1-A7DE-23734D2D0CEB}"/>
    <cellStyle name="Titulo 2 21 8 3" xfId="29419" xr:uid="{1A774F8E-2623-4F06-A2DA-A38B4B9965C6}"/>
    <cellStyle name="Titulo 2 21 8 4" xfId="32565" xr:uid="{F589429D-C3E2-4168-B176-A5AC44533457}"/>
    <cellStyle name="Titulo 2 21 9" xfId="14312" xr:uid="{4C379CA9-108E-4D3B-BCC2-098F8EDD9002}"/>
    <cellStyle name="Título 2 21 9" xfId="19449" xr:uid="{B4C1639D-E85F-4D97-BA52-51E3CDE9C6B2}"/>
    <cellStyle name="Titulo 2 21 9 2" xfId="20462" xr:uid="{8BCA90BA-5DBF-4371-A2D4-BD7866F36D4D}"/>
    <cellStyle name="Titulo 2 21 9 3" xfId="27197" xr:uid="{E420595D-74E3-4299-81C1-950CCEFFDF26}"/>
    <cellStyle name="Titulo 2 21 9 4" xfId="31339" xr:uid="{6B7591CF-B09F-4EC6-A3A1-7E91E66340E2}"/>
    <cellStyle name="Titulo 2 22" xfId="8091" xr:uid="{C25BE666-2BCA-4B19-8128-0E0CEC16EC3F}"/>
    <cellStyle name="Título 2 22" xfId="8256" xr:uid="{26151F27-5252-43DF-A0F0-649BD82CE6B5}"/>
    <cellStyle name="Titulo 2 22 10" xfId="15684" xr:uid="{7DDDFE52-93E3-4CA3-AC45-89B7970CBFAC}"/>
    <cellStyle name="Título 2 22 10" xfId="18848" xr:uid="{4256AA93-A9E5-499E-AB0E-512BA47EE957}"/>
    <cellStyle name="Titulo 2 22 10 2" xfId="19887" xr:uid="{4A2F176B-FAEC-4A50-A6B7-26A36BEB3887}"/>
    <cellStyle name="Titulo 2 22 10 3" xfId="32656" xr:uid="{61CAC891-F938-483C-922B-19AA0339D0AF}"/>
    <cellStyle name="Titulo 2 22 11" xfId="16559" xr:uid="{7749BD92-C2AC-4A37-867C-F1FECC5AD60E}"/>
    <cellStyle name="Titulo 2 22 11 2" xfId="20908" xr:uid="{B0E7AAE8-BF8D-4E75-BA68-39C9B14E5602}"/>
    <cellStyle name="Titulo 2 22 11 3" xfId="33528" xr:uid="{68F9C50C-0DE3-43D1-90AC-43E397D1D2EB}"/>
    <cellStyle name="Titulo 2 22 12" xfId="15809" xr:uid="{513A0D57-62D2-451B-83FE-92E1B66F8075}"/>
    <cellStyle name="Titulo 2 22 12 2" xfId="18901" xr:uid="{1F600A8E-F0D6-4916-811C-8AFB13E565BA}"/>
    <cellStyle name="Titulo 2 22 12 3" xfId="32781" xr:uid="{4F268240-6F06-422F-810E-ACFF8FD033C3}"/>
    <cellStyle name="Titulo 2 22 13" xfId="16599" xr:uid="{BE1EB416-68DE-428C-B155-4A1A501BA7C8}"/>
    <cellStyle name="Titulo 2 22 13 2" xfId="20741" xr:uid="{09161CAF-484C-4E7C-8338-B0CD443D63A3}"/>
    <cellStyle name="Titulo 2 22 13 3" xfId="33568" xr:uid="{9DA1E488-BD8D-46BD-A6E4-5E25542C1E13}"/>
    <cellStyle name="Titulo 2 22 14" xfId="15916" xr:uid="{0F9A3839-7E7F-4355-B8A2-98B1F910024B}"/>
    <cellStyle name="Titulo 2 22 14 2" xfId="19073" xr:uid="{ADB4C8ED-1EA9-44EB-8AF9-C909EFC4A4B0}"/>
    <cellStyle name="Titulo 2 22 14 3" xfId="32888" xr:uid="{855E8C7A-A87E-41E3-9138-6D78FAC1E25D}"/>
    <cellStyle name="Titulo 2 22 15" xfId="16748" xr:uid="{5A02AA03-4E00-41C7-B3FB-3F53548035C6}"/>
    <cellStyle name="Titulo 2 22 15 2" xfId="27717" xr:uid="{D98A1674-A9A8-4D5F-9222-C50003896BFA}"/>
    <cellStyle name="Titulo 2 22 15 3" xfId="33717" xr:uid="{4E69635C-89B7-483D-B318-E31A768AF6E4}"/>
    <cellStyle name="Titulo 2 22 16" xfId="18008" xr:uid="{E5E74C6F-F5BD-4BC6-A09A-93E56C67AE6B}"/>
    <cellStyle name="Titulo 2 22 16 2" xfId="28926" xr:uid="{8EA0786B-2BF8-4ED7-94F2-A81F1C28D7D7}"/>
    <cellStyle name="Titulo 2 22 16 3" xfId="34931" xr:uid="{CF1430C3-9008-42E2-A8AC-52722AB5A5EA}"/>
    <cellStyle name="Titulo 2 22 17" xfId="17861" xr:uid="{5131B0A6-2711-4E50-9D0A-7EB88A5D3607}"/>
    <cellStyle name="Titulo 2 22 17 2" xfId="28830" xr:uid="{682446FB-2D8C-4627-8941-6ADFCC44A329}"/>
    <cellStyle name="Titulo 2 22 17 3" xfId="34830" xr:uid="{76E4A9A9-34AE-4A31-B9FA-037555B33C31}"/>
    <cellStyle name="Titulo 2 22 18" xfId="22257" xr:uid="{C98B5C05-D1C6-47C2-9805-2CB6D0C1E62F}"/>
    <cellStyle name="Titulo 2 22 19" xfId="23075" xr:uid="{1CC78AC1-CF24-4FDB-A018-5ECAB28CCD91}"/>
    <cellStyle name="Titulo 2 22 2" xfId="9176" xr:uid="{9276607F-F145-4DD1-AF11-1A0B42C8D27F}"/>
    <cellStyle name="Título 2 22 2" xfId="13463" xr:uid="{AA457B98-54F7-4AC4-9AB2-40EB03913A37}"/>
    <cellStyle name="Titulo 2 22 2 10" xfId="15815" xr:uid="{BB91362A-E499-4E47-88B7-57B1EAD14230}"/>
    <cellStyle name="Titulo 2 22 2 10 2" xfId="23554" xr:uid="{56B3F989-06FF-4CBC-8436-72A580F50FCF}"/>
    <cellStyle name="Titulo 2 22 2 10 3" xfId="32787" xr:uid="{5C07CDD1-252D-45D7-AD6D-E4B945E9FFD8}"/>
    <cellStyle name="Titulo 2 22 2 11" xfId="16607" xr:uid="{659C51A0-3234-42F7-8846-68A6D76E5048}"/>
    <cellStyle name="Titulo 2 22 2 11 2" xfId="21159" xr:uid="{DFD951D9-647A-40EF-A282-7D586855E995}"/>
    <cellStyle name="Titulo 2 22 2 11 3" xfId="33576" xr:uid="{711FDB61-4FAD-47F9-A1E5-E046E989B29F}"/>
    <cellStyle name="Titulo 2 22 2 12" xfId="15922" xr:uid="{38BF08F2-9EC3-49C0-B0B9-40C902FB48F4}"/>
    <cellStyle name="Titulo 2 22 2 12 2" xfId="22545" xr:uid="{B1D0DAEA-C34F-4330-A126-7A51959205BB}"/>
    <cellStyle name="Titulo 2 22 2 12 3" xfId="32894" xr:uid="{BE203B09-8FD9-4E26-93CB-856AA0B8900E}"/>
    <cellStyle name="Titulo 2 22 2 13" xfId="16758" xr:uid="{6CFA7EAC-D16D-44AF-98B6-825A4CD70343}"/>
    <cellStyle name="Titulo 2 22 2 13 2" xfId="27727" xr:uid="{189B9DE9-C25E-47CC-A161-20C3FECE3689}"/>
    <cellStyle name="Titulo 2 22 2 13 3" xfId="33727" xr:uid="{9BB7BDB9-ADF8-4D61-94E5-B6DF7A2D6008}"/>
    <cellStyle name="Titulo 2 22 2 14" xfId="18009" xr:uid="{FC0C097F-FD31-4DD0-9C6D-DE99FDF8D394}"/>
    <cellStyle name="Titulo 2 22 2 14 2" xfId="28927" xr:uid="{07660DFC-6D95-4CB4-A21F-9C24ECB5127B}"/>
    <cellStyle name="Titulo 2 22 2 14 3" xfId="34932" xr:uid="{CF6EE716-63DC-4CFD-AD47-CFABFAFF2463}"/>
    <cellStyle name="Titulo 2 22 2 15" xfId="17860" xr:uid="{3212FCF4-E653-4350-B368-45D2AA32E6DA}"/>
    <cellStyle name="Titulo 2 22 2 15 2" xfId="28829" xr:uid="{04401ECB-F921-4089-B786-11846B624375}"/>
    <cellStyle name="Titulo 2 22 2 15 3" xfId="34829" xr:uid="{3CD43FBA-20CE-4CBD-B452-C423AEF26092}"/>
    <cellStyle name="Titulo 2 22 2 16" xfId="26864" xr:uid="{8088B032-3402-4DE1-8377-79D4C9A977F0}"/>
    <cellStyle name="Titulo 2 22 2 16 2" xfId="37652" xr:uid="{F55C3DFA-22D0-4D90-A4C0-D03DC8999F80}"/>
    <cellStyle name="Titulo 2 22 2 2" xfId="15558" xr:uid="{99D50F95-FAC8-4C06-8F0D-4C0BEDCB3629}"/>
    <cellStyle name="Titulo 2 22 2 2 2" xfId="26173" xr:uid="{B208D044-80AC-42F8-B118-C4E2BA6C7C79}"/>
    <cellStyle name="Titulo 2 22 2 2 3" xfId="32530" xr:uid="{43238D44-2976-45F1-B9C9-F9FC6A922673}"/>
    <cellStyle name="Titulo 2 22 2 3" xfId="14071" xr:uid="{2E77F27E-42F5-49F9-A24F-479562A982E2}"/>
    <cellStyle name="Titulo 2 22 2 3 2" xfId="21370" xr:uid="{7B2993E1-942B-49BF-8D85-FEC6811C48DB}"/>
    <cellStyle name="Titulo 2 22 2 3 3" xfId="31162" xr:uid="{47C9BEB3-B892-4BAD-A9F0-C7E6001AD4A2}"/>
    <cellStyle name="Titulo 2 22 2 4" xfId="15562" xr:uid="{71BA80D1-B4A1-40CF-AD39-95B55CC39273}"/>
    <cellStyle name="Titulo 2 22 2 4 2" xfId="26172" xr:uid="{1EE68B0E-1658-4040-B048-5B91988178D3}"/>
    <cellStyle name="Titulo 2 22 2 4 3" xfId="32534" xr:uid="{0E1A1853-2210-4039-8145-F1EDE183FF81}"/>
    <cellStyle name="Titulo 2 22 2 5" xfId="14338" xr:uid="{EB20F03F-E9DC-4144-8689-D2266123692C}"/>
    <cellStyle name="Titulo 2 22 2 5 2" xfId="20471" xr:uid="{0F5DA1AE-FA37-4FDD-B65F-159E039A8E57}"/>
    <cellStyle name="Titulo 2 22 2 5 3" xfId="31362" xr:uid="{09AD0350-11F4-4CD0-A834-9E2C577DDDA6}"/>
    <cellStyle name="Titulo 2 22 2 6" xfId="15607" xr:uid="{7B3F3BF5-6E76-43EE-8C95-E526153310B7}"/>
    <cellStyle name="Titulo 2 22 2 6 2" xfId="18190" xr:uid="{1BD43825-386C-40FC-AAA3-EF29AB68E775}"/>
    <cellStyle name="Titulo 2 22 2 6 3" xfId="32579" xr:uid="{2F27FF19-40CD-458E-844C-040547ABF50F}"/>
    <cellStyle name="Titulo 2 22 2 7" xfId="16494" xr:uid="{DCD5A70E-1F0C-4838-ADDC-DF434644BE32}"/>
    <cellStyle name="Titulo 2 22 2 7 2" xfId="18377" xr:uid="{834E3AA1-D7B9-48AA-9B1D-1F7875D688D4}"/>
    <cellStyle name="Titulo 2 22 2 7 3" xfId="33463" xr:uid="{B402891D-BBEC-40E5-A84E-A5AAEF79C794}"/>
    <cellStyle name="Titulo 2 22 2 8" xfId="15688" xr:uid="{4FBC274E-06D0-482C-BDB9-73F7E6148AA1}"/>
    <cellStyle name="Titulo 2 22 2 8 2" xfId="18588" xr:uid="{55E34DE3-0CAF-4E25-A206-5699E2A65F28}"/>
    <cellStyle name="Titulo 2 22 2 8 3" xfId="32660" xr:uid="{DF018047-956F-4E18-927A-3A2B8BEB395C}"/>
    <cellStyle name="Titulo 2 22 2 9" xfId="16563" xr:uid="{9F05B13D-ACBF-4E20-8F9A-58CDBA5AAAFB}"/>
    <cellStyle name="Titulo 2 22 2 9 2" xfId="19731" xr:uid="{43CF2A0C-9F10-4BD2-9CED-A9B23BE3A9BE}"/>
    <cellStyle name="Titulo 2 22 2 9 3" xfId="33532" xr:uid="{6020464C-CECB-40E2-9CCA-F2A608FA6329}"/>
    <cellStyle name="Titulo 2 22 20" xfId="21717" xr:uid="{29B72C81-E2ED-471D-B295-F50BAADA0792}"/>
    <cellStyle name="Titulo 2 22 21" xfId="25512" xr:uid="{9E5E39E5-6C0D-4EB2-9A6A-5FE2BCDA7458}"/>
    <cellStyle name="Titulo 2 22 21 2" xfId="21179" xr:uid="{5C3175AE-48AD-4534-9A8D-D0F03200E494}"/>
    <cellStyle name="Titulo 2 22 21 3" xfId="36801" xr:uid="{D92FC1F5-8157-4383-9C86-F1B6B2FD2CF5}"/>
    <cellStyle name="Titulo 2 22 22" xfId="24372" xr:uid="{F101155B-0C0C-4BD4-A5CA-3F6F3B0B2D4E}"/>
    <cellStyle name="Titulo 2 22 22 2" xfId="26779" xr:uid="{DBD29281-494E-4FD8-AB76-96DBAD840C34}"/>
    <cellStyle name="Titulo 2 22 22 2 2" xfId="37572" xr:uid="{1000546A-45C7-47E9-AB42-74D690FA4B79}"/>
    <cellStyle name="Titulo 2 22 23" xfId="19498" xr:uid="{F1C5AECB-16E1-4AEC-8FE9-A7142F42CCB7}"/>
    <cellStyle name="Titulo 2 22 24" xfId="19163" xr:uid="{980D0218-F025-4907-A2F0-2195AB09F9C2}"/>
    <cellStyle name="Titulo 2 22 25" xfId="26745" xr:uid="{10D9CF60-4D31-4A3B-9E51-7AB05918F091}"/>
    <cellStyle name="Titulo 2 22 26" xfId="29919" xr:uid="{2D79178E-73B0-44D9-A180-98E5AA9AAAB8}"/>
    <cellStyle name="Titulo 2 22 3" xfId="13462" xr:uid="{54B0CCE9-5BE1-4A0B-8935-8CCC67DCE291}"/>
    <cellStyle name="Título 2 22 3" xfId="22258" xr:uid="{9C186D2B-4577-4A5E-ABC8-60E274E6C5AF}"/>
    <cellStyle name="Titulo 2 22 4" xfId="15557" xr:uid="{0B9ACBDA-F4E6-4A3D-8FAF-5FE749FADDB4}"/>
    <cellStyle name="Título 2 22 4" xfId="23076" xr:uid="{8F8A7A7F-1496-48CD-A505-712FCEF09205}"/>
    <cellStyle name="Titulo 2 22 4 2" xfId="26684" xr:uid="{0F39B9C8-9E79-45C9-9B07-CFB3E6E48614}"/>
    <cellStyle name="Titulo 2 22 4 3" xfId="29400" xr:uid="{C899FB5D-A314-4940-81F2-8E9A1615D178}"/>
    <cellStyle name="Titulo 2 22 4 4" xfId="32529" xr:uid="{FF0408AA-464B-44BC-A9FC-8E6F3BE7655A}"/>
    <cellStyle name="Titulo 2 22 5" xfId="14072" xr:uid="{3A2A2C27-0556-4544-A30A-63AAA3D33BCC}"/>
    <cellStyle name="Título 2 22 5" xfId="22444" xr:uid="{011FDC17-4EBC-4402-B7C7-AD244FD2A7AD}"/>
    <cellStyle name="Titulo 2 22 5 2" xfId="23608" xr:uid="{4212E335-5D17-46CA-9447-149ACEF790E8}"/>
    <cellStyle name="Titulo 2 22 5 3" xfId="18541" xr:uid="{A3FA25E2-B0B2-4B23-8C66-FD7C893429FA}"/>
    <cellStyle name="Titulo 2 22 5 4" xfId="31163" xr:uid="{04B08396-6825-47C7-B583-46BFD96CAF53}"/>
    <cellStyle name="Titulo 2 22 6" xfId="15559" xr:uid="{5D7E58AF-A3D5-4C46-B697-5A2D5BF0F309}"/>
    <cellStyle name="Título 2 22 6" xfId="25613" xr:uid="{56FB170F-3222-44EF-ACB0-C489C4528089}"/>
    <cellStyle name="Titulo 2 22 6 2" xfId="25758" xr:uid="{1985C4C7-4936-4B93-B54F-8F80144FEB3D}"/>
    <cellStyle name="Titulo 2 22 6 3" xfId="29401" xr:uid="{6E750A97-22E0-4D92-811E-5554CEA43689}"/>
    <cellStyle name="Titulo 2 22 6 4" xfId="32531" xr:uid="{52DDBF4F-82B2-44D6-97B8-44F0872B8D84}"/>
    <cellStyle name="Titulo 2 22 7" xfId="14351" xr:uid="{5AA9D77F-7FBA-45B8-94F0-82F4C0CC10B5}"/>
    <cellStyle name="Título 2 22 7" xfId="24065" xr:uid="{78CB75EA-FAC2-4A32-B5D5-8991E2268BDC}"/>
    <cellStyle name="Titulo 2 22 7 2" xfId="19391" xr:uid="{138F110B-B4CD-4C0A-8BD3-ABB476408FF8}"/>
    <cellStyle name="Titulo 2 22 7 3" xfId="19269" xr:uid="{F0B3E025-F837-4860-9009-ED0DC171AE17}"/>
    <cellStyle name="Titulo 2 22 7 4" xfId="31375" xr:uid="{DB3A8236-DF5B-4E6F-90C7-F05E9CD41AB6}"/>
    <cellStyle name="Titulo 2 22 8" xfId="15603" xr:uid="{3B726812-D9DA-4D47-B7FC-E02867D0C682}"/>
    <cellStyle name="Título 2 22 8" xfId="23277" xr:uid="{BCF80ECA-34ED-4FEC-8BE7-42FE39E368C3}"/>
    <cellStyle name="Titulo 2 22 8 2" xfId="18723" xr:uid="{D920EF8B-B97D-433F-83EF-38A980B96743}"/>
    <cellStyle name="Titulo 2 22 8 3" xfId="29424" xr:uid="{B5082718-9DA6-4CA2-B454-855C55E5C8C7}"/>
    <cellStyle name="Titulo 2 22 8 4" xfId="32575" xr:uid="{E823D7BC-B018-493D-AD3F-A81F2615EB91}"/>
    <cellStyle name="Titulo 2 22 9" xfId="16491" xr:uid="{76E5B2E2-DD47-4A7F-88B8-8F244FC3718A}"/>
    <cellStyle name="Título 2 22 9" xfId="26334" xr:uid="{DB5FED21-D33D-4485-911E-E05C772E9554}"/>
    <cellStyle name="Titulo 2 22 9 2" xfId="19431" xr:uid="{BBC3798B-4098-4CF3-B4C9-436A1345F661}"/>
    <cellStyle name="Titulo 2 22 9 3" xfId="29572" xr:uid="{F16AE63D-6E5B-4034-9D6D-A4ACF260F23D}"/>
    <cellStyle name="Titulo 2 22 9 4" xfId="33460" xr:uid="{D7E17E5E-FDF3-4ED4-8CA9-469A7C0E44B4}"/>
    <cellStyle name="Titulo 2 23" xfId="8066" xr:uid="{9D1AB87B-6083-4DF1-9255-6E1BD7F1903B}"/>
    <cellStyle name="Título 2 23" xfId="7993" xr:uid="{573B6087-2330-4624-A4DB-88206F320BA9}"/>
    <cellStyle name="Titulo 2 23 10" xfId="15689" xr:uid="{B11943F0-1298-4877-A802-9002C97AB536}"/>
    <cellStyle name="Título 2 23 10" xfId="21814" xr:uid="{70EC21F0-385F-4FE7-AFE0-8EB221A8555C}"/>
    <cellStyle name="Titulo 2 23 10 2" xfId="22504" xr:uid="{1D35B79E-55FC-4921-9F46-73723C1BB9CB}"/>
    <cellStyle name="Titulo 2 23 10 3" xfId="32661" xr:uid="{9FA65918-A56F-4E9D-8AD8-A0C63EDFFACA}"/>
    <cellStyle name="Titulo 2 23 11" xfId="16567" xr:uid="{E800916A-708D-47C8-A7CE-388A690FB961}"/>
    <cellStyle name="Titulo 2 23 11 2" xfId="18866" xr:uid="{AFA0728B-E6DC-4DDB-912E-B27A2FC801D5}"/>
    <cellStyle name="Titulo 2 23 11 3" xfId="33536" xr:uid="{F4FC99D6-6CB4-48B4-9878-E353ABEE92BC}"/>
    <cellStyle name="Titulo 2 23 12" xfId="15823" xr:uid="{0761B5F4-B050-4E84-84CB-6C7C85688B44}"/>
    <cellStyle name="Titulo 2 23 12 2" xfId="23562" xr:uid="{38631292-B324-44BF-A6B1-7335648D50A3}"/>
    <cellStyle name="Titulo 2 23 12 3" xfId="32795" xr:uid="{AE6BAA81-B93E-4D29-BD47-D354DD9EAF33}"/>
    <cellStyle name="Titulo 2 23 13" xfId="16624" xr:uid="{DEFCD9A9-269E-4520-BC13-1EDF8379A8DD}"/>
    <cellStyle name="Titulo 2 23 13 2" xfId="20744" xr:uid="{441995B3-A90A-4C57-90B9-BF30170DCD8A}"/>
    <cellStyle name="Titulo 2 23 13 3" xfId="33593" xr:uid="{8717880B-5181-4724-AD9F-8C2E5EF9207F}"/>
    <cellStyle name="Titulo 2 23 14" xfId="15927" xr:uid="{026C19DC-2600-4BD1-98C2-3EC6A6C3EA1D}"/>
    <cellStyle name="Titulo 2 23 14 2" xfId="21391" xr:uid="{4D9B3C2E-8E8D-44FC-941D-3F9563ECD1EF}"/>
    <cellStyle name="Titulo 2 23 14 3" xfId="32899" xr:uid="{D4AE641F-EA28-4173-B5CD-8E960D11F37E}"/>
    <cellStyle name="Titulo 2 23 15" xfId="16765" xr:uid="{49B02C77-BB6C-4FEF-90D8-467E9F9C7F8E}"/>
    <cellStyle name="Titulo 2 23 15 2" xfId="27734" xr:uid="{2AB97F82-FF2C-46A3-A8FA-E5A0691D23E7}"/>
    <cellStyle name="Titulo 2 23 15 3" xfId="33734" xr:uid="{B457CB15-9C7D-4375-9C4E-DBFA77F57BFB}"/>
    <cellStyle name="Titulo 2 23 16" xfId="18010" xr:uid="{8D6FFB31-BEAC-448C-86B5-B2AB4A6A4D3E}"/>
    <cellStyle name="Titulo 2 23 16 2" xfId="28928" xr:uid="{B10E8A86-D6B8-4B8D-B06A-0B55B122AF9B}"/>
    <cellStyle name="Titulo 2 23 16 3" xfId="34933" xr:uid="{EC70D742-D601-4FB6-9324-FF71D4A5AC21}"/>
    <cellStyle name="Titulo 2 23 17" xfId="17859" xr:uid="{AA08D85D-A6BD-4BCF-9CE8-7C87D53E154E}"/>
    <cellStyle name="Titulo 2 23 17 2" xfId="28828" xr:uid="{23CED34B-04BA-4D82-B242-89861CB20ADF}"/>
    <cellStyle name="Titulo 2 23 17 3" xfId="34828" xr:uid="{DE54890F-5332-422F-9B67-D0CB66C83936}"/>
    <cellStyle name="Titulo 2 23 18" xfId="22259" xr:uid="{9B729915-A260-484C-92DA-AF10F42DD307}"/>
    <cellStyle name="Titulo 2 23 19" xfId="23077" xr:uid="{5E93FDC6-D5DE-4F0D-AFCD-1EA49800A5D3}"/>
    <cellStyle name="Titulo 2 23 2" xfId="8769" xr:uid="{6B5F833D-BEF1-4793-A67A-E62EC46944B9}"/>
    <cellStyle name="Título 2 23 2" xfId="13465" xr:uid="{F349C11B-2373-4D2B-BEEB-127436D3E1FE}"/>
    <cellStyle name="Titulo 2 23 2 10" xfId="15829" xr:uid="{1C2857D3-663B-4BA0-B56B-D94473F04A7B}"/>
    <cellStyle name="Titulo 2 23 2 10 2" xfId="21330" xr:uid="{CBBF5115-C566-4007-9DD2-F511D3188CE7}"/>
    <cellStyle name="Titulo 2 23 2 10 3" xfId="32801" xr:uid="{32C2483E-5479-41F8-A864-A6910EF48D51}"/>
    <cellStyle name="Titulo 2 23 2 11" xfId="16636" xr:uid="{2E8C14DC-3C77-4154-AF7C-014379D891EA}"/>
    <cellStyle name="Titulo 2 23 2 11 2" xfId="19467" xr:uid="{4EE26493-609D-4BA7-8E9B-B1D33F8DF60F}"/>
    <cellStyle name="Titulo 2 23 2 11 3" xfId="33605" xr:uid="{697007B1-96F6-49D8-B04D-8E4CDB135F43}"/>
    <cellStyle name="Titulo 2 23 2 12" xfId="15932" xr:uid="{62133919-7A1C-4251-A8AB-A85263A911EC}"/>
    <cellStyle name="Titulo 2 23 2 12 2" xfId="18355" xr:uid="{26CA75FA-A5DF-432D-B853-6B7919C21A06}"/>
    <cellStyle name="Titulo 2 23 2 12 3" xfId="32904" xr:uid="{A48026EE-C4B3-4674-8AE4-169F3752A9FF}"/>
    <cellStyle name="Titulo 2 23 2 13" xfId="16770" xr:uid="{2016A826-10B8-4B14-998B-FBF541F67BE8}"/>
    <cellStyle name="Titulo 2 23 2 13 2" xfId="27739" xr:uid="{C91E0293-0F53-4E3E-B1BB-518610331D66}"/>
    <cellStyle name="Titulo 2 23 2 13 3" xfId="33739" xr:uid="{64399B77-B454-4232-B1E2-05F2A5C8FE11}"/>
    <cellStyle name="Titulo 2 23 2 14" xfId="18011" xr:uid="{B4A4DDA8-AECC-4530-A75F-2173BFC564BC}"/>
    <cellStyle name="Titulo 2 23 2 14 2" xfId="28929" xr:uid="{C5F98B1D-B30E-4C93-A1FC-1D41121F3B37}"/>
    <cellStyle name="Titulo 2 23 2 14 3" xfId="34934" xr:uid="{19FD3372-E029-46F0-8EC1-CBC46631A6D1}"/>
    <cellStyle name="Titulo 2 23 2 15" xfId="17858" xr:uid="{D96388E3-8F1B-4045-82B5-27F773604AAE}"/>
    <cellStyle name="Titulo 2 23 2 15 2" xfId="28827" xr:uid="{5A15E33E-B0FB-4427-9EE8-A87E9EFCBB3B}"/>
    <cellStyle name="Titulo 2 23 2 15 3" xfId="34827" xr:uid="{D96FA87D-06D5-4A00-B202-7152B43622DE}"/>
    <cellStyle name="Titulo 2 23 2 16" xfId="18701" xr:uid="{BE1ACAE1-795E-45DA-88E9-788F32F68993}"/>
    <cellStyle name="Titulo 2 23 2 16 2" xfId="35282" xr:uid="{39EC5D03-902A-47D0-B1EF-57FF6986DFA0}"/>
    <cellStyle name="Titulo 2 23 2 2" xfId="15561" xr:uid="{EF8506D3-4D79-4763-985A-6166F36EEF38}"/>
    <cellStyle name="Titulo 2 23 2 2 2" xfId="26683" xr:uid="{8455D031-BB1F-401F-AEF1-8D5D7FE596B2}"/>
    <cellStyle name="Titulo 2 23 2 2 3" xfId="32533" xr:uid="{F38E5730-383C-4ED8-BD43-C30A3AF81BFF}"/>
    <cellStyle name="Titulo 2 23 2 3" xfId="14333" xr:uid="{41BF0A09-8B7A-4DCD-BF5F-709852F25F5E}"/>
    <cellStyle name="Titulo 2 23 2 3 2" xfId="22122" xr:uid="{984D01DA-868D-4163-9449-3F8766F1C80B}"/>
    <cellStyle name="Titulo 2 23 2 3 3" xfId="31357" xr:uid="{76D3B9B7-3369-49B3-AF7F-FD4D14247402}"/>
    <cellStyle name="Titulo 2 23 2 4" xfId="15568" xr:uid="{40D7951E-0BF7-4742-980E-98E56CD3AA93}"/>
    <cellStyle name="Titulo 2 23 2 4 2" xfId="26171" xr:uid="{7FFAE1DE-9337-4041-BA5C-CFF6F58FC53C}"/>
    <cellStyle name="Titulo 2 23 2 4 3" xfId="32540" xr:uid="{6BCF5B37-6166-40E8-8B45-897F5363744A}"/>
    <cellStyle name="Titulo 2 23 2 5" xfId="14058" xr:uid="{4A053BF1-7C6A-4F2F-AF83-65FE11B165FE}"/>
    <cellStyle name="Titulo 2 23 2 5 2" xfId="18464" xr:uid="{7BF71AD1-01CE-4FAD-B133-DA1967874A8F}"/>
    <cellStyle name="Titulo 2 23 2 5 3" xfId="31150" xr:uid="{C06B6280-6124-4F7F-BE79-A91C23100FB7}"/>
    <cellStyle name="Titulo 2 23 2 6" xfId="15613" xr:uid="{1E03BFCB-A9C4-4C86-B4C2-B8E551EEA5BF}"/>
    <cellStyle name="Titulo 2 23 2 6 2" xfId="19309" xr:uid="{38645D82-E7B3-4964-B8CA-990B33BA24E4}"/>
    <cellStyle name="Titulo 2 23 2 6 3" xfId="32585" xr:uid="{3F883D93-9B55-48B3-AA6F-DBCCB9184F03}"/>
    <cellStyle name="Titulo 2 23 2 7" xfId="16496" xr:uid="{D97C8342-48D0-4A9B-8970-DB2C7B1C7A89}"/>
    <cellStyle name="Titulo 2 23 2 7 2" xfId="19942" xr:uid="{74EA3C9E-3521-4870-833C-5041E5AED913}"/>
    <cellStyle name="Titulo 2 23 2 7 3" xfId="33465" xr:uid="{D8A1A37B-0BFF-4EAF-A32A-2E6AA8D5FB4A}"/>
    <cellStyle name="Titulo 2 23 2 8" xfId="15690" xr:uid="{5C550A8F-C3FC-4C1A-BD1D-38F112E5C90B}"/>
    <cellStyle name="Titulo 2 23 2 8 2" xfId="22505" xr:uid="{09BEB022-09EA-4025-962E-A2B1C4E9D59E}"/>
    <cellStyle name="Titulo 2 23 2 8 3" xfId="32662" xr:uid="{FE3BABEE-FAD1-4EB0-BBEA-FF681AC7A036}"/>
    <cellStyle name="Titulo 2 23 2 9" xfId="16568" xr:uid="{A576AD44-3E87-463B-BBD1-B51DBF10ABAD}"/>
    <cellStyle name="Titulo 2 23 2 9 2" xfId="20546" xr:uid="{85C48241-F86F-4BD2-BE8A-6C05E341D4D9}"/>
    <cellStyle name="Titulo 2 23 2 9 3" xfId="33537" xr:uid="{1935B59E-1C7F-4961-AEE4-57AD9E1E59F3}"/>
    <cellStyle name="Titulo 2 23 20" xfId="19040" xr:uid="{80A4310C-939E-4A51-93D4-7CE09A9BAE3B}"/>
    <cellStyle name="Titulo 2 23 21" xfId="25492" xr:uid="{90FD6941-59DB-438F-9D54-F2D82581D6BF}"/>
    <cellStyle name="Titulo 2 23 21 2" xfId="21774" xr:uid="{EADC51E6-BF15-4BBB-806D-0A32AAA8DED9}"/>
    <cellStyle name="Titulo 2 23 21 3" xfId="36789" xr:uid="{0BC0EB52-600F-484F-A3B2-35C9B1769B0B}"/>
    <cellStyle name="Titulo 2 23 22" xfId="24388" xr:uid="{7548B35F-B8FB-44B9-9CFC-486CB8321E0F}"/>
    <cellStyle name="Titulo 2 23 22 2" xfId="27022" xr:uid="{8873CE00-E545-4DD4-B43F-99B3B4A980ED}"/>
    <cellStyle name="Titulo 2 23 22 2 2" xfId="37787" xr:uid="{B3F4F9D4-715C-469E-849B-8412BB04074F}"/>
    <cellStyle name="Titulo 2 23 23" xfId="23275" xr:uid="{CFE44E01-7B0C-4795-AB5A-18C4927DF396}"/>
    <cellStyle name="Titulo 2 23 24" xfId="27436" xr:uid="{6B9D8313-36CF-4FBD-978C-901ED48695A0}"/>
    <cellStyle name="Titulo 2 23 25" xfId="18403" xr:uid="{D2C9D87C-6E9E-4A3D-AC81-A08EF771307A}"/>
    <cellStyle name="Titulo 2 23 26" xfId="29908" xr:uid="{87EE1238-22D8-40CC-8F0D-6583F1A01BE4}"/>
    <cellStyle name="Titulo 2 23 3" xfId="13464" xr:uid="{FD13140C-71B5-4930-8A59-F61BBBE7DAC2}"/>
    <cellStyle name="Título 2 23 3" xfId="22260" xr:uid="{82D1C25A-066F-40AF-8FF5-B98B4138D28F}"/>
    <cellStyle name="Titulo 2 23 4" xfId="15560" xr:uid="{6DB59C8C-30EF-43D5-A84E-2F18A716C3AA}"/>
    <cellStyle name="Título 2 23 4" xfId="23078" xr:uid="{DC1E2BD6-A907-4D88-927B-D913D5AFE81C}"/>
    <cellStyle name="Titulo 2 23 4 2" xfId="20715" xr:uid="{9B425F1C-59A4-4039-84B8-8971A2B49F3A}"/>
    <cellStyle name="Titulo 2 23 4 3" xfId="29402" xr:uid="{EE3772BE-6B3E-474F-A7D0-3F149591FA94}"/>
    <cellStyle name="Titulo 2 23 4 4" xfId="32532" xr:uid="{561F38ED-C775-425C-896A-5C6565370FF4}"/>
    <cellStyle name="Titulo 2 23 5" xfId="14070" xr:uid="{F5890C32-8D15-415A-A0BC-47755201BC09}"/>
    <cellStyle name="Título 2 23 5" xfId="19845" xr:uid="{7BC23443-BC67-4A2B-BC4F-9787893FA086}"/>
    <cellStyle name="Titulo 2 23 5 2" xfId="23609" xr:uid="{EC1F2567-A54B-428F-A46A-710AD3BA08DA}"/>
    <cellStyle name="Titulo 2 23 5 3" xfId="22171" xr:uid="{B630EA57-1103-48BA-AF3F-7A1C10410057}"/>
    <cellStyle name="Titulo 2 23 5 4" xfId="31161" xr:uid="{DF976EEE-E563-48B6-B307-45460A19F09D}"/>
    <cellStyle name="Titulo 2 23 6" xfId="15565" xr:uid="{A91B0B78-455A-4876-A5F7-ADB62C7AA993}"/>
    <cellStyle name="Título 2 23 6" xfId="25436" xr:uid="{CCE491BF-9F3C-4001-9659-2713464F4EED}"/>
    <cellStyle name="Titulo 2 23 6 2" xfId="26682" xr:uid="{3C6C2C9F-93F1-4A33-B40E-4E5782E5F330}"/>
    <cellStyle name="Titulo 2 23 6 3" xfId="29404" xr:uid="{A31B37DE-545C-4768-8C41-BA21D7B1DBF4}"/>
    <cellStyle name="Titulo 2 23 6 4" xfId="32537" xr:uid="{DAE3D3D2-B313-4ECF-A57B-F6CDB03B5B37}"/>
    <cellStyle name="Titulo 2 23 7" xfId="14355" xr:uid="{C4F5E0F4-81A3-4D0A-838E-D6EC652F494D}"/>
    <cellStyle name="Título 2 23 7" xfId="25371" xr:uid="{5BB9155A-A927-4797-A53B-EECE7381F59A}"/>
    <cellStyle name="Titulo 2 23 7 2" xfId="20480" xr:uid="{4A45D061-C92D-478F-8D88-9F2A863CE19F}"/>
    <cellStyle name="Titulo 2 23 7 3" xfId="18880" xr:uid="{33BA92FD-CBF9-442F-A186-E5A7AC22F69C}"/>
    <cellStyle name="Titulo 2 23 7 4" xfId="31379" xr:uid="{1125D5CE-C540-4009-A3BE-4B1E22B95E51}"/>
    <cellStyle name="Titulo 2 23 8" xfId="15610" xr:uid="{A6C439FE-D3C9-4B07-AECC-ABC9DD0FF9DE}"/>
    <cellStyle name="Título 2 23 8" xfId="19326" xr:uid="{A04921AB-D724-422D-9748-7A6733E6A65F}"/>
    <cellStyle name="Titulo 2 23 8 2" xfId="20381" xr:uid="{EFD041AB-D0C1-4012-BD30-41417D1A5F49}"/>
    <cellStyle name="Titulo 2 23 8 3" xfId="29427" xr:uid="{20D688A6-5384-4A79-89E8-745D9FB90B0C}"/>
    <cellStyle name="Titulo 2 23 8 4" xfId="32582" xr:uid="{65E2637B-4AEC-4394-83EC-596FD6615097}"/>
    <cellStyle name="Titulo 2 23 9" xfId="16495" xr:uid="{62BC8103-C2C1-4984-ACE9-78AF4E30E1B2}"/>
    <cellStyle name="Título 2 23 9" xfId="22967" xr:uid="{CC68BE18-F138-4594-9D55-D1A76EFBD9C9}"/>
    <cellStyle name="Titulo 2 23 9 2" xfId="20014" xr:uid="{DEFC1F3A-D178-454B-B047-1CEE946DE5B3}"/>
    <cellStyle name="Titulo 2 23 9 3" xfId="29574" xr:uid="{25532F84-18E7-454A-83AE-0F0B1F3B9764}"/>
    <cellStyle name="Titulo 2 23 9 4" xfId="33464" xr:uid="{9A2A9BE4-C6E1-4FB6-B0C6-526780F38030}"/>
    <cellStyle name="Titulo 2 24" xfId="8224" xr:uid="{992070F8-965B-4A2A-9821-9008A804B2DF}"/>
    <cellStyle name="Título 2 24" xfId="8054" xr:uid="{D8F51BAB-75A6-46B0-891F-311BB6ED9905}"/>
    <cellStyle name="Titulo 2 24 10" xfId="15696" xr:uid="{8B3F74BE-37EA-4086-90E9-D354AD127AD1}"/>
    <cellStyle name="Título 2 24 10" xfId="23638" xr:uid="{A5DB58B3-74BD-42DD-8726-6149A80C74ED}"/>
    <cellStyle name="Titulo 2 24 10 2" xfId="21319" xr:uid="{08AD2E2F-60DA-4EA4-9B2C-E1DDDF234012}"/>
    <cellStyle name="Titulo 2 24 10 3" xfId="32668" xr:uid="{6ADEECE1-6D63-4F45-8F66-FC55D33EBB62}"/>
    <cellStyle name="Titulo 2 24 11" xfId="16571" xr:uid="{023E2804-B950-4518-864F-65FA13462A7D}"/>
    <cellStyle name="Titulo 2 24 11 2" xfId="19438" xr:uid="{447BA242-E22A-4DEE-8878-528E8657A06D}"/>
    <cellStyle name="Titulo 2 24 11 3" xfId="33540" xr:uid="{86779B26-4B6E-4825-9337-B9AC5E60F206}"/>
    <cellStyle name="Titulo 2 24 12" xfId="15843" xr:uid="{0710B6AB-6CF8-471D-83DA-3DE170167A91}"/>
    <cellStyle name="Titulo 2 24 12 2" xfId="21329" xr:uid="{4511358C-EB56-45C5-93D3-5A114FF1174C}"/>
    <cellStyle name="Titulo 2 24 12 3" xfId="32815" xr:uid="{4037A065-D072-4C26-B90E-22444AD6DE3E}"/>
    <cellStyle name="Titulo 2 24 13" xfId="16647" xr:uid="{E884177F-B0A2-4A76-B9F3-68A539E51838}"/>
    <cellStyle name="Titulo 2 24 13 2" xfId="20916" xr:uid="{A887923D-CFEA-4371-A5A7-7C598DCE7920}"/>
    <cellStyle name="Titulo 2 24 13 3" xfId="33616" xr:uid="{8BE465C5-999B-4588-A2C2-1727AA275901}"/>
    <cellStyle name="Titulo 2 24 14" xfId="15943" xr:uid="{C85DD034-8FB1-4231-BD05-DA3B47AE80A1}"/>
    <cellStyle name="Titulo 2 24 14 2" xfId="19466" xr:uid="{C71F3813-FAC8-4383-8953-5F0CC9839F38}"/>
    <cellStyle name="Titulo 2 24 14 3" xfId="32915" xr:uid="{77D98C43-67A2-471F-9538-50D6DF792D1F}"/>
    <cellStyle name="Titulo 2 24 15" xfId="16773" xr:uid="{D315846F-56B9-4970-BFD3-287B0C44CE7A}"/>
    <cellStyle name="Titulo 2 24 15 2" xfId="27742" xr:uid="{930C7AFD-E534-4FEC-A61F-4A7436634F66}"/>
    <cellStyle name="Titulo 2 24 15 3" xfId="33742" xr:uid="{93147A25-40EB-4451-8FDB-59A3CF2FC4CB}"/>
    <cellStyle name="Titulo 2 24 16" xfId="18012" xr:uid="{85F50085-6A1B-4A3D-B0A4-1F2D2D57E151}"/>
    <cellStyle name="Titulo 2 24 16 2" xfId="28930" xr:uid="{F480E130-2897-4128-B379-963DBD39E64F}"/>
    <cellStyle name="Titulo 2 24 16 3" xfId="34935" xr:uid="{90AEE0A0-4E2B-4168-AD0C-E5E1D73D7504}"/>
    <cellStyle name="Titulo 2 24 17" xfId="17857" xr:uid="{E903186E-8AB3-4067-9A9C-DEAAD93F7A3F}"/>
    <cellStyle name="Titulo 2 24 17 2" xfId="28826" xr:uid="{536E84B0-B7C2-4159-9F99-3CBA9093073A}"/>
    <cellStyle name="Titulo 2 24 17 3" xfId="34826" xr:uid="{988AA91E-FDCF-48FF-92B4-CC6E89E27151}"/>
    <cellStyle name="Titulo 2 24 18" xfId="22261" xr:uid="{A783F082-936F-4E9E-B413-82B69AAB947C}"/>
    <cellStyle name="Titulo 2 24 19" xfId="23079" xr:uid="{33F45632-1CC7-4F1F-B3D7-90688D8935AF}"/>
    <cellStyle name="Titulo 2 24 2" xfId="9365" xr:uid="{824486B7-1165-466A-B447-C98593361EEE}"/>
    <cellStyle name="Título 2 24 2" xfId="13467" xr:uid="{E5F50034-5509-4CB6-A154-656AE0C94FC4}"/>
    <cellStyle name="Titulo 2 24 2 10" xfId="15857" xr:uid="{1BE637D2-3452-4032-8994-ABA1736228BF}"/>
    <cellStyle name="Titulo 2 24 2 10 2" xfId="23527" xr:uid="{8ABAC57A-0633-4F54-8B07-3161DDFDA0DF}"/>
    <cellStyle name="Titulo 2 24 2 10 3" xfId="32829" xr:uid="{AE588D6B-9E3B-4CF7-8A22-656E53D2BAFB}"/>
    <cellStyle name="Titulo 2 24 2 11" xfId="16656" xr:uid="{99BB989B-3997-44FD-B823-A00AB4FFE140}"/>
    <cellStyle name="Titulo 2 24 2 11 2" xfId="19587" xr:uid="{473D52FC-8AF8-4599-B4E6-B64D3AA101A7}"/>
    <cellStyle name="Titulo 2 24 2 11 3" xfId="33625" xr:uid="{8B8F3BDF-1FBF-42C2-A22B-05787BAD7477}"/>
    <cellStyle name="Titulo 2 24 2 12" xfId="15962" xr:uid="{DAAA3F2A-593C-46A5-9BCB-B5DCABA727E9}"/>
    <cellStyle name="Titulo 2 24 2 12 2" xfId="20533" xr:uid="{3B62DB35-B61A-4E82-9751-B88B3F30AAB1}"/>
    <cellStyle name="Titulo 2 24 2 12 3" xfId="32934" xr:uid="{AC82C922-9851-4BFF-A54C-BE2705C18A61}"/>
    <cellStyle name="Titulo 2 24 2 13" xfId="16779" xr:uid="{580FC619-306A-42B9-BB96-601E52BD87D8}"/>
    <cellStyle name="Titulo 2 24 2 13 2" xfId="27748" xr:uid="{5CEBD485-3D90-402A-B8CD-38E0F4B39E25}"/>
    <cellStyle name="Titulo 2 24 2 13 3" xfId="33748" xr:uid="{44AD8075-E262-474B-9BA4-E27046E920DB}"/>
    <cellStyle name="Titulo 2 24 2 14" xfId="18013" xr:uid="{1EA73BFF-47D6-4503-85BE-D6B863E68F81}"/>
    <cellStyle name="Titulo 2 24 2 14 2" xfId="28931" xr:uid="{EC6FD56D-3967-46F4-AFC3-CB97B46A37DB}"/>
    <cellStyle name="Titulo 2 24 2 14 3" xfId="34936" xr:uid="{F3349CA7-6E7D-4203-94E6-3D9BEAF6EDBC}"/>
    <cellStyle name="Titulo 2 24 2 15" xfId="17856" xr:uid="{0DEF1FF8-8DEE-4115-9B83-DD6BD258A263}"/>
    <cellStyle name="Titulo 2 24 2 15 2" xfId="28825" xr:uid="{6F3633CF-A2C6-46BB-A6E9-6ADFE7384338}"/>
    <cellStyle name="Titulo 2 24 2 15 3" xfId="34825" xr:uid="{E0613C6C-8307-45BE-B24D-21DC3EF54C2D}"/>
    <cellStyle name="Titulo 2 24 2 16" xfId="23145" xr:uid="{BEB95436-4820-4883-9BC6-542D6C83D373}"/>
    <cellStyle name="Titulo 2 24 2 16 2" xfId="36322" xr:uid="{D87082BD-E984-4B54-A2D4-7800C374D7BB}"/>
    <cellStyle name="Titulo 2 24 2 2" xfId="15564" xr:uid="{39AF146C-5A02-4B9D-A067-A4587103EA7B}"/>
    <cellStyle name="Titulo 2 24 2 2 2" xfId="20046" xr:uid="{1FB8A430-0B92-4E63-A028-87C7D428AE2F}"/>
    <cellStyle name="Titulo 2 24 2 2 3" xfId="32536" xr:uid="{89673FE6-634E-48FA-9AC9-40BCA5E8B1F5}"/>
    <cellStyle name="Titulo 2 24 2 3" xfId="14067" xr:uid="{18281D38-6C57-4856-B523-1F246991B9C9}"/>
    <cellStyle name="Titulo 2 24 2 3 2" xfId="21369" xr:uid="{C7B3EC6E-EE80-44B8-A8BF-51F09D2AE26E}"/>
    <cellStyle name="Titulo 2 24 2 3 3" xfId="31159" xr:uid="{A745E7F2-E5BE-49AE-86CA-94076F6CE4B1}"/>
    <cellStyle name="Titulo 2 24 2 4" xfId="15573" xr:uid="{CE638E09-4901-4DED-83F3-884F9B887F56}"/>
    <cellStyle name="Titulo 2 24 2 4 2" xfId="19310" xr:uid="{D0AFAA4E-A313-429F-9882-066BB3DE7674}"/>
    <cellStyle name="Titulo 2 24 2 4 3" xfId="32545" xr:uid="{EF4BD809-03A6-44A8-BE45-E5BBD60BA00E}"/>
    <cellStyle name="Titulo 2 24 2 5" xfId="14353" xr:uid="{9CFE28C1-03D2-4EB5-8BB3-867344BD3D08}"/>
    <cellStyle name="Titulo 2 24 2 5 2" xfId="22123" xr:uid="{7E1552F5-C052-4910-8E0E-3F75BC0F845B}"/>
    <cellStyle name="Titulo 2 24 2 5 3" xfId="31377" xr:uid="{17BA953B-7CAF-4FF1-829E-571AC7A7C688}"/>
    <cellStyle name="Titulo 2 24 2 6" xfId="15621" xr:uid="{11595068-B6FC-4BED-8837-AF9F8C7AA8F0}"/>
    <cellStyle name="Titulo 2 24 2 6 2" xfId="20721" xr:uid="{5F12E796-815E-4B81-9E52-7B1136B36758}"/>
    <cellStyle name="Titulo 2 24 2 6 3" xfId="32593" xr:uid="{A8199A8D-891D-48CB-A836-EE4B62105BDE}"/>
    <cellStyle name="Titulo 2 24 2 7" xfId="16504" xr:uid="{90F08520-2C59-4560-A048-AF74B4969320}"/>
    <cellStyle name="Titulo 2 24 2 7 2" xfId="22641" xr:uid="{909595DF-CCC6-4549-979D-21B4663E2C82}"/>
    <cellStyle name="Titulo 2 24 2 7 3" xfId="33473" xr:uid="{6B8D7C0C-BF0C-4E81-9E0B-DE21E81765EF}"/>
    <cellStyle name="Titulo 2 24 2 8" xfId="15710" xr:uid="{C2E87325-6402-46BB-99A9-11DA40DD7511}"/>
    <cellStyle name="Titulo 2 24 2 8 2" xfId="19058" xr:uid="{41BCEA3E-3401-4EE8-A623-AEA9826F0717}"/>
    <cellStyle name="Titulo 2 24 2 8 3" xfId="32682" xr:uid="{5C385CB4-2B84-467F-A308-43453F33395A}"/>
    <cellStyle name="Titulo 2 24 2 9" xfId="16579" xr:uid="{6B56CB84-E289-40CC-9CC6-535C91FAFD4F}"/>
    <cellStyle name="Titulo 2 24 2 9 2" xfId="20392" xr:uid="{4D96AAF7-B9B0-4895-9E98-95CDBB975298}"/>
    <cellStyle name="Titulo 2 24 2 9 3" xfId="33548" xr:uid="{9A971481-1641-48C9-9D8E-F5B7A825A48B}"/>
    <cellStyle name="Titulo 2 24 20" xfId="22447" xr:uid="{001407F4-7421-49CA-982F-39497A9E6330}"/>
    <cellStyle name="Titulo 2 24 21" xfId="25591" xr:uid="{D2C4DC4D-EEF0-49EA-AAE2-09F53FFCACA8}"/>
    <cellStyle name="Titulo 2 24 21 2" xfId="20264" xr:uid="{7969705A-5BF4-4DFF-8894-AB40DB84D0D8}"/>
    <cellStyle name="Titulo 2 24 21 3" xfId="36852" xr:uid="{84A5095D-5327-4109-87BE-8A71EAEA43DD}"/>
    <cellStyle name="Titulo 2 24 22" xfId="27358" xr:uid="{8AAEF952-C6AB-42DD-8F11-EE0D80730685}"/>
    <cellStyle name="Titulo 2 24 22 2" xfId="29739" xr:uid="{02409072-6C19-42BE-8FE1-B95E5247B4AA}"/>
    <cellStyle name="Titulo 2 24 22 2 2" xfId="38394" xr:uid="{1FADBA11-FC4C-415D-B774-5AE81F0164F6}"/>
    <cellStyle name="Titulo 2 24 23" xfId="23396" xr:uid="{02A906CC-04E6-483F-AF9A-288F318BFFBB}"/>
    <cellStyle name="Titulo 2 24 24" xfId="19362" xr:uid="{2C17AEB0-17DE-45A7-918E-6942AFB2681C}"/>
    <cellStyle name="Titulo 2 24 25" xfId="26747" xr:uid="{90E32B80-8958-4424-9370-0CE1679F3303}"/>
    <cellStyle name="Titulo 2 24 26" xfId="29960" xr:uid="{3593CB1E-A9F9-4087-B959-559666371C20}"/>
    <cellStyle name="Titulo 2 24 3" xfId="13466" xr:uid="{5A71907F-F894-4396-9916-2CF8C576503E}"/>
    <cellStyle name="Título 2 24 3" xfId="22262" xr:uid="{6BCF52BB-1779-4191-A22B-45A45DE369BB}"/>
    <cellStyle name="Titulo 2 24 4" xfId="15563" xr:uid="{1F06918E-6C8F-4554-AF2C-F6FA317AFD0F}"/>
    <cellStyle name="Título 2 24 4" xfId="23080" xr:uid="{2A1A50AB-497C-4059-8FA2-B93DE65A725F}"/>
    <cellStyle name="Titulo 2 24 4 2" xfId="25699" xr:uid="{1E38F965-A8B0-4FA8-B123-1692C01E6E80}"/>
    <cellStyle name="Titulo 2 24 4 3" xfId="29403" xr:uid="{2C4B6F69-E09A-4078-B6B8-8A21822C9C27}"/>
    <cellStyle name="Titulo 2 24 4 4" xfId="32535" xr:uid="{14281E33-798E-49EC-9862-911265EE2948}"/>
    <cellStyle name="Titulo 2 24 5" xfId="14313" xr:uid="{B9F6230F-4582-47B2-AEEF-C9473A50186C}"/>
    <cellStyle name="Título 2 24 5" xfId="19950" xr:uid="{76470BA6-222C-47F5-905C-615781B90F5D}"/>
    <cellStyle name="Titulo 2 24 5 2" xfId="19382" xr:uid="{F87513CC-BD1D-4860-866B-30578E02B4E1}"/>
    <cellStyle name="Titulo 2 24 5 3" xfId="27208" xr:uid="{9018366F-7B2C-4CD8-B07B-B326B08751B5}"/>
    <cellStyle name="Titulo 2 24 5 4" xfId="31340" xr:uid="{3A4A66F6-6D5F-4C95-A799-6AC0A66E44DA}"/>
    <cellStyle name="Titulo 2 24 6" xfId="15571" xr:uid="{70A66068-C277-419E-84A0-277B9C869FA2}"/>
    <cellStyle name="Título 2 24 6" xfId="25484" xr:uid="{E973FDC1-66F4-4408-9A2C-EC1F9E19ED16}"/>
    <cellStyle name="Titulo 2 24 6 2" xfId="19048" xr:uid="{392587D3-1C4D-452D-95E3-24B69E163191}"/>
    <cellStyle name="Titulo 2 24 6 3" xfId="29407" xr:uid="{B7EC771E-72CF-4884-8D9E-18EE1108A20E}"/>
    <cellStyle name="Titulo 2 24 6 4" xfId="32543" xr:uid="{A4EF24CB-B2F3-47BF-A8B7-3EC4303DA3DC}"/>
    <cellStyle name="Titulo 2 24 7" xfId="14057" xr:uid="{36E6B1CF-4CE9-4550-A482-4870772AC24F}"/>
    <cellStyle name="Título 2 24 7" xfId="24395" xr:uid="{05009040-8201-4770-85C6-C70025A194A0}"/>
    <cellStyle name="Titulo 2 24 7 2" xfId="20407" xr:uid="{D5992142-6F1E-43C8-B770-025B6533A370}"/>
    <cellStyle name="Titulo 2 24 7 3" xfId="27212" xr:uid="{2B2F061C-D2B7-4DCE-8A19-CBD0128C4D6F}"/>
    <cellStyle name="Titulo 2 24 7 4" xfId="31149" xr:uid="{C98E6BD8-EAE8-424F-B6D6-C331F26F87EA}"/>
    <cellStyle name="Titulo 2 24 8" xfId="15616" xr:uid="{278CDE4F-855B-4895-96DD-29DC198542D1}"/>
    <cellStyle name="Título 2 24 8" xfId="19268" xr:uid="{A4B84F44-857F-46C0-8205-ECE7989F0F15}"/>
    <cellStyle name="Titulo 2 24 8 2" xfId="19049" xr:uid="{ADC01D4C-5FD4-45AC-8714-5BCFE9A05915}"/>
    <cellStyle name="Titulo 2 24 8 3" xfId="29430" xr:uid="{575C961E-EC1C-4FAF-9225-D0F83990778F}"/>
    <cellStyle name="Titulo 2 24 8 4" xfId="32588" xr:uid="{FEFFF4B5-A6AC-43D7-A3F4-17A2D800E9CE}"/>
    <cellStyle name="Titulo 2 24 9" xfId="16498" xr:uid="{C1CC51D8-DAF0-4E85-B300-AA3B0552E885}"/>
    <cellStyle name="Título 2 24 9" xfId="26332" xr:uid="{07AD2083-D8BD-4556-A580-3D59195514A4}"/>
    <cellStyle name="Titulo 2 24 9 2" xfId="20902" xr:uid="{E7027586-FF17-4B44-96EB-C60640A7E366}"/>
    <cellStyle name="Titulo 2 24 9 3" xfId="29576" xr:uid="{C587B0F9-097C-4AF9-ADC3-0DFFED472A52}"/>
    <cellStyle name="Titulo 2 24 9 4" xfId="33467" xr:uid="{7DD04FD8-0B48-442C-831B-0C95C6B67540}"/>
    <cellStyle name="Titulo 2 25" xfId="8164" xr:uid="{DAEDE118-5BD1-4416-AB9B-E5E331337663}"/>
    <cellStyle name="Título 2 25" xfId="7994" xr:uid="{90A6C4E1-51E4-4C15-BC28-3E52D359F65F}"/>
    <cellStyle name="Titulo 2 25 10" xfId="15716" xr:uid="{8FA0A6DC-1BB2-4008-9371-C6A4971D40BC}"/>
    <cellStyle name="Título 2 25 10" xfId="23639" xr:uid="{DFAC36EE-B5F6-456E-96C6-E662486D074A}"/>
    <cellStyle name="Titulo 2 25 10 2" xfId="23530" xr:uid="{E05D5328-D9F5-434D-830D-CD2EE1813CCC}"/>
    <cellStyle name="Titulo 2 25 10 3" xfId="32688" xr:uid="{8BC2F56B-752C-46FA-8280-13616ABA042B}"/>
    <cellStyle name="Titulo 2 25 11" xfId="16590" xr:uid="{BD407B37-E07B-4B08-9CEF-DB53BA35C69A}"/>
    <cellStyle name="Titulo 2 25 11 2" xfId="20739" xr:uid="{A01BF398-0635-4055-B677-50CEBAF12495}"/>
    <cellStyle name="Titulo 2 25 11 3" xfId="33559" xr:uid="{7F3DDA1C-915D-4FC4-A755-635C06F1DB34}"/>
    <cellStyle name="Titulo 2 25 12" xfId="15876" xr:uid="{5E1C1D01-5525-4EAF-9C38-85D04AFEA92B}"/>
    <cellStyle name="Titulo 2 25 12 2" xfId="20502" xr:uid="{013F61FB-8DFD-4C4A-9EBF-2E82B5624BE4}"/>
    <cellStyle name="Titulo 2 25 12 3" xfId="32848" xr:uid="{E0E76CDE-E039-449A-9F16-293726A861C6}"/>
    <cellStyle name="Titulo 2 25 13" xfId="16662" xr:uid="{DB024026-C779-496B-B4CC-CD0B416A219F}"/>
    <cellStyle name="Titulo 2 25 13 2" xfId="21681" xr:uid="{544DD33F-6399-4EDD-97B3-F9A4FF10D0AB}"/>
    <cellStyle name="Titulo 2 25 13 3" xfId="33631" xr:uid="{27B610C0-8B87-47A3-A082-EDB07C14E8B8}"/>
    <cellStyle name="Titulo 2 25 14" xfId="15982" xr:uid="{CE2EB8B9-7D2A-4FFE-9C14-C9B93390184D}"/>
    <cellStyle name="Titulo 2 25 14 2" xfId="18622" xr:uid="{95ED0F25-DD92-4C28-A62D-C936636EA842}"/>
    <cellStyle name="Titulo 2 25 14 3" xfId="32954" xr:uid="{C9D55DC7-31B7-451E-885C-BAD7E359D4CA}"/>
    <cellStyle name="Titulo 2 25 15" xfId="16785" xr:uid="{CF7518F5-CAEC-4D09-98A6-AE44A5A94EA8}"/>
    <cellStyle name="Titulo 2 25 15 2" xfId="27754" xr:uid="{8CB3B6EE-6E16-4FC7-8262-BF4EE5537AB2}"/>
    <cellStyle name="Titulo 2 25 15 3" xfId="33754" xr:uid="{408B1A51-B72A-4D8F-A2BE-6E145A474643}"/>
    <cellStyle name="Titulo 2 25 16" xfId="18014" xr:uid="{9F089547-6F5C-4C87-B3C2-EE6B0963F343}"/>
    <cellStyle name="Titulo 2 25 16 2" xfId="28932" xr:uid="{B1DA2789-87E2-4AEE-8CDA-0CC2B63B61C3}"/>
    <cellStyle name="Titulo 2 25 16 3" xfId="34937" xr:uid="{99E810A0-5DF7-4223-97B5-CF58F4654CBA}"/>
    <cellStyle name="Titulo 2 25 17" xfId="17855" xr:uid="{6C6BEDEC-A58C-43E4-AC7E-9795140FCF35}"/>
    <cellStyle name="Titulo 2 25 17 2" xfId="28824" xr:uid="{C3E0B550-C04F-4565-B4B0-CA27E7C15F6F}"/>
    <cellStyle name="Titulo 2 25 17 3" xfId="34824" xr:uid="{F2BA4480-A819-48CA-AEFC-ED373317EBA7}"/>
    <cellStyle name="Titulo 2 25 18" xfId="22263" xr:uid="{9FD92E10-6C2C-427D-8F40-8A8C8ADAAA3D}"/>
    <cellStyle name="Titulo 2 25 19" xfId="23081" xr:uid="{0A7AD92C-47DD-490B-8444-92CE3C9F8A39}"/>
    <cellStyle name="Titulo 2 25 2" xfId="9330" xr:uid="{04C14FA7-646F-4026-AADC-B112A6FB2616}"/>
    <cellStyle name="Título 2 25 2" xfId="13469" xr:uid="{99315DDC-6CE0-472F-B665-02DF5A9AD786}"/>
    <cellStyle name="Titulo 2 25 2 10" xfId="15880" xr:uid="{46303AEF-05FE-41E9-A0B8-BF062C676BAB}"/>
    <cellStyle name="Titulo 2 25 2 10 2" xfId="18612" xr:uid="{6664D392-5BFA-48BD-A386-3E43BE9303A5}"/>
    <cellStyle name="Titulo 2 25 2 10 3" xfId="32852" xr:uid="{B0D75DCD-FF27-497A-A2E6-1AA3B34C5E2C}"/>
    <cellStyle name="Titulo 2 25 2 11" xfId="16665" xr:uid="{ACAAE340-19EC-4690-8F20-18500BB50BE0}"/>
    <cellStyle name="Titulo 2 25 2 11 2" xfId="18668" xr:uid="{C2BD7DBE-EE73-416A-B173-976A38BE5A2B}"/>
    <cellStyle name="Titulo 2 25 2 11 3" xfId="33634" xr:uid="{DD3E82D9-CCA2-43D5-BE45-C4D05CD8D358}"/>
    <cellStyle name="Titulo 2 25 2 12" xfId="15996" xr:uid="{2E3C1775-28AF-442A-88D9-D8B54E21A7C2}"/>
    <cellStyle name="Titulo 2 25 2 12 2" xfId="18359" xr:uid="{0700F224-E37C-4FDD-B9AC-EF1ED576BA47}"/>
    <cellStyle name="Titulo 2 25 2 12 3" xfId="32968" xr:uid="{99059696-F8CD-4EC4-9FE5-8A46E578CA69}"/>
    <cellStyle name="Titulo 2 25 2 13" xfId="16787" xr:uid="{D78CBED4-565C-4A76-94C2-51AFE8DB9093}"/>
    <cellStyle name="Titulo 2 25 2 13 2" xfId="27756" xr:uid="{866863B9-0FFA-4C55-B43E-A6F58B57A4C1}"/>
    <cellStyle name="Titulo 2 25 2 13 3" xfId="33756" xr:uid="{BC36652D-BA38-40BA-9940-2D9CEF94A5A4}"/>
    <cellStyle name="Titulo 2 25 2 14" xfId="18015" xr:uid="{3E9DC75F-70EE-4378-97FF-0E67C2E4BDEB}"/>
    <cellStyle name="Titulo 2 25 2 14 2" xfId="28933" xr:uid="{872F8C80-3B4F-4FFD-B08E-3B27BC9314FB}"/>
    <cellStyle name="Titulo 2 25 2 14 3" xfId="34938" xr:uid="{33345FF9-853F-4FD2-BE53-C081C65FEBE7}"/>
    <cellStyle name="Titulo 2 25 2 15" xfId="17854" xr:uid="{94010234-3029-4D14-B089-AA3D854EA496}"/>
    <cellStyle name="Titulo 2 25 2 15 2" xfId="28823" xr:uid="{DFB0D1F0-966F-4EBD-9A76-10E942A24EC3}"/>
    <cellStyle name="Titulo 2 25 2 15 3" xfId="34823" xr:uid="{9C03EB9A-7536-49C0-8040-92C3B3769F51}"/>
    <cellStyle name="Titulo 2 25 2 16" xfId="26224" xr:uid="{634A830F-1240-4FD0-9AF7-8A610F8B5E77}"/>
    <cellStyle name="Titulo 2 25 2 16 2" xfId="37305" xr:uid="{D71D060A-109F-4BF3-8E54-5B3EA3AD626E}"/>
    <cellStyle name="Titulo 2 25 2 2" xfId="15569" xr:uid="{91963A26-6239-460A-A6EA-46B4E38AABD5}"/>
    <cellStyle name="Titulo 2 25 2 2 2" xfId="26093" xr:uid="{1242CF67-E149-448E-9A89-D292CA3063BE}"/>
    <cellStyle name="Titulo 2 25 2 2 3" xfId="32541" xr:uid="{AFB2621E-C26F-4D71-ACB6-CFD08C402953}"/>
    <cellStyle name="Titulo 2 25 2 3" xfId="14336" xr:uid="{A09F569C-9E93-4A0E-8A37-47BF17DBA592}"/>
    <cellStyle name="Titulo 2 25 2 3 2" xfId="20470" xr:uid="{99F2E72B-46EF-4B34-AB6F-7B8F998438CF}"/>
    <cellStyle name="Titulo 2 25 2 3 3" xfId="31360" xr:uid="{3B6AB87D-FA4E-4740-A126-091BEE6C9340}"/>
    <cellStyle name="Titulo 2 25 2 4" xfId="15579" xr:uid="{D91D8669-EF32-4717-9F83-4D39E14BE9A0}"/>
    <cellStyle name="Titulo 2 25 2 4 2" xfId="26019" xr:uid="{E0C13045-52C7-460B-9B9B-73FEAA22B695}"/>
    <cellStyle name="Titulo 2 25 2 4 3" xfId="32551" xr:uid="{5D65C3B4-5E5B-4B82-864E-F00749F01111}"/>
    <cellStyle name="Titulo 2 25 2 5" xfId="14054" xr:uid="{C086B24A-9016-423F-9B52-854F5AA43921}"/>
    <cellStyle name="Titulo 2 25 2 5 2" xfId="21989" xr:uid="{D6F3339E-1D67-4B4B-89D9-753DA49BD638}"/>
    <cellStyle name="Titulo 2 25 2 5 3" xfId="31146" xr:uid="{15153639-9614-4881-905D-1A49F1A5629A}"/>
    <cellStyle name="Titulo 2 25 2 6" xfId="15632" xr:uid="{46015994-3CD2-475B-9BBB-8485580AF808}"/>
    <cellStyle name="Titulo 2 25 2 6 2" xfId="19880" xr:uid="{26CE532B-01DB-45A8-9D65-7C89FF3F84EF}"/>
    <cellStyle name="Titulo 2 25 2 6 3" xfId="32604" xr:uid="{7A52ED6F-953A-4252-891B-25C84849B984}"/>
    <cellStyle name="Titulo 2 25 2 7" xfId="16515" xr:uid="{44E1F952-4A0F-491E-9A69-F93257B55B7C}"/>
    <cellStyle name="Titulo 2 25 2 7 2" xfId="18664" xr:uid="{50851146-EE78-4882-860C-33971557CC8A}"/>
    <cellStyle name="Titulo 2 25 2 7 3" xfId="33484" xr:uid="{1C647AA2-2FC9-4038-B6AB-50B2714E663D}"/>
    <cellStyle name="Titulo 2 25 2 8" xfId="15722" xr:uid="{7DF8AD52-1867-4221-8C31-6981CFDDE76E}"/>
    <cellStyle name="Titulo 2 25 2 8 2" xfId="21976" xr:uid="{86D3BC2B-25B4-49A7-8F6F-EAB1DBB1BBE8}"/>
    <cellStyle name="Titulo 2 25 2 8 3" xfId="32694" xr:uid="{7F30D46D-5CE7-4C69-BDA1-8D2111F2E13D}"/>
    <cellStyle name="Titulo 2 25 2 9" xfId="16596" xr:uid="{76546A0C-2D2C-406C-BB12-435500EF1227}"/>
    <cellStyle name="Titulo 2 25 2 9 2" xfId="19439" xr:uid="{F1A81B30-C847-457E-A653-30314774AF0C}"/>
    <cellStyle name="Titulo 2 25 2 9 3" xfId="33565" xr:uid="{75A5A2B9-74AD-463C-A44A-13657DC17813}"/>
    <cellStyle name="Titulo 2 25 20" xfId="19422" xr:uid="{4E394786-9AB0-486B-ADC1-C0250A2BC61D}"/>
    <cellStyle name="Titulo 2 25 21" xfId="25552" xr:uid="{D8ED79D6-B55E-41AA-AB67-A0FB707F19FA}"/>
    <cellStyle name="Titulo 2 25 21 2" xfId="26274" xr:uid="{4A9B1805-A05F-4FE1-925C-DD4E0C92E03E}"/>
    <cellStyle name="Titulo 2 25 21 3" xfId="36826" xr:uid="{AD6324AF-F3C0-4322-A9C6-D53566F0BE22}"/>
    <cellStyle name="Titulo 2 25 22" xfId="23737" xr:uid="{F13EC1EF-D205-435A-9E94-1730CD61EC88}"/>
    <cellStyle name="Titulo 2 25 22 2" xfId="27260" xr:uid="{02070E57-AC0E-48F1-86C5-2E653911CC83}"/>
    <cellStyle name="Titulo 2 25 22 2 2" xfId="37967" xr:uid="{7C75545B-54C0-4CA1-97BF-2DD263D99BD5}"/>
    <cellStyle name="Titulo 2 25 23" xfId="19267" xr:uid="{BA570952-29C5-4EDC-9612-BB8257CFB75A}"/>
    <cellStyle name="Titulo 2 25 24" xfId="27435" xr:uid="{3199D3D8-0584-4AFA-B570-5998A153EA1C}"/>
    <cellStyle name="Titulo 2 25 25" xfId="27474" xr:uid="{2E35A6D2-3B64-4FEC-A7BB-FA992E298039}"/>
    <cellStyle name="Titulo 2 25 26" xfId="29936" xr:uid="{9831F8C5-4B63-4325-953C-15C05EE87F2E}"/>
    <cellStyle name="Titulo 2 25 3" xfId="13468" xr:uid="{637B3D44-CEC3-44EF-93D6-63CE28B0F9A1}"/>
    <cellStyle name="Título 2 25 3" xfId="22264" xr:uid="{0849A79D-09DA-41E9-978D-41039C576D4C}"/>
    <cellStyle name="Titulo 2 25 4" xfId="15567" xr:uid="{3F54B168-F74D-484B-B245-7D7E093C6B01}"/>
    <cellStyle name="Título 2 25 4" xfId="23082" xr:uid="{068C874A-8631-406F-BEFF-0475E2074655}"/>
    <cellStyle name="Titulo 2 25 4 2" xfId="26681" xr:uid="{1D52FE43-E4F1-496C-8FB9-A1C0318590E2}"/>
    <cellStyle name="Titulo 2 25 4 3" xfId="29405" xr:uid="{20C2EE03-84B5-4BED-B9F6-4AF7D73C4A52}"/>
    <cellStyle name="Titulo 2 25 4 4" xfId="32539" xr:uid="{AACD0726-4915-4230-9944-F7983AC8566A}"/>
    <cellStyle name="Titulo 2 25 5" xfId="14066" xr:uid="{76BDBD15-96A8-4DAD-BB61-B9193FA02601}"/>
    <cellStyle name="Título 2 25 5" xfId="20879" xr:uid="{19FA27C0-6E60-4424-956B-45CCEB668103}"/>
    <cellStyle name="Titulo 2 25 5 2" xfId="23611" xr:uid="{8D96C745-C2A2-4E0F-88C2-A8418C4A7655}"/>
    <cellStyle name="Titulo 2 25 5 3" xfId="25716" xr:uid="{99D46D37-6CC6-4365-99DF-9AE1B36F802D}"/>
    <cellStyle name="Titulo 2 25 5 4" xfId="31158" xr:uid="{806BB6CD-A138-4F98-A7D0-C4C9FF0C852D}"/>
    <cellStyle name="Titulo 2 25 6" xfId="15576" xr:uid="{09EFD0C4-C9CB-4989-AC76-00D70AEE4A92}"/>
    <cellStyle name="Título 2 25 6" xfId="25437" xr:uid="{FFCDF88F-6036-4CF3-8236-CD47CFCD22A0}"/>
    <cellStyle name="Titulo 2 25 6 2" xfId="19713" xr:uid="{FEF3E669-C448-416F-A1EB-A38EE7FB73EF}"/>
    <cellStyle name="Titulo 2 25 6 3" xfId="29409" xr:uid="{3CDDBA35-A2CF-4D18-B5D9-6263A80517C0}"/>
    <cellStyle name="Titulo 2 25 6 4" xfId="32548" xr:uid="{A8D37AF0-8518-4442-BFF6-72F4DF98ED64}"/>
    <cellStyle name="Titulo 2 25 7" xfId="14056" xr:uid="{4205DD9A-4E3E-48D6-82D9-DED417D293B0}"/>
    <cellStyle name="Título 2 25 7" xfId="25363" xr:uid="{5E17F6FA-CBF7-487D-B202-D0A565272EDC}"/>
    <cellStyle name="Titulo 2 25 7 2" xfId="19684" xr:uid="{484E2023-A483-4D55-A154-F616A00280A0}"/>
    <cellStyle name="Titulo 2 25 7 3" xfId="27207" xr:uid="{96B1DED0-912D-41A4-A7DE-1A3C5A79570A}"/>
    <cellStyle name="Titulo 2 25 7 4" xfId="31148" xr:uid="{B0B5A7E3-8B89-47FA-961B-1E9888AA48C6}"/>
    <cellStyle name="Titulo 2 25 8" xfId="15628" xr:uid="{7BA4B5EB-6FCA-4838-BFF0-0B0FCC869CBD}"/>
    <cellStyle name="Título 2 25 8" xfId="20550" xr:uid="{DED140DA-D2A7-4D2F-A44E-69C932D493D3}"/>
    <cellStyle name="Titulo 2 25 8 2" xfId="18474" xr:uid="{5995495A-3A6E-4AA3-B0A1-6FD31646A7E2}"/>
    <cellStyle name="Titulo 2 25 8 3" xfId="29436" xr:uid="{10ADCF83-7BAA-4D31-B0E0-CD9949314349}"/>
    <cellStyle name="Titulo 2 25 8 4" xfId="32600" xr:uid="{83DB4B9A-4CD6-4708-B532-39BE4CF96CEB}"/>
    <cellStyle name="Titulo 2 25 9" xfId="16510" xr:uid="{CE6B1876-02F5-4C22-92EF-6EC1E34F68A3}"/>
    <cellStyle name="Título 2 25 9" xfId="21172" xr:uid="{E2D2338E-4CC0-449F-BF23-23835800C44E}"/>
    <cellStyle name="Titulo 2 25 9 2" xfId="20544" xr:uid="{A87F1CA5-0B40-4CED-9877-B5F58006EFAE}"/>
    <cellStyle name="Titulo 2 25 9 3" xfId="29582" xr:uid="{FBDBD5B2-364A-4D80-BB85-F1E283BC623D}"/>
    <cellStyle name="Titulo 2 25 9 4" xfId="33479" xr:uid="{F4F54F46-9E8A-4106-AF18-D8CB7F60E4B6}"/>
    <cellStyle name="Titulo 2 26" xfId="8257" xr:uid="{84CB818D-2B6E-4289-8DA1-DF8663937F96}"/>
    <cellStyle name="Título 2 26" xfId="8254" xr:uid="{D50FF9F4-B105-4377-83D6-5A14A46C0E57}"/>
    <cellStyle name="Titulo 2 26 10" xfId="15732" xr:uid="{29D1E2B6-C5DD-47F0-B659-199510F431FE}"/>
    <cellStyle name="Título 2 26 10" xfId="20183" xr:uid="{58923310-3E58-4221-BFF6-22A6EC5E330E}"/>
    <cellStyle name="Titulo 2 26 10 2" xfId="23548" xr:uid="{3B99DC28-091C-4E75-99E8-FF6B198C54B2}"/>
    <cellStyle name="Titulo 2 26 10 3" xfId="32704" xr:uid="{F0B4E89D-8548-4B96-AAE5-EB78AD409EE6}"/>
    <cellStyle name="Titulo 2 26 11" xfId="16603" xr:uid="{6CFAA3DF-7DA9-4F03-854C-5959D53B48C5}"/>
    <cellStyle name="Titulo 2 26 11 2" xfId="19963" xr:uid="{7553B851-1D76-4388-98B2-67186BA4C1A0}"/>
    <cellStyle name="Titulo 2 26 11 3" xfId="33572" xr:uid="{86DBA3FB-5983-4FAA-BD3D-E5CF116C0CA3}"/>
    <cellStyle name="Titulo 2 26 12" xfId="15886" xr:uid="{11D16220-9219-444E-8BBD-EF21C381FD86}"/>
    <cellStyle name="Titulo 2 26 12 2" xfId="18974" xr:uid="{214B5522-5840-4E36-8901-8EB976B01DE9}"/>
    <cellStyle name="Titulo 2 26 12 3" xfId="32858" xr:uid="{A1664A10-A682-4552-BAF7-E625E46D2E12}"/>
    <cellStyle name="Titulo 2 26 13" xfId="16667" xr:uid="{A8254364-7BB0-4339-8E1D-9401EF466012}"/>
    <cellStyle name="Titulo 2 26 13 2" xfId="20397" xr:uid="{F443CA5B-04F2-46F5-8361-D31B34014635}"/>
    <cellStyle name="Titulo 2 26 13 3" xfId="33636" xr:uid="{5EB64113-1446-41E8-A067-0DB24C5957C0}"/>
    <cellStyle name="Titulo 2 26 14" xfId="16023" xr:uid="{682DBDC6-29F4-4190-88F4-4CC3ABADB917}"/>
    <cellStyle name="Titulo 2 26 14 2" xfId="18625" xr:uid="{892A264A-3F44-417D-972E-E368F614D0AD}"/>
    <cellStyle name="Titulo 2 26 14 3" xfId="32995" xr:uid="{8F2365F3-696B-47DA-AE39-B85AE270922F}"/>
    <cellStyle name="Titulo 2 26 15" xfId="16795" xr:uid="{19086B53-E04E-41BE-AE6E-ECB8A994960C}"/>
    <cellStyle name="Titulo 2 26 15 2" xfId="27764" xr:uid="{9BCBF702-CBA2-4FD8-AF25-825A3010C2CF}"/>
    <cellStyle name="Titulo 2 26 15 3" xfId="33764" xr:uid="{802D1172-7CA6-4904-A20A-3FF58B1A4A30}"/>
    <cellStyle name="Titulo 2 26 16" xfId="18016" xr:uid="{52330773-C0A5-43EB-B86D-E5D0E2CBF058}"/>
    <cellStyle name="Titulo 2 26 16 2" xfId="28934" xr:uid="{BF13B652-75D9-4C73-B678-E955F69DA120}"/>
    <cellStyle name="Titulo 2 26 16 3" xfId="34939" xr:uid="{C13D47B9-F88F-4E03-8DE8-A7B0402D0E75}"/>
    <cellStyle name="Titulo 2 26 17" xfId="17853" xr:uid="{F182363B-48F2-4AE4-BF8A-F0CA4C2C8E3D}"/>
    <cellStyle name="Titulo 2 26 17 2" xfId="28822" xr:uid="{58B38AFB-C048-409E-8F6B-2CA6CD283EB2}"/>
    <cellStyle name="Titulo 2 26 17 3" xfId="34822" xr:uid="{98BE1016-36CD-4845-83FE-4713C722123F}"/>
    <cellStyle name="Titulo 2 26 18" xfId="22265" xr:uid="{62DF4F53-DDA9-4074-8A69-DC2AE71F0AD5}"/>
    <cellStyle name="Titulo 2 26 19" xfId="23083" xr:uid="{48ADB2B5-A2C0-4E1C-AF2C-45FC4D36005C}"/>
    <cellStyle name="Titulo 2 26 2" xfId="9381" xr:uid="{E8A7BAB9-F990-4350-AB03-072EF8C9B895}"/>
    <cellStyle name="Título 2 26 2" xfId="13471" xr:uid="{15AED5C5-3CD0-452C-B660-9CB00C79A9B5}"/>
    <cellStyle name="Titulo 2 26 2 10" xfId="15892" xr:uid="{E267946E-B996-4461-807D-C5BCD5CB0FBF}"/>
    <cellStyle name="Titulo 2 26 2 10 2" xfId="19729" xr:uid="{2FD32D40-46B9-41B0-9531-81F6C93153A2}"/>
    <cellStyle name="Titulo 2 26 2 10 3" xfId="32864" xr:uid="{11118B5E-E921-4323-AB2D-9AA158FA0303}"/>
    <cellStyle name="Titulo 2 26 2 11" xfId="16668" xr:uid="{905E4967-2826-4FCF-9398-94ADFFCDE5B6}"/>
    <cellStyle name="Titulo 2 26 2 11 2" xfId="19441" xr:uid="{4A12955A-47E5-4746-802C-038E4502693C}"/>
    <cellStyle name="Titulo 2 26 2 11 3" xfId="33637" xr:uid="{6D6CB9E2-DD2B-46D4-ADD6-EEB7867E7BFF}"/>
    <cellStyle name="Titulo 2 26 2 12" xfId="16030" xr:uid="{5A0E5A22-5DDB-47CF-A0B8-88174A734CD3}"/>
    <cellStyle name="Titulo 2 26 2 12 2" xfId="23492" xr:uid="{08190814-14A1-4620-8FF0-753FB2BD216B}"/>
    <cellStyle name="Titulo 2 26 2 12 3" xfId="33002" xr:uid="{39217895-D459-46D5-B280-831119E109C9}"/>
    <cellStyle name="Titulo 2 26 2 13" xfId="16804" xr:uid="{EC0AD784-D307-4F12-A621-B4D8C133653B}"/>
    <cellStyle name="Titulo 2 26 2 13 2" xfId="27773" xr:uid="{1E37820B-62B0-49DB-AFF8-BEF7AB6D04F4}"/>
    <cellStyle name="Titulo 2 26 2 13 3" xfId="33773" xr:uid="{B7A98DC7-17CF-40B9-8731-585659F70AD4}"/>
    <cellStyle name="Titulo 2 26 2 14" xfId="18017" xr:uid="{714AFFB8-880C-4192-B685-EB09AEB5B6AC}"/>
    <cellStyle name="Titulo 2 26 2 14 2" xfId="28935" xr:uid="{6731145C-783A-433E-A77F-5F4C78856C04}"/>
    <cellStyle name="Titulo 2 26 2 14 3" xfId="34940" xr:uid="{2E469FA3-1D52-4CC4-8699-F83CAB2B98B4}"/>
    <cellStyle name="Titulo 2 26 2 15" xfId="17852" xr:uid="{664F9875-35D6-4E80-AEEC-F07021028CC6}"/>
    <cellStyle name="Titulo 2 26 2 15 2" xfId="28821" xr:uid="{6C6CAF2F-3218-4690-93A1-2F0BC8172953}"/>
    <cellStyle name="Titulo 2 26 2 15 3" xfId="34821" xr:uid="{D11C6BAD-B308-4C7F-8FC5-66C33E680FA2}"/>
    <cellStyle name="Titulo 2 26 2 16" xfId="27225" xr:uid="{A3F2A70C-15AF-4684-A624-EE76A623D4F9}"/>
    <cellStyle name="Titulo 2 26 2 16 2" xfId="37940" xr:uid="{10903F26-C7F4-4CA9-8390-BE69CA2C0F69}"/>
    <cellStyle name="Titulo 2 26 2 2" xfId="15572" xr:uid="{483AD9AD-F0BE-4097-8E61-D7F2AC390F67}"/>
    <cellStyle name="Titulo 2 26 2 2 2" xfId="19311" xr:uid="{6FC160B8-0B34-4804-8282-8EA947D6039C}"/>
    <cellStyle name="Titulo 2 26 2 2 3" xfId="32544" xr:uid="{ED713A71-04C4-471B-9564-F888C5D9BA68}"/>
    <cellStyle name="Titulo 2 26 2 3" xfId="14064" xr:uid="{BCFE0AB7-CFA7-4531-97BC-642752ED297A}"/>
    <cellStyle name="Titulo 2 26 2 3 2" xfId="18559" xr:uid="{0C93C70F-9039-4956-8213-90955BD08DFA}"/>
    <cellStyle name="Titulo 2 26 2 3 3" xfId="31156" xr:uid="{B230215C-426B-4429-8BE7-47A2E7EEE24E}"/>
    <cellStyle name="Titulo 2 26 2 4" xfId="15584" xr:uid="{D12A28F4-C64D-4EE7-9D9F-8280BD97AF57}"/>
    <cellStyle name="Titulo 2 26 2 4 2" xfId="26679" xr:uid="{3583C337-AE10-475D-932D-8D265112A304}"/>
    <cellStyle name="Titulo 2 26 2 4 3" xfId="32556" xr:uid="{5F1644BC-E8AE-4DF8-AE53-56282E367851}"/>
    <cellStyle name="Titulo 2 26 2 5" xfId="14049" xr:uid="{F4F469B6-4B89-406C-A790-6ABADBE1524E}"/>
    <cellStyle name="Titulo 2 26 2 5 2" xfId="22367" xr:uid="{C9ECFD15-2381-49D6-B084-52C571D4D823}"/>
    <cellStyle name="Titulo 2 26 2 5 3" xfId="31141" xr:uid="{FC5E08B7-8833-4152-B7C4-5AFF41594BD5}"/>
    <cellStyle name="Titulo 2 26 2 6" xfId="15637" xr:uid="{B71E72A6-C305-4A65-A2CF-DEFBEA542256}"/>
    <cellStyle name="Titulo 2 26 2 6 2" xfId="20033" xr:uid="{6AF5B23A-BBB1-4593-8207-0328A7588367}"/>
    <cellStyle name="Titulo 2 26 2 6 3" xfId="32609" xr:uid="{6E6DE925-D159-4B75-A7B8-F134468CE0A7}"/>
    <cellStyle name="Titulo 2 26 2 7" xfId="16525" xr:uid="{98C403CA-A16E-4A7E-AEF2-BF4B027903F4}"/>
    <cellStyle name="Titulo 2 26 2 7 2" xfId="18805" xr:uid="{6A45FE39-1E26-4939-B63B-8C4E6D4E7AB1}"/>
    <cellStyle name="Titulo 2 26 2 7 3" xfId="33494" xr:uid="{463A0F7E-6BD7-437F-A61C-1CF37DBECAEC}"/>
    <cellStyle name="Titulo 2 26 2 8" xfId="15738" xr:uid="{1F54CA02-3812-45CE-A774-4417E465EAC2}"/>
    <cellStyle name="Titulo 2 26 2 8 2" xfId="22509" xr:uid="{14BE852B-D1A9-41D5-B8B2-8E237C91DFAE}"/>
    <cellStyle name="Titulo 2 26 2 8 3" xfId="32710" xr:uid="{55C8169F-6E0A-4C38-887E-9DD9899EB2A0}"/>
    <cellStyle name="Titulo 2 26 2 9" xfId="16608" xr:uid="{634613DA-5B71-46A6-B251-5399A55A1419}"/>
    <cellStyle name="Titulo 2 26 2 9 2" xfId="19193" xr:uid="{1668F66F-A1A5-4717-90B6-5FEB95171AF5}"/>
    <cellStyle name="Titulo 2 26 2 9 3" xfId="33577" xr:uid="{F850CA7F-A970-4630-B989-E7D6A2B643A4}"/>
    <cellStyle name="Titulo 2 26 20" xfId="21025" xr:uid="{A766C61C-5410-4F49-95B4-1782941F8287}"/>
    <cellStyle name="Titulo 2 26 21" xfId="25614" xr:uid="{0B059F2B-563B-435E-ABB7-4D4EA9EB1753}"/>
    <cellStyle name="Titulo 2 26 21 2" xfId="26260" xr:uid="{7C519F71-7849-4338-9D2E-1EBFC1A52039}"/>
    <cellStyle name="Titulo 2 26 21 3" xfId="36863" xr:uid="{A4308141-0899-48C0-AFBB-9630FEF56A66}"/>
    <cellStyle name="Titulo 2 26 22" xfId="24064" xr:uid="{C50AA222-C737-4C1F-95BB-BEE1D7DCC98D}"/>
    <cellStyle name="Titulo 2 26 22 2" xfId="19732" xr:uid="{9A3F0447-AF35-462C-8773-E14BDA6B3132}"/>
    <cellStyle name="Titulo 2 26 22 2 2" xfId="35674" xr:uid="{1F345203-77FC-4ABE-A119-CD83F14B77D2}"/>
    <cellStyle name="Titulo 2 26 23" xfId="21062" xr:uid="{DA75A750-95EF-4994-BF29-7FB7045CFE48}"/>
    <cellStyle name="Titulo 2 26 24" xfId="26333" xr:uid="{5BFF02E2-98AA-4C46-8E41-803C6A057F14}"/>
    <cellStyle name="Titulo 2 26 25" xfId="26372" xr:uid="{AB074AB8-5B45-4B1B-9E45-7433D9BD29BA}"/>
    <cellStyle name="Titulo 2 26 26" xfId="29971" xr:uid="{469E58B8-9BB1-4F6F-AE90-C3760400B291}"/>
    <cellStyle name="Titulo 2 26 3" xfId="13470" xr:uid="{4044BBFE-C48D-4EE6-9FBD-BFF97276AC92}"/>
    <cellStyle name="Título 2 26 3" xfId="22266" xr:uid="{DF8EE702-0F2E-4E47-9073-4A29FBC396E3}"/>
    <cellStyle name="Titulo 2 26 4" xfId="15570" xr:uid="{42EBB3B0-A73D-4232-ADFC-A3FB4A9024C1}"/>
    <cellStyle name="Título 2 26 4" xfId="23084" xr:uid="{3A59E1C8-1609-4FC6-9221-7B94BC748DDB}"/>
    <cellStyle name="Titulo 2 26 4 2" xfId="20379" xr:uid="{2923DC7C-4602-4B85-9806-4DD2279F9B62}"/>
    <cellStyle name="Titulo 2 26 4 3" xfId="29406" xr:uid="{74F7D4E0-1015-41F4-8E1E-F2351A679C98}"/>
    <cellStyle name="Titulo 2 26 4 4" xfId="32542" xr:uid="{E84066E1-D4EE-4170-84CC-187293F02BE2}"/>
    <cellStyle name="Titulo 2 26 5" xfId="14065" xr:uid="{CA773629-32D1-4B5C-B997-3C742775FE32}"/>
    <cellStyle name="Título 2 26 5" xfId="22446" xr:uid="{4D320A30-EB65-4276-A4AC-0B83B724EFCB}"/>
    <cellStyle name="Titulo 2 26 5 2" xfId="21785" xr:uid="{B47FCC22-60C6-4734-81DB-882E418CB83C}"/>
    <cellStyle name="Titulo 2 26 5 3" xfId="21336" xr:uid="{28567969-0D06-4392-AF08-9B2DF2F0FC4B}"/>
    <cellStyle name="Titulo 2 26 5 4" xfId="31157" xr:uid="{C1FB3445-A392-4CC5-9ADA-1CE239425ADF}"/>
    <cellStyle name="Titulo 2 26 6" xfId="15582" xr:uid="{4AB0A599-5DA1-445D-9FDD-F2CD3EE9793B}"/>
    <cellStyle name="Título 2 26 6" xfId="25611" xr:uid="{0D4436C0-7CDA-4221-8B46-4E6C2415EAAD}"/>
    <cellStyle name="Titulo 2 26 6 2" xfId="25769" xr:uid="{4ECF441C-D6B4-4A81-8CD8-369B53671A27}"/>
    <cellStyle name="Titulo 2 26 6 3" xfId="29412" xr:uid="{BDF74C35-3DA4-4F7E-A5D3-CEE09658773E}"/>
    <cellStyle name="Titulo 2 26 6 4" xfId="32554" xr:uid="{E73DC39B-A8E1-4A6F-B474-38EB491C581C}"/>
    <cellStyle name="Titulo 2 26 7" xfId="14051" xr:uid="{89E529AE-897C-4333-8D28-D42D4F688219}"/>
    <cellStyle name="Título 2 26 7" xfId="24067" xr:uid="{F8515A10-5886-4323-96DC-B5E3F52508D8}"/>
    <cellStyle name="Titulo 2 26 7 2" xfId="19808" xr:uid="{78E2FDD4-AAD7-4A11-8B61-517513FFFB52}"/>
    <cellStyle name="Titulo 2 26 7 3" xfId="23628" xr:uid="{7C5C79F9-DAAF-4997-8363-7FF5A1F87135}"/>
    <cellStyle name="Titulo 2 26 7 4" xfId="31143" xr:uid="{A3BE4CC1-4643-4907-A7CA-5A5757A03403}"/>
    <cellStyle name="Titulo 2 26 8" xfId="15635" xr:uid="{DF31FACD-854A-49BC-A314-B7F51BC1787C}"/>
    <cellStyle name="Título 2 26 8" xfId="23278" xr:uid="{9DD6E2C9-05D7-412A-A23F-FBB289B187C3}"/>
    <cellStyle name="Titulo 2 26 8 2" xfId="22481" xr:uid="{F1EB38CC-0B96-4475-A0CB-964B3BFBAC87}"/>
    <cellStyle name="Titulo 2 26 8 3" xfId="29441" xr:uid="{4A64D672-C171-429B-AFBE-47D82E19003C}"/>
    <cellStyle name="Titulo 2 26 8 4" xfId="32607" xr:uid="{2AB146A6-18BA-4531-B2E8-D74FA324D975}"/>
    <cellStyle name="Titulo 2 26 9" xfId="16521" xr:uid="{39AF42D3-1072-444A-89BD-0204F743424E}"/>
    <cellStyle name="Título 2 26 9" xfId="25969" xr:uid="{6026E177-C804-447A-9560-0EDED25ED7C8}"/>
    <cellStyle name="Titulo 2 26 9 2" xfId="20897" xr:uid="{E0236839-35B5-4646-83DF-169256D9D51B}"/>
    <cellStyle name="Titulo 2 26 9 3" xfId="29587" xr:uid="{D34BC862-831D-4266-A36D-8904111698A7}"/>
    <cellStyle name="Titulo 2 26 9 4" xfId="33490" xr:uid="{8C8D7B67-C725-4746-8B83-1ED9D14A8ADF}"/>
    <cellStyle name="Titulo 2 27" xfId="8165" xr:uid="{E28F72CA-7756-4E3B-AD3F-4CF4DFBB91E2}"/>
    <cellStyle name="Título 2 27" xfId="7995" xr:uid="{4A9A4498-930B-49BC-BF7F-77C09377F482}"/>
    <cellStyle name="Titulo 2 27 10" xfId="15745" xr:uid="{FFC13385-8E38-4FFA-9DEC-1557C334E47A}"/>
    <cellStyle name="Título 2 27 10" xfId="19547" xr:uid="{E27B1FB0-4057-42F9-B10F-06BE48DDD6BF}"/>
    <cellStyle name="Titulo 2 27 10 2" xfId="18350" xr:uid="{28E006CB-242B-4DA3-B773-B5D116165588}"/>
    <cellStyle name="Titulo 2 27 10 3" xfId="32717" xr:uid="{1EEF0C06-BC22-4050-8CAB-FA3500BA9251}"/>
    <cellStyle name="Titulo 2 27 11" xfId="16619" xr:uid="{B4ED2D0A-ACB2-474B-8CB7-C05A15C4BE5F}"/>
    <cellStyle name="Titulo 2 27 11 2" xfId="18810" xr:uid="{98B779E5-0E74-4F80-AD70-4221EE4E35A8}"/>
    <cellStyle name="Titulo 2 27 11 3" xfId="33588" xr:uid="{680193E9-E874-493C-8CA2-409C1F3443DF}"/>
    <cellStyle name="Titulo 2 27 12" xfId="15896" xr:uid="{49516D5C-2B5E-49B7-8850-24A762ACE576}"/>
    <cellStyle name="Titulo 2 27 12 2" xfId="20727" xr:uid="{34FE076D-0E2F-4AA5-8CCD-FA04D2082EE4}"/>
    <cellStyle name="Titulo 2 27 12 3" xfId="32868" xr:uid="{1E2A3FB4-160B-42E2-A60C-62754F49742F}"/>
    <cellStyle name="Titulo 2 27 13" xfId="16674" xr:uid="{80BAB0D2-97D6-4A54-89CC-F587D8CF3576}"/>
    <cellStyle name="Titulo 2 27 13 2" xfId="22029" xr:uid="{60EA13DE-D302-4692-B176-5B36869D4F5F}"/>
    <cellStyle name="Titulo 2 27 13 3" xfId="33643" xr:uid="{847E225D-B140-4325-A12D-9ACC74D9F73C}"/>
    <cellStyle name="Titulo 2 27 14" xfId="16039" xr:uid="{7E7FA1AA-61E1-44BC-BD7D-6761DF4DD8A8}"/>
    <cellStyle name="Titulo 2 27 14 2" xfId="19295" xr:uid="{2B87614A-4732-4E12-AE5B-A1B7DC861BBF}"/>
    <cellStyle name="Titulo 2 27 14 3" xfId="33011" xr:uid="{0D7F53FB-CA83-4582-9895-AC316FEDCA33}"/>
    <cellStyle name="Titulo 2 27 15" xfId="16820" xr:uid="{6D98C7EB-6886-48DE-958B-57D04A1AAEDD}"/>
    <cellStyle name="Titulo 2 27 15 2" xfId="27789" xr:uid="{1A54EA99-9486-4868-8ABF-B56073B558FF}"/>
    <cellStyle name="Titulo 2 27 15 3" xfId="33789" xr:uid="{C51CB017-F16E-4284-8DD6-1B9A02E22C1B}"/>
    <cellStyle name="Titulo 2 27 16" xfId="18018" xr:uid="{808AE89E-61AC-4746-9563-593AA14A195A}"/>
    <cellStyle name="Titulo 2 27 16 2" xfId="28936" xr:uid="{0D45995F-7828-4BBA-8313-2BC6FC006FD7}"/>
    <cellStyle name="Titulo 2 27 16 3" xfId="34941" xr:uid="{14F4303C-8DE7-4448-9637-6AF9BECA36AF}"/>
    <cellStyle name="Titulo 2 27 17" xfId="17851" xr:uid="{A0CD82E4-DADB-4DA1-8747-E3FCF78DBD4E}"/>
    <cellStyle name="Titulo 2 27 17 2" xfId="28820" xr:uid="{0E29B666-5743-46D4-B6EB-66FC176758DB}"/>
    <cellStyle name="Titulo 2 27 17 3" xfId="34820" xr:uid="{D3515663-0CB9-4205-97CD-E2A4A1EED7F1}"/>
    <cellStyle name="Titulo 2 27 18" xfId="22267" xr:uid="{7E95823C-92B4-495F-86AC-A9E38E2FD118}"/>
    <cellStyle name="Titulo 2 27 19" xfId="23085" xr:uid="{D68A5155-8D0E-4243-9612-8824ED0D089C}"/>
    <cellStyle name="Titulo 2 27 2" xfId="9331" xr:uid="{BF432971-C323-4B74-84BA-E71D0FAB96B4}"/>
    <cellStyle name="Título 2 27 2" xfId="13473" xr:uid="{ACCD867A-A735-4EBE-824F-BEDB3EFF3918}"/>
    <cellStyle name="Titulo 2 27 2 10" xfId="15898" xr:uid="{1C99A877-8A18-4C5C-93A9-BF789B90019A}"/>
    <cellStyle name="Titulo 2 27 2 10 2" xfId="20047" xr:uid="{F2E5B767-8CA9-41D4-B5B2-23FBEA9F8E3D}"/>
    <cellStyle name="Titulo 2 27 2 10 3" xfId="32870" xr:uid="{5A244781-A6F4-4459-B327-F3C8D59A2751}"/>
    <cellStyle name="Titulo 2 27 2 11" xfId="16680" xr:uid="{DBFB2570-8152-4B58-A17B-DBF3622C11B2}"/>
    <cellStyle name="Titulo 2 27 2 11 2" xfId="21682" xr:uid="{8F8B5CF7-A6F9-4A48-9E78-95FA38AC84B8}"/>
    <cellStyle name="Titulo 2 27 2 11 3" xfId="33649" xr:uid="{8DE56265-3054-4BE5-BF80-DF0D60D3C186}"/>
    <cellStyle name="Titulo 2 27 2 12" xfId="16046" xr:uid="{FB38A7E7-9485-4E31-90EC-0DCE1634ABDB}"/>
    <cellStyle name="Titulo 2 27 2 12 2" xfId="18628" xr:uid="{BF7F3123-9711-441F-84BC-871A7CDC796A}"/>
    <cellStyle name="Titulo 2 27 2 12 3" xfId="33018" xr:uid="{57FCE811-076A-4991-891A-E4A377D9F453}"/>
    <cellStyle name="Titulo 2 27 2 13" xfId="16839" xr:uid="{847429C6-C597-4667-BAA0-B8E83E194E97}"/>
    <cellStyle name="Titulo 2 27 2 13 2" xfId="27808" xr:uid="{0C59CF8E-8870-4274-B5CC-FADD0BFA30B7}"/>
    <cellStyle name="Titulo 2 27 2 13 3" xfId="33808" xr:uid="{E7B4BA5D-4043-409C-B718-7CE91785E09F}"/>
    <cellStyle name="Titulo 2 27 2 14" xfId="18019" xr:uid="{3BCA3124-9443-4998-A5A2-30562FF57B73}"/>
    <cellStyle name="Titulo 2 27 2 14 2" xfId="28937" xr:uid="{CAD5B6B0-142E-41DE-BD44-F0D0600F1232}"/>
    <cellStyle name="Titulo 2 27 2 14 3" xfId="34942" xr:uid="{5B183610-F40B-4930-BFEB-F542DCA17031}"/>
    <cellStyle name="Titulo 2 27 2 15" xfId="17850" xr:uid="{B9D7D86D-FC91-4B68-A83E-EA0226FE1089}"/>
    <cellStyle name="Titulo 2 27 2 15 2" xfId="28819" xr:uid="{C48FAB97-FD54-4EE1-B210-0252BD8AFF9F}"/>
    <cellStyle name="Titulo 2 27 2 15 3" xfId="34819" xr:uid="{85C4EDDB-2A38-4D85-AE97-37AA7DAAAE73}"/>
    <cellStyle name="Titulo 2 27 2 16" xfId="22013" xr:uid="{49BE26EA-5DE5-4ABC-93EB-B76E66DA98B4}"/>
    <cellStyle name="Titulo 2 27 2 16 2" xfId="36204" xr:uid="{6A9A47C2-A940-4348-9798-D9225880C5C0}"/>
    <cellStyle name="Titulo 2 27 2 2" xfId="15575" xr:uid="{452A83C1-3356-4D11-8C8D-C1669C6B709B}"/>
    <cellStyle name="Titulo 2 27 2 2 2" xfId="19686" xr:uid="{0BB9556F-824D-44BC-A077-977BCE1732BD}"/>
    <cellStyle name="Titulo 2 27 2 2 3" xfId="32547" xr:uid="{97364512-BD70-4F98-A4BD-3DFD788B3C59}"/>
    <cellStyle name="Titulo 2 27 2 3" xfId="14062" xr:uid="{48F43DF0-ACAB-40F5-9898-F2AB9A465E33}"/>
    <cellStyle name="Titulo 2 27 2 3 2" xfId="18448" xr:uid="{70A8E4A7-C3BB-48D7-A7CB-1C8AF37B5CF4}"/>
    <cellStyle name="Titulo 2 27 2 3 3" xfId="31154" xr:uid="{1CBAF901-FBD3-4484-BAF0-07091FCB91EC}"/>
    <cellStyle name="Titulo 2 27 2 4" xfId="15588" xr:uid="{D6D3AFF3-A04D-4E31-99A0-7DF5045330B8}"/>
    <cellStyle name="Titulo 2 27 2 4 2" xfId="26678" xr:uid="{3F58B41E-02C3-4101-BEEA-F84FE9D19DAA}"/>
    <cellStyle name="Titulo 2 27 2 4 3" xfId="32560" xr:uid="{381A8756-1B2F-477D-BCD1-1534A71B09E9}"/>
    <cellStyle name="Titulo 2 27 2 5" xfId="14042" xr:uid="{9E9E25DF-8277-458C-8B61-827522830785}"/>
    <cellStyle name="Titulo 2 27 2 5 2" xfId="19806" xr:uid="{CDA77087-10F4-416A-A609-069D6F8203BE}"/>
    <cellStyle name="Titulo 2 27 2 5 3" xfId="31134" xr:uid="{3A4FDD38-2462-42CE-884D-480B72AF1A38}"/>
    <cellStyle name="Titulo 2 27 2 6" xfId="15650" xr:uid="{B003878B-BA71-40A5-A5A3-AC4B5E833F97}"/>
    <cellStyle name="Titulo 2 27 2 6 2" xfId="19882" xr:uid="{0072D623-05D3-4753-BC90-629F52DEAD6D}"/>
    <cellStyle name="Titulo 2 27 2 6 3" xfId="32622" xr:uid="{08002D23-A613-4701-916D-BA28763D17AE}"/>
    <cellStyle name="Titulo 2 27 2 7" xfId="16538" xr:uid="{A9D3EAAE-2763-4178-A04F-2FB431130657}"/>
    <cellStyle name="Titulo 2 27 2 7 2" xfId="18935" xr:uid="{1424F73F-606D-4278-8045-710C22637A26}"/>
    <cellStyle name="Titulo 2 27 2 7 3" xfId="33507" xr:uid="{2CE016A6-CF1C-4DD7-B95F-E43F6C3B3045}"/>
    <cellStyle name="Titulo 2 27 2 8" xfId="15750" xr:uid="{3091749E-9F1A-4179-9744-1001EB9197E4}"/>
    <cellStyle name="Titulo 2 27 2 8 2" xfId="18813" xr:uid="{6E7814E0-536B-46B5-8FF2-57EBAB2ECBED}"/>
    <cellStyle name="Titulo 2 27 2 8 3" xfId="32722" xr:uid="{EA083483-2B63-4669-ACCB-57E1D6D7598B}"/>
    <cellStyle name="Titulo 2 27 2 9" xfId="16629" xr:uid="{14D4BBAB-1698-4778-9179-556F0DF33C63}"/>
    <cellStyle name="Titulo 2 27 2 9 2" xfId="18727" xr:uid="{CD5985BA-4B68-4826-AC3F-C30E5F61E10A}"/>
    <cellStyle name="Titulo 2 27 2 9 3" xfId="33598" xr:uid="{94DE81C5-46BF-45F3-B24B-96D5A62180B7}"/>
    <cellStyle name="Titulo 2 27 20" xfId="19041" xr:uid="{300B9C6B-5F5B-443D-8DDA-84EB80B5CE2D}"/>
    <cellStyle name="Titulo 2 27 21" xfId="25553" xr:uid="{369DE07D-41D2-4420-B7CA-99E6A2CE7D74}"/>
    <cellStyle name="Titulo 2 27 21 2" xfId="21775" xr:uid="{7ABC1950-36D7-4677-BC78-9278137A9260}"/>
    <cellStyle name="Titulo 2 27 21 3" xfId="36827" xr:uid="{7A484E21-F5D9-4F27-BA8D-F4BD15E75E50}"/>
    <cellStyle name="Titulo 2 27 22" xfId="23702" xr:uid="{BDA7C218-817A-4E9C-8AAB-9953304DDFD1}"/>
    <cellStyle name="Titulo 2 27 22 2" xfId="27485" xr:uid="{68D48951-A67D-4EB4-86F1-B0432D628B7A}"/>
    <cellStyle name="Titulo 2 27 22 2 2" xfId="38090" xr:uid="{45AAF209-B88A-454B-B4D3-092BB567B993}"/>
    <cellStyle name="Titulo 2 27 23" xfId="23425" xr:uid="{7F72AB4C-C34E-4DD5-B974-29C3E00971A6}"/>
    <cellStyle name="Titulo 2 27 24" xfId="22968" xr:uid="{9743F8F6-B89E-46C7-9290-FEC61BE03442}"/>
    <cellStyle name="Titulo 2 27 25" xfId="26740" xr:uid="{40C9017A-5118-4405-AFD9-FF85AF64B2AB}"/>
    <cellStyle name="Titulo 2 27 26" xfId="29937" xr:uid="{58C59A1B-5575-44B8-9A6E-6F3717A0295A}"/>
    <cellStyle name="Titulo 2 27 3" xfId="13472" xr:uid="{293B5274-3024-4D34-8349-4013DD0FE607}"/>
    <cellStyle name="Título 2 27 3" xfId="22268" xr:uid="{5CF78508-C8C6-43BF-BCC3-FDD481F2A95F}"/>
    <cellStyle name="Titulo 2 27 4" xfId="15574" xr:uid="{9CC28065-90E6-4AC8-9D03-45EE29836579}"/>
    <cellStyle name="Título 2 27 4" xfId="23086" xr:uid="{08CB70D9-4C80-477E-984E-7399FB31DF3D}"/>
    <cellStyle name="Titulo 2 27 4 2" xfId="18724" xr:uid="{DBB2E096-9508-4145-A05C-40C48295D051}"/>
    <cellStyle name="Titulo 2 27 4 3" xfId="29408" xr:uid="{09B2F834-3408-43A9-85BA-2E1712B28080}"/>
    <cellStyle name="Titulo 2 27 4 4" xfId="32546" xr:uid="{08392B75-9AAE-4671-9315-FCC7E4381DF7}"/>
    <cellStyle name="Titulo 2 27 5" xfId="14339" xr:uid="{73128D24-EC40-4637-8993-B4915B599C05}"/>
    <cellStyle name="Título 2 27 5" xfId="19846" xr:uid="{07656D43-77BB-40B0-A94D-5B3842B90C38}"/>
    <cellStyle name="Titulo 2 27 5 2" xfId="19763" xr:uid="{8AB2CBC8-830B-4A48-8962-8652DDC65DFC}"/>
    <cellStyle name="Titulo 2 27 5 3" xfId="27078" xr:uid="{D620405D-78BD-4F71-BDDA-06DAAF6DB107}"/>
    <cellStyle name="Titulo 2 27 5 4" xfId="31363" xr:uid="{F9EE8230-C50F-4150-B59A-013DC2CC0484}"/>
    <cellStyle name="Titulo 2 27 6" xfId="15587" xr:uid="{D257206B-827B-4D10-B344-F82DC3695AE2}"/>
    <cellStyle name="Título 2 27 6" xfId="25438" xr:uid="{3F8F7561-BE9A-4AEE-9557-2C2DB12027E6}"/>
    <cellStyle name="Titulo 2 27 6 2" xfId="20380" xr:uid="{3A25CD5F-1699-42A1-80AA-01764A008498}"/>
    <cellStyle name="Titulo 2 27 6 3" xfId="29416" xr:uid="{2146BB28-9F18-4994-A2AF-4C9D27F783F8}"/>
    <cellStyle name="Titulo 2 27 6 4" xfId="32559" xr:uid="{69EDE067-77DD-42AA-BE74-A168A3A5861A}"/>
    <cellStyle name="Titulo 2 27 7" xfId="14045" xr:uid="{51DB152E-3298-4F38-84BC-E2D881308B03}"/>
    <cellStyle name="Título 2 27 7" xfId="25357" xr:uid="{CC49184A-FD3D-4837-8A9D-7C94C1F87A6E}"/>
    <cellStyle name="Titulo 2 27 7 2" xfId="19557" xr:uid="{6A0C604A-194A-4037-A39D-D678FB300D47}"/>
    <cellStyle name="Titulo 2 27 7 3" xfId="23201" xr:uid="{54C2BE2C-60CF-49D1-9D3D-2806079F1BDE}"/>
    <cellStyle name="Titulo 2 27 7 4" xfId="31137" xr:uid="{C9343B78-363B-4D61-8F17-DA50D58C064D}"/>
    <cellStyle name="Titulo 2 27 8" xfId="15644" xr:uid="{0F8AC0FD-D746-4D3B-B98D-72F0DCE69CE2}"/>
    <cellStyle name="Título 2 27 8" xfId="19497" xr:uid="{439D8F14-CC54-45FF-9F01-6CA4DD4A8E0E}"/>
    <cellStyle name="Titulo 2 27 8 2" xfId="22489" xr:uid="{7D350144-0679-4C46-977B-BE95D5066E55}"/>
    <cellStyle name="Titulo 2 27 8 3" xfId="29445" xr:uid="{C0054666-F656-4DAD-8C3E-F89CA15E310A}"/>
    <cellStyle name="Titulo 2 27 8 4" xfId="32616" xr:uid="{1ACBC9F2-2708-4D8A-AE1E-86CF6F4FEA1B}"/>
    <cellStyle name="Titulo 2 27 9" xfId="16533" xr:uid="{B94D2E35-E277-4813-B75F-7067E6FE7231}"/>
    <cellStyle name="Título 2 27 9" xfId="18677" xr:uid="{E4182AD3-5CCE-493C-90B5-95F57CDA49AE}"/>
    <cellStyle name="Titulo 2 27 9 2" xfId="21157" xr:uid="{2318451B-07A9-4EA7-A502-BDD0E54A5E27}"/>
    <cellStyle name="Titulo 2 27 9 3" xfId="29592" xr:uid="{6386CFF5-E1E8-48D5-A0B2-FB05FD94747C}"/>
    <cellStyle name="Titulo 2 27 9 4" xfId="33502" xr:uid="{96E7E3CA-4D9F-4F71-AE3B-95934C30C076}"/>
    <cellStyle name="Titulo 2 28" xfId="8188" xr:uid="{3A5FB500-C77F-4E18-B264-AED054A6C2E1}"/>
    <cellStyle name="Título 2 28" xfId="8113" xr:uid="{0E03E035-57F9-43D1-9EF4-98A6BC368E60}"/>
    <cellStyle name="Titulo 2 28 10" xfId="15760" xr:uid="{BCC1EF8E-33C4-4E8C-A051-FA63037FB73C}"/>
    <cellStyle name="Título 2 28 10" xfId="23641" xr:uid="{7FC302D4-88E6-4F31-98B7-0E772043CD79}"/>
    <cellStyle name="Titulo 2 28 10 2" xfId="26164" xr:uid="{9C787EE6-0153-4969-9966-122243E4D30F}"/>
    <cellStyle name="Titulo 2 28 10 3" xfId="32732" xr:uid="{634B5C4C-B180-4C02-B73C-7CFEAB8CE14C}"/>
    <cellStyle name="Titulo 2 28 11" xfId="16639" xr:uid="{26ABE5A7-1430-4273-8A21-7F8E5782A303}"/>
    <cellStyle name="Titulo 2 28 11 2" xfId="18226" xr:uid="{04F1460A-E855-4AF5-B49A-CC883073BF29}"/>
    <cellStyle name="Titulo 2 28 11 3" xfId="33608" xr:uid="{921A92B6-9642-4080-9F7B-2394670974C8}"/>
    <cellStyle name="Titulo 2 28 12" xfId="15901" xr:uid="{7E16CFA0-6CCD-4DC8-9604-375A3A8F64C6}"/>
    <cellStyle name="Titulo 2 28 12 2" xfId="18611" xr:uid="{F10BFD33-9B40-4434-97B5-87ECE0972F56}"/>
    <cellStyle name="Titulo 2 28 12 3" xfId="32873" xr:uid="{90791783-19A0-45DC-BE80-296F0A64CD96}"/>
    <cellStyle name="Titulo 2 28 13" xfId="16691" xr:uid="{FCFE6135-4551-449C-A7E5-8C85B172BA37}"/>
    <cellStyle name="Titulo 2 28 13 2" xfId="27660" xr:uid="{C7A5993B-29B4-4CF0-B6CC-8406171EFE8B}"/>
    <cellStyle name="Titulo 2 28 13 3" xfId="33660" xr:uid="{B39F4F9B-8070-42D1-B8EF-0A7024C051D2}"/>
    <cellStyle name="Titulo 2 28 14" xfId="16049" xr:uid="{2E3A2D94-82D9-4657-98C1-F988EB8FCED6}"/>
    <cellStyle name="Titulo 2 28 14 2" xfId="20004" xr:uid="{0E82D262-5149-4F2F-9DB7-5D93F519457F}"/>
    <cellStyle name="Titulo 2 28 14 3" xfId="33021" xr:uid="{1466276F-FA3C-4594-8334-A86E277B443F}"/>
    <cellStyle name="Titulo 2 28 15" xfId="16852" xr:uid="{2441B624-2A0D-4F13-8C0C-0E25AD349820}"/>
    <cellStyle name="Titulo 2 28 15 2" xfId="27821" xr:uid="{85282C90-A8E9-4976-91AA-A6FCEAE19949}"/>
    <cellStyle name="Titulo 2 28 15 3" xfId="33821" xr:uid="{DD84F823-D7C7-4997-9653-94629E8B0DCF}"/>
    <cellStyle name="Titulo 2 28 16" xfId="18020" xr:uid="{7A374D14-2A05-4D0B-A08D-E47D966696DD}"/>
    <cellStyle name="Titulo 2 28 16 2" xfId="28938" xr:uid="{E1FE7639-8A53-499C-B46D-3CDA8274E5A7}"/>
    <cellStyle name="Titulo 2 28 16 3" xfId="34943" xr:uid="{91A7CD3C-B592-4B1B-B63B-FA5F85BB610C}"/>
    <cellStyle name="Titulo 2 28 17" xfId="17849" xr:uid="{7E55850B-E6F5-4B2F-88A5-BC60563B3F51}"/>
    <cellStyle name="Titulo 2 28 17 2" xfId="28818" xr:uid="{49AD7338-CD12-4825-AB86-E2A4E194E830}"/>
    <cellStyle name="Titulo 2 28 17 3" xfId="34818" xr:uid="{A50E4B00-996B-4A0C-B947-D6CF15064B5A}"/>
    <cellStyle name="Titulo 2 28 18" xfId="22269" xr:uid="{63D3C010-1AAE-4133-9F06-A239DB7A7B2C}"/>
    <cellStyle name="Titulo 2 28 19" xfId="23087" xr:uid="{E7E8475C-619C-4B98-BFF9-341F02BCF180}"/>
    <cellStyle name="Titulo 2 28 2" xfId="9349" xr:uid="{A42F04FB-F78D-41FA-9A29-71007AEA6705}"/>
    <cellStyle name="Título 2 28 2" xfId="13475" xr:uid="{FB3CEDCC-458E-4DBD-93DE-48B57659976B}"/>
    <cellStyle name="Titulo 2 28 2 10" xfId="15905" xr:uid="{C79A44ED-E342-4BEA-96BD-C3C4C6349E7E}"/>
    <cellStyle name="Titulo 2 28 2 10 2" xfId="18812" xr:uid="{C58EC0AD-A1A7-4918-982E-B653CB537F68}"/>
    <cellStyle name="Titulo 2 28 2 10 3" xfId="32877" xr:uid="{31EC1EA8-699F-49DD-AE08-C6C76146941A}"/>
    <cellStyle name="Titulo 2 28 2 11" xfId="16700" xr:uid="{258C9CA4-0660-48B2-AA19-D8CFD292D6A4}"/>
    <cellStyle name="Titulo 2 28 2 11 2" xfId="27669" xr:uid="{6B018178-61D6-4C7E-8597-B3C9980A9773}"/>
    <cellStyle name="Titulo 2 28 2 11 3" xfId="33669" xr:uid="{94E0FF1A-ACE1-4DB4-95DC-36DC76BD45EB}"/>
    <cellStyle name="Titulo 2 28 2 12" xfId="16051" xr:uid="{338B2EF2-15EE-4BC5-970E-12EC5C1D8442}"/>
    <cellStyle name="Titulo 2 28 2 12 2" xfId="20666" xr:uid="{4147B319-CD9F-4945-97B5-29E59C1A3C8F}"/>
    <cellStyle name="Titulo 2 28 2 12 3" xfId="33023" xr:uid="{05B5E3E1-75D7-415A-A54A-A5DD9C8072AE}"/>
    <cellStyle name="Titulo 2 28 2 13" xfId="16869" xr:uid="{10DB871C-ED38-4F46-9CD3-95C77C1B1475}"/>
    <cellStyle name="Titulo 2 28 2 13 2" xfId="27838" xr:uid="{842BBD89-0EDD-4974-978E-9842B66A7093}"/>
    <cellStyle name="Titulo 2 28 2 13 3" xfId="33838" xr:uid="{F2C7BF6B-681F-403F-9D4D-D5D6352E2070}"/>
    <cellStyle name="Titulo 2 28 2 14" xfId="18021" xr:uid="{99650482-3FCB-48E3-AF41-B9A3DD630F73}"/>
    <cellStyle name="Titulo 2 28 2 14 2" xfId="28939" xr:uid="{39D9CD58-7657-4630-9A23-B3D3B55223F2}"/>
    <cellStyle name="Titulo 2 28 2 14 3" xfId="34944" xr:uid="{8098ED9A-7ECF-4738-A80C-EA201EAEA294}"/>
    <cellStyle name="Titulo 2 28 2 15" xfId="17848" xr:uid="{56ABDA2D-A629-4BEF-A43D-D62B646229A3}"/>
    <cellStyle name="Titulo 2 28 2 15 2" xfId="28817" xr:uid="{8B414603-7281-459B-822A-D40E02118FE4}"/>
    <cellStyle name="Titulo 2 28 2 15 3" xfId="34817" xr:uid="{FC54F1D2-DACB-41D6-9101-1EA24AA2BAD6}"/>
    <cellStyle name="Titulo 2 28 2 16" xfId="26454" xr:uid="{F459B4C5-5081-43EB-B3CD-0F0B27766953}"/>
    <cellStyle name="Titulo 2 28 2 16 2" xfId="37421" xr:uid="{6A6F7614-C02D-443D-940C-2419B8CC3475}"/>
    <cellStyle name="Titulo 2 28 2 2" xfId="15578" xr:uid="{F8784E49-6C1C-47AD-9F5B-7D4BC7A2AD5F}"/>
    <cellStyle name="Titulo 2 28 2 2 2" xfId="23517" xr:uid="{B2A9A55B-E946-47C7-8928-5B0023DA4533}"/>
    <cellStyle name="Titulo 2 28 2 2 3" xfId="32550" xr:uid="{47587412-D17E-4355-912A-ADD675B19402}"/>
    <cellStyle name="Titulo 2 28 2 3" xfId="14347" xr:uid="{B3877853-7E47-40FE-93AB-2EFDD7CE4289}"/>
    <cellStyle name="Titulo 2 28 2 3 2" xfId="19390" xr:uid="{0AC4DF54-A260-486E-8941-AFFAB35F7DC6}"/>
    <cellStyle name="Titulo 2 28 2 3 3" xfId="31371" xr:uid="{B3CB32D2-4D15-441A-8C53-1D8C7095437D}"/>
    <cellStyle name="Titulo 2 28 2 4" xfId="15591" xr:uid="{AB74B64E-7A32-4A34-B4EA-9BF39C9D05C4}"/>
    <cellStyle name="Titulo 2 28 2 4 2" xfId="21378" xr:uid="{EDBA6D6F-4656-40E9-93D8-472D5499C206}"/>
    <cellStyle name="Titulo 2 28 2 4 3" xfId="32563" xr:uid="{5BFCBA29-6542-45B1-A286-A699B74B96F9}"/>
    <cellStyle name="Titulo 2 28 2 5" xfId="14038" xr:uid="{45682E2F-59C2-4790-81D4-B1150D891A42}"/>
    <cellStyle name="Titulo 2 28 2 5 2" xfId="21342" xr:uid="{9E499413-18C0-44AB-99CA-1BDC9BDCFF76}"/>
    <cellStyle name="Titulo 2 28 2 5 3" xfId="31130" xr:uid="{FA524FB9-63D5-45D2-B333-8CC544ACE536}"/>
    <cellStyle name="Titulo 2 28 2 6" xfId="15661" xr:uid="{8301A8C0-D991-4840-994E-05CEE91037BD}"/>
    <cellStyle name="Titulo 2 28 2 6 2" xfId="21901" xr:uid="{14E3B9C6-D881-4B75-AF97-2F18010ADCE6}"/>
    <cellStyle name="Titulo 2 28 2 6 3" xfId="32633" xr:uid="{F504365D-16FD-4E82-B501-1E27BFA649B6}"/>
    <cellStyle name="Titulo 2 28 2 7" xfId="16546" xr:uid="{9C805E8D-2C94-49B9-ABAC-01A6BD643C2D}"/>
    <cellStyle name="Titulo 2 28 2 7 2" xfId="21259" xr:uid="{9FAC5670-A03F-4405-83AB-F73C36772C09}"/>
    <cellStyle name="Titulo 2 28 2 7 3" xfId="33515" xr:uid="{920F1A7C-69BB-4684-8F50-A314DAB9DD17}"/>
    <cellStyle name="Titulo 2 28 2 8" xfId="15764" xr:uid="{A4284C85-0F1C-4468-B349-71C01EF45C81}"/>
    <cellStyle name="Titulo 2 28 2 8 2" xfId="23523" xr:uid="{6FCF6172-1F5D-47CF-9513-62FF34B9EC03}"/>
    <cellStyle name="Titulo 2 28 2 8 3" xfId="32736" xr:uid="{08F9CEE8-273E-499F-9F72-6F18456ACA10}"/>
    <cellStyle name="Titulo 2 28 2 9" xfId="16643" xr:uid="{B585BCD8-7414-4490-8192-F58AE7A1CFAB}"/>
    <cellStyle name="Titulo 2 28 2 9 2" xfId="18667" xr:uid="{ACA2244C-ADF3-4C05-897D-8C624C7EA365}"/>
    <cellStyle name="Titulo 2 28 2 9 3" xfId="33612" xr:uid="{7777301B-213A-4760-A098-940F46333723}"/>
    <cellStyle name="Titulo 2 28 20" xfId="22449" xr:uid="{E0D4688B-0083-423A-BA48-53C8EF406E5E}"/>
    <cellStyle name="Titulo 2 28 21" xfId="25576" xr:uid="{5707A958-8B1C-4DDD-82B4-1D7995C786F2}"/>
    <cellStyle name="Titulo 2 28 21 2" xfId="26268" xr:uid="{92E04210-7560-40E5-8B48-99EDDC79DA1F}"/>
    <cellStyle name="Titulo 2 28 21 3" xfId="36845" xr:uid="{E2613CF5-FFEC-47A5-9915-384B976B2773}"/>
    <cellStyle name="Titulo 2 28 22" xfId="24078" xr:uid="{3F1B3635-E42A-4E8E-9C51-93FDB4560982}"/>
    <cellStyle name="Titulo 2 28 22 2" xfId="26053" xr:uid="{AFA8D020-A683-457F-BB1C-45E4E8DF3AB3}"/>
    <cellStyle name="Titulo 2 28 22 2 2" xfId="37217" xr:uid="{75C1EBEB-3FD6-4FE8-980F-D92B3CA43BF1}"/>
    <cellStyle name="Titulo 2 28 23" xfId="23279" xr:uid="{297ADF32-5DB6-4D4C-B456-4735AB96F599}"/>
    <cellStyle name="Titulo 2 28 24" xfId="19282" xr:uid="{9E7F427D-E77B-4AAA-A16A-AEA11ED8E341}"/>
    <cellStyle name="Titulo 2 28 25" xfId="19739" xr:uid="{C9672979-7764-4DCB-BA83-56B7734D83D1}"/>
    <cellStyle name="Titulo 2 28 26" xfId="29953" xr:uid="{3200FD75-9859-441A-BBCD-B0F779EE01D7}"/>
    <cellStyle name="Titulo 2 28 3" xfId="13474" xr:uid="{A76F2779-E43C-43AB-A498-312DB39021CC}"/>
    <cellStyle name="Título 2 28 3" xfId="22270" xr:uid="{3C213BB5-F0E2-43FF-86F6-C57919637739}"/>
    <cellStyle name="Titulo 2 28 4" xfId="15577" xr:uid="{5EEC4884-6C83-4F08-A9C5-5D942819B6FD}"/>
    <cellStyle name="Título 2 28 4" xfId="23088" xr:uid="{979AD77F-C765-4DE2-9843-9719A538CD7C}"/>
    <cellStyle name="Titulo 2 28 4 2" xfId="21377" xr:uid="{828D7BA6-C186-4E57-BFDC-316A74BB093B}"/>
    <cellStyle name="Titulo 2 28 4 3" xfId="29410" xr:uid="{297A3177-95CC-4565-A015-F2A503536E1D}"/>
    <cellStyle name="Titulo 2 28 4 4" xfId="32549" xr:uid="{87474861-7FC2-4697-AD06-D51CD1DFD2E5}"/>
    <cellStyle name="Titulo 2 28 5" xfId="14060" xr:uid="{DAC06C88-ADE9-4D7F-AB49-758D4E6AE035}"/>
    <cellStyle name="Título 2 28 5" xfId="22448" xr:uid="{35433BD1-F0B7-4C04-A66E-F962924C5D36}"/>
    <cellStyle name="Titulo 2 28 5 2" xfId="22017" xr:uid="{A63B24DD-09A6-4B7C-9BC6-A527E6D7C759}"/>
    <cellStyle name="Titulo 2 28 5 3" xfId="27292" xr:uid="{6205F6D6-EE9B-447D-8A34-252AE4D5DF69}"/>
    <cellStyle name="Titulo 2 28 5 4" xfId="31152" xr:uid="{C9AC8FF3-5B05-416A-BBF2-7AD26438C8CC}"/>
    <cellStyle name="Titulo 2 28 6" xfId="15590" xr:uid="{3BA54722-EA92-4AF6-B1CB-E6BF5C7FC36B}"/>
    <cellStyle name="Título 2 28 6" xfId="25524" xr:uid="{909B5DA9-509A-47E8-B37F-CD6C7DF96ED3}"/>
    <cellStyle name="Titulo 2 28 6 2" xfId="26133" xr:uid="{FB31BD47-786A-432A-83BA-23946A14F552}"/>
    <cellStyle name="Titulo 2 28 6 3" xfId="29417" xr:uid="{FCB68FB0-5889-418E-9180-E6C9B53647DF}"/>
    <cellStyle name="Titulo 2 28 6 4" xfId="32562" xr:uid="{428A7D3D-064C-4904-BDC4-12AD7FF65F92}"/>
    <cellStyle name="Titulo 2 28 7" xfId="14041" xr:uid="{C81ECB57-EB1B-443F-8A78-113BB89D8A5E}"/>
    <cellStyle name="Título 2 28 7" xfId="24365" xr:uid="{7D019E4F-7956-47AA-AF9E-7335FB22CD60}"/>
    <cellStyle name="Titulo 2 28 7 2" xfId="21221" xr:uid="{8ED9DACB-A6BF-4ECA-86DB-4C5EC08631DB}"/>
    <cellStyle name="Titulo 2 28 7 3" xfId="19305" xr:uid="{DD9993B5-13D3-4DA1-A48F-ADE17B4A0B8D}"/>
    <cellStyle name="Titulo 2 28 7 4" xfId="31133" xr:uid="{61015F6F-D4EC-4E91-8234-7B4D009808FA}"/>
    <cellStyle name="Titulo 2 28 8" xfId="15657" xr:uid="{9EC532E9-8139-4A16-B98F-6E63E10143B8}"/>
    <cellStyle name="Título 2 28 8" xfId="18835" xr:uid="{7504D20C-DD1D-4793-97A3-75EB48BF3744}"/>
    <cellStyle name="Titulo 2 28 8 2" xfId="18591" xr:uid="{23EEF94C-13D4-44A7-ABE2-40C02955CE6C}"/>
    <cellStyle name="Titulo 2 28 8 3" xfId="29451" xr:uid="{15B67A48-8867-4494-AE6D-B41B9A482A70}"/>
    <cellStyle name="Titulo 2 28 8 4" xfId="32629" xr:uid="{510951E9-2A33-4AD9-8F25-58FDD1CF62C4}"/>
    <cellStyle name="Titulo 2 28 9" xfId="16544" xr:uid="{96E17530-AA20-43EB-B55F-8BF33DF04C64}"/>
    <cellStyle name="Título 2 28 9" xfId="26331" xr:uid="{447373CD-87E0-4BE5-90A6-E1EB50926E64}"/>
    <cellStyle name="Titulo 2 28 9 2" xfId="20251" xr:uid="{E0C2F083-152B-4A24-8EEF-E1732EF0C712}"/>
    <cellStyle name="Titulo 2 28 9 3" xfId="29598" xr:uid="{2A92EDC9-F1E8-4D78-B101-CCFD7A3914E3}"/>
    <cellStyle name="Titulo 2 28 9 4" xfId="33513" xr:uid="{32DEF098-F761-4CD0-A789-D6D61D590FE7}"/>
    <cellStyle name="Titulo 2 29" xfId="7997" xr:uid="{BDBA5ADF-04F6-4AA7-B421-BEB1A2D856A4}"/>
    <cellStyle name="Título 2 29" xfId="7996" xr:uid="{9B47B166-711D-4077-83AB-1EC0093D0B34}"/>
    <cellStyle name="Titulo 2 29 10" xfId="15772" xr:uid="{155AB371-BB3E-43C4-80C5-F5DF32BAFA76}"/>
    <cellStyle name="Título 2 29 10" xfId="26376" xr:uid="{2153CD81-1250-4850-8607-EF66C3E6C605}"/>
    <cellStyle name="Titulo 2 29 10 2" xfId="22513" xr:uid="{09DB56D5-2786-4E3A-A8CB-5BDBF0A4B947}"/>
    <cellStyle name="Titulo 2 29 10 3" xfId="32744" xr:uid="{B23AB08A-9A9A-41D2-8C8E-C98885CCBFF4}"/>
    <cellStyle name="Titulo 2 29 11" xfId="16652" xr:uid="{5B00E751-ABFE-47C1-9FA7-CC60C05075D6}"/>
    <cellStyle name="Titulo 2 29 11 2" xfId="21383" xr:uid="{7B69648E-5019-4F24-9D58-1BC9C67BF26A}"/>
    <cellStyle name="Titulo 2 29 11 3" xfId="33621" xr:uid="{D72C5DB2-AD42-4CAA-BAD6-5F8316AD0BF2}"/>
    <cellStyle name="Titulo 2 29 12" xfId="15907" xr:uid="{2DD1F306-313D-4A95-B6C0-F3A99D45DEFE}"/>
    <cellStyle name="Titulo 2 29 12 2" xfId="18613" xr:uid="{5038EE0C-E6FD-425D-83E0-AA9C4BAF09F8}"/>
    <cellStyle name="Titulo 2 29 12 3" xfId="32879" xr:uid="{55EB2DE2-637E-4F14-910B-DA1221B6ABF6}"/>
    <cellStyle name="Titulo 2 29 13" xfId="16714" xr:uid="{B9D59444-B474-4260-A08C-2693A2085147}"/>
    <cellStyle name="Titulo 2 29 13 2" xfId="27683" xr:uid="{24C6DCEE-79AD-4C41-BA1E-1E890E3C4896}"/>
    <cellStyle name="Titulo 2 29 13 3" xfId="33683" xr:uid="{2BB4F9BA-5715-4361-99F7-9B8F5E82ECBE}"/>
    <cellStyle name="Titulo 2 29 14" xfId="16054" xr:uid="{6BA5CAE6-2729-4671-AA4F-BE6DE6466F78}"/>
    <cellStyle name="Titulo 2 29 14 2" xfId="23498" xr:uid="{D5B2D98F-4A73-4FF6-AA57-C0365C21608E}"/>
    <cellStyle name="Titulo 2 29 14 3" xfId="33026" xr:uid="{2601B537-0085-476B-8C76-03DDB9D9B402}"/>
    <cellStyle name="Titulo 2 29 15" xfId="16900" xr:uid="{1D2E57B2-54CE-45C1-8298-AFBC5E588B8F}"/>
    <cellStyle name="Titulo 2 29 15 2" xfId="27869" xr:uid="{90A1A97B-A073-41EB-9908-251C66654725}"/>
    <cellStyle name="Titulo 2 29 15 3" xfId="33869" xr:uid="{32498FF8-BCB7-4037-BE2F-B8AE555CDF42}"/>
    <cellStyle name="Titulo 2 29 16" xfId="18022" xr:uid="{3D6900C9-0E76-490E-99F8-6C38519030DD}"/>
    <cellStyle name="Titulo 2 29 16 2" xfId="28940" xr:uid="{13EE4AD2-45B7-4B54-8539-C2E514A3E246}"/>
    <cellStyle name="Titulo 2 29 16 3" xfId="34945" xr:uid="{198F3185-A48C-4DCD-86E6-9CC6647A1C51}"/>
    <cellStyle name="Titulo 2 29 17" xfId="17847" xr:uid="{F92838E2-7E81-48DF-B9F7-A9529C9101D2}"/>
    <cellStyle name="Titulo 2 29 17 2" xfId="28816" xr:uid="{78D278D4-F614-476E-9CB2-12C3632C2FD8}"/>
    <cellStyle name="Titulo 2 29 17 3" xfId="34816" xr:uid="{58022B1C-DE61-48F5-BAF0-3093D0A702E2}"/>
    <cellStyle name="Titulo 2 29 18" xfId="22271" xr:uid="{D8306673-DD6C-410B-B03A-E42A50BEB366}"/>
    <cellStyle name="Titulo 2 29 19" xfId="23089" xr:uid="{06F34F36-AC8D-4531-9E42-83FCB40F3094}"/>
    <cellStyle name="Titulo 2 29 2" xfId="8473" xr:uid="{B2A1D428-C313-486D-970E-9ED79AB2E7FD}"/>
    <cellStyle name="Título 2 29 2" xfId="13477" xr:uid="{C2F2445F-1CEB-4DA8-8AD9-19EEFB9092FA}"/>
    <cellStyle name="Titulo 2 29 2 10" xfId="15909" xr:uid="{CD068A9E-99E4-4BD7-B09E-13665D2FEB12}"/>
    <cellStyle name="Titulo 2 29 2 10 2" xfId="22543" xr:uid="{62767D8F-803C-454C-936F-9F721ECA8554}"/>
    <cellStyle name="Titulo 2 29 2 10 3" xfId="32881" xr:uid="{C2902BDE-346E-4EA8-9140-24A972CA7BFF}"/>
    <cellStyle name="Titulo 2 29 2 11" xfId="16726" xr:uid="{7FB73BEE-E398-46FD-86A5-C207FE2BE501}"/>
    <cellStyle name="Titulo 2 29 2 11 2" xfId="27695" xr:uid="{8632E0C2-1B5E-46D5-9640-0C83B2547918}"/>
    <cellStyle name="Titulo 2 29 2 11 3" xfId="33695" xr:uid="{DEBB68B8-211D-49FA-9552-E578B4B73214}"/>
    <cellStyle name="Titulo 2 29 2 12" xfId="16059" xr:uid="{43AB0A8D-1904-48F7-905B-BB2F246DC3FC}"/>
    <cellStyle name="Titulo 2 29 2 12 2" xfId="18631" xr:uid="{C4403119-8756-45B2-A49C-7535BAF2AE5D}"/>
    <cellStyle name="Titulo 2 29 2 12 3" xfId="33031" xr:uid="{1A481068-3E31-42CD-BED1-5B43D9E8E539}"/>
    <cellStyle name="Titulo 2 29 2 13" xfId="16909" xr:uid="{75A9B10B-D323-447D-B97C-53FFA96512FF}"/>
    <cellStyle name="Titulo 2 29 2 13 2" xfId="27878" xr:uid="{8ED32A08-49AE-41F3-A757-6B520C2B89D5}"/>
    <cellStyle name="Titulo 2 29 2 13 3" xfId="33878" xr:uid="{2DF20F07-AB46-4209-80AA-055F5DF14DDE}"/>
    <cellStyle name="Titulo 2 29 2 14" xfId="18023" xr:uid="{FAB48B38-FE4C-4A39-A807-937E8A284193}"/>
    <cellStyle name="Titulo 2 29 2 14 2" xfId="28941" xr:uid="{C471B00B-45CA-4586-B259-058BDF9AC79C}"/>
    <cellStyle name="Titulo 2 29 2 14 3" xfId="34946" xr:uid="{13D3ED39-15E5-42AB-AA3A-588234866C4A}"/>
    <cellStyle name="Titulo 2 29 2 15" xfId="17846" xr:uid="{848B6C02-83ED-4225-8F7F-7421128DBF82}"/>
    <cellStyle name="Titulo 2 29 2 15 2" xfId="28815" xr:uid="{1935BB07-F674-4F46-8A84-7655B63D8322}"/>
    <cellStyle name="Titulo 2 29 2 15 3" xfId="34815" xr:uid="{E4D69FBA-2B2D-4538-B235-F7CBA689410D}"/>
    <cellStyle name="Titulo 2 29 2 16" xfId="26893" xr:uid="{C3BF1B5F-4ECD-4B2B-9DCE-13977FFC295D}"/>
    <cellStyle name="Titulo 2 29 2 16 2" xfId="37677" xr:uid="{03B13C71-160E-4BFB-B5CB-5589C72A8CF7}"/>
    <cellStyle name="Titulo 2 29 2 2" xfId="15581" xr:uid="{B03C73AE-4560-4AAB-B273-1F95233291E6}"/>
    <cellStyle name="Titulo 2 29 2 2 2" xfId="26170" xr:uid="{F24B9C92-11B6-48D1-ACDD-A70B428361C9}"/>
    <cellStyle name="Titulo 2 29 2 2 3" xfId="32553" xr:uid="{F6555BA5-0585-4EF0-8405-90D27D7DAABB}"/>
    <cellStyle name="Titulo 2 29 2 3" xfId="14314" xr:uid="{B9736D26-5802-4AF3-A9A1-40E5C13595AF}"/>
    <cellStyle name="Titulo 2 29 2 3 2" xfId="20463" xr:uid="{E24FBF0D-2B5D-4E63-86D9-6444167241C5}"/>
    <cellStyle name="Titulo 2 29 2 3 3" xfId="31341" xr:uid="{FEF09ECD-A800-4DC1-9966-91D6EA9FA296}"/>
    <cellStyle name="Titulo 2 29 2 4" xfId="15599" xr:uid="{B5043544-3B96-4D26-A69A-5ACDEDD3DC92}"/>
    <cellStyle name="Titulo 2 29 2 4 2" xfId="18346" xr:uid="{C1FE3577-3AF4-4F78-BB8E-EF0C110A9D7E}"/>
    <cellStyle name="Titulo 2 29 2 4 3" xfId="32571" xr:uid="{421B11F3-CA9A-4B05-A45F-BEEE2CFDF63B}"/>
    <cellStyle name="Titulo 2 29 2 5" xfId="16486" xr:uid="{CD71BE6B-C378-48E2-B815-39022F9B8AB0}"/>
    <cellStyle name="Titulo 2 29 2 5 2" xfId="23596" xr:uid="{010623FD-7FF5-4A51-877D-FE9CB9AFE0BE}"/>
    <cellStyle name="Titulo 2 29 2 5 3" xfId="33455" xr:uid="{016BAA51-F0E1-452A-B942-2CEFF8B8E00A}"/>
    <cellStyle name="Titulo 2 29 2 6" xfId="15674" xr:uid="{AB51B7C6-6DEB-4A36-AE57-4E037B578762}"/>
    <cellStyle name="Titulo 2 29 2 6 2" xfId="21316" xr:uid="{11B72D12-7AB8-4BED-9688-48C2471E4004}"/>
    <cellStyle name="Titulo 2 29 2 6 3" xfId="32646" xr:uid="{F72B4E37-0584-4914-8D02-C54F70365DE0}"/>
    <cellStyle name="Titulo 2 29 2 7" xfId="16554" xr:uid="{CDD77AFC-BC50-4020-8DD6-CB35B6D9199E}"/>
    <cellStyle name="Titulo 2 29 2 7 2" xfId="20503" xr:uid="{D54FCEBB-06F6-480B-B7A0-D0ED134EABAC}"/>
    <cellStyle name="Titulo 2 29 2 7 3" xfId="33523" xr:uid="{3E8E483A-AFE1-4260-927B-03BB3F90C63C}"/>
    <cellStyle name="Titulo 2 29 2 8" xfId="15776" xr:uid="{F1A878D0-9722-453E-91B2-4AC51044D5FD}"/>
    <cellStyle name="Titulo 2 29 2 8 2" xfId="18594" xr:uid="{630D469D-7139-41AA-B31A-86109592C794}"/>
    <cellStyle name="Titulo 2 29 2 8 3" xfId="32748" xr:uid="{485F4294-8F2F-4842-8BC5-CC4B384FBAEB}"/>
    <cellStyle name="Titulo 2 29 2 9" xfId="16654" xr:uid="{9613A9FA-AC5C-4492-A960-2DD857CF0B70}"/>
    <cellStyle name="Titulo 2 29 2 9 2" xfId="18484" xr:uid="{4A266A44-A25E-4043-85DD-FF36B0686C96}"/>
    <cellStyle name="Titulo 2 29 2 9 3" xfId="33623" xr:uid="{D06F9A04-920C-4CE0-9BE9-01143A08D683}"/>
    <cellStyle name="Titulo 2 29 20" xfId="19042" xr:uid="{308AD8FF-2783-4F0C-9DB2-FC2EC19F7A3A}"/>
    <cellStyle name="Titulo 2 29 21" xfId="25440" xr:uid="{393B4719-035B-4D2D-BEF2-A034CFE4D57E}"/>
    <cellStyle name="Titulo 2 29 21 2" xfId="21308" xr:uid="{126C6F99-071E-48DC-8815-256F2E5D98D1}"/>
    <cellStyle name="Titulo 2 29 21 3" xfId="36756" xr:uid="{DC4521B6-2ED2-4A32-88D8-9BA19CF7DD53}"/>
    <cellStyle name="Titulo 2 29 22" xfId="25365" xr:uid="{45E99779-A4F8-4869-AD55-CF7CACEA8062}"/>
    <cellStyle name="Titulo 2 29 22 2" xfId="23318" xr:uid="{13CCF851-50F4-4342-B71E-2A27DC5CCFD9}"/>
    <cellStyle name="Titulo 2 29 22 2 2" xfId="36356" xr:uid="{54BDF7F8-A7DE-48CA-BE18-20DB44FB3F3C}"/>
    <cellStyle name="Titulo 2 29 23" xfId="23280" xr:uid="{BDF2F834-D725-4B48-9680-A6E461760CF3}"/>
    <cellStyle name="Titulo 2 29 24" xfId="19281" xr:uid="{251A1237-59FE-4D02-A973-D9D99D21C892}"/>
    <cellStyle name="Titulo 2 29 25" xfId="26308" xr:uid="{D5BADC29-04B5-4FDE-B18A-1457E9BC683B}"/>
    <cellStyle name="Titulo 2 29 26" xfId="29876" xr:uid="{3C7F373F-4B41-4A1B-9A8A-13CBA00227B1}"/>
    <cellStyle name="Titulo 2 29 3" xfId="13476" xr:uid="{B39109A9-4BA6-4A46-B594-6D03AD3937AB}"/>
    <cellStyle name="Título 2 29 3" xfId="22272" xr:uid="{FB793500-ECA5-4825-851F-660554834527}"/>
    <cellStyle name="Titulo 2 29 4" xfId="15580" xr:uid="{C11294E0-CE77-4D24-9C3A-BBCF1C52FCB9}"/>
    <cellStyle name="Título 2 29 4" xfId="23090" xr:uid="{DB2B5684-4645-4D93-A013-677CA91C7DD9}"/>
    <cellStyle name="Titulo 2 29 4 2" xfId="26680" xr:uid="{8BC768F7-194C-4248-A77E-E015E61A29D9}"/>
    <cellStyle name="Titulo 2 29 4 3" xfId="29411" xr:uid="{B9367603-410A-44BB-86ED-340D6CD7954E}"/>
    <cellStyle name="Titulo 2 29 4 4" xfId="32552" xr:uid="{CD2FFE72-3790-4917-BC43-2E59AAFFCFBC}"/>
    <cellStyle name="Titulo 2 29 5" xfId="14335" xr:uid="{02C00B7D-B240-451B-99A1-CC8705C69AC7}"/>
    <cellStyle name="Título 2 29 5" xfId="19847" xr:uid="{0BB10964-4176-453A-8EAA-C30B694C7390}"/>
    <cellStyle name="Titulo 2 29 5 2" xfId="22121" xr:uid="{94BBF199-2C41-4220-9CF9-FD5B11D75753}"/>
    <cellStyle name="Titulo 2 29 5 3" xfId="23409" xr:uid="{3585B2A6-1321-41CB-A5DD-E2B40E094BD5}"/>
    <cellStyle name="Titulo 2 29 5 4" xfId="31359" xr:uid="{29436CEB-AB9C-4C8C-A7D9-F884F80EB7EE}"/>
    <cellStyle name="Titulo 2 29 6" xfId="15595" xr:uid="{91463E6A-4835-4CD7-9C76-59E9B2D6BDC7}"/>
    <cellStyle name="Título 2 29 6" xfId="25439" xr:uid="{6AF1A995-2D87-44FA-ACD4-43521FDD77B1}"/>
    <cellStyle name="Titulo 2 29 6 2" xfId="26167" xr:uid="{A2255173-6A69-405F-BE26-D52568221505}"/>
    <cellStyle name="Titulo 2 29 6 3" xfId="29420" xr:uid="{AA045682-3540-4A3B-9524-76C1FF230FCB}"/>
    <cellStyle name="Titulo 2 29 6 4" xfId="32567" xr:uid="{E1A4D685-5592-4E78-8AF3-B0A6DE9558AB}"/>
    <cellStyle name="Titulo 2 29 7" xfId="16483" xr:uid="{00E3E381-8A6B-40CE-873F-5F08B2505972}"/>
    <cellStyle name="Título 2 29 7" xfId="27404" xr:uid="{F18A2A4E-6F6F-4A54-A82C-6EEF55C28869}"/>
    <cellStyle name="Titulo 2 29 7 2" xfId="23592" xr:uid="{A6199B95-ED43-465C-A5F1-DF36191799B8}"/>
    <cellStyle name="Titulo 2 29 7 3" xfId="29568" xr:uid="{A290A14D-A4EA-4355-AD04-0F175FB30D32}"/>
    <cellStyle name="Titulo 2 29 7 4" xfId="33452" xr:uid="{C33FEC1D-78AD-4AEA-B097-26A919046932}"/>
    <cellStyle name="Titulo 2 29 8" xfId="15669" xr:uid="{9B8E68D4-5B0F-4CAB-9DAB-6E856AE1F48D}"/>
    <cellStyle name="Título 2 29 8" xfId="21060" xr:uid="{B75CFC81-4844-43FB-BF05-18A6675EEB84}"/>
    <cellStyle name="Titulo 2 29 8 2" xfId="20532" xr:uid="{BE5A0DDF-89BA-44B1-9235-4412823996CF}"/>
    <cellStyle name="Titulo 2 29 8 3" xfId="29456" xr:uid="{15C9CE21-3FD8-442F-94FA-244588E2DCB9}"/>
    <cellStyle name="Titulo 2 29 8 4" xfId="32641" xr:uid="{D7FDED15-94F6-4CE3-B7EB-DB3E689E98BF}"/>
    <cellStyle name="Titulo 2 29 9" xfId="16551" xr:uid="{AE3D053C-E3FB-44E3-B31E-A2FB2113F478}"/>
    <cellStyle name="Título 2 29 9" xfId="18896" xr:uid="{6FF345E9-670F-43CD-B14F-17781232B856}"/>
    <cellStyle name="Titulo 2 29 9 2" xfId="21266" xr:uid="{4492DAC4-6F78-4B59-BE85-4A073677F307}"/>
    <cellStyle name="Titulo 2 29 9 3" xfId="29601" xr:uid="{CC489D0D-E747-4C62-8ACA-BCF8B8FDE968}"/>
    <cellStyle name="Titulo 2 29 9 4" xfId="33520" xr:uid="{CF94D63F-17FE-4578-B7DA-4DBD0D759705}"/>
    <cellStyle name="Titulo 2 3" xfId="8166" xr:uid="{79FB6872-957F-40D7-B2D2-41ECE3574ACB}"/>
    <cellStyle name="Título 2 3" xfId="1160" xr:uid="{D52DD491-17F8-4BAD-A987-036A4AAA4617}"/>
    <cellStyle name="Titulo 2 3 10" xfId="15782" xr:uid="{E5B32F41-9E11-4381-A092-A4D50F69C0E1}"/>
    <cellStyle name="Título 2 3 10" xfId="27541" xr:uid="{37723A75-437A-406F-91C5-7565482F3B70}"/>
    <cellStyle name="Titulo 2 3 10 2" xfId="22516" xr:uid="{AC914E9E-4C63-4DC7-A6BB-35CC4824D28B}"/>
    <cellStyle name="Titulo 2 3 10 3" xfId="29498" xr:uid="{C0EBC200-4F08-4DF4-9BAE-401E2A5C8971}"/>
    <cellStyle name="Titulo 2 3 10 4" xfId="32754" xr:uid="{9205C031-3624-4D76-9726-A9F5587CB082}"/>
    <cellStyle name="Titulo 2 3 11" xfId="16658" xr:uid="{112D6391-BBEC-46AB-A008-8049974A3A09}"/>
    <cellStyle name="Título 2 3 11" xfId="19406" xr:uid="{87453DB2-EB90-4346-8A06-F2DA825682AF}"/>
    <cellStyle name="Titulo 2 3 11 2" xfId="21920" xr:uid="{87DF6842-4733-4EA6-83D0-7A70B54995B2}"/>
    <cellStyle name="Titulo 2 3 11 3" xfId="29638" xr:uid="{7AF90487-BF0F-45FD-AE0C-AB256F5927B0}"/>
    <cellStyle name="Titulo 2 3 11 4" xfId="33627" xr:uid="{122B0E01-5413-446A-B7F0-C92A6DA37334}"/>
    <cellStyle name="Titulo 2 3 12" xfId="15913" xr:uid="{0870CDD1-7705-439A-9AFC-F4AD9F33D8C4}"/>
    <cellStyle name="Título 2 3 12" xfId="22053" xr:uid="{8CA15BED-49F7-4175-AF90-6E4160A91ACE}"/>
    <cellStyle name="Titulo 2 3 12 2" xfId="21237" xr:uid="{47B847D9-F9EC-43D1-A5F2-36555959471F}"/>
    <cellStyle name="Titulo 2 3 12 3" xfId="29527" xr:uid="{558FD020-1F65-4571-BCB2-F6CDE31A2E80}"/>
    <cellStyle name="Titulo 2 3 12 4" xfId="32885" xr:uid="{75166E39-F4CB-4A79-9695-D570F41BD184}"/>
    <cellStyle name="Titulo 2 3 13" xfId="16743" xr:uid="{5526CF43-183F-4149-BFD5-4C9A9DF7FC87}"/>
    <cellStyle name="Título 2 3 13" xfId="18293" xr:uid="{CDDE1820-1691-4437-A908-74F6747E592B}"/>
    <cellStyle name="Titulo 2 3 13 2" xfId="27712" xr:uid="{8A1E58CB-75A1-4E8C-83B7-A8848A8DF3F2}"/>
    <cellStyle name="Titulo 2 3 13 3" xfId="33712" xr:uid="{CAC18AAD-91E0-459B-A8CA-7D110827FD16}"/>
    <cellStyle name="Titulo 2 3 14" xfId="16062" xr:uid="{96FCFBCF-7452-49F9-A698-66E6428825B7}"/>
    <cellStyle name="Título 2 3 14" xfId="38513" xr:uid="{8F90E187-919C-4FAC-AD7C-744C87086120}"/>
    <cellStyle name="Titulo 2 3 14 2" xfId="23477" xr:uid="{E8BF0452-FB20-4511-B9D4-EC1A0B77D6B7}"/>
    <cellStyle name="Titulo 2 3 14 3" xfId="33034" xr:uid="{F0AD5898-074C-4691-B077-3FD0C9B4E8E2}"/>
    <cellStyle name="Titulo 2 3 15" xfId="16917" xr:uid="{38FE1C47-EE71-4A6A-9330-3F8167A89899}"/>
    <cellStyle name="Título 2 3 15" xfId="38534" xr:uid="{255CD96D-1076-4BD5-ADF5-D51E9ED3F163}"/>
    <cellStyle name="Titulo 2 3 15 2" xfId="27886" xr:uid="{4230D5A7-8661-4BF6-9541-38675C8493D6}"/>
    <cellStyle name="Titulo 2 3 15 3" xfId="33886" xr:uid="{CA83D7F1-F49A-487F-B1AF-E8560F2CD5E9}"/>
    <cellStyle name="Titulo 2 3 16" xfId="18024" xr:uid="{AE852BC0-659B-4292-AECB-3B121D9C47FB}"/>
    <cellStyle name="Titulo 2 3 16 2" xfId="28942" xr:uid="{4C570233-02E3-46E5-808B-71C55B6C6B95}"/>
    <cellStyle name="Titulo 2 3 16 3" xfId="34947" xr:uid="{B5DB11EA-1FE8-4077-967F-F2039A5475DF}"/>
    <cellStyle name="Titulo 2 3 17" xfId="17845" xr:uid="{DF9DF231-4EFF-45FD-BD0C-F4CC5BBB7CE8}"/>
    <cellStyle name="Titulo 2 3 17 2" xfId="28814" xr:uid="{BF2A1900-2C03-405E-B91D-85AFFFAA69E1}"/>
    <cellStyle name="Titulo 2 3 17 3" xfId="34814" xr:uid="{DD56DB0C-DEC2-46A6-8CE6-A2CF3488B44E}"/>
    <cellStyle name="Titulo 2 3 18" xfId="22273" xr:uid="{B01FBF7E-3BC2-4270-9265-9A8A42868F36}"/>
    <cellStyle name="Titulo 2 3 19" xfId="23091" xr:uid="{0D26F659-29F7-4E01-9D1E-ECB2BD8B4BD6}"/>
    <cellStyle name="Titulo 2 3 2" xfId="9332" xr:uid="{3A561F70-762D-4A85-8E92-5A7DB40A86C0}"/>
    <cellStyle name="Título 2 3 2" xfId="4021" xr:uid="{2B62E25F-1554-44E0-9CCE-3DED7744319E}"/>
    <cellStyle name="Titulo 2 3 2 10" xfId="15918" xr:uid="{9FFE461E-C6F6-4FB6-B32A-1B3ACFC260B0}"/>
    <cellStyle name="Titulo 2 3 2 10 2" xfId="21675" xr:uid="{52585DA2-53CE-4BB0-956D-FC66C065362E}"/>
    <cellStyle name="Titulo 2 3 2 10 3" xfId="32890" xr:uid="{7EB7D0DD-A231-4B2E-8A58-21E3797A748D}"/>
    <cellStyle name="Titulo 2 3 2 11" xfId="16751" xr:uid="{8305B6BE-1B61-4F54-894E-D3F89E44A52E}"/>
    <cellStyle name="Titulo 2 3 2 11 2" xfId="27720" xr:uid="{DED38621-73C4-4FEF-BA48-730D2CD4AB81}"/>
    <cellStyle name="Titulo 2 3 2 11 3" xfId="33720" xr:uid="{0C73AC9C-4DB2-48D3-9598-DB21C89F8336}"/>
    <cellStyle name="Titulo 2 3 2 12" xfId="16066" xr:uid="{F0175FBB-78A1-4365-8CB0-DA80C94CAF14}"/>
    <cellStyle name="Titulo 2 3 2 12 2" xfId="22570" xr:uid="{93BD9FB8-D8D8-4159-955B-C6B24FE4C9D0}"/>
    <cellStyle name="Titulo 2 3 2 12 3" xfId="33038" xr:uid="{1CC911D8-0FD6-4B06-A488-2AE5325EEA1D}"/>
    <cellStyle name="Titulo 2 3 2 13" xfId="16922" xr:uid="{A1CB7E8A-3487-44B9-A14F-C183CB028691}"/>
    <cellStyle name="Titulo 2 3 2 13 2" xfId="27891" xr:uid="{E2EFB29B-2B40-47AF-A3FF-D2A44DA9B1CB}"/>
    <cellStyle name="Titulo 2 3 2 13 3" xfId="33891" xr:uid="{507A65E0-C5F2-4335-9AD7-854072D6CE1F}"/>
    <cellStyle name="Titulo 2 3 2 14" xfId="18025" xr:uid="{D1E32FB1-D5A6-41A8-A522-5C73531D8DBD}"/>
    <cellStyle name="Titulo 2 3 2 14 2" xfId="28943" xr:uid="{4829308E-C223-4C82-B433-B5E67D946C2F}"/>
    <cellStyle name="Titulo 2 3 2 14 3" xfId="34948" xr:uid="{60EC5B76-9920-4F3E-9573-FE7B873B9FEC}"/>
    <cellStyle name="Titulo 2 3 2 15" xfId="17844" xr:uid="{84378202-6CD8-4921-B2FF-8BD45A22D8F7}"/>
    <cellStyle name="Titulo 2 3 2 15 2" xfId="28813" xr:uid="{1587EFE7-C5EE-44CD-A9E5-30F8B91D3D37}"/>
    <cellStyle name="Titulo 2 3 2 15 3" xfId="34813" xr:uid="{40554C58-1DC9-44AC-9BCD-00F4C43B650B}"/>
    <cellStyle name="Titulo 2 3 2 16" xfId="19133" xr:uid="{D12C6C4F-1D4F-4C82-82F0-2212F7C6DC41}"/>
    <cellStyle name="Titulo 2 3 2 16 2" xfId="35434" xr:uid="{F182D508-D564-4B32-A364-650CE6880A86}"/>
    <cellStyle name="Titulo 2 3 2 2" xfId="15585" xr:uid="{1A772620-4E15-4102-BC46-60B33CC04268}"/>
    <cellStyle name="Título 2 3 2 2" xfId="6446" xr:uid="{6E901CAD-C75A-4535-89C5-E773375134AF}"/>
    <cellStyle name="Titulo 2 3 2 2 2" xfId="26169" xr:uid="{D81C10FD-5965-4B1B-B1A3-B8D725A2B4EC}"/>
    <cellStyle name="Título 2 3 2 2 2" xfId="13481" xr:uid="{2B2CFAF2-4530-4B00-8D49-C6C3DB876196}"/>
    <cellStyle name="Titulo 2 3 2 2 3" xfId="29414" xr:uid="{98E4A068-934E-478F-B4E2-74CB77A9D892}"/>
    <cellStyle name="Titulo 2 3 2 2 4" xfId="32557" xr:uid="{7F80D641-08A7-417D-A228-6A89CE94350C}"/>
    <cellStyle name="Titulo 2 3 2 3" xfId="14350" xr:uid="{D7CB2E6E-D824-4ABB-B258-62F8C6AD7B0C}"/>
    <cellStyle name="Título 2 3 2 3" xfId="13480" xr:uid="{55A87BD6-540B-4091-9B17-FBBCDFE12F01}"/>
    <cellStyle name="Titulo 2 3 2 3 2" xfId="21215" xr:uid="{56C1A9DA-C871-44FF-BC15-CE5998BE4CEA}"/>
    <cellStyle name="Titulo 2 3 2 3 3" xfId="26590" xr:uid="{F00BDB9A-281F-4E63-99CD-2D1ACA1EA0F2}"/>
    <cellStyle name="Titulo 2 3 2 3 4" xfId="31374" xr:uid="{10B3BC90-7020-483C-B645-89973FD5CDC6}"/>
    <cellStyle name="Titulo 2 3 2 4" xfId="15605" xr:uid="{C57F00B2-9464-49D4-BB6F-28B09EB881F4}"/>
    <cellStyle name="Titulo 2 3 2 4 2" xfId="19312" xr:uid="{0034FC03-BB17-400D-97EA-DF031E9E5AB6}"/>
    <cellStyle name="Titulo 2 3 2 4 3" xfId="32577" xr:uid="{94BD79C8-056E-43B6-8DC4-3136E9CB6BDA}"/>
    <cellStyle name="Titulo 2 3 2 5" xfId="16493" xr:uid="{E04E6C76-D998-43DB-B949-4F4B5EAE7314}"/>
    <cellStyle name="Titulo 2 3 2 5 2" xfId="20900" xr:uid="{8533D3DF-268F-4CC1-B053-545DCA5F07E7}"/>
    <cellStyle name="Titulo 2 3 2 5 3" xfId="33462" xr:uid="{53351C6E-BC90-4F8D-B7D3-7EDC8676BDF2}"/>
    <cellStyle name="Titulo 2 3 2 6" xfId="15687" xr:uid="{5620968B-E00A-400B-8D17-904F01DD4036}"/>
    <cellStyle name="Titulo 2 3 2 6 2" xfId="18347" xr:uid="{A37845C2-9526-405B-8150-D1A284D7151E}"/>
    <cellStyle name="Titulo 2 3 2 6 3" xfId="32659" xr:uid="{11121E0F-CF85-4BFA-96B5-7761F2149AD5}"/>
    <cellStyle name="Titulo 2 3 2 7" xfId="16561" xr:uid="{8226B9D6-2CE0-4BAC-95B6-B5A185A6B516}"/>
    <cellStyle name="Titulo 2 3 2 7 2" xfId="18378" xr:uid="{9285DBB3-E2EC-4F19-90B9-7CDE246B87B1}"/>
    <cellStyle name="Titulo 2 3 2 7 3" xfId="33530" xr:uid="{4AE7729D-00FF-490D-85DC-7AC3AA3C4655}"/>
    <cellStyle name="Titulo 2 3 2 8" xfId="15788" xr:uid="{6838083A-2C41-406D-A84B-6157DF66A423}"/>
    <cellStyle name="Titulo 2 3 2 8 2" xfId="19893" xr:uid="{F273FBB3-8B64-48A0-8FDE-64AF10C8EC4D}"/>
    <cellStyle name="Titulo 2 3 2 8 3" xfId="32760" xr:uid="{2209C17B-2837-4080-AB80-D7D02224E615}"/>
    <cellStyle name="Titulo 2 3 2 9" xfId="16661" xr:uid="{1EC8C22F-620B-43B0-863C-494757B7D868}"/>
    <cellStyle name="Titulo 2 3 2 9 2" xfId="23467" xr:uid="{72780A3E-41A8-4B30-8912-270E4ED0644F}"/>
    <cellStyle name="Titulo 2 3 2 9 3" xfId="33630" xr:uid="{D52EC1DA-6575-4EC2-8FFC-9C29271D2715}"/>
    <cellStyle name="Titulo 2 3 20" xfId="22450" xr:uid="{3E0C3A28-D84B-40D9-B3E1-E19788D03604}"/>
    <cellStyle name="Titulo 2 3 21" xfId="25554" xr:uid="{C6268385-0620-4940-A285-C511934E0D65}"/>
    <cellStyle name="Titulo 2 3 21 2" xfId="26273" xr:uid="{48666472-AC48-434F-9101-60409E9AC952}"/>
    <cellStyle name="Titulo 2 3 21 3" xfId="36828" xr:uid="{FEC21E88-54BE-4F83-A879-770AD2968C79}"/>
    <cellStyle name="Titulo 2 3 22" xfId="25350" xr:uid="{78F23BFD-1C89-4444-977C-3938D947608E}"/>
    <cellStyle name="Titulo 2 3 22 2" xfId="19262" xr:uid="{F8B5E078-A624-4884-A0B7-6DA248974FD7}"/>
    <cellStyle name="Titulo 2 3 22 2 2" xfId="35512" xr:uid="{232CD3A1-7C7A-42A4-B4D1-E005673CF0B8}"/>
    <cellStyle name="Titulo 2 3 23" xfId="23281" xr:uid="{F8732767-6734-4448-BAB7-466D4D78EB30}"/>
    <cellStyle name="Titulo 2 3 24" xfId="26330" xr:uid="{B70C4D8A-5101-4780-874C-33F6CD6BB79C}"/>
    <cellStyle name="Titulo 2 3 25" xfId="21906" xr:uid="{74FAB284-2F52-4057-BF82-C27E0BD1A99B}"/>
    <cellStyle name="Titulo 2 3 26" xfId="29938" xr:uid="{84E56F98-086B-4BC9-BB94-A6B196EB2F29}"/>
    <cellStyle name="Titulo 2 3 3" xfId="13478" xr:uid="{D6B5B610-D333-4A44-BD5E-8CC29D053585}"/>
    <cellStyle name="Título 2 3 3" xfId="6445" xr:uid="{848BFFFB-7E2D-41CB-AE26-B272988664B1}"/>
    <cellStyle name="Título 2 3 3 2" xfId="13482" xr:uid="{E5D24A39-D2E9-47B4-9F0A-E327FD11C034}"/>
    <cellStyle name="Titulo 2 3 4" xfId="15583" xr:uid="{71936F52-5ACA-42A5-A459-8702FE7EB0EC}"/>
    <cellStyle name="Título 2 3 4" xfId="4020" xr:uid="{E7F46E3D-4BBF-4A6B-95F9-D993E6C7199A}"/>
    <cellStyle name="Titulo 2 3 4 2" xfId="19585" xr:uid="{B783C51F-EA02-42C3-AE7D-A5C8AA758E87}"/>
    <cellStyle name="Título 2 3 4 2" xfId="13483" xr:uid="{3348C53E-1298-409F-BE74-CB2FEC8D25AB}"/>
    <cellStyle name="Titulo 2 3 4 3" xfId="29413" xr:uid="{34D059B6-6302-498E-A8DA-602D299E164A}"/>
    <cellStyle name="Título 2 3 4 3" xfId="24332" xr:uid="{4216B396-202D-4296-A6FA-A40F036A8224}"/>
    <cellStyle name="Titulo 2 3 4 4" xfId="32555" xr:uid="{3D4989CE-A2B2-44A2-8DDD-EA4163F8A5F1}"/>
    <cellStyle name="Título 2 3 4 4" xfId="19958" xr:uid="{D98A97C0-35CB-44C6-95B2-2F2C66CA1336}"/>
    <cellStyle name="Titulo 2 3 5" xfId="14349" xr:uid="{3CB621BF-7B17-4DB7-B904-44E9B00D40E0}"/>
    <cellStyle name="Título 2 3 5" xfId="13479" xr:uid="{96A3852A-4E2E-4A1A-A9B6-3E083F53033B}"/>
    <cellStyle name="Titulo 2 3 5 2" xfId="19392" xr:uid="{0B6EAF3D-587F-4DC2-9F14-3C7DFDFFC0F8}"/>
    <cellStyle name="Titulo 2 3 5 3" xfId="23340" xr:uid="{3F02EC9C-DD81-4213-A6FC-CB681E5EB183}"/>
    <cellStyle name="Titulo 2 3 5 4" xfId="31373" xr:uid="{E17DDBE7-9BA7-4DB7-A3DE-DEA164BEF801}"/>
    <cellStyle name="Titulo 2 3 6" xfId="15602" xr:uid="{4A965220-369B-40C6-BD74-D7D15D8FE9D3}"/>
    <cellStyle name="Título 2 3 6" xfId="19019" xr:uid="{0CD71FC6-DD24-4BC1-862C-0E89CF5AE0CE}"/>
    <cellStyle name="Titulo 2 3 6 2" xfId="20107" xr:uid="{1601EB96-E3E3-43D3-A32E-77FB861F9963}"/>
    <cellStyle name="Titulo 2 3 6 3" xfId="29423" xr:uid="{77511481-E4E8-44CF-9ADD-2B3710193BFB}"/>
    <cellStyle name="Titulo 2 3 6 4" xfId="32574" xr:uid="{8EB7C20F-B8BE-47E7-8E09-87DABAFAA60C}"/>
    <cellStyle name="Titulo 2 3 7" xfId="16489" xr:uid="{0742FAA7-3FE5-45FE-B5FD-E48A8C4792E3}"/>
    <cellStyle name="Título 2 3 7" xfId="19665" xr:uid="{C7A5B021-0EE7-4F71-BA67-AE75287CC13F}"/>
    <cellStyle name="Titulo 2 3 7 2" xfId="22636" xr:uid="{18984E46-A217-4514-965B-641BD2F0044A}"/>
    <cellStyle name="Titulo 2 3 7 3" xfId="29570" xr:uid="{2F7FAFA9-99C0-4F6C-A4CD-08962AB9C09F}"/>
    <cellStyle name="Titulo 2 3 7 4" xfId="33458" xr:uid="{43591BE0-A987-48FC-AF2E-AD0B5CB5891E}"/>
    <cellStyle name="Titulo 2 3 8" xfId="15681" xr:uid="{F8ECE642-D66C-41AB-A97D-3B1A9AEFDA23}"/>
    <cellStyle name="Título 2 3 8" xfId="20230" xr:uid="{73D402A4-6754-40AA-A4BE-26478519B75E}"/>
    <cellStyle name="Titulo 2 3 8 2" xfId="23534" xr:uid="{45AA9083-4964-4DEA-A6CD-2E193D6F6C6F}"/>
    <cellStyle name="Titulo 2 3 8 3" xfId="29461" xr:uid="{68D129C4-C5CE-4432-8508-15D9DC114DB3}"/>
    <cellStyle name="Titulo 2 3 8 4" xfId="32653" xr:uid="{BE63739C-56A6-4606-90CE-F3565D5EAFEB}"/>
    <cellStyle name="Titulo 2 3 9" xfId="16557" xr:uid="{F3C08CE1-04CF-407D-B2C6-D5655E7EEB9A}"/>
    <cellStyle name="Título 2 3 9" xfId="23824" xr:uid="{E2BBEE46-EE14-4591-9FCC-C3BD8706E855}"/>
    <cellStyle name="Titulo 2 3 9 2" xfId="22043" xr:uid="{DE3439ED-D74B-4966-B167-EF896C896F96}"/>
    <cellStyle name="Titulo 2 3 9 3" xfId="29603" xr:uid="{9D9759D8-0DAE-413D-84F4-5B98E1EF79FE}"/>
    <cellStyle name="Titulo 2 3 9 4" xfId="33526" xr:uid="{86F64DDE-FCE4-49A0-A625-14A54D97D5DF}"/>
    <cellStyle name="Titulo 2 30" xfId="8093" xr:uid="{E38C4FF3-3598-4361-B297-EC04ED438F3A}"/>
    <cellStyle name="Título 2 30" xfId="8055" xr:uid="{1D313580-8E93-4A30-88FD-C06ED22CE43E}"/>
    <cellStyle name="Titulo 2 30 10" xfId="15796" xr:uid="{E227BC79-3E47-4811-A6D5-FB2503321FD8}"/>
    <cellStyle name="Título 2 30 10" xfId="21984" xr:uid="{CA541829-09C8-4466-9B84-3541B0A50EFA}"/>
    <cellStyle name="Titulo 2 30 10 2" xfId="19896" xr:uid="{CD35DE18-CEF9-4D29-A198-70F5FE9F342F}"/>
    <cellStyle name="Titulo 2 30 10 3" xfId="32768" xr:uid="{9AFE2955-0A90-439A-921A-0FA5B17B17DA}"/>
    <cellStyle name="Titulo 2 30 11" xfId="16672" xr:uid="{87418B62-BA41-4CB6-85C7-07EF218D9AA4}"/>
    <cellStyle name="Titulo 2 30 11 2" xfId="22642" xr:uid="{67BCDAC1-C0BC-4077-914D-7593CDAD913A}"/>
    <cellStyle name="Titulo 2 30 11 3" xfId="33641" xr:uid="{88A2155C-7481-47CB-8DD2-8DFBC931EC16}"/>
    <cellStyle name="Titulo 2 30 12" xfId="15950" xr:uid="{96223399-DB38-43FB-828F-5266D5A03662}"/>
    <cellStyle name="Titulo 2 30 12 2" xfId="21142" xr:uid="{F388471A-1AEF-4273-8B10-94B45553E47A}"/>
    <cellStyle name="Titulo 2 30 12 3" xfId="32922" xr:uid="{2B81F893-7DEF-4B02-A1DA-D95B9586F907}"/>
    <cellStyle name="Titulo 2 30 13" xfId="16775" xr:uid="{79B7F962-2450-4394-BB3B-39C6D4F0FC62}"/>
    <cellStyle name="Titulo 2 30 13 2" xfId="27744" xr:uid="{76280A76-2554-48B6-91AD-C575EFEFF022}"/>
    <cellStyle name="Titulo 2 30 13 3" xfId="33744" xr:uid="{E91450BE-15BE-4D6E-8AFD-E5D89D7FC942}"/>
    <cellStyle name="Titulo 2 30 14" xfId="16099" xr:uid="{C74B536E-6D53-4CD1-91D2-AFBC4FB954E4}"/>
    <cellStyle name="Titulo 2 30 14 2" xfId="21245" xr:uid="{A1666269-CB97-4C65-81C4-95B77AE43F0B}"/>
    <cellStyle name="Titulo 2 30 14 3" xfId="33071" xr:uid="{6E2BAD42-249F-4320-AE9F-E1655A25DD3C}"/>
    <cellStyle name="Titulo 2 30 15" xfId="16928" xr:uid="{F8E80931-FE7E-408A-A697-7529CEE7D007}"/>
    <cellStyle name="Titulo 2 30 15 2" xfId="27897" xr:uid="{133D69B1-444E-4F3D-82B3-28CBDBCFB3EA}"/>
    <cellStyle name="Titulo 2 30 15 3" xfId="33897" xr:uid="{6C7A707E-2094-4362-BBB6-F3948DF040E9}"/>
    <cellStyle name="Titulo 2 30 16" xfId="18026" xr:uid="{C0D09CE8-7DDD-4196-99C3-7052ABFC380B}"/>
    <cellStyle name="Titulo 2 30 16 2" xfId="28944" xr:uid="{CD1DBACB-833B-4653-AD69-BEB5E19C6B77}"/>
    <cellStyle name="Titulo 2 30 16 3" xfId="34949" xr:uid="{47A887EE-CCB5-4095-BE6D-65516AC4C413}"/>
    <cellStyle name="Titulo 2 30 17" xfId="17843" xr:uid="{B90FFF3F-2000-42B6-B256-81564B112B3C}"/>
    <cellStyle name="Titulo 2 30 17 2" xfId="28812" xr:uid="{2F5CF5C8-4F59-42E7-9779-DD88ED057FE7}"/>
    <cellStyle name="Titulo 2 30 17 3" xfId="34812" xr:uid="{24D7A318-6B83-49B4-A5F7-2EB7DE968EB0}"/>
    <cellStyle name="Titulo 2 30 18" xfId="22274" xr:uid="{5287C4D7-6690-46C6-9A7D-2CA679DA32BE}"/>
    <cellStyle name="Titulo 2 30 19" xfId="23092" xr:uid="{2ED16FDD-2E81-44B2-B518-F9B1DE60B8B6}"/>
    <cellStyle name="Titulo 2 30 2" xfId="8561" xr:uid="{D1E62235-FD66-4DAB-A38B-1DFB17060D0F}"/>
    <cellStyle name="Título 2 30 2" xfId="13485" xr:uid="{C28B2D58-0A07-4267-8650-55CAF083EDA1}"/>
    <cellStyle name="Titulo 2 30 2 10" xfId="15957" xr:uid="{E182E3FF-A592-42BE-AE8A-C8B8B46FB8FE}"/>
    <cellStyle name="Titulo 2 30 2 10 2" xfId="20887" xr:uid="{1071229C-8664-41C3-9299-34A4505F1387}"/>
    <cellStyle name="Titulo 2 30 2 10 3" xfId="32929" xr:uid="{F3B6189B-CA16-4BF9-A6B7-09E221F7602D}"/>
    <cellStyle name="Titulo 2 30 2 11" xfId="16777" xr:uid="{D2F76B0B-1AAD-4E47-A392-D591FCC6A998}"/>
    <cellStyle name="Titulo 2 30 2 11 2" xfId="27746" xr:uid="{1E5E5144-9A66-4570-A77D-7EDADB269AB9}"/>
    <cellStyle name="Titulo 2 30 2 11 3" xfId="33746" xr:uid="{990BEA86-A810-44D0-A32C-A3C15A6BFF9B}"/>
    <cellStyle name="Titulo 2 30 2 12" xfId="16108" xr:uid="{D91C08F9-F52F-4E12-97D6-6B61DAFD2F59}"/>
    <cellStyle name="Titulo 2 30 2 12 2" xfId="22578" xr:uid="{5895BA32-6518-4C54-A331-B77CC6F48122}"/>
    <cellStyle name="Titulo 2 30 2 12 3" xfId="33080" xr:uid="{4DEA92DF-74F7-450D-9D81-9C82AA5E056B}"/>
    <cellStyle name="Titulo 2 30 2 13" xfId="16930" xr:uid="{66AE7577-B322-4713-95B4-D46C9D41FF5E}"/>
    <cellStyle name="Titulo 2 30 2 13 2" xfId="27899" xr:uid="{23979CF8-6C21-4C6E-B2E4-CE100D1EB0A5}"/>
    <cellStyle name="Titulo 2 30 2 13 3" xfId="33899" xr:uid="{20ECAF75-97BD-4959-B0F5-B45E9B6EA9A0}"/>
    <cellStyle name="Titulo 2 30 2 14" xfId="18027" xr:uid="{D19BC5BA-C5D3-46A7-8C49-7E0877F3C558}"/>
    <cellStyle name="Titulo 2 30 2 14 2" xfId="28945" xr:uid="{53B59DC0-ED16-47F8-974D-EBF1E771CCE6}"/>
    <cellStyle name="Titulo 2 30 2 14 3" xfId="34950" xr:uid="{0E7FEE00-CA99-425F-BC26-29FA3E5469F4}"/>
    <cellStyle name="Titulo 2 30 2 15" xfId="17842" xr:uid="{C08E26C8-6238-4F00-B7F0-CE5A4C7BF019}"/>
    <cellStyle name="Titulo 2 30 2 15 2" xfId="28811" xr:uid="{33B33891-57D2-4497-AAB2-D9D57F8441E1}"/>
    <cellStyle name="Titulo 2 30 2 15 3" xfId="34811" xr:uid="{046FEB0E-FF0F-4545-8B14-0DDDF3DE0751}"/>
    <cellStyle name="Titulo 2 30 2 16" xfId="26979" xr:uid="{A6FEF578-DB80-4657-AAC4-12CE18C532B1}"/>
    <cellStyle name="Titulo 2 30 2 16 2" xfId="37748" xr:uid="{078D0358-6B42-4F51-A6F5-96714C99851E}"/>
    <cellStyle name="Titulo 2 30 2 2" xfId="15594" xr:uid="{F85A2484-5C40-454F-A361-DDE3D28BA3EF}"/>
    <cellStyle name="Titulo 2 30 2 2 2" xfId="26676" xr:uid="{674C8519-182A-4274-B830-17C9F4B44BE3}"/>
    <cellStyle name="Titulo 2 30 2 2 3" xfId="32566" xr:uid="{D637FA8D-90C9-4465-933B-98E17859B663}"/>
    <cellStyle name="Titulo 2 30 2 3" xfId="14346" xr:uid="{82A44A74-B8A6-46B7-892F-6E8E953BAAC7}"/>
    <cellStyle name="Titulo 2 30 2 3 2" xfId="19477" xr:uid="{4BDD82DB-1AC1-4B2F-8C86-33D4A37302D0}"/>
    <cellStyle name="Titulo 2 30 2 3 3" xfId="31370" xr:uid="{12CD11B9-232D-40E2-A3B6-283DCC46D9C0}"/>
    <cellStyle name="Titulo 2 30 2 4" xfId="15620" xr:uid="{336E8F59-7A83-455F-90F9-EF9FB49AB883}"/>
    <cellStyle name="Titulo 2 30 2 4 2" xfId="18476" xr:uid="{36645959-6D9E-4711-834A-BAD667FEEDC0}"/>
    <cellStyle name="Titulo 2 30 2 4 3" xfId="32592" xr:uid="{906E2E15-4B6A-4EAE-BBF0-51CF5C81725D}"/>
    <cellStyle name="Titulo 2 30 2 5" xfId="16502" xr:uid="{842F44EC-D7A7-4064-9EC8-0EE3B385EC7F}"/>
    <cellStyle name="Titulo 2 30 2 5 2" xfId="22640" xr:uid="{74BF61CD-C47C-4643-9A25-C6542D61D127}"/>
    <cellStyle name="Titulo 2 30 2 5 3" xfId="33471" xr:uid="{B706F4C3-10F9-4AD6-8DC0-3635FACCF693}"/>
    <cellStyle name="Titulo 2 30 2 6" xfId="15707" xr:uid="{4D912E79-9CCC-4817-85D7-DF8E18604ED0}"/>
    <cellStyle name="Titulo 2 30 2 6 2" xfId="19054" xr:uid="{0F420DCE-F289-4D8F-8602-03826A48CF04}"/>
    <cellStyle name="Titulo 2 30 2 6 3" xfId="32679" xr:uid="{898B3311-8F38-4C8F-BD75-3ACC6BB1EED8}"/>
    <cellStyle name="Titulo 2 30 2 7" xfId="16577" xr:uid="{9E4DF35B-1BA6-40DE-A90D-18ACE908A987}"/>
    <cellStyle name="Titulo 2 30 2 7 2" xfId="18823" xr:uid="{A83E0FAF-7448-48A6-902D-0BC22BD5F2EF}"/>
    <cellStyle name="Titulo 2 30 2 7 3" xfId="33546" xr:uid="{A18FCB85-75EF-493E-B8A2-8481F310A87D}"/>
    <cellStyle name="Titulo 2 30 2 8" xfId="15802" xr:uid="{18A16E6A-6BC7-4967-8B33-A99C82344786}"/>
    <cellStyle name="Titulo 2 30 2 8 2" xfId="22527" xr:uid="{FE13C938-9349-428D-A76A-CFC89793399B}"/>
    <cellStyle name="Titulo 2 30 2 8 3" xfId="32774" xr:uid="{DEF3CCD5-0392-432E-AC5F-2D42852199AA}"/>
    <cellStyle name="Titulo 2 30 2 9" xfId="16677" xr:uid="{9BC55D0F-4772-4C02-B93F-F02F3768CF30}"/>
    <cellStyle name="Titulo 2 30 2 9 2" xfId="23575" xr:uid="{69354DE3-ADB4-480C-8A6B-66C8360F3810}"/>
    <cellStyle name="Titulo 2 30 2 9 3" xfId="33646" xr:uid="{B92949A1-626E-4301-84F5-665F57D7A4E4}"/>
    <cellStyle name="Titulo 2 30 20" xfId="19043" xr:uid="{5FE3BA88-7BCA-49E6-9A68-C098072EB74B}"/>
    <cellStyle name="Titulo 2 30 21" xfId="25513" xr:uid="{8DC8D382-5C57-47AE-9F3C-D5E5F60AEFBF}"/>
    <cellStyle name="Titulo 2 30 21 2" xfId="20984" xr:uid="{77EEEA79-3623-4EB5-A707-78272B724E26}"/>
    <cellStyle name="Titulo 2 30 21 3" xfId="36802" xr:uid="{456BB5D6-62B7-4994-AA29-FA318CDBD436}"/>
    <cellStyle name="Titulo 2 30 22" xfId="24371" xr:uid="{0062596A-EE90-49AA-B8FC-6AB8DFA81696}"/>
    <cellStyle name="Titulo 2 30 22 2" xfId="26070" xr:uid="{CD98CDF5-E1F8-490B-A26F-79661B8263FB}"/>
    <cellStyle name="Titulo 2 30 22 2 2" xfId="37232" xr:uid="{5E62B892-3D7B-426D-950B-70FF422D539C}"/>
    <cellStyle name="Titulo 2 30 23" xfId="23282" xr:uid="{282FDD5C-4A5F-44D1-B032-6295A133F6EB}"/>
    <cellStyle name="Titulo 2 30 24" xfId="26329" xr:uid="{1438E311-167E-4F2B-B335-F074B32CA321}"/>
    <cellStyle name="Titulo 2 30 25" xfId="27355" xr:uid="{173C12C2-878D-4352-886F-699C7B5553F8}"/>
    <cellStyle name="Titulo 2 30 26" xfId="29920" xr:uid="{8B82A08D-27F2-4B1E-BBD9-AF7D8DA6B0CC}"/>
    <cellStyle name="Titulo 2 30 3" xfId="13484" xr:uid="{04C70808-000A-4391-A6B3-D70B973CDDDE}"/>
    <cellStyle name="Título 2 30 3" xfId="22275" xr:uid="{6FDEF3B5-0405-413D-82EE-20E4D7B31BC7}"/>
    <cellStyle name="Titulo 2 30 4" xfId="15592" xr:uid="{AC892031-D479-47C8-B74E-EBB3624607D8}"/>
    <cellStyle name="Título 2 30 4" xfId="23093" xr:uid="{F1A4C335-9124-48A9-9797-3EA4B6CEC6C8}"/>
    <cellStyle name="Titulo 2 30 4 2" xfId="26677" xr:uid="{7405EB67-2CFE-4502-9290-540EE5E7E1BE}"/>
    <cellStyle name="Titulo 2 30 4 3" xfId="29418" xr:uid="{407C0785-91FA-4840-8CC0-C8019D9E8451}"/>
    <cellStyle name="Titulo 2 30 4 4" xfId="32564" xr:uid="{70A27394-7E7D-43BA-92BF-D9DEC7F88639}"/>
    <cellStyle name="Titulo 2 30 5" xfId="14276" xr:uid="{198569C1-D5B0-4489-8CA7-43B040FB27CC}"/>
    <cellStyle name="Título 2 30 5" xfId="19848" xr:uid="{6B627B6D-66E1-458E-AA43-A87CA4A4DDED}"/>
    <cellStyle name="Titulo 2 30 5 2" xfId="19482" xr:uid="{C635BE78-8BBA-4D01-961B-E2AFA6E81805}"/>
    <cellStyle name="Titulo 2 30 5 3" xfId="26949" xr:uid="{9EF025E4-1901-44C3-9AE6-F16A77B1839B}"/>
    <cellStyle name="Titulo 2 30 5 4" xfId="31313" xr:uid="{D204064D-505E-4799-A892-06F6479B16F3}"/>
    <cellStyle name="Titulo 2 30 6" xfId="15617" xr:uid="{89AB3C44-D427-421D-B75F-E38C73C3717F}"/>
    <cellStyle name="Título 2 30 6" xfId="25485" xr:uid="{CCCC3839-3A40-40D5-B98D-E35DF9E42584}"/>
    <cellStyle name="Titulo 2 30 6 2" xfId="19464" xr:uid="{ABFC907C-DEE0-4F84-BABB-5FDC561652BF}"/>
    <cellStyle name="Titulo 2 30 6 3" xfId="29431" xr:uid="{80E551A9-7678-4145-B93E-9FC5A360B1CB}"/>
    <cellStyle name="Titulo 2 30 6 4" xfId="32589" xr:uid="{ACEEDC06-B2C3-44C1-8D37-2BCB5F29B3C9}"/>
    <cellStyle name="Titulo 2 30 7" xfId="16500" xr:uid="{E3AFC5D8-8C81-4259-8F14-2FDB37643C7D}"/>
    <cellStyle name="Título 2 30 7" xfId="24394" xr:uid="{A5734C1B-7EC4-40B2-A9D8-D21D62A662D4}"/>
    <cellStyle name="Titulo 2 30 7 2" xfId="19108" xr:uid="{718E6209-97E7-4A59-8285-3E9D119E2EE8}"/>
    <cellStyle name="Titulo 2 30 7 3" xfId="29577" xr:uid="{A76FC692-43A1-4097-8356-700A6DD306AB}"/>
    <cellStyle name="Titulo 2 30 7 4" xfId="33469" xr:uid="{DB3CF349-0F76-4B3C-B006-9AA3B6904269}"/>
    <cellStyle name="Titulo 2 30 8" xfId="15702" xr:uid="{A08FA599-1FDC-4935-8D3C-0EC31BEFB046}"/>
    <cellStyle name="Título 2 30 8" xfId="18834" xr:uid="{5B435CE0-5E16-4236-B1FF-0E1F19FF6AE2}"/>
    <cellStyle name="Titulo 2 30 8 2" xfId="21973" xr:uid="{6E7AC55E-B609-4F23-BEAA-FA5C1116BB70}"/>
    <cellStyle name="Titulo 2 30 8 3" xfId="29466" xr:uid="{53F1B5CD-7C7E-4D94-BD60-C97ECF5D109D}"/>
    <cellStyle name="Titulo 2 30 8 4" xfId="32674" xr:uid="{691B2095-2875-4E5B-8BD1-F3DDEE0E9034}"/>
    <cellStyle name="Titulo 2 30 9" xfId="16573" xr:uid="{F9A9ED57-261A-42FF-A385-203ED149E2FC}"/>
    <cellStyle name="Título 2 30 9" xfId="25764" xr:uid="{4DE506EC-4705-49C0-A7AD-642E6786BD28}"/>
    <cellStyle name="Titulo 2 30 9 2" xfId="19434" xr:uid="{EB7BB6E5-5676-4E2E-9669-18204AA2EA77}"/>
    <cellStyle name="Titulo 2 30 9 3" xfId="29608" xr:uid="{3629466F-03E2-43D0-AFC8-80559C75CE95}"/>
    <cellStyle name="Titulo 2 30 9 4" xfId="33542" xr:uid="{BEEE65D4-FC03-46EB-A503-EF8C82F3B993}"/>
    <cellStyle name="Titulo 2 31" xfId="8120" xr:uid="{F891853D-3EA1-4451-B2D9-6F9580DC34C3}"/>
    <cellStyle name="Título 2 31" xfId="8186" xr:uid="{0F3D13DC-7771-40A3-81C6-D718EBA0CCBC}"/>
    <cellStyle name="Titulo 2 31 10" xfId="15807" xr:uid="{7C727CE0-F611-47EC-B453-9AED21485720}"/>
    <cellStyle name="Título 2 31 10" xfId="21714" xr:uid="{DF523802-DF34-40BD-A69F-F51295E4B1D0}"/>
    <cellStyle name="Titulo 2 31 10 2" xfId="23545" xr:uid="{FF1F1789-A510-422F-A4EB-46F800C7EFD4}"/>
    <cellStyle name="Titulo 2 31 10 3" xfId="32779" xr:uid="{1E70101C-273B-42D2-B2D5-14F1B6CA8A63}"/>
    <cellStyle name="Titulo 2 31 11" xfId="16683" xr:uid="{0EAB49C5-293D-4AD3-8E75-3A1C0A0F20CA}"/>
    <cellStyle name="Titulo 2 31 11 2" xfId="23584" xr:uid="{F043E17C-1C6A-4310-BB8C-C3815ACED923}"/>
    <cellStyle name="Titulo 2 31 11 3" xfId="33652" xr:uid="{5627B5FE-FBAC-41AE-894D-9EA1F0F1BCB5}"/>
    <cellStyle name="Titulo 2 31 12" xfId="15969" xr:uid="{8C298A0C-73A7-47AF-9D77-56E8E9D365BC}"/>
    <cellStyle name="Titulo 2 31 12 2" xfId="22557" xr:uid="{7D995811-2749-455B-826A-9FEF1133758B}"/>
    <cellStyle name="Titulo 2 31 12 3" xfId="32941" xr:uid="{E73B8905-20F2-40DD-BAC6-D8E3B3B378B7}"/>
    <cellStyle name="Titulo 2 31 13" xfId="16780" xr:uid="{74EC660B-D1C8-4BE9-903F-AC0F73B93E65}"/>
    <cellStyle name="Titulo 2 31 13 2" xfId="27749" xr:uid="{28727BE4-0C01-4B22-BF55-F8A8355BA953}"/>
    <cellStyle name="Titulo 2 31 13 3" xfId="33749" xr:uid="{71F21994-B129-491D-AD69-15ABA8B728E1}"/>
    <cellStyle name="Titulo 2 31 14" xfId="16120" xr:uid="{984924BE-5763-46DF-8CEA-90FA8C5FDCBD}"/>
    <cellStyle name="Titulo 2 31 14 2" xfId="18639" xr:uid="{CAA26208-461B-4210-993D-F22C8E8AB4DE}"/>
    <cellStyle name="Titulo 2 31 14 3" xfId="33092" xr:uid="{1B4AE1EF-457F-4ACE-A778-0C0C61FE63D0}"/>
    <cellStyle name="Titulo 2 31 15" xfId="16940" xr:uid="{150E0130-3ECF-456A-A5E5-19A722A74190}"/>
    <cellStyle name="Titulo 2 31 15 2" xfId="27909" xr:uid="{D8D8CE67-3910-48D1-8457-2F9E553F5A37}"/>
    <cellStyle name="Titulo 2 31 15 3" xfId="33909" xr:uid="{A494515D-493A-40E0-8FA2-E7DCB995BE4E}"/>
    <cellStyle name="Titulo 2 31 16" xfId="18028" xr:uid="{A85EFCA7-AB51-4005-8778-1BCE5DB3F70E}"/>
    <cellStyle name="Titulo 2 31 16 2" xfId="28946" xr:uid="{8032A543-2B5C-4C78-9404-48E0352A5109}"/>
    <cellStyle name="Titulo 2 31 16 3" xfId="34951" xr:uid="{691BC2C2-2CFF-461E-A70E-955A79F9F603}"/>
    <cellStyle name="Titulo 2 31 17" xfId="17841" xr:uid="{D44689FB-CE23-4F35-BA2E-51F068E6956F}"/>
    <cellStyle name="Titulo 2 31 17 2" xfId="28810" xr:uid="{4055EB0B-A6DC-4647-B282-AC4AC58AA982}"/>
    <cellStyle name="Titulo 2 31 17 3" xfId="34810" xr:uid="{A5C05746-A8C3-47C0-93C5-DD441F2B25B6}"/>
    <cellStyle name="Titulo 2 31 18" xfId="22276" xr:uid="{0B5FE863-F63A-46AA-A080-38C6A9D85710}"/>
    <cellStyle name="Titulo 2 31 19" xfId="23094" xr:uid="{9826E5A1-5A10-43B7-A376-8AC545BE70AB}"/>
    <cellStyle name="Titulo 2 31 2" xfId="8560" xr:uid="{FCABC5CA-CBF7-48DF-8CC8-990747DA389F}"/>
    <cellStyle name="Título 2 31 2" xfId="13487" xr:uid="{2DD6F1F5-0FC9-4083-8A18-205AFA70C3BE}"/>
    <cellStyle name="Titulo 2 31 2 10" xfId="15980" xr:uid="{0358DF10-FD33-4657-860F-FB01BA531866}"/>
    <cellStyle name="Titulo 2 31 2 10 2" xfId="19079" xr:uid="{2C7DCE81-B751-4A40-B835-0CBB0BDFF86B}"/>
    <cellStyle name="Titulo 2 31 2 10 3" xfId="32952" xr:uid="{5FAD1FA1-4A31-4D7E-B45F-CB0F61E40D23}"/>
    <cellStyle name="Titulo 2 31 2 11" xfId="16784" xr:uid="{C1D43670-6511-4B09-9CC9-351FE340274F}"/>
    <cellStyle name="Titulo 2 31 2 11 2" xfId="27753" xr:uid="{D97128B3-7866-4B60-B4C6-CB1ABEA22028}"/>
    <cellStyle name="Titulo 2 31 2 11 3" xfId="33753" xr:uid="{3A6EB5AC-49A2-4E89-B84B-54AF407ECDA7}"/>
    <cellStyle name="Titulo 2 31 2 12" xfId="16127" xr:uid="{9DC3EEAD-29C0-4964-B06F-0FD6F1FA2CE4}"/>
    <cellStyle name="Titulo 2 31 2 12 2" xfId="22582" xr:uid="{1A1D7ED9-6130-49CB-9DA2-20F09E3DA289}"/>
    <cellStyle name="Titulo 2 31 2 12 3" xfId="33099" xr:uid="{02A4A377-079B-499E-BFE8-CCCC53F64078}"/>
    <cellStyle name="Titulo 2 31 2 13" xfId="16944" xr:uid="{67518550-13E6-4E50-9267-AD279CFB6CE1}"/>
    <cellStyle name="Titulo 2 31 2 13 2" xfId="27913" xr:uid="{EE36BA94-EDDE-408D-8A4B-EFC5DB9F9BBB}"/>
    <cellStyle name="Titulo 2 31 2 13 3" xfId="33913" xr:uid="{3C08330F-5CAA-42F1-82F3-27D8B3D80062}"/>
    <cellStyle name="Titulo 2 31 2 14" xfId="18029" xr:uid="{2ED0609E-FB6F-49C9-91C7-3FC54F699BAB}"/>
    <cellStyle name="Titulo 2 31 2 14 2" xfId="28947" xr:uid="{723BFE9F-1ED9-44F8-9738-9518EE56654F}"/>
    <cellStyle name="Titulo 2 31 2 14 3" xfId="34952" xr:uid="{3C797F8A-0FF8-4D25-8F0E-F7749EA94A9D}"/>
    <cellStyle name="Titulo 2 31 2 15" xfId="17840" xr:uid="{422EE266-FA2F-421D-8E79-5BE8BD1A4EFA}"/>
    <cellStyle name="Titulo 2 31 2 15 2" xfId="28809" xr:uid="{D77DC605-8B5A-4A45-AA68-BFD406E6EED3}"/>
    <cellStyle name="Titulo 2 31 2 15 3" xfId="34809" xr:uid="{F4D0A1D6-9EF0-477E-8E95-7E0F93357352}"/>
    <cellStyle name="Titulo 2 31 2 16" xfId="27247" xr:uid="{DD126373-CCBB-4CE4-81CF-E09D4D77ACE3}"/>
    <cellStyle name="Titulo 2 31 2 16 2" xfId="37961" xr:uid="{B42DDB0B-965B-433A-A922-7D432C201BD6}"/>
    <cellStyle name="Titulo 2 31 2 2" xfId="15598" xr:uid="{1AAAEEE8-34F9-4503-A68C-09D004DCBBA9}"/>
    <cellStyle name="Titulo 2 31 2 2 2" xfId="18345" xr:uid="{1BAE3F3D-496C-478E-8E44-067CF93C567A}"/>
    <cellStyle name="Titulo 2 31 2 2 3" xfId="32570" xr:uid="{7CE585A2-7C6E-4AE4-9E07-E93D4B386CC3}"/>
    <cellStyle name="Titulo 2 31 2 3" xfId="14302" xr:uid="{FD8938A8-D4E2-4077-8434-0E608E168AE0}"/>
    <cellStyle name="Titulo 2 31 2 3 2" xfId="19386" xr:uid="{7EC35BC1-129C-4850-A789-A150FF6D646A}"/>
    <cellStyle name="Titulo 2 31 2 3 3" xfId="31330" xr:uid="{D08760D6-CD54-4C86-9956-5B6DCB18A397}"/>
    <cellStyle name="Titulo 2 31 2 4" xfId="15626" xr:uid="{C4F0E0BB-53D1-418E-B78D-47CE7161CA19}"/>
    <cellStyle name="Titulo 2 31 2 4 2" xfId="20724" xr:uid="{95DA9DD8-F2D6-40C8-9858-A194E5B271CF}"/>
    <cellStyle name="Titulo 2 31 2 4 3" xfId="32598" xr:uid="{B8B5E19A-35CD-4B4A-B566-0D4846D13B73}"/>
    <cellStyle name="Titulo 2 31 2 5" xfId="16508" xr:uid="{5B695BD0-1BA3-4C96-BF31-85CCDC2D38E4}"/>
    <cellStyle name="Titulo 2 31 2 5 2" xfId="18519" xr:uid="{21C6B370-BBCA-47F6-A551-60AA61CFFEB2}"/>
    <cellStyle name="Titulo 2 31 2 5 3" xfId="33477" xr:uid="{51F9C978-9167-4E48-9821-A4C78B8CE4B9}"/>
    <cellStyle name="Titulo 2 31 2 6" xfId="15714" xr:uid="{59B2DA75-88B0-4B8D-8C93-BFB68F53D77D}"/>
    <cellStyle name="Titulo 2 31 2 6 2" xfId="22506" xr:uid="{67BFA7DD-1FAB-4713-A2DF-57824AEB4400}"/>
    <cellStyle name="Titulo 2 31 2 6 3" xfId="32686" xr:uid="{36BA5993-A4B0-4120-A95A-7C606BEC0E21}"/>
    <cellStyle name="Titulo 2 31 2 7" xfId="16587" xr:uid="{C0A24CAC-96A7-493C-9DBE-214B5CE42E54}"/>
    <cellStyle name="Titulo 2 31 2 7 2" xfId="21268" xr:uid="{B3926006-5B1C-4955-A90D-4421637835CA}"/>
    <cellStyle name="Titulo 2 31 2 7 3" xfId="33556" xr:uid="{9AA40DB2-4220-4F71-A219-4F197C397EF6}"/>
    <cellStyle name="Titulo 2 31 2 8" xfId="15811" xr:uid="{A3B9DA9B-8EC7-47F8-9F3D-C260899C762F}"/>
    <cellStyle name="Titulo 2 31 2 8 2" xfId="23550" xr:uid="{7001AF6F-0F0C-44E7-9F4D-8F64C67A42C4}"/>
    <cellStyle name="Titulo 2 31 2 8 3" xfId="32783" xr:uid="{524DB32C-907D-4F3B-8060-2FD51A573B01}"/>
    <cellStyle name="Titulo 2 31 2 9" xfId="16687" xr:uid="{5D4E94B2-15AD-4DE4-B60F-E958584964E7}"/>
    <cellStyle name="Titulo 2 31 2 9 2" xfId="27656" xr:uid="{5D204546-D814-4F82-870F-2F704947AB29}"/>
    <cellStyle name="Titulo 2 31 2 9 3" xfId="33656" xr:uid="{C80655C4-06C4-4502-9316-B9FC472A89D3}"/>
    <cellStyle name="Titulo 2 31 20" xfId="22452" xr:uid="{C36E8744-2B79-4CC6-949B-6274C96F8DCC}"/>
    <cellStyle name="Titulo 2 31 21" xfId="25526" xr:uid="{D19A41BD-D5E7-451A-98D3-EB8BA24F4060}"/>
    <cellStyle name="Titulo 2 31 21 2" xfId="23586" xr:uid="{455C278D-02EC-4A63-A5C7-4BECA829954A}"/>
    <cellStyle name="Titulo 2 31 21 3" xfId="36808" xr:uid="{2419527F-EE6C-4508-93DA-BB84D6533E4A}"/>
    <cellStyle name="Titulo 2 31 22" xfId="24363" xr:uid="{56735C76-F81A-4AB0-878F-1F002294B641}"/>
    <cellStyle name="Titulo 2 31 22 2" xfId="22948" xr:uid="{176F92DD-04C0-4D53-96E8-FA1C0F620AED}"/>
    <cellStyle name="Titulo 2 31 22 2 2" xfId="36305" xr:uid="{A4CB2876-A7E5-44F9-9E5D-EFA72159F90A}"/>
    <cellStyle name="Titulo 2 31 23" xfId="23283" xr:uid="{08AAAD03-9389-474B-9999-BDCD3F37C2AA}"/>
    <cellStyle name="Titulo 2 31 24" xfId="20024" xr:uid="{5BAB1919-E60C-494A-B37E-919D401AE208}"/>
    <cellStyle name="Titulo 2 31 25" xfId="26375" xr:uid="{342089D8-CBB9-439E-B856-7492B30F9A88}"/>
    <cellStyle name="Titulo 2 31 26" xfId="29924" xr:uid="{BE80DDAE-CF3A-4BC8-A99D-40DA99489414}"/>
    <cellStyle name="Titulo 2 31 3" xfId="13486" xr:uid="{9D9AFAB2-481D-4D50-B931-D1E2F3F0BAAA}"/>
    <cellStyle name="Título 2 31 3" xfId="22277" xr:uid="{D2025416-7712-4EFF-8C10-5201A30931BE}"/>
    <cellStyle name="Titulo 2 31 4" xfId="15596" xr:uid="{868D69AF-CA07-4CA6-87B9-BD4DA4D3F3F1}"/>
    <cellStyle name="Título 2 31 4" xfId="23095" xr:uid="{1C0B17C1-D74D-437F-9BDA-D75A688F44BC}"/>
    <cellStyle name="Titulo 2 31 4 2" xfId="26092" xr:uid="{D15617F9-AE37-44A1-A8E7-3E3A5D029B97}"/>
    <cellStyle name="Titulo 2 31 4 3" xfId="29421" xr:uid="{D6E241E6-B895-4E5C-A9F0-3179E5F37292}"/>
    <cellStyle name="Titulo 2 31 4 4" xfId="32568" xr:uid="{07016777-9D5B-421C-8CD4-E2BB7D1B8737}"/>
    <cellStyle name="Titulo 2 31 5" xfId="14354" xr:uid="{86FA3F6A-FDC3-44DD-9FA1-8C01A040C16C}"/>
    <cellStyle name="Título 2 31 5" xfId="22451" xr:uid="{5A448504-CE72-4AD6-A2F4-17C7B3478EB5}"/>
    <cellStyle name="Titulo 2 31 5 2" xfId="22004" xr:uid="{2C10D3A9-116E-4B57-8F75-F7AAEAD0E28E}"/>
    <cellStyle name="Titulo 2 31 5 3" xfId="19372" xr:uid="{10B0F1E9-6353-400C-A3FE-CFB3851FABDF}"/>
    <cellStyle name="Titulo 2 31 5 4" xfId="31378" xr:uid="{4A84C883-8099-43D7-822D-25B01F4568E4}"/>
    <cellStyle name="Titulo 2 31 6" xfId="15624" xr:uid="{3124C3AF-8DCF-4197-818F-C82E7C337EE2}"/>
    <cellStyle name="Título 2 31 6" xfId="25574" xr:uid="{D6AC70F2-83B4-4281-B1BB-ADF4BD49EFEA}"/>
    <cellStyle name="Titulo 2 31 6 2" xfId="20382" xr:uid="{28228CAA-C442-4297-81C2-22291A78E456}"/>
    <cellStyle name="Titulo 2 31 6 3" xfId="29434" xr:uid="{969A87C1-DCE2-4AE4-A359-EBD85BF8C0E3}"/>
    <cellStyle name="Titulo 2 31 6 4" xfId="32596" xr:uid="{2874F31B-C3A1-4D2E-951E-72D823B09AE2}"/>
    <cellStyle name="Titulo 2 31 7" xfId="16506" xr:uid="{97E979CF-A4B1-48BC-AB2D-FCFF3EDDED9D}"/>
    <cellStyle name="Título 2 31 7" xfId="25397" xr:uid="{EEBC82AD-AB75-445B-A3FD-FF3C4E0D26C6}"/>
    <cellStyle name="Titulo 2 31 7 2" xfId="21258" xr:uid="{01FF0D39-9B7C-4C3B-889A-7EC15428CEFA}"/>
    <cellStyle name="Titulo 2 31 7 3" xfId="29580" xr:uid="{62248BD5-99B8-45F7-BB11-41E7ABF8162C}"/>
    <cellStyle name="Titulo 2 31 7 4" xfId="33475" xr:uid="{3EFF1BF5-38E5-463D-8CF2-F5C2559B4A34}"/>
    <cellStyle name="Titulo 2 31 8" xfId="15712" xr:uid="{468CD6EE-6DF1-4658-8194-5078BC2ACD28}"/>
    <cellStyle name="Título 2 31 8" xfId="18833" xr:uid="{64F274F0-33DA-4D24-A648-8BCDCF5AB7B0}"/>
    <cellStyle name="Titulo 2 31 8 2" xfId="21380" xr:uid="{B0F2D89C-EA43-4E6D-BAA0-B40F349E0E17}"/>
    <cellStyle name="Titulo 2 31 8 3" xfId="29471" xr:uid="{0ABF6BE4-7C74-4003-9B6D-6FD0AAE543EF}"/>
    <cellStyle name="Titulo 2 31 8 4" xfId="32684" xr:uid="{04CBFBA0-5F01-4BB2-96D5-7258C8F4FD46}"/>
    <cellStyle name="Titulo 2 31 9" xfId="16584" xr:uid="{9F176073-9E65-40B1-8AC4-85C3F851475C}"/>
    <cellStyle name="Título 2 31 9" xfId="26328" xr:uid="{92EC86B5-737B-4212-8441-86196509648A}"/>
    <cellStyle name="Titulo 2 31 9 2" xfId="21787" xr:uid="{11D4B403-EF61-44C5-960B-A292C1EC25D0}"/>
    <cellStyle name="Titulo 2 31 9 3" xfId="29615" xr:uid="{B87D7945-C3FD-40E7-BCAC-616439F9ECBB}"/>
    <cellStyle name="Titulo 2 31 9 4" xfId="33553" xr:uid="{CA567A2A-89B6-415E-8C33-9DD28B8A1F29}"/>
    <cellStyle name="Titulo 2 32" xfId="7998" xr:uid="{73425B64-DB6A-42C6-AB62-9C5B29C6CB8B}"/>
    <cellStyle name="Título 2 32" xfId="8067" xr:uid="{0D3B84F4-6B27-4B14-BBBD-63EF4BCC8F67}"/>
    <cellStyle name="Titulo 2 32 10" xfId="15817" xr:uid="{070990F4-1BFF-4C2D-9709-083F8B38B7EB}"/>
    <cellStyle name="Título 2 32 10" xfId="21170" xr:uid="{F2B59316-C5DB-42B9-8EA3-75B11F3B6401}"/>
    <cellStyle name="Titulo 2 32 10 2" xfId="21324" xr:uid="{ED9FBCF5-4F5A-4C8A-911D-F3C4408E3AE8}"/>
    <cellStyle name="Titulo 2 32 10 3" xfId="32789" xr:uid="{71568A6E-AD95-4533-8B0B-15C0A4E39721}"/>
    <cellStyle name="Titulo 2 32 11" xfId="16693" xr:uid="{B0F1813D-61CC-4E1C-8F2E-6A7B314B8A12}"/>
    <cellStyle name="Titulo 2 32 11 2" xfId="27662" xr:uid="{6AE4934B-7BA7-466E-B1D0-7E6CF974A192}"/>
    <cellStyle name="Titulo 2 32 11 3" xfId="33662" xr:uid="{7B0FB024-2DD8-4304-BA13-59CAA54915EF}"/>
    <cellStyle name="Titulo 2 32 12" xfId="15995" xr:uid="{D4A62354-2D3C-46EC-A8BC-A1D4090A3395}"/>
    <cellStyle name="Titulo 2 32 12 2" xfId="19080" xr:uid="{B8EC11EC-EFAF-4587-81FD-9F24ADD8A0D9}"/>
    <cellStyle name="Titulo 2 32 12 3" xfId="32967" xr:uid="{A4ED46AD-BF0B-431A-A397-92B3B83A8062}"/>
    <cellStyle name="Titulo 2 32 13" xfId="16786" xr:uid="{788E7853-2792-4650-A0E1-7CFA8FE78DAA}"/>
    <cellStyle name="Titulo 2 32 13 2" xfId="27755" xr:uid="{926BC377-38B7-482C-A5C8-3F5C2F7C5523}"/>
    <cellStyle name="Titulo 2 32 13 3" xfId="33755" xr:uid="{8FA18631-2B9F-44FA-9727-DB7F40A04F86}"/>
    <cellStyle name="Titulo 2 32 14" xfId="16133" xr:uid="{FD1ECED5-B0D1-437B-96B6-B631ACAC4AF3}"/>
    <cellStyle name="Titulo 2 32 14 2" xfId="22585" xr:uid="{04A57A76-A29E-4E04-8446-07BEC381C043}"/>
    <cellStyle name="Titulo 2 32 14 3" xfId="33105" xr:uid="{2A6BF81E-5B6D-44BE-B661-3FBF17BB3DDE}"/>
    <cellStyle name="Titulo 2 32 15" xfId="16953" xr:uid="{6CBD746E-2BE7-44D2-9F05-EA5AB26F22EA}"/>
    <cellStyle name="Titulo 2 32 15 2" xfId="27922" xr:uid="{886A03BA-62FB-491B-97DF-2EDB51DFA02D}"/>
    <cellStyle name="Titulo 2 32 15 3" xfId="33922" xr:uid="{548B2585-E65C-49BB-97E6-2B85364BC070}"/>
    <cellStyle name="Titulo 2 32 16" xfId="18030" xr:uid="{452C1178-F049-4992-8ABC-D2E090F67294}"/>
    <cellStyle name="Titulo 2 32 16 2" xfId="28948" xr:uid="{03693D5E-9A36-46A8-B50E-905714A4B8A1}"/>
    <cellStyle name="Titulo 2 32 16 3" xfId="34953" xr:uid="{B5CF926D-0C5F-45D3-B7AC-F6470B98E10D}"/>
    <cellStyle name="Titulo 2 32 17" xfId="17839" xr:uid="{F751899D-0442-43E8-8F59-1E354E2F6270}"/>
    <cellStyle name="Titulo 2 32 17 2" xfId="28808" xr:uid="{13D02827-4A38-49AB-953A-FBBA9AF71924}"/>
    <cellStyle name="Titulo 2 32 17 3" xfId="34808" xr:uid="{801DD00E-2324-4F0C-B30C-74B11C4B6B04}"/>
    <cellStyle name="Titulo 2 32 18" xfId="22278" xr:uid="{5487F6D7-3445-4F82-AEE1-796775FF67CF}"/>
    <cellStyle name="Titulo 2 32 19" xfId="23096" xr:uid="{49148D77-6DCD-487C-B64A-7CC987EE1FB0}"/>
    <cellStyle name="Titulo 2 32 2" xfId="8422" xr:uid="{B2100798-8298-4AC1-A756-FE85BAB0139B}"/>
    <cellStyle name="Título 2 32 2" xfId="13489" xr:uid="{C295797B-6B33-4BC2-BA03-CDD6A9BE15E8}"/>
    <cellStyle name="Titulo 2 32 2 10" xfId="16006" xr:uid="{D328F245-91C6-4D12-8435-26F75A3EA472}"/>
    <cellStyle name="Titulo 2 32 2 10 2" xfId="22564" xr:uid="{D27CF79D-D134-44D1-ABD7-7223B0B4B514}"/>
    <cellStyle name="Titulo 2 32 2 10 3" xfId="32978" xr:uid="{BC8C872A-1404-4E9C-BF89-6B697DA100A8}"/>
    <cellStyle name="Titulo 2 32 2 11" xfId="16788" xr:uid="{1A14271F-D171-4517-A6CD-DF1C201499EA}"/>
    <cellStyle name="Titulo 2 32 2 11 2" xfId="27757" xr:uid="{FB7FD73D-9DED-4546-B48B-0E4AC3184E9D}"/>
    <cellStyle name="Titulo 2 32 2 11 3" xfId="33757" xr:uid="{FF227D45-983C-486A-AF4F-E63A870C189A}"/>
    <cellStyle name="Titulo 2 32 2 12" xfId="16143" xr:uid="{6B8DBB51-1245-4F45-93C9-9A208E2F62F0}"/>
    <cellStyle name="Titulo 2 32 2 12 2" xfId="18795" xr:uid="{E5B6AA90-843E-484A-A575-CF640F5885AF}"/>
    <cellStyle name="Titulo 2 32 2 12 3" xfId="33115" xr:uid="{F5FD1B93-608A-4D6A-8B52-B245605409A5}"/>
    <cellStyle name="Titulo 2 32 2 13" xfId="16962" xr:uid="{42590B03-45E4-41C8-AB5B-5DA3096BA772}"/>
    <cellStyle name="Titulo 2 32 2 13 2" xfId="27931" xr:uid="{DA118A4C-6266-432C-A4DD-CD0C00C6464B}"/>
    <cellStyle name="Titulo 2 32 2 13 3" xfId="33931" xr:uid="{866047C4-1395-4AF8-8AA4-59ED1EB55134}"/>
    <cellStyle name="Titulo 2 32 2 14" xfId="18031" xr:uid="{0255C89F-908C-4333-8FFD-0917663D81FE}"/>
    <cellStyle name="Titulo 2 32 2 14 2" xfId="28949" xr:uid="{0018AF17-0889-40DC-B8C5-1A4345802BA5}"/>
    <cellStyle name="Titulo 2 32 2 14 3" xfId="34954" xr:uid="{79A683CF-CC19-47A9-B77C-AFC90DAE4154}"/>
    <cellStyle name="Titulo 2 32 2 15" xfId="17838" xr:uid="{11A1C400-7A07-42F9-B9CD-D57DDF264D97}"/>
    <cellStyle name="Titulo 2 32 2 15 2" xfId="28807" xr:uid="{92FCC5F2-AF8F-43CB-81BE-32050621B73D}"/>
    <cellStyle name="Titulo 2 32 2 15 3" xfId="34807" xr:uid="{748DF9E7-3AF7-492F-8065-DD29777DCE3D}"/>
    <cellStyle name="Titulo 2 32 2 16" xfId="26978" xr:uid="{AE29551D-9290-4406-9051-BD349D1ABB88}"/>
    <cellStyle name="Titulo 2 32 2 16 2" xfId="37747" xr:uid="{85F2EF7F-6E92-43F3-A9EB-A908F233E588}"/>
    <cellStyle name="Titulo 2 32 2 2" xfId="15601" xr:uid="{B93604AF-9497-4EDF-B83A-4D1D08117AFA}"/>
    <cellStyle name="Titulo 2 32 2 2 2" xfId="18915" xr:uid="{727B5D7A-89E9-465F-A942-EFADC87A1CFB}"/>
    <cellStyle name="Titulo 2 32 2 2 3" xfId="32573" xr:uid="{A23FB2BE-A42B-4340-83A1-15596376B80E}"/>
    <cellStyle name="Titulo 2 32 2 3" xfId="14053" xr:uid="{A04DEA7A-59EF-4B5D-BB7B-FDE0A4C83306}"/>
    <cellStyle name="Titulo 2 32 2 3 2" xfId="19138" xr:uid="{C5C9A169-7B3E-456D-B5EE-0D49408E0DDA}"/>
    <cellStyle name="Titulo 2 32 2 3 3" xfId="31145" xr:uid="{CB6BABD4-118A-4156-8646-7195C7B6BDEC}"/>
    <cellStyle name="Titulo 2 32 2 4" xfId="15633" xr:uid="{5995D5C0-83EF-43BE-BDFA-FB5BF2D842FA}"/>
    <cellStyle name="Titulo 2 32 2 4 2" xfId="23518" xr:uid="{92AC901E-C1F7-4109-8FE4-7B49A8ABBEBC}"/>
    <cellStyle name="Titulo 2 32 2 4 3" xfId="32605" xr:uid="{CEB4D83F-7FDA-4CCA-B732-CFAC3D65BCA0}"/>
    <cellStyle name="Titulo 2 32 2 5" xfId="16517" xr:uid="{4470020D-F14C-42D7-BB60-0FB0E4048A80}"/>
    <cellStyle name="Titulo 2 32 2 5 2" xfId="20904" xr:uid="{E29ADF96-5A76-46DC-A4FE-895BFFE77BE0}"/>
    <cellStyle name="Titulo 2 32 2 5 3" xfId="33486" xr:uid="{19ADE71B-C194-466F-8142-2D6D9C4E1566}"/>
    <cellStyle name="Titulo 2 32 2 6" xfId="15726" xr:uid="{6D4858FB-08CB-4D37-9352-B93D07672DBD}"/>
    <cellStyle name="Titulo 2 32 2 6 2" xfId="19574" xr:uid="{F8C31D52-10AA-4303-855D-1B331894BCA9}"/>
    <cellStyle name="Titulo 2 32 2 6 3" xfId="32698" xr:uid="{44BFF395-5997-4018-B534-834ABAE8E091}"/>
    <cellStyle name="Titulo 2 32 2 7" xfId="16598" xr:uid="{106052B4-52FC-4D41-8C2F-196781AC7A83}"/>
    <cellStyle name="Titulo 2 32 2 7 2" xfId="18479" xr:uid="{5EBC4913-911A-4C22-95C0-A7E157368DFC}"/>
    <cellStyle name="Titulo 2 32 2 7 3" xfId="33567" xr:uid="{1C142432-3657-4FBA-88AB-3399A4D155E1}"/>
    <cellStyle name="Titulo 2 32 2 8" xfId="15821" xr:uid="{845BBB17-E7FA-4DB7-B560-B9A679E289BC}"/>
    <cellStyle name="Titulo 2 32 2 8 2" xfId="21978" xr:uid="{20F4DE73-5D95-455F-A0C2-03A330E8D447}"/>
    <cellStyle name="Titulo 2 32 2 8 3" xfId="32793" xr:uid="{842876A8-6305-4E4B-9AB4-9B07251D3A22}"/>
    <cellStyle name="Titulo 2 32 2 9" xfId="16699" xr:uid="{C6316F29-1154-4A38-8442-0D1D99B6F9BC}"/>
    <cellStyle name="Titulo 2 32 2 9 2" xfId="27668" xr:uid="{5414BA6B-E089-44FE-BD1E-CD9C04595CDF}"/>
    <cellStyle name="Titulo 2 32 2 9 3" xfId="33668" xr:uid="{C714E1C2-9211-4ECE-807B-D91FBC4DB984}"/>
    <cellStyle name="Titulo 2 32 20" xfId="19849" xr:uid="{0AE68F89-42E6-47D8-BC48-576538644F33}"/>
    <cellStyle name="Titulo 2 32 21" xfId="25441" xr:uid="{BF5EE3A3-D214-4D26-891A-7D646BAC1D83}"/>
    <cellStyle name="Titulo 2 32 21 2" xfId="26288" xr:uid="{7B688141-FCA2-4745-84D2-659F60AE0EDD}"/>
    <cellStyle name="Titulo 2 32 21 3" xfId="36757" xr:uid="{9A73ADDF-DBE6-461F-9CDA-4752EA647CA5}"/>
    <cellStyle name="Titulo 2 32 22" xfId="27403" xr:uid="{D45D486B-16CB-4764-8354-A54AD58954DD}"/>
    <cellStyle name="Titulo 2 32 22 2" xfId="29758" xr:uid="{2DB22351-F86D-4845-8237-C26C84D5734B}"/>
    <cellStyle name="Titulo 2 32 22 2 2" xfId="38413" xr:uid="{4B1ADAAF-7CDD-4699-BCA5-65A2C2668C1B}"/>
    <cellStyle name="Titulo 2 32 23" xfId="23284" xr:uid="{20F45BD3-652D-4524-8F9D-0834D1C214B9}"/>
    <cellStyle name="Titulo 2 32 24" xfId="25761" xr:uid="{D473EE53-8E7E-4183-B05C-27D09E512A9D}"/>
    <cellStyle name="Titulo 2 32 25" xfId="27234" xr:uid="{935F02EB-24AA-4F88-A94F-942CDF10F841}"/>
    <cellStyle name="Titulo 2 32 26" xfId="29877" xr:uid="{50E96872-D1A4-4FCD-8E6E-60C8A8674271}"/>
    <cellStyle name="Titulo 2 32 3" xfId="13488" xr:uid="{58FE863E-085D-44A7-9D74-CE4090E56791}"/>
    <cellStyle name="Título 2 32 3" xfId="22279" xr:uid="{FE328E1B-89FF-405D-8B40-0EAFEF74FF98}"/>
    <cellStyle name="Titulo 2 32 4" xfId="15600" xr:uid="{D0E2CC66-8A8A-452B-A85E-AE742452264D}"/>
    <cellStyle name="Título 2 32 4" xfId="23097" xr:uid="{B731F6C5-CDE5-4E60-B7A0-81702DD1BE19}"/>
    <cellStyle name="Titulo 2 32 4 2" xfId="21230" xr:uid="{9E71A087-F655-43CF-87E1-C4E2BE386A06}"/>
    <cellStyle name="Titulo 2 32 4 3" xfId="29422" xr:uid="{1DEE2B40-B73B-4D6B-99E3-1328F36BCA71}"/>
    <cellStyle name="Titulo 2 32 4 4" xfId="32572" xr:uid="{51E0B457-36E0-438C-9232-DC367FC95E6E}"/>
    <cellStyle name="Titulo 2 32 5" xfId="14055" xr:uid="{F3D6FC81-6C1C-44FB-B26B-C38419416098}"/>
    <cellStyle name="Título 2 32 5" xfId="22453" xr:uid="{FD197A80-18C1-4FEA-AFC6-4499905236AF}"/>
    <cellStyle name="Titulo 2 32 5 2" xfId="21343" xr:uid="{30476A40-79A6-49D6-8790-0E895D8ED864}"/>
    <cellStyle name="Titulo 2 32 5 3" xfId="19578" xr:uid="{1453D36D-6BF3-403A-BA3B-8DC151CD83CC}"/>
    <cellStyle name="Titulo 2 32 5 4" xfId="31147" xr:uid="{6FD316C7-0309-4F01-8B1A-8C997B5F3403}"/>
    <cellStyle name="Titulo 2 32 6" xfId="15630" xr:uid="{4908BF18-87B8-4B92-8F8B-F8343BED65FE}"/>
    <cellStyle name="Título 2 32 6" xfId="25493" xr:uid="{8C1A0ECB-BF32-4257-880E-5BB811113B2D}"/>
    <cellStyle name="Titulo 2 32 6 2" xfId="21963" xr:uid="{9C797CBD-B71C-4A01-B651-E6663A2ECA93}"/>
    <cellStyle name="Titulo 2 32 6 3" xfId="29438" xr:uid="{D9100B42-DDE3-421A-B659-21F72677D754}"/>
    <cellStyle name="Titulo 2 32 6 4" xfId="32602" xr:uid="{EB7FA5AC-1DF2-4AF0-B5AC-2F7801330CA4}"/>
    <cellStyle name="Titulo 2 32 7" xfId="16513" xr:uid="{A2F1CC93-3F8D-4AA7-95B5-97F5E7EA8E1F}"/>
    <cellStyle name="Título 2 32 7" xfId="24387" xr:uid="{3DD76E2B-8EAF-4B4A-866E-6C75B57A3FE8}"/>
    <cellStyle name="Titulo 2 32 7 2" xfId="18670" xr:uid="{52A179AC-C34E-4F8B-B851-89A1E953997C}"/>
    <cellStyle name="Titulo 2 32 7 3" xfId="29583" xr:uid="{12ECA08A-67A3-4563-A968-347A496A9302}"/>
    <cellStyle name="Titulo 2 32 7 4" xfId="33482" xr:uid="{7F7308D1-2A69-4D21-9181-90E8C80E0290}"/>
    <cellStyle name="Titulo 2 32 8" xfId="15720" xr:uid="{F5A3BDF1-9A97-406E-B7BB-6084C23071F6}"/>
    <cellStyle name="Título 2 32 8" xfId="21055" xr:uid="{F6F498E4-EE4A-4AAA-87DE-3785AFFD9148}"/>
    <cellStyle name="Titulo 2 32 8 2" xfId="19986" xr:uid="{748C2AB8-430E-45EC-AC90-BBAE79B03851}"/>
    <cellStyle name="Titulo 2 32 8 3" xfId="29475" xr:uid="{58E24AC3-CFC6-4A0E-8036-2BC81CD52102}"/>
    <cellStyle name="Titulo 2 32 8 4" xfId="32692" xr:uid="{D567B563-CC45-4BD7-8A26-61518FD18F0B}"/>
    <cellStyle name="Titulo 2 32 9" xfId="16593" xr:uid="{23EFC6D2-7963-4367-9B54-273353690CC0}"/>
    <cellStyle name="Título 2 32 9" xfId="19283" xr:uid="{3C229AB0-1B51-480F-8FC4-AB8ED920C633}"/>
    <cellStyle name="Titulo 2 32 9 2" xfId="18809" xr:uid="{A8686405-51C3-421C-9F3A-4767776DA0E7}"/>
    <cellStyle name="Titulo 2 32 9 3" xfId="29620" xr:uid="{BE598C07-9EBB-49F2-90F0-481AE7AF7A6E}"/>
    <cellStyle name="Titulo 2 32 9 4" xfId="33562" xr:uid="{A43B46E5-AF45-47A5-BB67-352ECA275876}"/>
    <cellStyle name="Titulo 2 33" xfId="7999" xr:uid="{8059044D-5487-41C8-9D21-8787ED1BA0FD}"/>
    <cellStyle name="Título 2 33" xfId="8068" xr:uid="{8B251641-415E-4559-9E8C-747F1F6D03FA}"/>
    <cellStyle name="Titulo 2 33 10" xfId="15825" xr:uid="{40D33341-B2DA-45E0-BFE0-6872AA5C57C6}"/>
    <cellStyle name="Título 2 33 10" xfId="18675" xr:uid="{5F4C8C1E-795C-496C-AD8C-D841993C6521}"/>
    <cellStyle name="Titulo 2 33 10 2" xfId="21139" xr:uid="{F6CCBDC8-A96C-4B45-9455-B3D2F8AEA015}"/>
    <cellStyle name="Titulo 2 33 10 3" xfId="32797" xr:uid="{4CBDD6C2-BB87-4B72-88AA-B6F3251CA41B}"/>
    <cellStyle name="Titulo 2 33 11" xfId="16707" xr:uid="{BF61D07F-C95A-40C0-BB69-38D0C9A9EE49}"/>
    <cellStyle name="Titulo 2 33 11 2" xfId="27676" xr:uid="{B69C273E-22CC-4BA0-AF00-7DC233E5C03B}"/>
    <cellStyle name="Titulo 2 33 11 3" xfId="33676" xr:uid="{85DC9D63-6BEF-4D49-AFE3-B92E689A21B1}"/>
    <cellStyle name="Titulo 2 33 12" xfId="16018" xr:uid="{5676620B-507C-466B-AEE2-0357AEAB5E1C}"/>
    <cellStyle name="Titulo 2 33 12 2" xfId="19119" xr:uid="{891E5B74-CD45-4362-AD17-F0D0573B842E}"/>
    <cellStyle name="Titulo 2 33 12 3" xfId="32990" xr:uid="{1F766DD2-5807-4249-9CAF-6D84A9E2E827}"/>
    <cellStyle name="Titulo 2 33 13" xfId="16792" xr:uid="{D2A80C1E-E5C7-4B63-BB5B-35C96A26B48C}"/>
    <cellStyle name="Titulo 2 33 13 2" xfId="27761" xr:uid="{ACBF6ADA-6C92-4107-9293-8C04484978CF}"/>
    <cellStyle name="Titulo 2 33 13 3" xfId="33761" xr:uid="{D8BC8574-A450-47F4-8A98-CFC69542CA9F}"/>
    <cellStyle name="Titulo 2 33 14" xfId="16162" xr:uid="{882E7DB6-23CD-4E38-8376-38F1F86A687E}"/>
    <cellStyle name="Titulo 2 33 14 2" xfId="20890" xr:uid="{F02CDF9B-680D-42EC-8B6F-693F587D6FBD}"/>
    <cellStyle name="Titulo 2 33 14 3" xfId="33134" xr:uid="{A762D79E-C8FE-4EC7-99E6-4902F3D4FC28}"/>
    <cellStyle name="Titulo 2 33 15" xfId="16976" xr:uid="{FC78B53D-7F63-433D-9503-C909161419CB}"/>
    <cellStyle name="Titulo 2 33 15 2" xfId="27945" xr:uid="{BE423654-13F9-4BA1-9237-D1B27791DE98}"/>
    <cellStyle name="Titulo 2 33 15 3" xfId="33945" xr:uid="{001127AA-79A0-47E0-8DBA-D4845EE9F4F9}"/>
    <cellStyle name="Titulo 2 33 16" xfId="18032" xr:uid="{D014ACB9-B74E-4924-9C20-CFDA3B552364}"/>
    <cellStyle name="Titulo 2 33 16 2" xfId="28950" xr:uid="{84590CC5-831F-4A00-8A6F-A8A12E1B7B9F}"/>
    <cellStyle name="Titulo 2 33 16 3" xfId="34955" xr:uid="{7DB8F6B4-8E6A-4B07-8729-429377A46B2A}"/>
    <cellStyle name="Titulo 2 33 17" xfId="17837" xr:uid="{A61E85B9-9A96-4CF0-9F65-BB4257641A45}"/>
    <cellStyle name="Titulo 2 33 17 2" xfId="28806" xr:uid="{D5C4D30F-4F6C-4DDF-826D-682607472E2C}"/>
    <cellStyle name="Titulo 2 33 17 3" xfId="34806" xr:uid="{7F827B98-F81C-4EC5-BE1E-075FD02410BE}"/>
    <cellStyle name="Titulo 2 33 18" xfId="22280" xr:uid="{F07E852C-46FD-4358-BECB-71D7A79649E1}"/>
    <cellStyle name="Titulo 2 33 19" xfId="23098" xr:uid="{17C06DF9-18D8-4E9C-B4C5-E799A49110B0}"/>
    <cellStyle name="Titulo 2 33 2" xfId="9185" xr:uid="{DF938961-EB1D-4F69-AC93-C6147BCF801D}"/>
    <cellStyle name="Título 2 33 2" xfId="13491" xr:uid="{87D3DF2E-4D1D-4AF2-BD91-9933B112023C}"/>
    <cellStyle name="Titulo 2 33 2 10" xfId="16026" xr:uid="{E53DB122-33D6-42BD-A884-379D5E366FBD}"/>
    <cellStyle name="Titulo 2 33 2 10 2" xfId="20021" xr:uid="{19E1EE4C-2A66-41D2-841D-975533548C8D}"/>
    <cellStyle name="Titulo 2 33 2 10 3" xfId="32998" xr:uid="{70D04433-AD39-4E63-9B71-8B75788DF59C}"/>
    <cellStyle name="Titulo 2 33 2 11" xfId="16797" xr:uid="{E75FF178-DD79-4423-974E-D6C9F70B585F}"/>
    <cellStyle name="Titulo 2 33 2 11 2" xfId="27766" xr:uid="{9365D59C-066C-46E2-916F-AF9744A85A7A}"/>
    <cellStyle name="Titulo 2 33 2 11 3" xfId="33766" xr:uid="{DB5D5781-C7D0-4CE1-A2D6-838575266087}"/>
    <cellStyle name="Titulo 2 33 2 12" xfId="16176" xr:uid="{8F932C72-127C-435C-B3F5-B594007AC58E}"/>
    <cellStyle name="Titulo 2 33 2 12 2" xfId="18363" xr:uid="{BD731FBE-A42F-4C8D-A61F-A56FC7366F72}"/>
    <cellStyle name="Titulo 2 33 2 12 3" xfId="33148" xr:uid="{5C44C8DF-BC8E-43FC-9C2B-2BA08ED3B2D6}"/>
    <cellStyle name="Titulo 2 33 2 13" xfId="16982" xr:uid="{DD6F555E-5E49-4E0A-9F67-E283820B8929}"/>
    <cellStyle name="Titulo 2 33 2 13 2" xfId="27951" xr:uid="{73423AC2-987F-415D-9981-90188653CBB8}"/>
    <cellStyle name="Titulo 2 33 2 13 3" xfId="33951" xr:uid="{66CBB768-9470-4352-B729-997EDE5FA4D4}"/>
    <cellStyle name="Titulo 2 33 2 14" xfId="18033" xr:uid="{923F4710-CCA2-4D94-80E6-58A876A6CDA3}"/>
    <cellStyle name="Titulo 2 33 2 14 2" xfId="28951" xr:uid="{975E4421-12F7-4EA6-B6F6-A775818B95EC}"/>
    <cellStyle name="Titulo 2 33 2 14 3" xfId="34956" xr:uid="{EF06DA90-AE13-4569-830F-1DD3D0CD1DB4}"/>
    <cellStyle name="Titulo 2 33 2 15" xfId="17836" xr:uid="{EC620937-CF33-4C8D-8BAF-B0EE2F18DCBD}"/>
    <cellStyle name="Titulo 2 33 2 15 2" xfId="28805" xr:uid="{470DF98F-6E80-46B0-8205-AB12E8D15E67}"/>
    <cellStyle name="Titulo 2 33 2 15 3" xfId="34805" xr:uid="{1B496030-7FD1-4127-8FD1-28E91411D747}"/>
    <cellStyle name="Titulo 2 33 2 16" xfId="26449" xr:uid="{3D18939A-400D-4CF6-BB21-136A592E6C00}"/>
    <cellStyle name="Titulo 2 33 2 16 2" xfId="37416" xr:uid="{62A851BB-8DB7-4313-86C6-E14535B4201E}"/>
    <cellStyle name="Titulo 2 33 2 2" xfId="15606" xr:uid="{AC459817-8930-43AC-B632-86266DB735B8}"/>
    <cellStyle name="Titulo 2 33 2 2 2" xfId="19313" xr:uid="{8FB006F0-DFE2-4330-9545-89AFEA6FF29B}"/>
    <cellStyle name="Titulo 2 33 2 2 3" xfId="32578" xr:uid="{E70CD536-65C7-4823-94FF-12F4001F90BE}"/>
    <cellStyle name="Titulo 2 33 2 3" xfId="14050" xr:uid="{EBAAEC0C-03A1-481E-BA0E-5F32DC7FF035}"/>
    <cellStyle name="Titulo 2 33 2 3 2" xfId="21222" xr:uid="{45FD2338-109E-49D4-A625-52909C875F57}"/>
    <cellStyle name="Titulo 2 33 2 3 3" xfId="31142" xr:uid="{1019C9D9-2196-4746-A46D-90F06FC2B468}"/>
    <cellStyle name="Titulo 2 33 2 4" xfId="15636" xr:uid="{A4BE9E20-88E4-4983-9B18-43AAB0B597DF}"/>
    <cellStyle name="Titulo 2 33 2 4 2" xfId="21964" xr:uid="{F046EA69-2DEA-4A49-B460-F70232FE2198}"/>
    <cellStyle name="Titulo 2 33 2 4 3" xfId="32608" xr:uid="{BD152343-F64A-41F3-9400-51372E660CF7}"/>
    <cellStyle name="Titulo 2 33 2 5" xfId="16523" xr:uid="{6E85F531-96DA-46D6-AA3A-0C8B92A32003}"/>
    <cellStyle name="Titulo 2 33 2 5 2" xfId="20543" xr:uid="{7742D282-F356-4885-910C-6ED288C6E1CF}"/>
    <cellStyle name="Titulo 2 33 2 5 3" xfId="33492" xr:uid="{C25AD522-01E4-4384-A107-515B159554C7}"/>
    <cellStyle name="Titulo 2 33 2 6" xfId="15734" xr:uid="{7D2A0C4E-56C8-4988-82E0-9F6E3DE2980F}"/>
    <cellStyle name="Titulo 2 33 2 6 2" xfId="23519" xr:uid="{D15A352E-A7E2-4954-915C-A315C8C8B477}"/>
    <cellStyle name="Titulo 2 33 2 6 3" xfId="32706" xr:uid="{0DF74EC4-BA5A-4A48-9CE4-C0BCECBDFB34}"/>
    <cellStyle name="Titulo 2 33 2 7" xfId="16605" xr:uid="{04B6BD5A-7ECA-4B52-8A07-0D3C02318E69}"/>
    <cellStyle name="Titulo 2 33 2 7 2" xfId="20914" xr:uid="{1BD3AD4F-D54C-478B-A0CD-6EC6B9ED2B5B}"/>
    <cellStyle name="Titulo 2 33 2 7 3" xfId="33574" xr:uid="{4D9C430B-5420-43A2-B00B-2B9FAF9D9C5F}"/>
    <cellStyle name="Titulo 2 33 2 8" xfId="15827" xr:uid="{BAAF84D6-F55F-4CF6-A424-4CF1114B9146}"/>
    <cellStyle name="Titulo 2 33 2 8 2" xfId="20885" xr:uid="{F03FAE7C-DFB9-4D99-A897-A890EBA66B58}"/>
    <cellStyle name="Titulo 2 33 2 8 3" xfId="32799" xr:uid="{BF0B6A65-F4F5-4DF5-BBA1-C757917C12EF}"/>
    <cellStyle name="Titulo 2 33 2 9" xfId="16711" xr:uid="{82A43734-C75E-4A7B-8041-1DA810B42FC0}"/>
    <cellStyle name="Titulo 2 33 2 9 2" xfId="27680" xr:uid="{E14659B8-1E53-4D36-9C04-1D63894415DD}"/>
    <cellStyle name="Titulo 2 33 2 9 3" xfId="33680" xr:uid="{2E96FE7C-6523-4AA2-931E-AC25F2DBE351}"/>
    <cellStyle name="Titulo 2 33 20" xfId="19850" xr:uid="{7F7E29A4-AAB3-4500-B2CD-3AB701F6EE04}"/>
    <cellStyle name="Titulo 2 33 21" xfId="25442" xr:uid="{47521174-9D61-4F7F-82E6-3907C2322F2D}"/>
    <cellStyle name="Titulo 2 33 21 2" xfId="21114" xr:uid="{4939D41C-F5F7-498C-9CFF-C32A3C889544}"/>
    <cellStyle name="Titulo 2 33 21 3" xfId="36758" xr:uid="{1CBCB969-E101-47C9-B2AA-1E77AEBB4954}"/>
    <cellStyle name="Titulo 2 33 22" xfId="25372" xr:uid="{96F905D6-BB03-4A16-AEF9-1028AF9C215B}"/>
    <cellStyle name="Titulo 2 33 22 2" xfId="27489" xr:uid="{16E597C8-79AF-4BC3-8B31-80CFD240DC84}"/>
    <cellStyle name="Titulo 2 33 22 2 2" xfId="38094" xr:uid="{A4C463E2-73B0-46C3-9632-371370B86A41}"/>
    <cellStyle name="Titulo 2 33 23" xfId="23285" xr:uid="{6C3A02BC-ABCF-4BED-ADE7-78B1D597449C}"/>
    <cellStyle name="Titulo 2 33 24" xfId="26327" xr:uid="{9BA27175-050A-43C8-B44C-14B5757CE664}"/>
    <cellStyle name="Titulo 2 33 25" xfId="18362" xr:uid="{2FD0D3CD-E8D6-4326-BB39-469E3D48C7A2}"/>
    <cellStyle name="Titulo 2 33 26" xfId="29878" xr:uid="{5B160CF9-54E1-466D-BB4D-3A2E2CE92A5C}"/>
    <cellStyle name="Titulo 2 33 3" xfId="13490" xr:uid="{7EA73518-BD75-4659-B9F2-5E370DE7AC81}"/>
    <cellStyle name="Título 2 33 3" xfId="22281" xr:uid="{453767EE-834C-4FC0-ABCE-7154D42346A0}"/>
    <cellStyle name="Titulo 2 33 4" xfId="15604" xr:uid="{8285EADC-BA97-4C55-8130-CFCE3CD6DC82}"/>
    <cellStyle name="Título 2 33 4" xfId="23099" xr:uid="{0C444BE7-A599-4A8C-BE3A-9081EDD2AA2A}"/>
    <cellStyle name="Titulo 2 33 4 2" xfId="22659" xr:uid="{DF1B1F8A-0621-48FC-AD54-440800FCC02F}"/>
    <cellStyle name="Titulo 2 33 4 3" xfId="29425" xr:uid="{B2BB1101-EAE3-4B8E-9591-351BE67D2702}"/>
    <cellStyle name="Titulo 2 33 4 4" xfId="32576" xr:uid="{8352503B-B67C-42CA-A377-81612705B644}"/>
    <cellStyle name="Titulo 2 33 5" xfId="14052" xr:uid="{5EE16C2B-EBF2-4DCB-BE1D-F631739D5856}"/>
    <cellStyle name="Título 2 33 5" xfId="22454" xr:uid="{0F1C5E8E-3194-4844-9708-A40163CD1A7B}"/>
    <cellStyle name="Titulo 2 33 5 2" xfId="19979" xr:uid="{BBD5E490-E333-4C96-BE3C-CB62B351BD39}"/>
    <cellStyle name="Titulo 2 33 5 3" xfId="27172" xr:uid="{44F601BD-9F8D-4042-B0A2-1D03A97F7038}"/>
    <cellStyle name="Titulo 2 33 5 4" xfId="31144" xr:uid="{42B8A068-488F-420D-98EA-AD68F7C7592F}"/>
    <cellStyle name="Titulo 2 33 6" xfId="15634" xr:uid="{A0D2CAB4-4E82-49A6-B5FC-B01648950149}"/>
    <cellStyle name="Título 2 33 6" xfId="25494" xr:uid="{B6798103-D6D8-44C2-9105-E93E9E80927C}"/>
    <cellStyle name="Titulo 2 33 6 2" xfId="18240" xr:uid="{1E27A651-6C05-45B4-9602-85FB8F7A18A1}"/>
    <cellStyle name="Titulo 2 33 6 3" xfId="29440" xr:uid="{C24698DF-61D1-423F-B693-B475F35E0891}"/>
    <cellStyle name="Titulo 2 33 6 4" xfId="32606" xr:uid="{A75211B2-AAF9-4CE9-885D-301A411B1AC6}"/>
    <cellStyle name="Titulo 2 33 7" xfId="16520" xr:uid="{E57C4CE5-EB03-43FA-B60A-FB6FE591D74F}"/>
    <cellStyle name="Título 2 33 7" xfId="24386" xr:uid="{035934CC-E03E-4A55-BF18-BB50E9AE1EB0}"/>
    <cellStyle name="Titulo 2 33 7 2" xfId="22041" xr:uid="{0C38C4B2-EFA1-4A18-9BB4-609D48D5FF1B}"/>
    <cellStyle name="Titulo 2 33 7 3" xfId="29586" xr:uid="{865CD50B-7D5B-400B-84F8-AC1DE73DA133}"/>
    <cellStyle name="Titulo 2 33 7 4" xfId="33489" xr:uid="{F466AE72-3C4C-4C66-AD45-A299329BA853}"/>
    <cellStyle name="Titulo 2 33 8" xfId="15731" xr:uid="{711D2913-D78D-40D1-9501-ECFBEC501D9B}"/>
    <cellStyle name="Título 2 33 8" xfId="19651" xr:uid="{043C8B36-92DA-4B3A-A461-76C89AEBC2D2}"/>
    <cellStyle name="Titulo 2 33 8 2" xfId="18902" xr:uid="{795A0327-28C1-436B-8645-E9C779C3995A}"/>
    <cellStyle name="Titulo 2 33 8 3" xfId="29482" xr:uid="{FC50DE27-3F3D-4F0E-9F19-F394CCED4A65}"/>
    <cellStyle name="Titulo 2 33 8 4" xfId="32703" xr:uid="{6CF7D104-0E39-4D0C-AF9B-75E598D1E83B}"/>
    <cellStyle name="Titulo 2 33 9" xfId="16602" xr:uid="{95494FF2-4537-491C-B230-3BBF9620ECD1}"/>
    <cellStyle name="Título 2 33 9" xfId="25762" xr:uid="{FE239089-07B2-4DC2-8AD5-82DA82BB574C}"/>
    <cellStyle name="Titulo 2 33 9 2" xfId="18380" xr:uid="{C25763D3-F791-4A5D-BF69-5C2F7F6274AC}"/>
    <cellStyle name="Titulo 2 33 9 3" xfId="29624" xr:uid="{9BDDFF95-14E2-4490-BFAC-A9455B9C76C9}"/>
    <cellStyle name="Titulo 2 33 9 4" xfId="33571" xr:uid="{6380460D-F5FE-43A8-8DCD-9C141C31FD08}"/>
    <cellStyle name="Titulo 2 34" xfId="8001" xr:uid="{99033D52-A517-4049-B014-6C39A682124D}"/>
    <cellStyle name="Título 2 34" xfId="8000" xr:uid="{BD74EA04-9E9D-476A-A0A1-894CAF19959B}"/>
    <cellStyle name="Titulo 2 34 10" xfId="15833" xr:uid="{C37A9475-C6B0-4D1E-AF92-B7FAB9C4E640}"/>
    <cellStyle name="Título 2 34 10" xfId="21102" xr:uid="{5643CC91-54D1-4C3A-ADB4-DC3D03B6F675}"/>
    <cellStyle name="Titulo 2 34 10 2" xfId="21327" xr:uid="{628FC610-0B97-4F33-BBEA-2A0127ED497A}"/>
    <cellStyle name="Titulo 2 34 10 3" xfId="32805" xr:uid="{AF624A5C-B1FA-4D7F-B843-95693DD284DE}"/>
    <cellStyle name="Titulo 2 34 11" xfId="16719" xr:uid="{CBEEC9D9-D988-428E-BF70-67088DD011C7}"/>
    <cellStyle name="Titulo 2 34 11 2" xfId="27688" xr:uid="{AC7A0F59-299E-403E-B593-693F691A1C6C}"/>
    <cellStyle name="Titulo 2 34 11 3" xfId="33688" xr:uid="{7D1557D7-C447-4CC6-A4F2-95FFB641D4F2}"/>
    <cellStyle name="Titulo 2 34 12" xfId="16033" xr:uid="{C581FA53-AE49-4773-A2CA-5EBF3A48BB23}"/>
    <cellStyle name="Titulo 2 34 12 2" xfId="19570" xr:uid="{E380D21D-F0BB-4DCA-8D1A-76DD4A65CC52}"/>
    <cellStyle name="Titulo 2 34 12 3" xfId="33005" xr:uid="{467C7B46-ABA3-45BD-8374-D1440A1BB3BF}"/>
    <cellStyle name="Titulo 2 34 13" xfId="16807" xr:uid="{A0B80267-C3A2-4C53-A059-1B1101CD82AD}"/>
    <cellStyle name="Titulo 2 34 13 2" xfId="27776" xr:uid="{927EAED5-39A4-402E-853B-74315A9BFFDB}"/>
    <cellStyle name="Titulo 2 34 13 3" xfId="33776" xr:uid="{3BD1C658-58E8-4B4F-8969-F4C2288CCC29}"/>
    <cellStyle name="Titulo 2 34 14" xfId="16189" xr:uid="{C449902E-088F-48B7-A3C2-11EBE19A839F}"/>
    <cellStyle name="Titulo 2 34 14 2" xfId="21895" xr:uid="{723B12FD-542F-444E-89A5-D7DFDFBA2344}"/>
    <cellStyle name="Titulo 2 34 14 3" xfId="33161" xr:uid="{FF93102E-7EFF-464F-AE9C-65D3E93403A1}"/>
    <cellStyle name="Titulo 2 34 15" xfId="16994" xr:uid="{4D9B85DB-55C7-4BD1-B6D5-04845202D803}"/>
    <cellStyle name="Titulo 2 34 15 2" xfId="27963" xr:uid="{6DE30FF3-EF76-4EB7-A392-1D85A55D77C1}"/>
    <cellStyle name="Titulo 2 34 15 3" xfId="33963" xr:uid="{3BA84FBD-3306-4CF3-A04D-5D10F24DC555}"/>
    <cellStyle name="Titulo 2 34 16" xfId="18034" xr:uid="{E297E227-23C3-48B6-AC1C-388CE492860E}"/>
    <cellStyle name="Titulo 2 34 16 2" xfId="28952" xr:uid="{E0BBCDB8-6EFD-45DF-B317-51434CF0EC0D}"/>
    <cellStyle name="Titulo 2 34 16 3" xfId="34957" xr:uid="{19C79B8A-F01F-4619-9710-EAEB691A00AD}"/>
    <cellStyle name="Titulo 2 34 17" xfId="17835" xr:uid="{AE689A46-FC79-4FEF-941F-40188B9527E2}"/>
    <cellStyle name="Titulo 2 34 17 2" xfId="28804" xr:uid="{F9FEB4D0-3465-4A2D-B13B-922528E3039F}"/>
    <cellStyle name="Titulo 2 34 17 3" xfId="34804" xr:uid="{8630797A-8F00-4B86-B3C0-1DB512D9F874}"/>
    <cellStyle name="Titulo 2 34 18" xfId="22282" xr:uid="{F0426BCF-EA58-475D-BF2D-8AAA40E3946F}"/>
    <cellStyle name="Titulo 2 34 19" xfId="23100" xr:uid="{9179E571-5355-462C-8523-21E486731FC7}"/>
    <cellStyle name="Titulo 2 34 2" xfId="8945" xr:uid="{F946E11A-E101-49FF-BEA3-F280D4EF1D6E}"/>
    <cellStyle name="Título 2 34 2" xfId="13493" xr:uid="{5FA7C866-853E-40AF-A5C1-D0A7F66661B0}"/>
    <cellStyle name="Titulo 2 34 2 10" xfId="16036" xr:uid="{256C987C-C4B5-4E29-B098-6A217A4F8C25}"/>
    <cellStyle name="Titulo 2 34 2 10 2" xfId="23493" xr:uid="{60FD2717-2227-4F39-861C-B171D8BFCC70}"/>
    <cellStyle name="Titulo 2 34 2 10 3" xfId="33008" xr:uid="{27B4099A-3524-4A44-99E7-6F69AB9D55EF}"/>
    <cellStyle name="Titulo 2 34 2 11" xfId="16815" xr:uid="{1E08ED09-16E6-424B-ACDD-A6C88E5DD8B7}"/>
    <cellStyle name="Titulo 2 34 2 11 2" xfId="27784" xr:uid="{5E3AD411-1936-460C-ADB4-DAAC2D404290}"/>
    <cellStyle name="Titulo 2 34 2 11 3" xfId="33784" xr:uid="{6A553B6C-F946-49A1-873A-1C3A4FC8DCCC}"/>
    <cellStyle name="Titulo 2 34 2 12" xfId="16193" xr:uid="{F4C7D5F7-6016-4439-9660-CE9DDA3BCB9B}"/>
    <cellStyle name="Titulo 2 34 2 12 2" xfId="19097" xr:uid="{F0D2ECB2-8B23-46DF-8A95-EBC49EDE1AD1}"/>
    <cellStyle name="Titulo 2 34 2 12 3" xfId="33165" xr:uid="{65C4E132-C685-488F-96E7-D786BCAA7F90}"/>
    <cellStyle name="Titulo 2 34 2 13" xfId="17001" xr:uid="{CCA146C8-79F2-4F6B-A387-821C37DABDBA}"/>
    <cellStyle name="Titulo 2 34 2 13 2" xfId="27970" xr:uid="{F43C0B94-F443-4696-86BD-88E8F3E59B41}"/>
    <cellStyle name="Titulo 2 34 2 13 3" xfId="33970" xr:uid="{9953513C-322C-4064-8EA7-65590BF0F08B}"/>
    <cellStyle name="Titulo 2 34 2 14" xfId="18035" xr:uid="{422FB52B-5BDF-4EAD-BEB3-70773501D52C}"/>
    <cellStyle name="Titulo 2 34 2 14 2" xfId="28953" xr:uid="{640BA912-10E4-49F0-9997-0354B4AEDC4F}"/>
    <cellStyle name="Titulo 2 34 2 14 3" xfId="34958" xr:uid="{9066D5F8-DC93-4F09-9DDB-F692C3D798C7}"/>
    <cellStyle name="Titulo 2 34 2 15" xfId="17834" xr:uid="{6E43F8EA-4AA9-41D6-A260-197B46D716D2}"/>
    <cellStyle name="Titulo 2 34 2 15 2" xfId="28803" xr:uid="{F89F2CB6-1997-43E6-92C9-372CACD05CA7}"/>
    <cellStyle name="Titulo 2 34 2 15 3" xfId="34803" xr:uid="{08A52F1D-F9EB-4AB3-9F40-60DCAC242724}"/>
    <cellStyle name="Titulo 2 34 2 16" xfId="27052" xr:uid="{84B4242F-E14B-4A1B-8DA3-E0164F5E3F1F}"/>
    <cellStyle name="Titulo 2 34 2 16 2" xfId="37815" xr:uid="{5FD69989-9C8C-493D-8A0D-5CBD7EBC9B4D}"/>
    <cellStyle name="Titulo 2 34 2 2" xfId="15609" xr:uid="{EE6F5DA5-1D48-4BC3-8739-4BF7E802E568}"/>
    <cellStyle name="Titulo 2 34 2 2 2" xfId="22027" xr:uid="{37904DE8-18E3-4443-B067-0166B9EF84BF}"/>
    <cellStyle name="Titulo 2 34 2 2 3" xfId="32581" xr:uid="{FBEB3C61-7BDC-4838-8EFB-F70BDC6E1C4B}"/>
    <cellStyle name="Titulo 2 34 2 3" xfId="14047" xr:uid="{B45587E9-45B4-41B2-8DAA-33ABFA8A051E}"/>
    <cellStyle name="Titulo 2 34 2 3 2" xfId="18558" xr:uid="{25059510-BD55-43AF-9E9D-E535FE9E30EB}"/>
    <cellStyle name="Titulo 2 34 2 3 3" xfId="31139" xr:uid="{5FD29B50-83BE-4D6B-9AB0-4C00E212AF67}"/>
    <cellStyle name="Titulo 2 34 2 4" xfId="15641" xr:uid="{E63C71F7-D92B-45B3-A491-F14B2E1E01EC}"/>
    <cellStyle name="Titulo 2 34 2 4 2" xfId="20531" xr:uid="{103917B9-4ADC-4087-99A2-280D46BA7B8B}"/>
    <cellStyle name="Titulo 2 34 2 4 3" xfId="32613" xr:uid="{5E619CD7-3409-4F72-892C-359B7DECCFD3}"/>
    <cellStyle name="Titulo 2 34 2 5" xfId="16529" xr:uid="{5C44E247-C518-4261-A72E-C34B7DCF7C8C}"/>
    <cellStyle name="Titulo 2 34 2 5 2" xfId="18219" xr:uid="{14AC95C5-400A-4422-B051-90554CD23CE4}"/>
    <cellStyle name="Titulo 2 34 2 5 3" xfId="33498" xr:uid="{C7CF566C-C6F2-4A6F-94C7-83030524ECB7}"/>
    <cellStyle name="Titulo 2 34 2 6" xfId="15742" xr:uid="{094A6809-6F62-4EE5-9E7D-B513451501E8}"/>
    <cellStyle name="Titulo 2 34 2 6 2" xfId="21977" xr:uid="{A886EFB5-FB91-4AC4-BAE5-C9D2C112A5F9}"/>
    <cellStyle name="Titulo 2 34 2 6 3" xfId="32714" xr:uid="{1BEAB2C6-5BB3-4529-828B-3B70E22156A2}"/>
    <cellStyle name="Titulo 2 34 2 7" xfId="16614" xr:uid="{B5D55E25-B06F-40BA-B2EC-837CA0B318D7}"/>
    <cellStyle name="Titulo 2 34 2 7 2" xfId="20742" xr:uid="{7C71758E-AEFD-482A-8EB1-134A4BD01710}"/>
    <cellStyle name="Titulo 2 34 2 7 3" xfId="33583" xr:uid="{88F6BF91-F2A5-4B4B-B751-4B9F30CBC71E}"/>
    <cellStyle name="Titulo 2 34 2 8" xfId="15840" xr:uid="{157AEA83-61CC-4F00-9130-8DD1CBF46CE5}"/>
    <cellStyle name="Titulo 2 34 2 8 2" xfId="20920" xr:uid="{71DDB5AD-5695-4AB3-8F34-508220038C7C}"/>
    <cellStyle name="Titulo 2 34 2 8 3" xfId="32812" xr:uid="{1D2B81A4-EAAE-4950-8190-98FADFA1FD7D}"/>
    <cellStyle name="Titulo 2 34 2 9" xfId="16728" xr:uid="{7108DB38-2BD6-46A2-9634-E4C16F9661ED}"/>
    <cellStyle name="Titulo 2 34 2 9 2" xfId="27697" xr:uid="{98F073EE-8C10-48B5-9CA9-04DF8A412A8C}"/>
    <cellStyle name="Titulo 2 34 2 9 3" xfId="33697" xr:uid="{F015C69D-B654-4BD6-A93A-D612F6AE8BED}"/>
    <cellStyle name="Titulo 2 34 20" xfId="19851" xr:uid="{B3C8B8F6-382D-42D8-BADA-F67A6553D7AF}"/>
    <cellStyle name="Titulo 2 34 21" xfId="25444" xr:uid="{423BD166-FEE6-43CC-9E32-7944C62438CC}"/>
    <cellStyle name="Titulo 2 34 21 2" xfId="20435" xr:uid="{8BA20090-58BB-48E6-896E-B0C7590C66D6}"/>
    <cellStyle name="Titulo 2 34 21 3" xfId="36759" xr:uid="{997E4A99-32F8-448D-B783-57FB2B3E0453}"/>
    <cellStyle name="Titulo 2 34 22" xfId="25381" xr:uid="{22C707A9-6A57-45B3-BD61-7947775ABB7D}"/>
    <cellStyle name="Titulo 2 34 22 2" xfId="23653" xr:uid="{E3BF6310-E2FC-47F6-B1D2-0BF0DE6F67D9}"/>
    <cellStyle name="Titulo 2 34 22 2 2" xfId="36475" xr:uid="{DE8531D6-AB72-4F69-9549-2F53D1241D49}"/>
    <cellStyle name="Titulo 2 34 23" xfId="21058" xr:uid="{139B8E7F-6173-4E99-94BB-8EAA020938FE}"/>
    <cellStyle name="Titulo 2 34 24" xfId="21771" xr:uid="{97E35876-9768-487A-8046-486C3E52C7B7}"/>
    <cellStyle name="Titulo 2 34 25" xfId="26875" xr:uid="{922C27B1-520A-40BE-8DAA-178B70735B72}"/>
    <cellStyle name="Titulo 2 34 26" xfId="29879" xr:uid="{FA52A15F-ED4B-4DE9-A31F-2C26E485970A}"/>
    <cellStyle name="Titulo 2 34 3" xfId="13492" xr:uid="{49D7126F-442B-4269-B6A4-1700A30AE797}"/>
    <cellStyle name="Título 2 34 3" xfId="22283" xr:uid="{7A458A9A-6466-4263-A037-319429CBCA2B}"/>
    <cellStyle name="Titulo 2 34 4" xfId="15608" xr:uid="{939CEBC5-3F3E-4B09-8801-89D36D7E96BC}"/>
    <cellStyle name="Título 2 34 4" xfId="23101" xr:uid="{E16D9644-3395-42B6-BB39-CFD804DCCA4F}"/>
    <cellStyle name="Titulo 2 34 4 2" xfId="19459" xr:uid="{2A4AB6F5-67FF-4E33-8548-738C4D85CC3C}"/>
    <cellStyle name="Titulo 2 34 4 3" xfId="29426" xr:uid="{C2341B07-49E8-4995-A28B-8AB22C36694E}"/>
    <cellStyle name="Titulo 2 34 4 4" xfId="32580" xr:uid="{A75CACF9-0688-43D7-87D0-744503E63F43}"/>
    <cellStyle name="Titulo 2 34 5" xfId="14048" xr:uid="{9A36ADF4-3449-432E-9B2C-6D8B2C7A77CE}"/>
    <cellStyle name="Título 2 34 5" xfId="22455" xr:uid="{9CE0F224-5553-4AA8-9474-930DD4E8AFF5}"/>
    <cellStyle name="Titulo 2 34 5 2" xfId="19384" xr:uid="{EEAE92F9-CE8A-4858-964B-6DBE62C27203}"/>
    <cellStyle name="Titulo 2 34 5 3" xfId="27330" xr:uid="{B3CCEAF2-A2EA-4228-8B26-7B7C5DF103CF}"/>
    <cellStyle name="Titulo 2 34 5 4" xfId="31140" xr:uid="{8D7D705D-9067-4A1B-A1F8-1223D5E7EF0D}"/>
    <cellStyle name="Titulo 2 34 6" xfId="15638" xr:uid="{E2A4D361-FDEB-4149-985A-2518D14BD751}"/>
    <cellStyle name="Título 2 34 6" xfId="25443" xr:uid="{FAFB5537-E774-4504-97B8-E98D8ACD6F2D}"/>
    <cellStyle name="Titulo 2 34 6 2" xfId="26166" xr:uid="{D6B86FDB-21BD-403B-BD92-AF3D877AFB7F}"/>
    <cellStyle name="Titulo 2 34 6 3" xfId="29442" xr:uid="{15136491-D3E2-43DA-B846-8E184A0D7746}"/>
    <cellStyle name="Titulo 2 34 6 4" xfId="32610" xr:uid="{BBE12C36-8352-44DA-B744-14408351C39D}"/>
    <cellStyle name="Titulo 2 34 7" xfId="16527" xr:uid="{24E302C2-0DE4-44C9-A7B4-161A6D291F24}"/>
    <cellStyle name="Título 2 34 7" xfId="27402" xr:uid="{B817478A-A42F-483A-A15E-0800CACEFF1B}"/>
    <cellStyle name="Titulo 2 34 7 2" xfId="19314" xr:uid="{1D185322-E84B-4D81-A748-AF960108955A}"/>
    <cellStyle name="Titulo 2 34 7 3" xfId="29590" xr:uid="{54BF8739-F457-4D5A-80A8-79A04BA6AD9A}"/>
    <cellStyle name="Titulo 2 34 7 4" xfId="33496" xr:uid="{F35C17D3-DD42-4BCD-AB91-29AE86AACF75}"/>
    <cellStyle name="Titulo 2 34 8" xfId="15740" xr:uid="{80ADEAE1-BE25-4FCF-91AF-7946B98CD0C8}"/>
    <cellStyle name="Título 2 34 8" xfId="23287" xr:uid="{06D55C16-487B-4784-BD18-E50A39E264F0}"/>
    <cellStyle name="Titulo 2 34 8 2" xfId="21332" xr:uid="{2491F3D1-AD8E-4186-8209-48C6C0805CE1}"/>
    <cellStyle name="Titulo 2 34 8 3" xfId="29487" xr:uid="{DDE18AAC-AC96-4C00-B2BB-D3B46E0179A1}"/>
    <cellStyle name="Titulo 2 34 8 4" xfId="32712" xr:uid="{CC5D9AE6-E633-4FD9-BE86-A9D9A5FB7C51}"/>
    <cellStyle name="Titulo 2 34 9" xfId="16610" xr:uid="{C70424A2-87C2-43C4-9CEA-73BEAC1FBA87}"/>
    <cellStyle name="Título 2 34 9" xfId="26326" xr:uid="{ABA1008D-C563-4304-B129-AC18EAD2DF3D}"/>
    <cellStyle name="Titulo 2 34 9 2" xfId="18202" xr:uid="{DC9FD074-5AC7-48DD-97B2-684CEC170599}"/>
    <cellStyle name="Titulo 2 34 9 3" xfId="29627" xr:uid="{C271A15F-62A0-45F1-910E-96CB52EEFC4B}"/>
    <cellStyle name="Titulo 2 34 9 4" xfId="33579" xr:uid="{2E9CDC7A-AD8E-4212-ABB0-EBACAD25BBFB}"/>
    <cellStyle name="Titulo 2 35" xfId="8168" xr:uid="{4738841A-ED14-4F4C-A261-0E6FFE9C5B5A}"/>
    <cellStyle name="Título 2 35" xfId="8069" xr:uid="{F6696E4D-6A64-438B-B8B5-F1F9E58BD7AE}"/>
    <cellStyle name="Titulo 2 35 10" xfId="15851" xr:uid="{D51670DE-58EB-43CA-B81D-86257C751BFB}"/>
    <cellStyle name="Título 2 35 10" xfId="26896" xr:uid="{41651558-7C5C-4E7F-A75E-E73C51B15AA9}"/>
    <cellStyle name="Titulo 2 35 10 2" xfId="22530" xr:uid="{FE80669D-12D4-4431-9677-5E34570BCCAB}"/>
    <cellStyle name="Titulo 2 35 10 3" xfId="32823" xr:uid="{53BCD711-9CBD-4E34-84A9-D9204405D1A1}"/>
    <cellStyle name="Titulo 2 35 11" xfId="16737" xr:uid="{3C59A28E-2B6C-4899-AEC0-94A10E9CB9C3}"/>
    <cellStyle name="Titulo 2 35 11 2" xfId="27706" xr:uid="{76DC125D-AE85-4CA1-889A-B931E933BFBA}"/>
    <cellStyle name="Titulo 2 35 11 3" xfId="33706" xr:uid="{AE3E1F23-CB8D-4D84-93A8-14E2B87ABD4E}"/>
    <cellStyle name="Titulo 2 35 12" xfId="16040" xr:uid="{9612B50A-4F93-4E96-971B-04F67085153E}"/>
    <cellStyle name="Titulo 2 35 12 2" xfId="18627" xr:uid="{D28117A7-3F80-4173-A199-A2E90C6DDB3A}"/>
    <cellStyle name="Titulo 2 35 12 3" xfId="33012" xr:uid="{D79CB9C3-D147-45C7-A5CA-719399776201}"/>
    <cellStyle name="Titulo 2 35 13" xfId="16825" xr:uid="{9A53CD44-87F2-4C5E-A8C5-540A04D1B896}"/>
    <cellStyle name="Titulo 2 35 13 2" xfId="27794" xr:uid="{046AB6C7-3AEF-4D6B-8997-16D4D74021A4}"/>
    <cellStyle name="Titulo 2 35 13 3" xfId="33794" xr:uid="{5D5800BD-E1CD-4CFB-A071-777C87B107E1}"/>
    <cellStyle name="Titulo 2 35 14" xfId="16201" xr:uid="{9C2B7D1B-FF93-45EF-A6E8-7C46FF00194F}"/>
    <cellStyle name="Titulo 2 35 14 2" xfId="20756" xr:uid="{31A4671A-8E5C-475F-BAB2-C2846DFF517C}"/>
    <cellStyle name="Titulo 2 35 14 3" xfId="33173" xr:uid="{003D0159-511A-4252-AB73-C5BAB3241DEF}"/>
    <cellStyle name="Titulo 2 35 15" xfId="17010" xr:uid="{D22ADEA3-1079-42F4-A533-1449CC2B9E6D}"/>
    <cellStyle name="Titulo 2 35 15 2" xfId="27979" xr:uid="{6FC9AFF4-34F2-4031-9317-6E2319232FEE}"/>
    <cellStyle name="Titulo 2 35 15 3" xfId="33979" xr:uid="{1AA9FC93-D9CC-4A0F-AAFB-063B870628D2}"/>
    <cellStyle name="Titulo 2 35 16" xfId="18036" xr:uid="{69E8F4B7-1661-4D9A-899F-640172A5CC83}"/>
    <cellStyle name="Titulo 2 35 16 2" xfId="28954" xr:uid="{90F11317-C408-4BD7-AD79-5DD084C55732}"/>
    <cellStyle name="Titulo 2 35 16 3" xfId="34959" xr:uid="{3B48C6BC-3463-44F7-8AC3-228CB7DB4F07}"/>
    <cellStyle name="Titulo 2 35 17" xfId="17833" xr:uid="{C08111CB-D6A9-47B4-B4E7-AF9DF367200C}"/>
    <cellStyle name="Titulo 2 35 17 2" xfId="28802" xr:uid="{6E83B1DC-4C83-484E-8D1C-C61E37F9D307}"/>
    <cellStyle name="Titulo 2 35 17 3" xfId="34802" xr:uid="{244C4ABE-3300-4846-9961-AF3BA670FE61}"/>
    <cellStyle name="Titulo 2 35 18" xfId="22284" xr:uid="{EB0C65BA-F2D7-4F31-9AAC-17B23185C326}"/>
    <cellStyle name="Titulo 2 35 19" xfId="23102" xr:uid="{BC9A696A-FEC3-4F33-B396-4226B44FA70E}"/>
    <cellStyle name="Titulo 2 35 2" xfId="9333" xr:uid="{15862112-A3F7-4756-BE68-E68501E2943B}"/>
    <cellStyle name="Título 2 35 2" xfId="13495" xr:uid="{69EEA13E-684D-458C-B0DD-A7BF9C8AB8E1}"/>
    <cellStyle name="Titulo 2 35 2 10" xfId="16045" xr:uid="{532F66B5-E711-47DC-9731-B5B6CF4316E0}"/>
    <cellStyle name="Titulo 2 35 2 10 2" xfId="19296" xr:uid="{206C5402-BE26-4566-9288-9421E025F67D}"/>
    <cellStyle name="Titulo 2 35 2 10 3" xfId="33017" xr:uid="{CAB6E9C5-E53B-4F9A-83F3-44373F6E5CB7}"/>
    <cellStyle name="Titulo 2 35 2 11" xfId="16833" xr:uid="{F80BEAF4-99C8-4E90-9909-00215098D4C4}"/>
    <cellStyle name="Titulo 2 35 2 11 2" xfId="27802" xr:uid="{81CA761C-9895-4C04-AFBA-65CFA869314E}"/>
    <cellStyle name="Titulo 2 35 2 11 3" xfId="33802" xr:uid="{6A1C9A24-31DD-4CA4-B4D8-149B5599B315}"/>
    <cellStyle name="Titulo 2 35 2 12" xfId="16206" xr:uid="{E926D9AE-35B3-48AE-B7BD-FCBF10553144}"/>
    <cellStyle name="Titulo 2 35 2 12 2" xfId="22597" xr:uid="{01F75C75-B46F-45F4-ADC6-92D00865C10A}"/>
    <cellStyle name="Titulo 2 35 2 12 3" xfId="33178" xr:uid="{0AD54FBB-5075-4BFA-8481-EC51710E9457}"/>
    <cellStyle name="Titulo 2 35 2 13" xfId="17016" xr:uid="{571BEDFD-136E-450F-B1A1-C7529E929E6B}"/>
    <cellStyle name="Titulo 2 35 2 13 2" xfId="27985" xr:uid="{E2C5B202-D672-4D2A-B2E8-5790820C41E8}"/>
    <cellStyle name="Titulo 2 35 2 13 3" xfId="33985" xr:uid="{D9B490EE-5673-40DE-9A6C-9FA56DA942BF}"/>
    <cellStyle name="Titulo 2 35 2 14" xfId="18037" xr:uid="{F2D4590B-E089-4D3D-8659-0E8A1D96878A}"/>
    <cellStyle name="Titulo 2 35 2 14 2" xfId="28955" xr:uid="{A8126726-AED6-4411-8AC8-0A8402137658}"/>
    <cellStyle name="Titulo 2 35 2 14 3" xfId="34960" xr:uid="{4CDD58A4-4249-4589-8591-C37D7BB03FCE}"/>
    <cellStyle name="Titulo 2 35 2 15" xfId="17832" xr:uid="{F412C08E-AE09-4A66-B1A0-7CE07B30F144}"/>
    <cellStyle name="Titulo 2 35 2 15 2" xfId="28801" xr:uid="{355DE20D-29C8-4824-B477-CD330147360E}"/>
    <cellStyle name="Titulo 2 35 2 15 3" xfId="34801" xr:uid="{649BD33D-D59A-420F-AA9B-A3E2A7BBD9DE}"/>
    <cellStyle name="Titulo 2 35 2 16" xfId="20209" xr:uid="{883096E1-72D0-4F66-8B13-7C6C156FF7D8}"/>
    <cellStyle name="Titulo 2 35 2 16 2" xfId="35782" xr:uid="{436F971D-0F5E-4A79-AFB7-BCE04CA49D00}"/>
    <cellStyle name="Titulo 2 35 2 2" xfId="15612" xr:uid="{FFCCB80E-4F91-4998-B900-1D933A472467}"/>
    <cellStyle name="Titulo 2 35 2 2 2" xfId="20720" xr:uid="{DBCE23D0-E955-4D77-94AB-499D640124AD}"/>
    <cellStyle name="Titulo 2 35 2 2 3" xfId="32584" xr:uid="{E527B000-FD14-4E56-AA41-C700FFFA15AA}"/>
    <cellStyle name="Titulo 2 35 2 3" xfId="14043" xr:uid="{595ADFA3-92D6-451A-88D0-80F3E788F112}"/>
    <cellStyle name="Titulo 2 35 2 3 2" xfId="18557" xr:uid="{0F254557-9801-46E0-8066-7360AEECB86B}"/>
    <cellStyle name="Titulo 2 35 2 3 3" xfId="31135" xr:uid="{2150ED76-78C1-4060-A252-F63952D612EB}"/>
    <cellStyle name="Titulo 2 35 2 4" xfId="15648" xr:uid="{5A34C079-1A73-4264-B622-C5FCA611A2F5}"/>
    <cellStyle name="Titulo 2 35 2 4 2" xfId="22491" xr:uid="{D0B987C5-42CC-48D1-8866-16AF67C39F91}"/>
    <cellStyle name="Titulo 2 35 2 4 3" xfId="32620" xr:uid="{BA250A30-74AE-48EB-9CC5-7918F8710E29}"/>
    <cellStyle name="Titulo 2 35 2 5" xfId="16537" xr:uid="{E2383622-F054-47D1-A880-EDD0026188BB}"/>
    <cellStyle name="Titulo 2 35 2 5 2" xfId="18665" xr:uid="{A71BACA2-E465-4DED-9553-1D472E02EE49}"/>
    <cellStyle name="Titulo 2 35 2 5 3" xfId="33506" xr:uid="{A8B5EDAC-CF78-4749-A3E1-274E9C787ACB}"/>
    <cellStyle name="Titulo 2 35 2 6" xfId="15749" xr:uid="{4A209D28-A687-4491-8FC9-11D3DC0717BC}"/>
    <cellStyle name="Titulo 2 35 2 6 2" xfId="23521" xr:uid="{BAFA7C69-8AB5-41E0-A13C-EF7BC5FF09BA}"/>
    <cellStyle name="Titulo 2 35 2 6 3" xfId="32721" xr:uid="{FBCBA165-7A52-409E-B754-CA2F77B4B51C}"/>
    <cellStyle name="Titulo 2 35 2 7" xfId="16627" xr:uid="{12D9098D-188E-44A3-A501-047E92740E62}"/>
    <cellStyle name="Titulo 2 35 2 7 2" xfId="20395" xr:uid="{0EB3BE73-DE92-4172-A2B2-E4C80CA6E61D}"/>
    <cellStyle name="Titulo 2 35 2 7 3" xfId="33596" xr:uid="{42F21305-39B4-4E51-AA83-A0613629BDB9}"/>
    <cellStyle name="Titulo 2 35 2 8" xfId="15862" xr:uid="{60F4B6EA-1EF1-49BF-AFF1-1AED4876579C}"/>
    <cellStyle name="Titulo 2 35 2 8 2" xfId="18606" xr:uid="{4DA4692B-DF04-4B98-A870-07506E8F264A}"/>
    <cellStyle name="Titulo 2 35 2 8 3" xfId="32834" xr:uid="{82495944-07DD-41F5-9DE3-FFB4F43CD979}"/>
    <cellStyle name="Titulo 2 35 2 9" xfId="16746" xr:uid="{612A2DB8-0CFD-48E1-BAA2-8DCE4E4B08BD}"/>
    <cellStyle name="Titulo 2 35 2 9 2" xfId="27715" xr:uid="{AE91FB07-31F6-4630-ADBF-94CD2F10FF01}"/>
    <cellStyle name="Titulo 2 35 2 9 3" xfId="33715" xr:uid="{E7634DC5-5509-42FD-9D41-F71E7F725E4D}"/>
    <cellStyle name="Titulo 2 35 20" xfId="19852" xr:uid="{97F40EDF-9732-41D6-80F2-7A65C9A796F3}"/>
    <cellStyle name="Titulo 2 35 21" xfId="25556" xr:uid="{15119D5A-A1C8-4CAE-B477-336F67A53DAF}"/>
    <cellStyle name="Titulo 2 35 21 2" xfId="26272" xr:uid="{AB30870B-CED5-4B16-A99C-9BFA94BF2638}"/>
    <cellStyle name="Titulo 2 35 21 3" xfId="36829" xr:uid="{2B7DD17C-4301-448C-8B62-23826AF64861}"/>
    <cellStyle name="Titulo 2 35 22" xfId="24996" xr:uid="{5135E967-75B6-4F02-9511-0DBE2598D92F}"/>
    <cellStyle name="Titulo 2 35 22 2" xfId="26803" xr:uid="{D05A470E-663F-4229-B857-649E65246279}"/>
    <cellStyle name="Titulo 2 35 22 2 2" xfId="37595" xr:uid="{CA8A86BA-AB52-4F05-925B-6EC517027FAC}"/>
    <cellStyle name="Titulo 2 35 23" xfId="23286" xr:uid="{2033EBD5-2E3A-4DF8-96BE-F0571CFD49C5}"/>
    <cellStyle name="Titulo 2 35 24" xfId="25698" xr:uid="{0E6E6867-3D10-445C-9E7A-B9FACBD682B0}"/>
    <cellStyle name="Titulo 2 35 25" xfId="27030" xr:uid="{1F4380D7-F151-46BE-A79D-CCCAD0936225}"/>
    <cellStyle name="Titulo 2 35 26" xfId="29939" xr:uid="{13D4F9A3-0A6A-480A-9CD5-ACF01081E982}"/>
    <cellStyle name="Titulo 2 35 3" xfId="13494" xr:uid="{97A4F97E-F7F3-427A-9027-B24F9C1D4290}"/>
    <cellStyle name="Título 2 35 3" xfId="22285" xr:uid="{30CF9BE3-3194-4CCF-BAD1-4B112BFA7804}"/>
    <cellStyle name="Titulo 2 35 4" xfId="15611" xr:uid="{2AF9ECE2-4410-4344-9B6D-0A22F2A5179C}"/>
    <cellStyle name="Título 2 35 4" xfId="23103" xr:uid="{CF3E2711-E25C-4935-A61A-A2E38088A7DE}"/>
    <cellStyle name="Titulo 2 35 4 2" xfId="20719" xr:uid="{2533E56D-2B92-4E44-BCCC-EB036845891E}"/>
    <cellStyle name="Titulo 2 35 4 3" xfId="29428" xr:uid="{E23FDA50-9526-42CB-B0C1-D60DA9AA449F}"/>
    <cellStyle name="Titulo 2 35 4 4" xfId="32583" xr:uid="{41D057FC-9C1B-40E3-8C83-FFC99B45FF66}"/>
    <cellStyle name="Titulo 2 35 5" xfId="14044" xr:uid="{AC4622D6-079C-44F5-B506-44BCCCEF95A3}"/>
    <cellStyle name="Título 2 35 5" xfId="22456" xr:uid="{F5A2F035-1DDB-413C-A545-96784538E462}"/>
    <cellStyle name="Titulo 2 35 5 2" xfId="22365" xr:uid="{5C2084CD-B3A8-4FC1-A792-6C8AE5929B08}"/>
    <cellStyle name="Titulo 2 35 5 3" xfId="27026" xr:uid="{50868C7E-F10A-4D56-8B4B-3925F59F1786}"/>
    <cellStyle name="Titulo 2 35 5 4" xfId="31136" xr:uid="{D9EBD0B3-E2F3-4D1C-8175-8FF11D038F30}"/>
    <cellStyle name="Titulo 2 35 6" xfId="15646" xr:uid="{3F11E854-5510-4FCF-AFC7-2876283FC04F}"/>
    <cellStyle name="Título 2 35 6" xfId="25495" xr:uid="{2EAF7726-8407-4933-B9BC-44EF111E41EC}"/>
    <cellStyle name="Titulo 2 35 6 2" xfId="19881" xr:uid="{F81A41B0-2BA7-445C-8C39-601FB015FFBE}"/>
    <cellStyle name="Titulo 2 35 6 3" xfId="29446" xr:uid="{2BA788B8-F231-48F6-B007-6AD8629DE0A8}"/>
    <cellStyle name="Titulo 2 35 6 4" xfId="32618" xr:uid="{41831876-B442-4AC3-AB8D-EF8A1562F2AC}"/>
    <cellStyle name="Titulo 2 35 7" xfId="16534" xr:uid="{B3379068-4CC2-4188-AB0C-F978E7B843DC}"/>
    <cellStyle name="Título 2 35 7" xfId="24385" xr:uid="{7A85533D-E08D-4758-95F5-B9FE6F1E4BF8}"/>
    <cellStyle name="Titulo 2 35 7 2" xfId="20015" xr:uid="{897FB76B-14FB-4790-902D-7E2A0A47C6C0}"/>
    <cellStyle name="Titulo 2 35 7 3" xfId="29593" xr:uid="{AEC3E36C-A4BE-476E-889E-4408B3B3A7D2}"/>
    <cellStyle name="Titulo 2 35 7 4" xfId="33503" xr:uid="{DE2C82BF-4450-40DE-AC58-7ABE1B36F9A6}"/>
    <cellStyle name="Titulo 2 35 8" xfId="15746" xr:uid="{34D1C691-438D-4765-838F-300B854C1B48}"/>
    <cellStyle name="Título 2 35 8" xfId="21759" xr:uid="{F264DFAB-B5EC-4579-A2AB-6EA76081B4CD}"/>
    <cellStyle name="Titulo 2 35 8 2" xfId="21888" xr:uid="{F606EF8B-2C14-4D31-B3B1-C321FDDDBBF0}"/>
    <cellStyle name="Titulo 2 35 8 3" xfId="29489" xr:uid="{F0718CAC-A885-4C64-92C6-AC7A10B50815}"/>
    <cellStyle name="Titulo 2 35 8 4" xfId="32718" xr:uid="{EF81CD40-88D7-432E-B523-72B2615ACE76}"/>
    <cellStyle name="Titulo 2 35 9" xfId="16620" xr:uid="{BA414D52-D39A-4714-8942-9E77EFC91558}"/>
    <cellStyle name="Título 2 35 9" xfId="22964" xr:uid="{10A874AD-610C-4C80-9102-F2FF1F2731F2}"/>
    <cellStyle name="Titulo 2 35 9 2" xfId="19465" xr:uid="{5784CACA-800E-4C49-9B55-1CA9B4C03705}"/>
    <cellStyle name="Titulo 2 35 9 3" xfId="29631" xr:uid="{4BD7EAA3-AC44-4E29-B9F0-D678BE9FD989}"/>
    <cellStyle name="Titulo 2 35 9 4" xfId="33589" xr:uid="{8AEF9BF3-B2FF-4469-A40E-429B8A1081BD}"/>
    <cellStyle name="Titulo 2 36" xfId="8002" xr:uid="{6589B597-8C7C-4DEE-A7ED-A0E1D8F4C34C}"/>
    <cellStyle name="Título 2 36" xfId="8121" xr:uid="{4A6C59BF-C683-4BF2-82D2-082505BAF6CD}"/>
    <cellStyle name="Titulo 2 36 10" xfId="15874" xr:uid="{8A0AA363-9798-4396-9759-C6D2A9339829}"/>
    <cellStyle name="Título 2 36 10" xfId="23642" xr:uid="{CF4293AD-6AA1-4993-B976-B7DA611B1E4B}"/>
    <cellStyle name="Titulo 2 36 10 2" xfId="18608" xr:uid="{E0B292BA-2E49-4020-BC9A-FE301E8D6F8D}"/>
    <cellStyle name="Titulo 2 36 10 3" xfId="32846" xr:uid="{BC74C593-66AC-4886-97B3-5B9B5E5E1D5C}"/>
    <cellStyle name="Titulo 2 36 11" xfId="16754" xr:uid="{E766F118-3D21-430C-BDC1-C236CE3F56BC}"/>
    <cellStyle name="Titulo 2 36 11 2" xfId="27723" xr:uid="{DCE139D9-0097-469A-997B-657B778D4251}"/>
    <cellStyle name="Titulo 2 36 11 3" xfId="33723" xr:uid="{E0609CA4-C413-4E9F-8AA6-6030FAED8627}"/>
    <cellStyle name="Titulo 2 36 12" xfId="16047" xr:uid="{645216B1-2781-4331-84B8-CD1B6444D66C}"/>
    <cellStyle name="Titulo 2 36 12 2" xfId="20889" xr:uid="{0F1B26C6-6DD1-4F38-8EBE-D559C77DB96C}"/>
    <cellStyle name="Titulo 2 36 12 3" xfId="33019" xr:uid="{DBDA567E-FCBC-434F-82D9-C44488FD09D6}"/>
    <cellStyle name="Titulo 2 36 13" xfId="16845" xr:uid="{B1F4410A-5DE5-4119-9418-1A6A0BF9539D}"/>
    <cellStyle name="Titulo 2 36 13 2" xfId="27814" xr:uid="{0658626B-2FD6-45F8-A904-1AF862555692}"/>
    <cellStyle name="Titulo 2 36 13 3" xfId="33814" xr:uid="{E4433AF7-E15A-4409-84DC-BFB022E4514C}"/>
    <cellStyle name="Titulo 2 36 14" xfId="16211" xr:uid="{B5E0DFCC-2223-4D0D-AF0F-E8ED71FFED17}"/>
    <cellStyle name="Titulo 2 36 14 2" xfId="21385" xr:uid="{3BEF0A6C-1C45-4198-B48C-96DF0B9E9A01}"/>
    <cellStyle name="Titulo 2 36 14 3" xfId="33183" xr:uid="{3BA0270D-036C-43DF-B5D5-3E12C155C2DC}"/>
    <cellStyle name="Titulo 2 36 15" xfId="17034" xr:uid="{93C9CE76-F921-4140-A135-666E2FDB27BA}"/>
    <cellStyle name="Titulo 2 36 15 2" xfId="28003" xr:uid="{F9EB8083-3F0C-4AB4-BA76-96A9445B5C61}"/>
    <cellStyle name="Titulo 2 36 15 3" xfId="34003" xr:uid="{40ACE9BD-FDB9-4058-A703-0E47F54FB1D8}"/>
    <cellStyle name="Titulo 2 36 16" xfId="18038" xr:uid="{9A8C81D7-3175-4118-A4AF-D13A4FE03C45}"/>
    <cellStyle name="Titulo 2 36 16 2" xfId="28956" xr:uid="{B46C58EB-56A8-4142-B2EE-F70EC251FF88}"/>
    <cellStyle name="Titulo 2 36 16 3" xfId="34961" xr:uid="{FDC7AAB4-4B69-4D99-BFA4-0E5EEAED39FF}"/>
    <cellStyle name="Titulo 2 36 17" xfId="17831" xr:uid="{E79A89E4-6F75-4626-BB7F-5F31C57BE09D}"/>
    <cellStyle name="Titulo 2 36 17 2" xfId="28800" xr:uid="{CB5C2DBC-A018-4E81-A37A-C3244F6153C4}"/>
    <cellStyle name="Titulo 2 36 17 3" xfId="34800" xr:uid="{E9D41F1C-47AD-42AD-A85E-62987AF13736}"/>
    <cellStyle name="Titulo 2 36 18" xfId="22286" xr:uid="{162A9934-17C3-4726-9F9A-63F1FD62FDA0}"/>
    <cellStyle name="Titulo 2 36 19" xfId="23104" xr:uid="{A260F86C-F2F4-412D-A1B3-B378CED5949C}"/>
    <cellStyle name="Titulo 2 36 2" xfId="9246" xr:uid="{0C75737F-F914-4EE0-867E-4F9D0F7A7B8E}"/>
    <cellStyle name="Título 2 36 2" xfId="13497" xr:uid="{C990AB31-9903-4E1E-B8AD-09129DFED63B}"/>
    <cellStyle name="Titulo 2 36 2 10" xfId="16048" xr:uid="{FEAAD18D-AB99-4F15-AF5E-5BA103BFE1B5}"/>
    <cellStyle name="Titulo 2 36 2 10 2" xfId="23496" xr:uid="{40EC0C3A-7A43-4244-846F-7270EE4A4A1E}"/>
    <cellStyle name="Titulo 2 36 2 10 3" xfId="33020" xr:uid="{4A10CFC0-6BD1-4E0B-83DD-57B0A994F78B}"/>
    <cellStyle name="Titulo 2 36 2 11" xfId="16850" xr:uid="{07E24E47-4EE9-4847-A3AA-91918ACD3A55}"/>
    <cellStyle name="Titulo 2 36 2 11 2" xfId="27819" xr:uid="{7B422557-ED88-46DB-BCCE-8ED3231E142F}"/>
    <cellStyle name="Titulo 2 36 2 11 3" xfId="33819" xr:uid="{714EF807-6D3E-4335-BB9C-62447A4C94BC}"/>
    <cellStyle name="Titulo 2 36 2 12" xfId="16212" xr:uid="{B3117246-37B6-40B9-BB88-8BFC5740A5A2}"/>
    <cellStyle name="Titulo 2 36 2 12 2" xfId="20989" xr:uid="{9F132F9E-A88E-41A5-8A34-9CB39F4AE302}"/>
    <cellStyle name="Titulo 2 36 2 12 3" xfId="33184" xr:uid="{9CD8B451-F85B-4BA9-AD77-2891326BDD4A}"/>
    <cellStyle name="Titulo 2 36 2 13" xfId="17038" xr:uid="{E3BA0426-13E6-4B81-9E05-32FE653479BB}"/>
    <cellStyle name="Titulo 2 36 2 13 2" xfId="28007" xr:uid="{28315491-890F-4830-912B-6CCE65A80A2A}"/>
    <cellStyle name="Titulo 2 36 2 13 3" xfId="34007" xr:uid="{BBEED588-F976-4789-858C-CE79004AE38E}"/>
    <cellStyle name="Titulo 2 36 2 14" xfId="18039" xr:uid="{D61A2705-E250-48A2-B994-95B1B743E27F}"/>
    <cellStyle name="Titulo 2 36 2 14 2" xfId="28957" xr:uid="{990343E1-B1E7-4348-A4D1-64E35515F0B0}"/>
    <cellStyle name="Titulo 2 36 2 14 3" xfId="34962" xr:uid="{16CD00B4-9CA2-4FD4-B103-061F97E55152}"/>
    <cellStyle name="Titulo 2 36 2 15" xfId="17830" xr:uid="{3579697E-0F67-4337-81EF-6AD63284D0EE}"/>
    <cellStyle name="Titulo 2 36 2 15 2" xfId="28799" xr:uid="{5BD03786-BBCE-46B3-B4AC-659C1CACEF60}"/>
    <cellStyle name="Titulo 2 36 2 15 3" xfId="34799" xr:uid="{F4E07FE1-4A63-4172-80A2-263C18D7DD0C}"/>
    <cellStyle name="Titulo 2 36 2 16" xfId="27276" xr:uid="{7F99B366-ADC9-4CEE-9D10-407DF947D707}"/>
    <cellStyle name="Titulo 2 36 2 16 2" xfId="37981" xr:uid="{7B9259D6-34B3-494B-ABA9-89CD963DDC55}"/>
    <cellStyle name="Titulo 2 36 2 2" xfId="15615" xr:uid="{1DF1EC78-7067-4315-8E90-C65CF5EEDEF7}"/>
    <cellStyle name="Titulo 2 36 2 2 2" xfId="18583" xr:uid="{9AC0A1C8-AA42-4B23-B7D7-9863E809ABB4}"/>
    <cellStyle name="Titulo 2 36 2 2 3" xfId="32587" xr:uid="{73E17383-BB1C-440E-8A1A-F3D3032B4098}"/>
    <cellStyle name="Titulo 2 36 2 3" xfId="14340" xr:uid="{C199ED47-F9C8-4679-B9D6-5143FF59DD5E}"/>
    <cellStyle name="Titulo 2 36 2 3 2" xfId="20472" xr:uid="{336F2CED-8300-4378-9247-9E9B36414316}"/>
    <cellStyle name="Titulo 2 36 2 3 3" xfId="31364" xr:uid="{3B20D724-02A6-49BC-8273-0701D99E405C}"/>
    <cellStyle name="Titulo 2 36 2 4" xfId="15655" xr:uid="{8A5ED35B-3B36-454C-B855-DA09F3B22326}"/>
    <cellStyle name="Titulo 2 36 2 4 2" xfId="21231" xr:uid="{59CB2807-BD4C-4C8D-894D-B7B825DC9EA8}"/>
    <cellStyle name="Titulo 2 36 2 4 3" xfId="32627" xr:uid="{4D806A04-E6DA-40BC-89C7-C7FE7DB983DD}"/>
    <cellStyle name="Titulo 2 36 2 5" xfId="16543" xr:uid="{BAF3B7F8-5199-4667-89CE-9F33C1B5C541}"/>
    <cellStyle name="Titulo 2 36 2 5 2" xfId="18806" xr:uid="{B06C313E-139E-4BD5-A759-2A94BDA47FB2}"/>
    <cellStyle name="Titulo 2 36 2 5 3" xfId="33512" xr:uid="{91BF29E2-0693-4B7F-83D8-C2EE64D5B052}"/>
    <cellStyle name="Titulo 2 36 2 6" xfId="15758" xr:uid="{68FA3FD6-B056-43A6-9DFF-1198766632A5}"/>
    <cellStyle name="Titulo 2 36 2 6 2" xfId="19995" xr:uid="{560A7AAC-08CF-4061-B20F-463201E32697}"/>
    <cellStyle name="Titulo 2 36 2 6 3" xfId="32730" xr:uid="{CEDD47C3-F5E5-4C0D-9B64-7AE6A14C8B42}"/>
    <cellStyle name="Titulo 2 36 2 7" xfId="16638" xr:uid="{8BAB2D17-60A0-44D0-8DA1-2034B871EDFD}"/>
    <cellStyle name="Titulo 2 36 2 7 2" xfId="18225" xr:uid="{7C223982-465A-40BA-8FEE-26BB062984D1}"/>
    <cellStyle name="Titulo 2 36 2 7 3" xfId="33607" xr:uid="{4969BBEB-FC1B-449C-852C-4F0FEF81CA9F}"/>
    <cellStyle name="Titulo 2 36 2 8" xfId="15878" xr:uid="{4F9ABADB-D249-4F94-9766-EE28DBFABD40}"/>
    <cellStyle name="Titulo 2 36 2 8 2" xfId="21236" xr:uid="{118338AA-DE93-4F85-9B3A-A9BADC8C1A1F}"/>
    <cellStyle name="Titulo 2 36 2 8 3" xfId="32850" xr:uid="{23BBE8D4-DCBE-4A62-B133-F80C64CAB1D3}"/>
    <cellStyle name="Titulo 2 36 2 9" xfId="16757" xr:uid="{57F4CEF7-1F8F-468D-8B6F-A0708DBE1C81}"/>
    <cellStyle name="Titulo 2 36 2 9 2" xfId="27726" xr:uid="{DE82FFA0-C620-4DE4-8370-058533C40C5A}"/>
    <cellStyle name="Titulo 2 36 2 9 3" xfId="33726" xr:uid="{C9C52815-9875-44A5-80C6-2D640379BA61}"/>
    <cellStyle name="Titulo 2 36 20" xfId="19853" xr:uid="{09074CB6-9811-4FBE-B408-CB5D0C20148B}"/>
    <cellStyle name="Titulo 2 36 21" xfId="25445" xr:uid="{CF326141-40C8-4905-AEDC-A8F52C07246E}"/>
    <cellStyle name="Titulo 2 36 21 2" xfId="19972" xr:uid="{FD372AAA-8335-4C37-A439-912AEB26A5E4}"/>
    <cellStyle name="Titulo 2 36 21 3" xfId="36760" xr:uid="{A9D7243B-7117-4C59-9364-9A553485E063}"/>
    <cellStyle name="Titulo 2 36 22" xfId="27401" xr:uid="{DBFE9BE2-FB1B-44F7-98BE-51922158E68D}"/>
    <cellStyle name="Titulo 2 36 22 2" xfId="29757" xr:uid="{1278FA82-FAA9-469E-895E-780B34C2565B}"/>
    <cellStyle name="Titulo 2 36 22 2 2" xfId="38412" xr:uid="{F89212DD-9899-4DF2-8A82-BEC27E9B29B3}"/>
    <cellStyle name="Titulo 2 36 23" xfId="21057" xr:uid="{5B9FA5D7-DA7C-41C6-81F7-AD86D1916A5E}"/>
    <cellStyle name="Titulo 2 36 24" xfId="26325" xr:uid="{1B4763F1-A03A-49E2-BD52-78F33A7B1ED9}"/>
    <cellStyle name="Titulo 2 36 25" xfId="27259" xr:uid="{207E2301-3E98-4EBF-A52A-3E51A92595F0}"/>
    <cellStyle name="Titulo 2 36 26" xfId="29880" xr:uid="{5AAB2453-D026-4C70-B29F-70B97A4A281C}"/>
    <cellStyle name="Titulo 2 36 3" xfId="13496" xr:uid="{265F51C7-1309-4ACA-9074-6B7B4BDD80B1}"/>
    <cellStyle name="Título 2 36 3" xfId="22287" xr:uid="{4AAA67FA-3DCE-4832-9169-268B13987367}"/>
    <cellStyle name="Titulo 2 36 4" xfId="15614" xr:uid="{88256109-FFAF-46F1-AFF3-136F5B842475}"/>
    <cellStyle name="Título 2 36 4" xfId="23105" xr:uid="{FB201D6A-7E90-4E26-B9F3-A7E008CE1020}"/>
    <cellStyle name="Titulo 2 36 4 2" xfId="21828" xr:uid="{FDF3FD3B-5E5C-45E4-A211-62D33C74605B}"/>
    <cellStyle name="Titulo 2 36 4 3" xfId="29429" xr:uid="{71846986-FABE-4539-8BB1-C151696B02C5}"/>
    <cellStyle name="Titulo 2 36 4 4" xfId="32586" xr:uid="{A25EF45B-52C4-4D55-AD08-AD51D901565D}"/>
    <cellStyle name="Titulo 2 36 5" xfId="14287" xr:uid="{8B05BBBF-C025-4281-A9FA-1752CCE46345}"/>
    <cellStyle name="Título 2 36 5" xfId="22457" xr:uid="{26500308-516C-4955-BDF0-2A6D1BA69BD6}"/>
    <cellStyle name="Titulo 2 36 5 2" xfId="18564" xr:uid="{A50D786F-2FC5-4531-A0D2-E1C53B63F668}"/>
    <cellStyle name="Titulo 2 36 5 3" xfId="18760" xr:uid="{DA21E24B-38EB-4133-A64C-1D3988D17518}"/>
    <cellStyle name="Titulo 2 36 5 4" xfId="31317" xr:uid="{549923ED-54D9-470C-A49D-4815000C8A06}"/>
    <cellStyle name="Titulo 2 36 6" xfId="15653" xr:uid="{BBA337DD-A539-4187-8B95-E710B7B54C73}"/>
    <cellStyle name="Título 2 36 6" xfId="25527" xr:uid="{B721CC05-AC5D-446E-BCE3-4D8F3C8B794B}"/>
    <cellStyle name="Titulo 2 36 6 2" xfId="18585" xr:uid="{74C8165B-3C1B-48C9-A5FD-511767C78554}"/>
    <cellStyle name="Titulo 2 36 6 3" xfId="29449" xr:uid="{C2A46314-6413-4E74-9354-172A0710DD85}"/>
    <cellStyle name="Titulo 2 36 6 4" xfId="32625" xr:uid="{4615806D-1B31-4306-BB78-60F5EAFC6B73}"/>
    <cellStyle name="Titulo 2 36 7" xfId="16542" xr:uid="{1DE7A69B-1307-47AC-8F0D-91E752DAB2DE}"/>
    <cellStyle name="Título 2 36 7" xfId="24362" xr:uid="{B7C2E261-6076-45F3-881F-5666F1F4D647}"/>
    <cellStyle name="Titulo 2 36 7 2" xfId="18520" xr:uid="{27DD2490-EC83-4E34-9CBA-B464B651A730}"/>
    <cellStyle name="Titulo 2 36 7 3" xfId="29597" xr:uid="{4365DC6B-D058-47BE-96E3-E5E211F6C85C}"/>
    <cellStyle name="Titulo 2 36 7 4" xfId="33511" xr:uid="{10E99224-F348-4BBF-8907-8C7F1167E078}"/>
    <cellStyle name="Titulo 2 36 8" xfId="15755" xr:uid="{A914808F-A23A-4302-A848-0BCDEE92BE03}"/>
    <cellStyle name="Título 2 36 8" xfId="23289" xr:uid="{F9FA1BE3-5362-4175-BA59-2D1018BC2D3E}"/>
    <cellStyle name="Titulo 2 36 8 2" xfId="18829" xr:uid="{1A8DBE7D-91DC-4D18-A6B3-4C4F395413D1}"/>
    <cellStyle name="Titulo 2 36 8 3" xfId="29494" xr:uid="{946666E1-29A9-40C6-AF73-8BE25C2E473D}"/>
    <cellStyle name="Titulo 2 36 8 4" xfId="32727" xr:uid="{23162ED3-6C96-4253-9285-32B826F9863B}"/>
    <cellStyle name="Titulo 2 36 9" xfId="16634" xr:uid="{2E7449CA-290D-49A4-8644-48B8FB076C76}"/>
    <cellStyle name="Título 2 36 9" xfId="25765" xr:uid="{76C10267-0285-4422-ADFE-D7CD198AD063}"/>
    <cellStyle name="Titulo 2 36 9 2" xfId="18224" xr:uid="{DDE84EB8-7C78-4B5B-B86E-458C2A7B610F}"/>
    <cellStyle name="Titulo 2 36 9 3" xfId="29634" xr:uid="{CE950705-7A93-4547-9405-E3BB74320B9E}"/>
    <cellStyle name="Titulo 2 36 9 4" xfId="33603" xr:uid="{6E2D5925-5796-4CDF-B6EB-D0A2EA1B5D6A}"/>
    <cellStyle name="Titulo 2 37" xfId="8158" xr:uid="{75B46B69-2B5A-4F86-BC6D-49D983072BB7}"/>
    <cellStyle name="Título 2 37" xfId="8029" xr:uid="{122BC419-8683-4BC6-8A00-231554EBC706}"/>
    <cellStyle name="Titulo 2 37 10" xfId="15882" xr:uid="{7149A3BB-AF2B-4EF3-A4F4-A663AAFA7BD8}"/>
    <cellStyle name="Título 2 37 10" xfId="18438" xr:uid="{ABC62375-C4BD-4585-B4CD-6D348B25E769}"/>
    <cellStyle name="Titulo 2 37 10 2" xfId="18973" xr:uid="{C10B28D3-1DD6-4E90-8AC0-88EA92C91140}"/>
    <cellStyle name="Titulo 2 37 10 3" xfId="32854" xr:uid="{717F4F33-55DC-4126-A774-EF01FB7E0FA6}"/>
    <cellStyle name="Titulo 2 37 11" xfId="16761" xr:uid="{9CDE699F-78DF-40F1-A006-12FE282140B4}"/>
    <cellStyle name="Titulo 2 37 11 2" xfId="27730" xr:uid="{610C8450-BCC2-4337-BEF3-F67D0BC88146}"/>
    <cellStyle name="Titulo 2 37 11 3" xfId="33730" xr:uid="{CD9A563F-2E39-4D0F-8AFF-B127EF8F6B19}"/>
    <cellStyle name="Titulo 2 37 12" xfId="16050" xr:uid="{F753AF4C-E989-4A52-8437-F6CE0239F348}"/>
    <cellStyle name="Titulo 2 37 12 2" xfId="20874" xr:uid="{48BAA627-B800-4630-B80B-DBF394D53031}"/>
    <cellStyle name="Titulo 2 37 12 3" xfId="33022" xr:uid="{CC4C155B-E6CB-4DD9-B163-F190879878BB}"/>
    <cellStyle name="Titulo 2 37 13" xfId="16865" xr:uid="{31904AD3-5A41-4CD3-8261-9A2CB16E658A}"/>
    <cellStyle name="Titulo 2 37 13 2" xfId="27834" xr:uid="{3B8DD1A6-2558-429A-B226-18B8276C9965}"/>
    <cellStyle name="Titulo 2 37 13 3" xfId="33834" xr:uid="{382E6BBB-F597-4836-8757-487148017C2D}"/>
    <cellStyle name="Titulo 2 37 14" xfId="16213" xr:uid="{D0C3CF02-0189-4D04-9068-CE5604EF55B1}"/>
    <cellStyle name="Titulo 2 37 14 2" xfId="26157" xr:uid="{7AEEDF5C-612C-4A5D-B858-D28ED1397F08}"/>
    <cellStyle name="Titulo 2 37 14 3" xfId="33185" xr:uid="{BFCE1375-5375-46E0-981D-BBEDE7B724C9}"/>
    <cellStyle name="Titulo 2 37 15" xfId="17049" xr:uid="{8562FD07-6436-43BE-B7B2-D98B0909ED1A}"/>
    <cellStyle name="Titulo 2 37 15 2" xfId="28018" xr:uid="{176404C1-EBE4-42DA-A2FB-63D9F272BA92}"/>
    <cellStyle name="Titulo 2 37 15 3" xfId="34018" xr:uid="{B875F258-C3F6-40A8-9358-3E7D69E9B781}"/>
    <cellStyle name="Titulo 2 37 16" xfId="18040" xr:uid="{C2997DAB-7EB3-4DE3-B08C-27DA1F294985}"/>
    <cellStyle name="Titulo 2 37 16 2" xfId="28958" xr:uid="{D0E3E914-DA52-4563-A523-626E5C0A965E}"/>
    <cellStyle name="Titulo 2 37 16 3" xfId="34963" xr:uid="{8D0CACF9-63A3-4429-AE32-C8C15516657C}"/>
    <cellStyle name="Titulo 2 37 17" xfId="17829" xr:uid="{07635BD1-41FA-41F6-86E4-8209CB37B24D}"/>
    <cellStyle name="Titulo 2 37 17 2" xfId="28798" xr:uid="{0AF3549C-4D46-443F-80FA-12D06565321E}"/>
    <cellStyle name="Titulo 2 37 17 3" xfId="34798" xr:uid="{C7F79943-322E-4CBE-9C4A-35B9C1551CF8}"/>
    <cellStyle name="Titulo 2 37 18" xfId="22288" xr:uid="{733505D6-7F9D-4A92-B10B-0BB98E3FAEE3}"/>
    <cellStyle name="Titulo 2 37 19" xfId="23106" xr:uid="{D8F6D854-FFAD-4087-8B95-4958901926D6}"/>
    <cellStyle name="Titulo 2 37 2" xfId="8412" xr:uid="{1DC8A1AA-FDCA-474B-8B22-DC5DFE93E9E2}"/>
    <cellStyle name="Título 2 37 2" xfId="13499" xr:uid="{1C191C35-E1B2-4459-A988-A8AD2494A930}"/>
    <cellStyle name="Titulo 2 37 2 10" xfId="16052" xr:uid="{861D7AE6-6068-4176-A795-76E342BC388C}"/>
    <cellStyle name="Titulo 2 37 2 10 2" xfId="18633" xr:uid="{054DD424-6815-4ADA-B1F7-C7EA04F9AD37}"/>
    <cellStyle name="Titulo 2 37 2 10 3" xfId="33024" xr:uid="{01CABBC5-893E-4ACB-B6F7-8EC5736304D3}"/>
    <cellStyle name="Titulo 2 37 2 11" xfId="16874" xr:uid="{4DCDB722-72D9-4C67-9DE6-7DC8DF9E0364}"/>
    <cellStyle name="Titulo 2 37 2 11 2" xfId="27843" xr:uid="{DA302543-0B91-4FFE-B52A-3F00917539EA}"/>
    <cellStyle name="Titulo 2 37 2 11 3" xfId="33843" xr:uid="{93EEAE6B-2206-4CC2-BF3E-BF00733755F5}"/>
    <cellStyle name="Titulo 2 37 2 12" xfId="16214" xr:uid="{A6E400A3-15EF-44AF-9DFF-E3E9A239F7A4}"/>
    <cellStyle name="Titulo 2 37 2 12 2" xfId="18916" xr:uid="{6A6F8970-0A26-4204-9A78-727A005B5CD9}"/>
    <cellStyle name="Titulo 2 37 2 12 3" xfId="33186" xr:uid="{ADA9FE6E-142D-4D15-B583-9894DEB41A25}"/>
    <cellStyle name="Titulo 2 37 2 13" xfId="17060" xr:uid="{A5FC0105-0D03-43B3-AE5F-2CCA27E69475}"/>
    <cellStyle name="Titulo 2 37 2 13 2" xfId="28029" xr:uid="{CF92253E-ACF9-4847-9651-5185C959E08D}"/>
    <cellStyle name="Titulo 2 37 2 13 3" xfId="34029" xr:uid="{42B0EB32-B033-40A5-9275-5EC91C3E2311}"/>
    <cellStyle name="Titulo 2 37 2 14" xfId="18041" xr:uid="{2D59AB09-E4C7-4A5A-88B5-7B4D56D66060}"/>
    <cellStyle name="Titulo 2 37 2 14 2" xfId="28959" xr:uid="{2152CC31-6F0F-438C-B70B-01B5BDD8532D}"/>
    <cellStyle name="Titulo 2 37 2 14 3" xfId="34964" xr:uid="{949443A5-09BD-4BCA-ABDA-045116A0AE96}"/>
    <cellStyle name="Titulo 2 37 2 15" xfId="17828" xr:uid="{13835AF9-6BCC-4FD4-8A36-944589817D31}"/>
    <cellStyle name="Titulo 2 37 2 15 2" xfId="28797" xr:uid="{DF7F1FBB-EB89-459D-9B19-855FC4D36BEA}"/>
    <cellStyle name="Titulo 2 37 2 15 3" xfId="34797" xr:uid="{5A9F2213-8E79-4AA9-B659-1C0A64B9C4A5}"/>
    <cellStyle name="Titulo 2 37 2 16" xfId="26878" xr:uid="{0EDA1C44-63D0-4DA3-9E71-F8D19C92E5C7}"/>
    <cellStyle name="Titulo 2 37 2 16 2" xfId="37664" xr:uid="{3111F811-78D5-440F-A5D8-DCFE672408F4}"/>
    <cellStyle name="Titulo 2 37 2 2" xfId="15619" xr:uid="{5DB92178-418C-4845-A90C-0079ED068DF1}"/>
    <cellStyle name="Titulo 2 37 2 2 2" xfId="20029" xr:uid="{0BC1E7A3-3367-4E97-B2D5-CAA2C9ACDCC5}"/>
    <cellStyle name="Titulo 2 37 2 2 3" xfId="32591" xr:uid="{7AC47366-E937-49A9-84F0-4C03EED7283D}"/>
    <cellStyle name="Titulo 2 37 2 3" xfId="14039" xr:uid="{71990BEC-E6C8-4A7E-A57E-07B62E1EF2A4}"/>
    <cellStyle name="Titulo 2 37 2 3 2" xfId="19804" xr:uid="{6444A99A-FF11-43E9-8839-C372E03E04E2}"/>
    <cellStyle name="Titulo 2 37 2 3 3" xfId="31131" xr:uid="{3F71CF16-B862-4D79-9BA1-D447CD3C46C1}"/>
    <cellStyle name="Titulo 2 37 2 4" xfId="15663" xr:uid="{BBAD99BA-7A30-4CFD-8675-620175831770}"/>
    <cellStyle name="Titulo 2 37 2 4 2" xfId="19693" xr:uid="{3310A311-9549-46A7-BF73-1E50A38C843D}"/>
    <cellStyle name="Titulo 2 37 2 4 3" xfId="32635" xr:uid="{3EC963E0-E7DE-4C93-8E0A-97EFB30B6667}"/>
    <cellStyle name="Titulo 2 37 2 5" xfId="16547" xr:uid="{E3A92A6C-3D4C-475F-A929-FE29F7FF391B}"/>
    <cellStyle name="Titulo 2 37 2 5 2" xfId="19436" xr:uid="{F10F4E84-CDCE-4B05-B86B-9A9BCF2BAE3D}"/>
    <cellStyle name="Titulo 2 37 2 5 3" xfId="33516" xr:uid="{4BEE3606-4668-482E-8AD2-31CBF1EAD081}"/>
    <cellStyle name="Titulo 2 37 2 6" xfId="15765" xr:uid="{03333975-B9E4-4B68-B3CA-509E75213DAE}"/>
    <cellStyle name="Titulo 2 37 2 6 2" xfId="19126" xr:uid="{20A18C9D-9042-4E11-9627-6326381C84A2}"/>
    <cellStyle name="Titulo 2 37 2 6 3" xfId="32737" xr:uid="{D8C925DE-1733-4915-9449-A5998819152F}"/>
    <cellStyle name="Titulo 2 37 2 7" xfId="16645" xr:uid="{9F64006C-BD7E-4FB6-A12B-25558DE5EBB8}"/>
    <cellStyle name="Titulo 2 37 2 7 2" xfId="21386" xr:uid="{89778EC9-5D09-452D-AB27-ED44B9DDE457}"/>
    <cellStyle name="Titulo 2 37 2 7 3" xfId="33614" xr:uid="{AA484D7F-B795-42DE-A59E-2557118982BA}"/>
    <cellStyle name="Titulo 2 37 2 8" xfId="15884" xr:uid="{662420BF-EB47-4B80-B8A6-8C2B515E9AA6}"/>
    <cellStyle name="Titulo 2 37 2 8 2" xfId="18241" xr:uid="{02C9D1EA-F443-4EE2-A3E2-6BD775F8182F}"/>
    <cellStyle name="Titulo 2 37 2 8 3" xfId="32856" xr:uid="{2409F8E0-01ED-4029-A706-24B8D392BE98}"/>
    <cellStyle name="Titulo 2 37 2 9" xfId="16763" xr:uid="{58A9665D-3EF1-44FB-ACC1-538DBCCAE270}"/>
    <cellStyle name="Titulo 2 37 2 9 2" xfId="27732" xr:uid="{C28C89AA-3E9E-4C67-B111-D10187A41A88}"/>
    <cellStyle name="Titulo 2 37 2 9 3" xfId="33732" xr:uid="{686D47D8-560C-4D79-B5D5-8A282ABE1B2B}"/>
    <cellStyle name="Titulo 2 37 20" xfId="19854" xr:uid="{191EE901-E9EF-4C6A-BF32-003A5111C5DC}"/>
    <cellStyle name="Titulo 2 37 21" xfId="25546" xr:uid="{D213159F-92D2-4E67-B355-F5147DCC415B}"/>
    <cellStyle name="Titulo 2 37 21 2" xfId="20262" xr:uid="{C82C4D7E-239E-4689-A6DF-70DC351DDFBE}"/>
    <cellStyle name="Titulo 2 37 21 3" xfId="36823" xr:uid="{F9D556CC-D4B7-46D9-BDFA-B0FEA1441AB0}"/>
    <cellStyle name="Titulo 2 37 22" xfId="24084" xr:uid="{FEEE0DB9-06B7-4467-948F-8964D8AC0716}"/>
    <cellStyle name="Titulo 2 37 22 2" xfId="25780" xr:uid="{957DA552-F0B9-4F97-94F0-CBA2EABEB57F}"/>
    <cellStyle name="Titulo 2 37 22 2 2" xfId="36966" xr:uid="{3F04D852-7317-4EA8-BF37-7D48AA18884E}"/>
    <cellStyle name="Titulo 2 37 23" xfId="23288" xr:uid="{FEAF82D8-3A2A-4FD5-B2E8-30A5AAF71D20}"/>
    <cellStyle name="Titulo 2 37 24" xfId="20935" xr:uid="{DC1589E6-2F30-4079-9691-DDE2771A497D}"/>
    <cellStyle name="Titulo 2 37 25" xfId="18400" xr:uid="{7A1D9719-404B-45E1-883F-8E398D3BB47B}"/>
    <cellStyle name="Titulo 2 37 26" xfId="29933" xr:uid="{E86D2080-66E6-4436-A836-0B4E18920ED6}"/>
    <cellStyle name="Titulo 2 37 3" xfId="13498" xr:uid="{0A7B50DD-510A-4474-AF5F-F5219D61C3EE}"/>
    <cellStyle name="Título 2 37 3" xfId="22289" xr:uid="{C973DC2A-1C76-4B43-966B-66386B5C794D}"/>
    <cellStyle name="Titulo 2 37 4" xfId="15618" xr:uid="{693489C4-25C8-4F36-9071-F603A5E25FE5}"/>
    <cellStyle name="Título 2 37 4" xfId="23107" xr:uid="{AA84D745-8F8C-473F-82A3-491C76E01070}"/>
    <cellStyle name="Titulo 2 37 4 2" xfId="20722" xr:uid="{FABFF480-28E9-4172-858E-AE3519F7D6C7}"/>
    <cellStyle name="Titulo 2 37 4 3" xfId="29432" xr:uid="{D2A19A19-D472-459D-9752-B67402A8577A}"/>
    <cellStyle name="Titulo 2 37 4 4" xfId="32590" xr:uid="{1DA21EFE-B0F5-438D-BD5F-052F76062581}"/>
    <cellStyle name="Titulo 2 37 5" xfId="14040" xr:uid="{CB05E48B-8193-44A5-B633-BD2EE11EFEE7}"/>
    <cellStyle name="Título 2 37 5" xfId="22458" xr:uid="{23B6BFEC-92D6-4C5F-8DC3-FD87A46D1361}"/>
    <cellStyle name="Titulo 2 37 5 2" xfId="19805" xr:uid="{C4010D78-A98C-41C6-9B89-AEA82EF73BDC}"/>
    <cellStyle name="Titulo 2 37 5 3" xfId="27316" xr:uid="{17B901F3-4A1B-4998-A329-C356EEC45833}"/>
    <cellStyle name="Titulo 2 37 5 4" xfId="31132" xr:uid="{50337E4D-9309-4B4A-A718-F1825A9BBEB4}"/>
    <cellStyle name="Titulo 2 37 6" xfId="15659" xr:uid="{842CA39D-C106-40A1-97AF-4A73F44B1270}"/>
    <cellStyle name="Título 2 37 6" xfId="25471" xr:uid="{BE69A77B-9320-4719-BB88-0BC72D925B26}"/>
    <cellStyle name="Titulo 2 37 6 2" xfId="18586" xr:uid="{4F1F9B8E-F568-48D8-9899-8C839F623C68}"/>
    <cellStyle name="Titulo 2 37 6 3" xfId="29452" xr:uid="{901BC241-919A-4011-B0CB-A55220D6EC61}"/>
    <cellStyle name="Titulo 2 37 6 4" xfId="32631" xr:uid="{F60C13C3-5DB5-414C-9B6B-860DFD6325BD}"/>
    <cellStyle name="Titulo 2 37 7" xfId="16545" xr:uid="{F669E041-041E-484F-9FEF-4244C802CFA4}"/>
    <cellStyle name="Título 2 37 7" xfId="24619" xr:uid="{399BC4B7-B3BF-4BB4-AA09-4BD50AF18954}"/>
    <cellStyle name="Titulo 2 37 7 2" xfId="18251" xr:uid="{D7C18D07-78F9-43AE-B335-F71CA2DE3EC2}"/>
    <cellStyle name="Titulo 2 37 7 3" xfId="29599" xr:uid="{91D7FE0A-88B4-416C-96D7-53C941317ACB}"/>
    <cellStyle name="Titulo 2 37 7 4" xfId="33514" xr:uid="{82CA2121-DE8C-40E0-80AB-0822C9374649}"/>
    <cellStyle name="Titulo 2 37 8" xfId="15762" xr:uid="{73CB7094-A33D-4D6F-AC16-BFFEF2A6EA76}"/>
    <cellStyle name="Título 2 37 8" xfId="19650" xr:uid="{BBD56AC2-2B91-40EF-AE0D-8CD2BAF0E6E6}"/>
    <cellStyle name="Titulo 2 37 8 2" xfId="19890" xr:uid="{BA883D0C-B3E0-438E-9C0E-82D11CEB474C}"/>
    <cellStyle name="Titulo 2 37 8 3" xfId="29495" xr:uid="{CFCD1206-E740-4C1E-9668-109660FA652B}"/>
    <cellStyle name="Titulo 2 37 8 4" xfId="32734" xr:uid="{55BCC0FB-74CD-4C25-9D58-116BB8BE4D9C}"/>
    <cellStyle name="Titulo 2 37 9" xfId="16642" xr:uid="{C81F43E4-860E-4AB1-AB37-DB54B7752551}"/>
    <cellStyle name="Título 2 37 9" xfId="26324" xr:uid="{2691EBAD-3B1E-4E47-A303-467E6DD4AE19}"/>
    <cellStyle name="Titulo 2 37 9 2" xfId="18227" xr:uid="{861E04E3-48AA-4650-9486-CAB2555F0C70}"/>
    <cellStyle name="Titulo 2 37 9 3" xfId="29635" xr:uid="{ED572779-B531-4764-A84F-B71969684417}"/>
    <cellStyle name="Titulo 2 37 9 4" xfId="33611" xr:uid="{B43289DD-6CA5-48AD-922D-7E0FE55DABAB}"/>
    <cellStyle name="Titulo 2 38" xfId="8169" xr:uid="{848B95E6-6C06-42DC-A54E-EEDF04F176A2}"/>
    <cellStyle name="Título 2 38" xfId="8062" xr:uid="{D0DEA8A9-C629-4B56-AA5D-E0996FA658E1}"/>
    <cellStyle name="Titulo 2 38 10" xfId="15890" xr:uid="{68D1775E-AB67-43EF-B7BF-390160AA40D3}"/>
    <cellStyle name="Título 2 38 10" xfId="21813" xr:uid="{2B139D02-E4EF-4A2B-B65D-2481B7A1C22C}"/>
    <cellStyle name="Titulo 2 38 10 2" xfId="22036" xr:uid="{628E645D-CB75-4CFE-9A70-AB39397A24BC}"/>
    <cellStyle name="Titulo 2 38 10 3" xfId="32862" xr:uid="{5DAEFC9A-BC6F-4D55-A639-A6F8BF6AFA67}"/>
    <cellStyle name="Titulo 2 38 11" xfId="16769" xr:uid="{A0652107-E05A-4119-AB05-60725C845BD4}"/>
    <cellStyle name="Titulo 2 38 11 2" xfId="27738" xr:uid="{6D8DB48E-EA8B-4546-8722-F5D78E53B921}"/>
    <cellStyle name="Titulo 2 38 11 3" xfId="33738" xr:uid="{3099D6DE-B9FC-4EE8-BC55-BA1FC58ED8C0}"/>
    <cellStyle name="Titulo 2 38 12" xfId="16053" xr:uid="{7B2AAB9F-B94B-46EC-ADFB-7087B9412A14}"/>
    <cellStyle name="Titulo 2 38 12 2" xfId="21031" xr:uid="{70AC1934-077D-4712-84EC-1E46DE968067}"/>
    <cellStyle name="Titulo 2 38 12 3" xfId="33025" xr:uid="{4ED134F4-1621-424B-82BE-CEC70D2ED913}"/>
    <cellStyle name="Titulo 2 38 13" xfId="16895" xr:uid="{0011E857-2744-4818-ABFC-0ADA05656DBA}"/>
    <cellStyle name="Titulo 2 38 13 2" xfId="27864" xr:uid="{8F449CB1-908E-4B72-91CB-ED183774C258}"/>
    <cellStyle name="Titulo 2 38 13 3" xfId="33864" xr:uid="{78670D9A-17A4-43DD-994C-377A6DBAF448}"/>
    <cellStyle name="Titulo 2 38 14" xfId="16216" xr:uid="{6E700810-2D5C-4575-AE28-D9BAEDDC2B0C}"/>
    <cellStyle name="Titulo 2 38 14 2" xfId="21796" xr:uid="{F12D45E1-801F-479E-863F-36B6B0FF74D7}"/>
    <cellStyle name="Titulo 2 38 14 3" xfId="33188" xr:uid="{FCF1401E-0772-4365-8CD3-809DF75ED1D9}"/>
    <cellStyle name="Titulo 2 38 15" xfId="17068" xr:uid="{6DFA696B-C73C-47A3-B27B-BFB46E804DEA}"/>
    <cellStyle name="Titulo 2 38 15 2" xfId="28037" xr:uid="{8E961BA0-02C6-4464-B2E3-21A989B0EB0F}"/>
    <cellStyle name="Titulo 2 38 15 3" xfId="34037" xr:uid="{2669FFC4-9EC4-4315-923B-7BB9F2FAB849}"/>
    <cellStyle name="Titulo 2 38 16" xfId="18042" xr:uid="{47560926-F5BA-4279-A402-040A26553DE5}"/>
    <cellStyle name="Titulo 2 38 16 2" xfId="28960" xr:uid="{6B63A2EA-C0D7-4630-818F-05EE019E7C9C}"/>
    <cellStyle name="Titulo 2 38 16 3" xfId="34965" xr:uid="{D30A49F4-9BE7-419A-AB55-A891099C5756}"/>
    <cellStyle name="Titulo 2 38 17" xfId="17827" xr:uid="{4A20FF9D-95F0-4F51-9544-9A7C69560FF7}"/>
    <cellStyle name="Titulo 2 38 17 2" xfId="28796" xr:uid="{873477B3-0E5D-47D3-9863-2EB3AD3CE683}"/>
    <cellStyle name="Titulo 2 38 17 3" xfId="34796" xr:uid="{A3F2A93F-F467-4404-B92A-73B810A23CE5}"/>
    <cellStyle name="Titulo 2 38 18" xfId="22290" xr:uid="{05440EBC-A248-4F93-B48B-F8A801AC3522}"/>
    <cellStyle name="Titulo 2 38 19" xfId="23108" xr:uid="{E020F7E0-525A-48B6-AB75-E4DEFEE39190}"/>
    <cellStyle name="Titulo 2 38 2" xfId="9334" xr:uid="{502E73D1-5AE2-42FB-AA17-59A899356E5A}"/>
    <cellStyle name="Título 2 38 2" xfId="13501" xr:uid="{42E2818C-1ACF-4DD5-9B72-E99B85EBC90C}"/>
    <cellStyle name="Titulo 2 38 2 10" xfId="16057" xr:uid="{61705A5F-C792-4160-8EE6-F61852DD1379}"/>
    <cellStyle name="Titulo 2 38 2 10 2" xfId="19695" xr:uid="{761AA537-5616-4DBD-AFF4-46A79AB28FE7}"/>
    <cellStyle name="Titulo 2 38 2 10 3" xfId="33029" xr:uid="{575B8B82-999C-40BE-B339-786593F167A1}"/>
    <cellStyle name="Titulo 2 38 2 11" xfId="16903" xr:uid="{A863DA71-E346-4318-80D1-B4EA5559D45A}"/>
    <cellStyle name="Titulo 2 38 2 11 2" xfId="27872" xr:uid="{ACE56D2A-0010-4BAE-9248-C4816702199F}"/>
    <cellStyle name="Titulo 2 38 2 11 3" xfId="33872" xr:uid="{C3F68367-4570-40EF-A3DE-CC74C2C6C1F1}"/>
    <cellStyle name="Titulo 2 38 2 12" xfId="16217" xr:uid="{2830CB67-F49F-448C-AEDB-C108E53D1C41}"/>
    <cellStyle name="Titulo 2 38 2 12 2" xfId="20010" xr:uid="{5466B4AC-302F-480A-A48C-F7B61BB0EFDE}"/>
    <cellStyle name="Titulo 2 38 2 12 3" xfId="33189" xr:uid="{21B6EFFE-FA14-4F7F-B64C-41C258C00CC8}"/>
    <cellStyle name="Titulo 2 38 2 13" xfId="17071" xr:uid="{8525357A-E2CD-47C5-84DC-BC28B79D8402}"/>
    <cellStyle name="Titulo 2 38 2 13 2" xfId="28040" xr:uid="{121000B4-3908-40AF-ADA8-70ED3326147D}"/>
    <cellStyle name="Titulo 2 38 2 13 3" xfId="34040" xr:uid="{39EA5BED-1AC0-4F12-9F8E-CA5ECF4288FC}"/>
    <cellStyle name="Titulo 2 38 2 14" xfId="18043" xr:uid="{2E0AA0D5-4451-4ACD-B3D0-99265C7C085B}"/>
    <cellStyle name="Titulo 2 38 2 14 2" xfId="28961" xr:uid="{C225DBB1-297A-4A4B-8E41-90BB88846332}"/>
    <cellStyle name="Titulo 2 38 2 14 3" xfId="34966" xr:uid="{B1713252-9034-44D7-931B-71185587CA2B}"/>
    <cellStyle name="Titulo 2 38 2 15" xfId="17826" xr:uid="{FC56FF6C-1D02-4B0A-B94A-81D26032DFF8}"/>
    <cellStyle name="Titulo 2 38 2 15 2" xfId="28795" xr:uid="{A4B8F83B-8D81-42C9-B91B-CA743C031288}"/>
    <cellStyle name="Titulo 2 38 2 15 3" xfId="34795" xr:uid="{60A8AE85-1E14-4964-B1B6-66DFFDB07F43}"/>
    <cellStyle name="Titulo 2 38 2 16" xfId="19514" xr:uid="{42249C25-AF8F-4BAC-9DB9-8A7FE5FFA2A4}"/>
    <cellStyle name="Titulo 2 38 2 16 2" xfId="35595" xr:uid="{B9AD4C2E-FCC8-493E-85BE-21387FB14B0D}"/>
    <cellStyle name="Titulo 2 38 2 2" xfId="15623" xr:uid="{FE60DA06-34A2-48EB-A826-FD5C58194FC6}"/>
    <cellStyle name="Titulo 2 38 2 2 2" xfId="20962" xr:uid="{84B6E373-424F-41A8-B9D5-B7ABB0F5B126}"/>
    <cellStyle name="Titulo 2 38 2 2 3" xfId="32595" xr:uid="{CC0D73FF-AC80-489B-A395-6DD642CEA157}"/>
    <cellStyle name="Titulo 2 38 2 3" xfId="16484" xr:uid="{946E0140-0BC7-466B-A31D-4D2188D3E94C}"/>
    <cellStyle name="Titulo 2 38 2 3 2" xfId="23593" xr:uid="{0D0C44C2-1B57-43B3-A13E-1346A733D74C}"/>
    <cellStyle name="Titulo 2 38 2 3 3" xfId="33453" xr:uid="{3C236226-255B-4FC9-8984-E6C1FE08DA95}"/>
    <cellStyle name="Titulo 2 38 2 4" xfId="15671" xr:uid="{B326B28D-C7B4-4E95-A827-8654D62B411F}"/>
    <cellStyle name="Titulo 2 38 2 4 2" xfId="19879" xr:uid="{5A151023-1974-4D00-8ED8-BC0CF62BB231}"/>
    <cellStyle name="Titulo 2 38 2 4 3" xfId="32643" xr:uid="{8A1A16AB-EE8C-4837-A96D-C2383DBCE8EE}"/>
    <cellStyle name="Titulo 2 38 2 5" xfId="16552" xr:uid="{8A890773-BCA7-4536-B8FD-A498AB2FF107}"/>
    <cellStyle name="Titulo 2 38 2 5 2" xfId="20906" xr:uid="{278558ED-EC2B-42C6-875B-B933398736C7}"/>
    <cellStyle name="Titulo 2 38 2 5 3" xfId="33521" xr:uid="{3C136C6B-F891-4FD5-8FDB-D95DFAC1614E}"/>
    <cellStyle name="Titulo 2 38 2 6" xfId="15773" xr:uid="{DD29F7BB-0CA5-4580-B144-D8B81885AD73}"/>
    <cellStyle name="Titulo 2 38 2 6 2" xfId="19891" xr:uid="{6CB82CD8-244E-4AC0-ABF9-BB6C8DB49875}"/>
    <cellStyle name="Titulo 2 38 2 6 3" xfId="32745" xr:uid="{D8B9F034-9652-4049-9794-524B9E1349EE}"/>
    <cellStyle name="Titulo 2 38 2 7" xfId="16653" xr:uid="{81932722-DD4B-4088-BC0F-0E4002B9B748}"/>
    <cellStyle name="Titulo 2 38 2 7 2" xfId="18229" xr:uid="{0BFEE76E-CB5C-478C-A497-CC0F0884C5AC}"/>
    <cellStyle name="Titulo 2 38 2 7 3" xfId="33622" xr:uid="{C03F8B5A-FA49-4E69-BD76-6ED782F28553}"/>
    <cellStyle name="Titulo 2 38 2 8" xfId="15891" xr:uid="{21C2E78A-4806-4EBC-BD0A-E9A90C1BCF53}"/>
    <cellStyle name="Titulo 2 38 2 8 2" xfId="20001" xr:uid="{534C71E6-5028-40EC-82E4-C93777302DBE}"/>
    <cellStyle name="Titulo 2 38 2 8 3" xfId="32863" xr:uid="{472E7BFF-275F-4F5D-A743-A23074F2A365}"/>
    <cellStyle name="Titulo 2 38 2 9" xfId="16771" xr:uid="{94A19575-32AC-4FBB-B533-5839AA6083E0}"/>
    <cellStyle name="Titulo 2 38 2 9 2" xfId="27740" xr:uid="{E458A144-E3DA-41F7-9C67-8A1E4DF161B4}"/>
    <cellStyle name="Titulo 2 38 2 9 3" xfId="33740" xr:uid="{57963574-E800-40DB-A8C6-C7C10BF02ED4}"/>
    <cellStyle name="Titulo 2 38 20" xfId="19855" xr:uid="{51D65C80-4017-4BC2-8E7A-FB67F930DD58}"/>
    <cellStyle name="Titulo 2 38 21" xfId="25557" xr:uid="{09D3B68A-DAAE-4F29-95FA-41D4520CA8A1}"/>
    <cellStyle name="Titulo 2 38 21 2" xfId="21807" xr:uid="{11AA4C5B-114D-4656-BB2F-D5499ACDE96F}"/>
    <cellStyle name="Titulo 2 38 21 3" xfId="36830" xr:uid="{DA45AF0C-CA08-4862-A88A-F89D5A4BA8DB}"/>
    <cellStyle name="Titulo 2 38 22" xfId="23720" xr:uid="{EAC7686D-9B65-4037-8BC6-632F93A86522}"/>
    <cellStyle name="Titulo 2 38 22 2" xfId="26048" xr:uid="{90A9DBEF-FEE5-450B-AF77-8503C15B8068}"/>
    <cellStyle name="Titulo 2 38 22 2 2" xfId="37213" xr:uid="{01484855-8B9D-4598-867A-BE1D5A7068F6}"/>
    <cellStyle name="Titulo 2 38 23" xfId="21056" xr:uid="{98F3492D-9F82-4828-9399-E82FA58D6DF1}"/>
    <cellStyle name="Titulo 2 38 24" xfId="27434" xr:uid="{816E4329-0EB6-4064-ACA7-325746D64A7D}"/>
    <cellStyle name="Titulo 2 38 25" xfId="27258" xr:uid="{11583DE3-FADD-4F67-8490-234321B9A500}"/>
    <cellStyle name="Titulo 2 38 26" xfId="29940" xr:uid="{033B9659-4D81-4C56-BEE6-1EFD3958DD7D}"/>
    <cellStyle name="Titulo 2 38 3" xfId="13500" xr:uid="{88A60AD0-184F-45E9-B013-DC28B95BC2F5}"/>
    <cellStyle name="Título 2 38 3" xfId="22291" xr:uid="{FDF11357-DBB1-4F47-AA7A-B6FDBD26F314}"/>
    <cellStyle name="Titulo 2 38 4" xfId="15622" xr:uid="{B185285B-6369-4314-82E0-300C609CCCE3}"/>
    <cellStyle name="Título 2 38 4" xfId="23109" xr:uid="{7123149F-4C39-405A-B576-B5323137BAE9}"/>
    <cellStyle name="Titulo 2 38 4 2" xfId="20961" xr:uid="{293348C3-BCA7-4CF5-995B-38A0E8130278}"/>
    <cellStyle name="Titulo 2 38 4 3" xfId="29433" xr:uid="{4642E941-9707-435F-A60B-E76C16651ED6}"/>
    <cellStyle name="Titulo 2 38 4 4" xfId="32594" xr:uid="{24C61168-D379-4A8A-84F3-E848CD78F729}"/>
    <cellStyle name="Titulo 2 38 5" xfId="16482" xr:uid="{1E4F6E3D-D0D5-4BA1-B1DA-B9D9ABB7A7EB}"/>
    <cellStyle name="Título 2 38 5" xfId="22459" xr:uid="{4699DA44-C074-474C-AE07-8C7730C71711}"/>
    <cellStyle name="Titulo 2 38 5 2" xfId="18804" xr:uid="{F3E21E93-CA4E-48F9-9679-8254C0A3C6B4}"/>
    <cellStyle name="Titulo 2 38 5 3" xfId="29567" xr:uid="{2D91D3E2-3E16-46AF-A454-85DC3AD4F0E3}"/>
    <cellStyle name="Titulo 2 38 5 4" xfId="33451" xr:uid="{55B617E8-89EA-4BA9-8FEC-C096C0EBF274}"/>
    <cellStyle name="Titulo 2 38 6" xfId="15668" xr:uid="{0E2F15C0-C489-4572-8B58-F0A283D58477}"/>
    <cellStyle name="Título 2 38 6" xfId="25489" xr:uid="{D2990DC5-FE7E-4131-8D9D-85184F781B71}"/>
    <cellStyle name="Titulo 2 38 6 2" xfId="21792" xr:uid="{46E5A0CB-8329-490C-B8E7-6A1B4C7FA25B}"/>
    <cellStyle name="Titulo 2 38 6 3" xfId="29455" xr:uid="{71F3CB16-67CF-4BF8-9193-24DF8FECFDA2}"/>
    <cellStyle name="Titulo 2 38 6 4" xfId="32640" xr:uid="{94DF01E5-5F7C-40FF-A0E0-3B6A4DEF75BB}"/>
    <cellStyle name="Titulo 2 38 7" xfId="16550" xr:uid="{FA690D3A-2E54-4AC4-9923-11B12AECED43}"/>
    <cellStyle name="Título 2 38 7" xfId="24391" xr:uid="{1C9050B2-3281-43F1-AEA0-679B0BC48F6B}"/>
    <cellStyle name="Titulo 2 38 7 2" xfId="20586" xr:uid="{4F9E7A44-31A8-4EF3-8639-DDBAF0D0A0D8}"/>
    <cellStyle name="Titulo 2 38 7 3" xfId="29600" xr:uid="{125B7D37-EC57-469C-BD25-977B7C8FE0D7}"/>
    <cellStyle name="Titulo 2 38 7 4" xfId="33519" xr:uid="{1C503B41-FB51-4385-A539-91A6CEA13649}"/>
    <cellStyle name="Titulo 2 38 8" xfId="15770" xr:uid="{D5EF57FB-2EAF-4677-AE67-9483A5D0E89E}"/>
    <cellStyle name="Título 2 38 8" xfId="23291" xr:uid="{32D2D0EE-FA76-4183-95C0-FF9A7EA30EBB}"/>
    <cellStyle name="Titulo 2 38 8 2" xfId="21138" xr:uid="{72D7D1EE-E7B7-435F-B111-85CBFDAC5560}"/>
    <cellStyle name="Titulo 2 38 8 3" xfId="29496" xr:uid="{DDC6E038-EC58-40F2-BA01-F95A66AE37F6}"/>
    <cellStyle name="Titulo 2 38 8 4" xfId="32742" xr:uid="{DDC43D23-A6EF-4DBB-AB48-C3774A4FDF50}"/>
    <cellStyle name="Titulo 2 38 9" xfId="16651" xr:uid="{F193C56E-66D0-4FA1-84A6-A3FEADD97F83}"/>
    <cellStyle name="Título 2 38 9" xfId="18408" xr:uid="{FF12A321-0A66-4A1F-B1D2-F92A33555381}"/>
    <cellStyle name="Titulo 2 38 9 2" xfId="18917" xr:uid="{EEAB70F1-6CE9-4670-8092-45BB0864AB83}"/>
    <cellStyle name="Titulo 2 38 9 3" xfId="29636" xr:uid="{37E5DA05-B9DA-463F-89A8-B859973C9C55}"/>
    <cellStyle name="Titulo 2 38 9 4" xfId="33620" xr:uid="{854480F4-E222-4E45-B935-4F2A887D2F28}"/>
    <cellStyle name="Titulo 2 39" xfId="7912" xr:uid="{39525559-099D-4CEB-AC65-94328B888F24}"/>
    <cellStyle name="Título 2 39" xfId="8003" xr:uid="{632A83F9-DF87-4F10-9D87-D469AB870DE6}"/>
    <cellStyle name="Titulo 2 39 10" xfId="15893" xr:uid="{74F396C2-07A6-44FB-BB29-1A48B8C27AB7}"/>
    <cellStyle name="Título 2 39 10" xfId="19153" xr:uid="{8B918D7A-C664-4ABC-AE9B-2C25DF352E68}"/>
    <cellStyle name="Titulo 2 39 10 2" xfId="22541" xr:uid="{FBCA51F6-D9CF-4C60-99DB-948D6B9E48CC}"/>
    <cellStyle name="Titulo 2 39 10 3" xfId="32865" xr:uid="{E7321B76-D1DC-4555-A39C-E78914924F6A}"/>
    <cellStyle name="Titulo 2 39 11" xfId="16772" xr:uid="{FE0D0A00-A7C6-400D-9BF2-D7756F9F09BF}"/>
    <cellStyle name="Titulo 2 39 11 2" xfId="27741" xr:uid="{10EF53FE-7287-41A9-A744-38ECC15CA942}"/>
    <cellStyle name="Titulo 2 39 11 3" xfId="33741" xr:uid="{4DADF63B-A109-4F7B-8128-2486DBFFBA37}"/>
    <cellStyle name="Titulo 2 39 12" xfId="16060" xr:uid="{94B79E10-90D2-40B7-AA1E-EEC84DD2839D}"/>
    <cellStyle name="Titulo 2 39 12 2" xfId="19916" xr:uid="{8097A1BE-4769-4513-94CE-874D906E6E83}"/>
    <cellStyle name="Titulo 2 39 12 3" xfId="33032" xr:uid="{1221C4E9-54D2-4FDE-A86E-1131958D993A}"/>
    <cellStyle name="Titulo 2 39 13" xfId="16911" xr:uid="{6027BC3D-6BA6-45AA-A2C0-B178FF682246}"/>
    <cellStyle name="Titulo 2 39 13 2" xfId="27880" xr:uid="{44FDB9D9-1A35-4DFD-81AA-3DE891A72B5C}"/>
    <cellStyle name="Titulo 2 39 13 3" xfId="33880" xr:uid="{4DD3F77D-2A2D-47F3-B941-69412BE25A4B}"/>
    <cellStyle name="Titulo 2 39 14" xfId="16221" xr:uid="{5336689D-9502-434E-AB59-A662D2C49AC8}"/>
    <cellStyle name="Titulo 2 39 14 2" xfId="19730" xr:uid="{A7396028-AF96-405F-8D65-CA94EA90B02D}"/>
    <cellStyle name="Titulo 2 39 14 3" xfId="33193" xr:uid="{A631E510-FC2B-4524-BC02-BB5903AAF2C7}"/>
    <cellStyle name="Titulo 2 39 15" xfId="17074" xr:uid="{64198C20-B104-41CE-958A-AF7AAF71269B}"/>
    <cellStyle name="Titulo 2 39 15 2" xfId="28043" xr:uid="{533A4C3D-9038-459E-8FFB-41498E74A6A7}"/>
    <cellStyle name="Titulo 2 39 15 3" xfId="34043" xr:uid="{3F0A5C83-B274-490D-B255-4223B05B4279}"/>
    <cellStyle name="Titulo 2 39 16" xfId="18044" xr:uid="{C35A416E-39D5-4CA1-B48B-C89D82AB7411}"/>
    <cellStyle name="Titulo 2 39 16 2" xfId="28962" xr:uid="{6BCB31D7-0A3B-4E99-AE8D-6B7BA60C18CC}"/>
    <cellStyle name="Titulo 2 39 16 3" xfId="34967" xr:uid="{6A4C51DE-55C2-4497-9213-8A10FB92D0FF}"/>
    <cellStyle name="Titulo 2 39 17" xfId="17825" xr:uid="{00E5D65A-D816-4948-BED6-6ACB44B3DAE2}"/>
    <cellStyle name="Titulo 2 39 17 2" xfId="28794" xr:uid="{B33DBC0E-28A9-40B5-ACF4-C04B2FB0B56A}"/>
    <cellStyle name="Titulo 2 39 17 3" xfId="34794" xr:uid="{62FA26E2-CA2E-406D-8085-FBA1C7C5AADE}"/>
    <cellStyle name="Titulo 2 39 18" xfId="22292" xr:uid="{D45B0BB1-EDB3-4C8F-A41C-4CF0EFDC1F50}"/>
    <cellStyle name="Titulo 2 39 19" xfId="23110" xr:uid="{E2DBCF57-18CD-451D-B67A-2042D6C2E1D2}"/>
    <cellStyle name="Titulo 2 39 2" xfId="8592" xr:uid="{28070EE8-33C1-40E1-9D42-CBA823AB95FE}"/>
    <cellStyle name="Título 2 39 2" xfId="13503" xr:uid="{F35B6087-7E6D-4AE4-B142-517E5DFB1E4D}"/>
    <cellStyle name="Titulo 2 39 2 10" xfId="16061" xr:uid="{E60A40C0-C1BE-4EA9-904B-D8AD1CA34212}"/>
    <cellStyle name="Titulo 2 39 2 10 2" xfId="20032" xr:uid="{28483212-0E6A-4994-87E8-8631C0796122}"/>
    <cellStyle name="Titulo 2 39 2 10 3" xfId="33033" xr:uid="{67D0C035-75C0-48A9-8CE4-99A71CADFD43}"/>
    <cellStyle name="Titulo 2 39 2 11" xfId="16914" xr:uid="{DFBA24C2-52EF-4F27-AB29-FCBB590DF9A7}"/>
    <cellStyle name="Titulo 2 39 2 11 2" xfId="27883" xr:uid="{8FA87140-1032-4E4A-ADAF-BB8B593C1192}"/>
    <cellStyle name="Titulo 2 39 2 11 3" xfId="33883" xr:uid="{A576C712-8E75-4EA6-9DCE-307073709FCA}"/>
    <cellStyle name="Titulo 2 39 2 12" xfId="16223" xr:uid="{B5F1624D-2892-4146-B590-980281EBEDAC}"/>
    <cellStyle name="Titulo 2 39 2 12 2" xfId="23475" xr:uid="{5A5408A0-EF39-4CF7-AC7F-E84EA519194B}"/>
    <cellStyle name="Titulo 2 39 2 12 3" xfId="33195" xr:uid="{6E90BEB9-DA99-4496-924C-13FD24BD7FD4}"/>
    <cellStyle name="Titulo 2 39 2 13" xfId="17077" xr:uid="{485267F9-ED4B-483B-86D6-EECD3E109F8D}"/>
    <cellStyle name="Titulo 2 39 2 13 2" xfId="28046" xr:uid="{99F1CE5B-6914-4D72-B9ED-5178B8941A34}"/>
    <cellStyle name="Titulo 2 39 2 13 3" xfId="34046" xr:uid="{9D56CB67-D074-4596-A86A-F96F6AA59AD9}"/>
    <cellStyle name="Titulo 2 39 2 14" xfId="18045" xr:uid="{01BC6CFE-EEA1-4AF1-BC6E-331043275878}"/>
    <cellStyle name="Titulo 2 39 2 14 2" xfId="28963" xr:uid="{ACDA97CA-626C-40E8-B59F-8A870A08531B}"/>
    <cellStyle name="Titulo 2 39 2 14 3" xfId="34968" xr:uid="{8E8191B8-61F9-40A4-8719-33FEFB57C5E4}"/>
    <cellStyle name="Titulo 2 39 2 15" xfId="17824" xr:uid="{8A40B147-CFA6-4487-A71C-F466C873A871}"/>
    <cellStyle name="Titulo 2 39 2 15 2" xfId="28793" xr:uid="{A09CABDA-EF3B-4767-BCC9-32B536D57CF7}"/>
    <cellStyle name="Titulo 2 39 2 15 3" xfId="34793" xr:uid="{DD385EFA-48ED-4552-A081-E8D173208C0D}"/>
    <cellStyle name="Titulo 2 39 2 16" xfId="23435" xr:uid="{829FF801-2D71-4724-BC78-2D8F3BF612FC}"/>
    <cellStyle name="Titulo 2 39 2 16 2" xfId="36430" xr:uid="{39FA77EB-BDE0-42A4-B6D3-CD2858CF03B5}"/>
    <cellStyle name="Titulo 2 39 2 2" xfId="15627" xr:uid="{494E9A69-0FD5-471B-9991-6C835881FBA1}"/>
    <cellStyle name="Titulo 2 39 2 2 2" xfId="20023" xr:uid="{8A94EF1D-500F-4E4D-84DF-894E3A2872B6}"/>
    <cellStyle name="Titulo 2 39 2 2 3" xfId="32599" xr:uid="{07DE5DEC-E294-447C-80F7-7B57E800F5B1}"/>
    <cellStyle name="Titulo 2 39 2 3" xfId="16488" xr:uid="{BC60657E-6F53-4B22-8A55-8E50792ED05A}"/>
    <cellStyle name="Titulo 2 39 2 3 2" xfId="19943" xr:uid="{4B56E309-CFAD-43F4-B638-59F73268204F}"/>
    <cellStyle name="Titulo 2 39 2 3 3" xfId="33457" xr:uid="{98056478-AFFE-4008-BF67-6350595EE591}"/>
    <cellStyle name="Titulo 2 39 2 4" xfId="15678" xr:uid="{426521FA-58FE-47BD-AB02-7ED0BBEB927D}"/>
    <cellStyle name="Titulo 2 39 2 4 2" xfId="23595" xr:uid="{6F27B908-EB5A-407B-8B82-0C89E713414E}"/>
    <cellStyle name="Titulo 2 39 2 4 3" xfId="32650" xr:uid="{4FDAADF6-D1EA-427F-84F2-E864A7F32102}"/>
    <cellStyle name="Titulo 2 39 2 5" xfId="16556" xr:uid="{6950E63D-7418-4371-A75F-FD7000510438}"/>
    <cellStyle name="Titulo 2 39 2 5 2" xfId="18666" xr:uid="{F83CECE8-B537-4E98-8FF2-33E58802CD73}"/>
    <cellStyle name="Titulo 2 39 2 5 3" xfId="33525" xr:uid="{67B1CF53-3E65-4548-B48F-A78DA79DAA2D}"/>
    <cellStyle name="Titulo 2 39 2 6" xfId="15780" xr:uid="{10CF53A4-A1F2-4201-956F-5EFF7B2F3268}"/>
    <cellStyle name="Titulo 2 39 2 6 2" xfId="22514" xr:uid="{E6F2F237-8DC9-4E65-81F9-369B9DF31384}"/>
    <cellStyle name="Titulo 2 39 2 6 3" xfId="32752" xr:uid="{898369F9-5DB5-4DCC-98C8-32DB542E11B9}"/>
    <cellStyle name="Titulo 2 39 2 7" xfId="16657" xr:uid="{F6555ED2-3DF6-4D21-8622-C964BFBD1FD6}"/>
    <cellStyle name="Titulo 2 39 2 7 2" xfId="20200" xr:uid="{79778120-D6BD-4275-B9CF-542FE19D33CE}"/>
    <cellStyle name="Titulo 2 39 2 7 3" xfId="33626" xr:uid="{A888D35A-BC9D-464F-BD81-94DB79BD366B}"/>
    <cellStyle name="Titulo 2 39 2 8" xfId="15895" xr:uid="{FDA84BF1-2D48-47BD-B5E8-D7896E28ABE6}"/>
    <cellStyle name="Titulo 2 39 2 8 2" xfId="19947" xr:uid="{7D545FA0-5F02-4317-A82D-9D89F2BCE906}"/>
    <cellStyle name="Titulo 2 39 2 8 3" xfId="32867" xr:uid="{713FDE36-3B1C-4F65-BC75-4BAFB15D8DC6}"/>
    <cellStyle name="Titulo 2 39 2 9" xfId="16774" xr:uid="{2238AEEC-9092-4DD7-BF71-34427B92B52F}"/>
    <cellStyle name="Titulo 2 39 2 9 2" xfId="27743" xr:uid="{58BD4928-A367-4F40-BC50-AD0D9F755D3D}"/>
    <cellStyle name="Titulo 2 39 2 9 3" xfId="33743" xr:uid="{5BF2F396-21CC-42B9-8A92-0530BE4035FA}"/>
    <cellStyle name="Titulo 2 39 20" xfId="19856" xr:uid="{95357163-0EF0-40BB-AC89-57C8B6A0949B}"/>
    <cellStyle name="Titulo 2 39 21" xfId="25389" xr:uid="{1B8932D6-2733-4646-BC1B-F03531976D36}"/>
    <cellStyle name="Titulo 2 39 21 2" xfId="26290" xr:uid="{64AA0422-CB57-4995-9893-4F2711FE6FD6}"/>
    <cellStyle name="Titulo 2 39 21 3" xfId="36735" xr:uid="{D56865A9-C804-48C4-8360-1516BC8E6371}"/>
    <cellStyle name="Titulo 2 39 22" xfId="24406" xr:uid="{F240A49C-049B-4F03-9466-2FA4E4A592F7}"/>
    <cellStyle name="Titulo 2 39 22 2" xfId="27118" xr:uid="{76635241-BADF-4234-B05C-66B38E9B5BF8}"/>
    <cellStyle name="Titulo 2 39 22 2 2" xfId="37868" xr:uid="{229C2A64-54BC-48E3-8876-3520B6045CAD}"/>
    <cellStyle name="Titulo 2 39 23" xfId="18682" xr:uid="{3E332BAE-FC6A-446E-B84C-18689BAFB2E8}"/>
    <cellStyle name="Titulo 2 39 24" xfId="19470" xr:uid="{60351B11-6F64-4B86-B491-AC9608B30DAF}"/>
    <cellStyle name="Titulo 2 39 25" xfId="18399" xr:uid="{3B125412-8E27-4412-ADC2-4C491921AB59}"/>
    <cellStyle name="Titulo 2 39 26" xfId="29866" xr:uid="{8A8D9470-F2DD-4ECF-856E-CCFF25DB4CD2}"/>
    <cellStyle name="Titulo 2 39 3" xfId="13502" xr:uid="{2FCE24A2-617D-4CF5-A128-CBC6F03D0334}"/>
    <cellStyle name="Título 2 39 3" xfId="22293" xr:uid="{6AC28B83-E930-4547-80EB-4179AC54CFFC}"/>
    <cellStyle name="Titulo 2 39 4" xfId="15625" xr:uid="{187A3783-A3F0-4246-AC04-6414D0A25A1F}"/>
    <cellStyle name="Título 2 39 4" xfId="23111" xr:uid="{C5C6254B-948F-4182-B02D-BC60BA13DC67}"/>
    <cellStyle name="Titulo 2 39 4 2" xfId="19461" xr:uid="{B1AF508D-5E02-46C0-89A7-8867C12791A4}"/>
    <cellStyle name="Titulo 2 39 4 3" xfId="29435" xr:uid="{D813AEBC-C8DD-4879-A225-99CF61409023}"/>
    <cellStyle name="Titulo 2 39 4 4" xfId="32597" xr:uid="{9A75B6BB-B0E1-4C9B-9F55-31F689B04935}"/>
    <cellStyle name="Titulo 2 39 5" xfId="16487" xr:uid="{B5500F20-5DCD-4F2A-84C6-A95C75887C61}"/>
    <cellStyle name="Título 2 39 5" xfId="19423" xr:uid="{BC1CBC79-3A27-4A20-BCBA-D9B5DA65F230}"/>
    <cellStyle name="Titulo 2 39 5 2" xfId="20079" xr:uid="{841930DB-BCA0-4030-B1F0-DE2BE1B30276}"/>
    <cellStyle name="Titulo 2 39 5 3" xfId="29569" xr:uid="{DD717F9C-4D47-4860-86B0-9A33A0AAAFEA}"/>
    <cellStyle name="Titulo 2 39 5 4" xfId="33456" xr:uid="{F3526A89-0E45-464E-BA87-DDDFC4E454C5}"/>
    <cellStyle name="Titulo 2 39 6" xfId="15676" xr:uid="{01E54597-5F3C-43CC-AB3C-2CBF75F7A71A}"/>
    <cellStyle name="Título 2 39 6" xfId="25446" xr:uid="{91B1EC04-1948-4C7A-B2F6-B764CFF49896}"/>
    <cellStyle name="Titulo 2 39 6 2" xfId="21885" xr:uid="{DDB8955C-DAC4-4488-B1AF-65444B04CC74}"/>
    <cellStyle name="Titulo 2 39 6 3" xfId="29459" xr:uid="{E2E275ED-7DD0-455B-AE7D-9E6BF6CF2FE7}"/>
    <cellStyle name="Titulo 2 39 6 4" xfId="32648" xr:uid="{02BAA76D-E4CF-40F5-B5FF-C1F3E90CD4FB}"/>
    <cellStyle name="Titulo 2 39 7" xfId="16555" xr:uid="{CB1A30D2-21DF-4D7E-9449-AC236D5FC877}"/>
    <cellStyle name="Título 2 39 7" xfId="25361" xr:uid="{B1AB6571-E7C8-4873-ADC9-F10F08FAFFD9}"/>
    <cellStyle name="Titulo 2 39 7 2" xfId="21154" xr:uid="{443DC007-BB7E-4EEC-A2AF-5170329041A4}"/>
    <cellStyle name="Titulo 2 39 7 3" xfId="29602" xr:uid="{59706851-186E-404A-BF36-A26A3407DD99}"/>
    <cellStyle name="Titulo 2 39 7 4" xfId="33524" xr:uid="{BF0D380A-057A-46C3-A575-5320278B58D3}"/>
    <cellStyle name="Titulo 2 39 8" xfId="15777" xr:uid="{1818C4EC-FE14-442B-BCCB-867F8F4F9770}"/>
    <cellStyle name="Título 2 39 8" xfId="21166" xr:uid="{7E274B3A-47E0-40B2-8988-F3FB1DB9EF95}"/>
    <cellStyle name="Titulo 2 39 8 2" xfId="19892" xr:uid="{87083A15-CBFD-4576-B26F-1188BEABFDC4}"/>
    <cellStyle name="Titulo 2 39 8 3" xfId="29497" xr:uid="{BC72B684-1B78-47C3-83A6-6B33B4786C23}"/>
    <cellStyle name="Titulo 2 39 8 4" xfId="32749" xr:uid="{0CD57ED3-F164-4DC3-AA23-260562EA8EDE}"/>
    <cellStyle name="Titulo 2 39 9" xfId="16655" xr:uid="{2F93839C-7202-44E4-9B7F-5F4BE95066E9}"/>
    <cellStyle name="Título 2 39 9" xfId="26323" xr:uid="{C0ED24EE-44BF-40A8-B5C6-E16E0BCC76E8}"/>
    <cellStyle name="Titulo 2 39 9 2" xfId="22030" xr:uid="{1C934B1A-4A5C-4626-A9CA-C40212C72E98}"/>
    <cellStyle name="Titulo 2 39 9 3" xfId="29637" xr:uid="{E9D40013-8E3C-42BA-B87F-A215D2BBE2DB}"/>
    <cellStyle name="Titulo 2 39 9 4" xfId="33624" xr:uid="{88B3BC61-F5B2-488C-AD9B-9BF23525A0EC}"/>
    <cellStyle name="Titulo 2 4" xfId="8263" xr:uid="{7E597777-EAB2-4AAD-AF6E-B0DA13A9B589}"/>
    <cellStyle name="Título 2 4" xfId="1168" xr:uid="{93C16E85-44A0-46C3-996D-FEF23CD20CEA}"/>
    <cellStyle name="Titulo 2 4 10" xfId="15897" xr:uid="{EA5DFF8D-7D11-4EAB-BF33-3BE42141CCE6}"/>
    <cellStyle name="Título 2 4 10" xfId="24337" xr:uid="{A55CE92D-C91F-48F2-9032-9497623FD062}"/>
    <cellStyle name="Titulo 2 4 10 2" xfId="20725" xr:uid="{B0FDB90B-3B3E-4AAD-AFB6-22198F869EBB}"/>
    <cellStyle name="Titulo 2 4 10 3" xfId="29523" xr:uid="{00A78AF0-1887-470F-B5AE-0E69A0947F69}"/>
    <cellStyle name="Titulo 2 4 10 4" xfId="32869" xr:uid="{2B630536-FEE0-46F5-8CE8-166F6BFF5AF4}"/>
    <cellStyle name="Titulo 2 4 11" xfId="16776" xr:uid="{BC2A9F07-AFB9-45A2-8BC6-1616315E288A}"/>
    <cellStyle name="Título 2 4 11" xfId="20515" xr:uid="{A04B1E60-3AEF-4D25-A605-DE121AC374ED}"/>
    <cellStyle name="Titulo 2 4 11 2" xfId="27745" xr:uid="{C2BADA62-B18C-4D9A-AC95-41F825387F94}"/>
    <cellStyle name="Titulo 2 4 11 3" xfId="29663" xr:uid="{E6B1D0E2-B25B-4A54-8A41-5DD756954067}"/>
    <cellStyle name="Titulo 2 4 11 4" xfId="33745" xr:uid="{152D7B98-0C6C-4B6A-A270-17CFEE06EC7F}"/>
    <cellStyle name="Titulo 2 4 12" xfId="16063" xr:uid="{B93B7E0F-A47A-4B28-A640-B9308A028237}"/>
    <cellStyle name="Título 2 4 12" xfId="21480" xr:uid="{2D05FD17-61B6-4E32-B698-680EFA4275D4}"/>
    <cellStyle name="Titulo 2 4 12 2" xfId="19085" xr:uid="{CB9E95C6-5C8B-45D8-BCCB-E6ACC88748A9}"/>
    <cellStyle name="Titulo 2 4 12 3" xfId="29542" xr:uid="{20ADF54B-450A-4408-AD7C-F18E971A607C}"/>
    <cellStyle name="Titulo 2 4 12 4" xfId="33035" xr:uid="{89AC3466-664D-4B7B-AE0A-9B51024B890F}"/>
    <cellStyle name="Titulo 2 4 13" xfId="16918" xr:uid="{B4DAFD3E-51DC-4D62-8E44-C80CE28654B2}"/>
    <cellStyle name="Título 2 4 13" xfId="29107" xr:uid="{D5D30C67-BDDC-43B3-AD53-890E89FD0917}"/>
    <cellStyle name="Titulo 2 4 13 2" xfId="27887" xr:uid="{5218179C-ED72-4D79-857C-A2D2066929A5}"/>
    <cellStyle name="Titulo 2 4 13 3" xfId="33887" xr:uid="{A89D9A29-8236-49C2-91C2-A658796441DE}"/>
    <cellStyle name="Titulo 2 4 14" xfId="16226" xr:uid="{49898891-8EBB-4D15-98AC-0A6DAE610025}"/>
    <cellStyle name="Título 2 4 14" xfId="38514" xr:uid="{27BA3EC3-05FC-4101-B577-F431D6463360}"/>
    <cellStyle name="Titulo 2 4 14 2" xfId="18975" xr:uid="{2728C77F-6595-4000-B5BD-E1BCE79EF4B7}"/>
    <cellStyle name="Titulo 2 4 14 3" xfId="33198" xr:uid="{6AA52383-FF72-4423-BBE4-A203436FC564}"/>
    <cellStyle name="Titulo 2 4 15" xfId="17080" xr:uid="{3BB62C43-E3EE-42E2-9B51-3BB541010A75}"/>
    <cellStyle name="Título 2 4 15" xfId="38507" xr:uid="{FAA27524-63B4-473F-9CD4-8BF33AEAC15D}"/>
    <cellStyle name="Titulo 2 4 15 2" xfId="28049" xr:uid="{6BDF660A-26FA-454C-8847-B74079B114EF}"/>
    <cellStyle name="Titulo 2 4 15 3" xfId="34049" xr:uid="{A492BD1C-5EEE-43AB-B05A-AEA5B7087FE2}"/>
    <cellStyle name="Titulo 2 4 16" xfId="18046" xr:uid="{E792E347-9A91-4FF8-AFA7-16DD8B744832}"/>
    <cellStyle name="Titulo 2 4 16 2" xfId="28964" xr:uid="{304B751E-E6B3-40E4-B618-B7C545AF5B04}"/>
    <cellStyle name="Titulo 2 4 16 3" xfId="34969" xr:uid="{63D3FCF8-D0BD-437D-AF89-3C348242CADE}"/>
    <cellStyle name="Titulo 2 4 17" xfId="17823" xr:uid="{CA35654C-37DC-4404-B296-E5EA607306BB}"/>
    <cellStyle name="Titulo 2 4 17 2" xfId="28792" xr:uid="{E26E752F-5CBD-4DBB-9673-97BB8A96D225}"/>
    <cellStyle name="Titulo 2 4 17 3" xfId="34792" xr:uid="{7F10F5B3-AB32-411B-87E7-3F30E649D226}"/>
    <cellStyle name="Titulo 2 4 18" xfId="22294" xr:uid="{C140C3D0-B9F4-4B4F-AFD1-B85B0A324E79}"/>
    <cellStyle name="Titulo 2 4 19" xfId="23112" xr:uid="{DBBA3F04-2230-48F2-9275-50FE4B8A1B6D}"/>
    <cellStyle name="Titulo 2 4 2" xfId="9385" xr:uid="{4B46CCFF-F5A4-4C9D-9415-A63B0628AF23}"/>
    <cellStyle name="Título 2 4 2" xfId="4023" xr:uid="{BC8C7775-E31A-472F-9515-93BCE28475A0}"/>
    <cellStyle name="Titulo 2 4 2 10" xfId="16064" xr:uid="{C70367EE-D688-49D2-9814-22310EC646A3}"/>
    <cellStyle name="Titulo 2 4 2 10 2" xfId="18630" xr:uid="{24B2AAC8-5C3B-44DC-A50E-32B6EC0FB830}"/>
    <cellStyle name="Titulo 2 4 2 10 3" xfId="33036" xr:uid="{3A8A29BF-42CB-499B-910D-64C6A06CBFF0}"/>
    <cellStyle name="Titulo 2 4 2 11" xfId="16921" xr:uid="{D45CB8B3-2FC9-4D1F-BFEB-D8E1AECE591A}"/>
    <cellStyle name="Titulo 2 4 2 11 2" xfId="27890" xr:uid="{72872040-1DAD-45F8-989C-475ADF81416B}"/>
    <cellStyle name="Titulo 2 4 2 11 3" xfId="33890" xr:uid="{FD2E8901-A15E-416B-AB7A-7E24BBA1E0A9}"/>
    <cellStyle name="Titulo 2 4 2 12" xfId="16228" xr:uid="{C244A5E4-1A9A-4D32-9838-451DCAA257AC}"/>
    <cellStyle name="Titulo 2 4 2 12 2" xfId="22599" xr:uid="{79E58BD1-B403-4D78-B41F-FC6CE011CDA6}"/>
    <cellStyle name="Titulo 2 4 2 12 3" xfId="33200" xr:uid="{2A9AAC05-F37E-4480-BF2C-7490A511DEA9}"/>
    <cellStyle name="Titulo 2 4 2 13" xfId="17082" xr:uid="{9F25D06D-2E82-4958-B634-3C2A8A6F5DEC}"/>
    <cellStyle name="Titulo 2 4 2 13 2" xfId="28051" xr:uid="{38DCB8CF-C95B-4714-B3FD-EDCDE5D08E7A}"/>
    <cellStyle name="Titulo 2 4 2 13 3" xfId="34051" xr:uid="{FA27154F-0C72-439F-85FB-D578D2589405}"/>
    <cellStyle name="Titulo 2 4 2 14" xfId="18047" xr:uid="{F5836D37-C196-4A2D-88C5-554A576ED869}"/>
    <cellStyle name="Titulo 2 4 2 14 2" xfId="28965" xr:uid="{421F8650-A1D3-4BBF-A19D-1BCB2323FB85}"/>
    <cellStyle name="Titulo 2 4 2 14 3" xfId="34970" xr:uid="{1E1874E9-91CD-4576-99F7-5314ADA249A8}"/>
    <cellStyle name="Titulo 2 4 2 15" xfId="17822" xr:uid="{21C68A79-ED3D-4E71-8C96-DD3F1E37D697}"/>
    <cellStyle name="Titulo 2 4 2 15 2" xfId="28791" xr:uid="{4CD95B04-B999-4A06-9CE6-871136A89DD0}"/>
    <cellStyle name="Titulo 2 4 2 15 3" xfId="34791" xr:uid="{26EB9D68-415C-4159-8FF9-F4B795CC7A7D}"/>
    <cellStyle name="Titulo 2 4 2 16" xfId="26461" xr:uid="{6066C99F-9A5F-4930-BA84-714747625531}"/>
    <cellStyle name="Titulo 2 4 2 16 2" xfId="37428" xr:uid="{F68BF4B4-B21A-41AB-B30E-3620CB0DC1BB}"/>
    <cellStyle name="Titulo 2 4 2 2" xfId="15631" xr:uid="{44A1C41D-41FC-4DA1-8195-FA8795D9ACDC}"/>
    <cellStyle name="Título 2 4 2 2" xfId="6448" xr:uid="{7DBFCD0A-2F4E-4835-B285-68555CC9D5CE}"/>
    <cellStyle name="Titulo 2 4 2 2 2" xfId="18578" xr:uid="{CA48FA87-AA65-4067-BA8F-DA7B7241BACC}"/>
    <cellStyle name="Título 2 4 2 2 2" xfId="13507" xr:uid="{8D821CAD-9CB2-4D06-8A1D-4E96842EC448}"/>
    <cellStyle name="Titulo 2 4 2 2 3" xfId="29439" xr:uid="{A0B864E3-DECE-4AD3-B28D-4E6D43B072DB}"/>
    <cellStyle name="Titulo 2 4 2 2 4" xfId="32603" xr:uid="{77F65DD0-06A7-4F24-8032-17506D389E9F}"/>
    <cellStyle name="Titulo 2 4 2 3" xfId="16492" xr:uid="{6D1EB0CB-0CD8-42B0-94D7-E1FEDA730062}"/>
    <cellStyle name="Título 2 4 2 3" xfId="13506" xr:uid="{BBDB2FDA-D203-4B92-8CB8-58AC9C6702A3}"/>
    <cellStyle name="Titulo 2 4 2 3 2" xfId="20901" xr:uid="{3FDD74E1-5EB1-48BB-AF42-83E2D0DA7604}"/>
    <cellStyle name="Titulo 2 4 2 3 3" xfId="29573" xr:uid="{55B9FBEF-BF83-443C-BAA2-A697CAEFC0C7}"/>
    <cellStyle name="Titulo 2 4 2 3 4" xfId="33461" xr:uid="{1AEE3BD1-E65C-48D4-829B-886F857132D8}"/>
    <cellStyle name="Titulo 2 4 2 4" xfId="15686" xr:uid="{092934F7-6816-40DB-956B-33511293D022}"/>
    <cellStyle name="Titulo 2 4 2 4 2" xfId="21970" xr:uid="{ACD96ED3-A60E-40F8-A03C-2E5DCB0DC15C}"/>
    <cellStyle name="Titulo 2 4 2 4 3" xfId="32658" xr:uid="{13943F8A-447C-45D3-8761-126C4A856D54}"/>
    <cellStyle name="Titulo 2 4 2 5" xfId="16560" xr:uid="{2A40442F-F0AB-422D-817E-2A2D72CA5CB0}"/>
    <cellStyle name="Titulo 2 4 2 5 2" xfId="18936" xr:uid="{D8433F87-36B5-4CBF-B9B2-0010AA233C2F}"/>
    <cellStyle name="Titulo 2 4 2 5 3" xfId="33529" xr:uid="{768F38E6-BD7A-4E2E-9B67-5DE122C1A9F6}"/>
    <cellStyle name="Titulo 2 4 2 6" xfId="15786" xr:uid="{D52C08F4-ACE0-4F61-8C94-DE41921FA8C7}"/>
    <cellStyle name="Titulo 2 4 2 6 2" xfId="19894" xr:uid="{42BF0181-4673-4BA1-9C9C-9F9E023BE4FF}"/>
    <cellStyle name="Titulo 2 4 2 6 3" xfId="32758" xr:uid="{FAE0D2C4-0712-41FD-BF42-F532A564122D}"/>
    <cellStyle name="Titulo 2 4 2 7" xfId="16660" xr:uid="{98AC68CB-E4A9-4C29-BC2C-F8C8A0C21C8F}"/>
    <cellStyle name="Titulo 2 4 2 7 2" xfId="19016" xr:uid="{C5421DAE-9F47-47DA-AFD1-97AD73EE93AC}"/>
    <cellStyle name="Titulo 2 4 2 7 3" xfId="33629" xr:uid="{74F8CFFB-6E9B-41C4-BBA0-448B119DD82F}"/>
    <cellStyle name="Titulo 2 4 2 8" xfId="15899" xr:uid="{2FF22004-9010-4406-ADFB-33C094D19307}"/>
    <cellStyle name="Titulo 2 4 2 8 2" xfId="18477" xr:uid="{256986FE-07C2-4AED-AE95-1C4144840E74}"/>
    <cellStyle name="Titulo 2 4 2 8 3" xfId="32871" xr:uid="{520F5FF0-1866-4870-90CC-EF99E4F06382}"/>
    <cellStyle name="Titulo 2 4 2 9" xfId="16778" xr:uid="{15DF99E7-E2D2-463B-9F1E-A4A9B1242A3C}"/>
    <cellStyle name="Titulo 2 4 2 9 2" xfId="27747" xr:uid="{853F2117-7574-430B-9ED7-4B1B3585BDBB}"/>
    <cellStyle name="Titulo 2 4 2 9 3" xfId="33747" xr:uid="{530857FD-B8E3-44AA-9F7A-258C6FDB7500}"/>
    <cellStyle name="Titulo 2 4 20" xfId="19638" xr:uid="{EAC06A51-56A2-46C2-BAF9-86B88A1997E8}"/>
    <cellStyle name="Titulo 2 4 21" xfId="25619" xr:uid="{09571DAD-303D-45B4-90E3-67C329EDC95A}"/>
    <cellStyle name="Titulo 2 4 21 2" xfId="19171" xr:uid="{ABF43EAA-3501-40B1-8B1D-0C7DEED68F83}"/>
    <cellStyle name="Titulo 2 4 21 3" xfId="36867" xr:uid="{C08FCE7B-0001-4A28-AEAF-0D7FDC0AC384}"/>
    <cellStyle name="Titulo 2 4 22" xfId="24059" xr:uid="{E4CF728E-AE65-4F7E-8499-6A1660F310EF}"/>
    <cellStyle name="Titulo 2 4 22 2" xfId="25802" xr:uid="{C524FD88-11D4-4A06-8333-FDE09A1F6B3F}"/>
    <cellStyle name="Titulo 2 4 22 2 2" xfId="36985" xr:uid="{A8518596-B399-4349-8687-9B51461DD485}"/>
    <cellStyle name="Titulo 2 4 23" xfId="23290" xr:uid="{F09C06D4-68A5-4BD2-B2C2-48996A2D3A6E}"/>
    <cellStyle name="Titulo 2 4 24" xfId="27433" xr:uid="{FF19ECAD-B871-4FCF-9DBD-2F4D18559C2A}"/>
    <cellStyle name="Titulo 2 4 25" xfId="26042" xr:uid="{CE2C4315-1116-4B08-8AD4-E0FE4EA8FE1F}"/>
    <cellStyle name="Titulo 2 4 26" xfId="29975" xr:uid="{AEDB5C4A-A864-4331-BE85-A8B40975C738}"/>
    <cellStyle name="Titulo 2 4 3" xfId="13504" xr:uid="{CFE277B0-4E55-4A8B-B958-8405DE41C20D}"/>
    <cellStyle name="Título 2 4 3" xfId="6447" xr:uid="{8AE9F3BC-1D0C-4D79-9677-2B903D226269}"/>
    <cellStyle name="Título 2 4 3 2" xfId="13508" xr:uid="{F2B9AC71-491E-448F-A0EC-4F51AB0D47FA}"/>
    <cellStyle name="Titulo 2 4 4" xfId="15629" xr:uid="{BA8F8353-3806-4324-9547-075991EA35EA}"/>
    <cellStyle name="Título 2 4 4" xfId="4022" xr:uid="{3F171B91-36E8-45DD-BD9D-347039BA6F5C}"/>
    <cellStyle name="Titulo 2 4 4 2" xfId="22487" xr:uid="{B81B9E60-1CA5-48A0-AE06-5A8C303EA3A8}"/>
    <cellStyle name="Título 2 4 4 2" xfId="13509" xr:uid="{717C725A-2F11-4292-8640-7DB495B12856}"/>
    <cellStyle name="Titulo 2 4 4 3" xfId="29437" xr:uid="{10C4AD08-8FEC-4E7D-87BA-B68BB2802B25}"/>
    <cellStyle name="Título 2 4 4 3" xfId="24333" xr:uid="{26C3E53A-66A3-4919-941C-ED427261A658}"/>
    <cellStyle name="Titulo 2 4 4 4" xfId="32601" xr:uid="{2649C658-0D92-4812-830C-7E485D1A60CC}"/>
    <cellStyle name="Título 2 4 4 4" xfId="27483" xr:uid="{8440E99C-6AF8-4394-B64C-D3711C1CC69A}"/>
    <cellStyle name="Titulo 2 4 5" xfId="16490" xr:uid="{424DB65F-8C0E-4B3F-B61F-462F3A0DDC9A}"/>
    <cellStyle name="Título 2 4 5" xfId="13505" xr:uid="{D310E26B-9B48-4B71-B486-00B2037471D2}"/>
    <cellStyle name="Titulo 2 4 5 2" xfId="22635" xr:uid="{3F8B2277-8192-4584-89AE-6FFDEB6B9E7E}"/>
    <cellStyle name="Titulo 2 4 5 3" xfId="29571" xr:uid="{F82F6949-3492-4F86-A8B3-EE2FF323DA06}"/>
    <cellStyle name="Titulo 2 4 5 4" xfId="33459" xr:uid="{4ED3CFE0-C033-46E8-AA4E-1C3393B5B1D7}"/>
    <cellStyle name="Titulo 2 4 6" xfId="15682" xr:uid="{F21A33D8-8D6F-4AAC-BEFA-0F660BB4E943}"/>
    <cellStyle name="Título 2 4 6" xfId="19020" xr:uid="{41E9215A-8511-4A51-B925-230F1C290630}"/>
    <cellStyle name="Titulo 2 4 6 2" xfId="18352" xr:uid="{80AC4CC6-0E57-4539-8FD7-6AB1BA9E7A89}"/>
    <cellStyle name="Titulo 2 4 6 3" xfId="29462" xr:uid="{6C1BEB29-F603-4651-8AFD-4AA83A22D4A3}"/>
    <cellStyle name="Titulo 2 4 6 4" xfId="32654" xr:uid="{F92FE726-DE4F-4C4C-846E-66B15A79C952}"/>
    <cellStyle name="Titulo 2 4 7" xfId="16558" xr:uid="{4B1680F1-9F95-499A-AC31-BC9B5B969C25}"/>
    <cellStyle name="Título 2 4 7" xfId="19664" xr:uid="{E09AC9E4-088E-4EFE-B216-73A48D7189F9}"/>
    <cellStyle name="Titulo 2 4 7 2" xfId="19945" xr:uid="{EE3A1CBF-6A9B-4224-B17C-7A84D1517F83}"/>
    <cellStyle name="Titulo 2 4 7 3" xfId="29604" xr:uid="{43751FA9-3AB8-4E40-84C1-55966A185851}"/>
    <cellStyle name="Titulo 2 4 7 4" xfId="33527" xr:uid="{5B23C2AC-41E2-48AE-B5CF-35CEF1FC0650}"/>
    <cellStyle name="Titulo 2 4 8" xfId="15784" xr:uid="{00E4F1AB-2F6E-4C78-B3CB-5301AB2EAEF1}"/>
    <cellStyle name="Título 2 4 8" xfId="21135" xr:uid="{748AEDAB-7217-4C20-8F3F-A14343A15626}"/>
    <cellStyle name="Titulo 2 4 8 2" xfId="19062" xr:uid="{6F58984F-5CE7-4AFA-A294-D4C43B313357}"/>
    <cellStyle name="Titulo 2 4 8 3" xfId="29499" xr:uid="{0E91DF48-0347-4EE0-B8D6-4AE6E2AEA8C7}"/>
    <cellStyle name="Titulo 2 4 8 4" xfId="32756" xr:uid="{2DC2845E-97EE-43A2-A5E0-99C33F6AF20C}"/>
    <cellStyle name="Titulo 2 4 9" xfId="16659" xr:uid="{49BE3C5B-1620-4BBE-9BA1-E0ABD1762304}"/>
    <cellStyle name="Título 2 4 9" xfId="23830" xr:uid="{C1AD5EBD-02EF-4A99-9CA4-55CDC21021F7}"/>
    <cellStyle name="Titulo 2 4 9 2" xfId="23469" xr:uid="{34482BF3-8229-43A0-A155-F097670ECA2D}"/>
    <cellStyle name="Titulo 2 4 9 3" xfId="29639" xr:uid="{FD90889A-9FF7-47B5-BFAB-6B938D7EBAC9}"/>
    <cellStyle name="Titulo 2 4 9 4" xfId="33628" xr:uid="{EC58F447-EE3C-40B7-B366-9BA66D5E0783}"/>
    <cellStyle name="Titulo 2 40" xfId="8129" xr:uid="{4D289A08-9954-4BD7-8CDF-490CA3ECBAB0}"/>
    <cellStyle name="Título 2 40" xfId="8007" xr:uid="{A6F25197-78CD-41AF-B470-A3C4067B2765}"/>
    <cellStyle name="Titulo 2 40 10" xfId="15910" xr:uid="{466C1EAA-C8AA-4F4B-8714-4113E06FD3A3}"/>
    <cellStyle name="Título 2 40 10" xfId="27551" xr:uid="{7275FE6F-065E-4C4B-A975-C7941F0AA448}"/>
    <cellStyle name="Titulo 2 40 10 2" xfId="19903" xr:uid="{275D0374-1342-46B2-859A-7B1D23137732}"/>
    <cellStyle name="Titulo 2 40 10 3" xfId="32882" xr:uid="{A402A664-EA58-4168-8A05-2A93E193EFB2}"/>
    <cellStyle name="Titulo 2 40 11" xfId="16789" xr:uid="{6E34ABE9-48D9-48E7-83EC-9C1503AD21D0}"/>
    <cellStyle name="Titulo 2 40 11 2" xfId="27758" xr:uid="{B711902E-08F7-49F5-A259-48C867780E98}"/>
    <cellStyle name="Titulo 2 40 11 3" xfId="33758" xr:uid="{459B2000-48FD-4DAF-9871-BBCE38812D0B}"/>
    <cellStyle name="Titulo 2 40 12" xfId="16091" xr:uid="{73385289-A1A8-4A23-B954-2CAFC9E98F5A}"/>
    <cellStyle name="Titulo 2 40 12 2" xfId="19917" xr:uid="{3CF6A64D-54F7-410B-BAF1-D571B3E529A5}"/>
    <cellStyle name="Titulo 2 40 12 3" xfId="33063" xr:uid="{849D0C1E-1EA3-4E78-A630-3FD7A596B6D4}"/>
    <cellStyle name="Titulo 2 40 13" xfId="16926" xr:uid="{3D74D452-EF98-4D49-9894-88E9E82C9206}"/>
    <cellStyle name="Titulo 2 40 13 2" xfId="27895" xr:uid="{C3FA35AE-77C8-4BA2-96DB-C9FCE501B23F}"/>
    <cellStyle name="Titulo 2 40 13 3" xfId="33895" xr:uid="{C33DA357-6C37-4907-82D2-C7EFAB048200}"/>
    <cellStyle name="Titulo 2 40 14" xfId="16243" xr:uid="{FEEF9977-76B6-4972-A2C0-2935B0457B28}"/>
    <cellStyle name="Titulo 2 40 14 2" xfId="21250" xr:uid="{9891CA1F-553C-4F7E-ACBA-27B4775C3D98}"/>
    <cellStyle name="Titulo 2 40 14 3" xfId="33215" xr:uid="{CB0A0219-79FE-46DB-A785-3EE126BF13BF}"/>
    <cellStyle name="Titulo 2 40 15" xfId="17087" xr:uid="{EA09B4B8-9CF1-47B2-9C8D-EC6A81A2B9B8}"/>
    <cellStyle name="Titulo 2 40 15 2" xfId="28056" xr:uid="{7332F05D-4870-4E94-ADF3-20FE4348463D}"/>
    <cellStyle name="Titulo 2 40 15 3" xfId="34056" xr:uid="{FF5AF595-5506-4EDF-81CD-BA7B8311D5F1}"/>
    <cellStyle name="Titulo 2 40 16" xfId="18048" xr:uid="{2BA0E3EE-E591-4E40-B562-126FD678043A}"/>
    <cellStyle name="Titulo 2 40 16 2" xfId="28966" xr:uid="{8F4223D7-D75D-4707-AB71-CBA62E39642A}"/>
    <cellStyle name="Titulo 2 40 16 3" xfId="34971" xr:uid="{5A691DBE-EECB-4B17-B499-389FC2D48926}"/>
    <cellStyle name="Titulo 2 40 17" xfId="17821" xr:uid="{6E11F648-5602-4375-9322-46EB268D84BB}"/>
    <cellStyle name="Titulo 2 40 17 2" xfId="28790" xr:uid="{37630511-64F9-4004-8C04-D5275EB57AB2}"/>
    <cellStyle name="Titulo 2 40 17 3" xfId="34790" xr:uid="{2AF3A01D-FBD6-4769-8D0D-B0D032B11D8E}"/>
    <cellStyle name="Titulo 2 40 18" xfId="22298" xr:uid="{48EB6474-1C94-45FC-9758-DAF60B139464}"/>
    <cellStyle name="Titulo 2 40 19" xfId="23114" xr:uid="{DA5BCF72-4BF7-4CAF-BD24-A3F55B92ECE6}"/>
    <cellStyle name="Titulo 2 40 2" xfId="8680" xr:uid="{61C731E5-68B5-4E9A-9834-F74E4F597530}"/>
    <cellStyle name="Título 2 40 2" xfId="13511" xr:uid="{8C03FD26-1345-4522-82C1-EB97756BBCD5}"/>
    <cellStyle name="Titulo 2 40 2 10" xfId="16098" xr:uid="{ACFDE304-EDEC-4A39-B20F-F7457947D61C}"/>
    <cellStyle name="Titulo 2 40 2 10 2" xfId="23508" xr:uid="{D7124355-BC4E-4B32-8EDC-0A0D24CD59C7}"/>
    <cellStyle name="Titulo 2 40 2 10 3" xfId="33070" xr:uid="{5FADD836-6B17-46DE-B2E2-C358F27B5BF4}"/>
    <cellStyle name="Titulo 2 40 2 11" xfId="16927" xr:uid="{FCFA0099-25BE-4E7E-968C-DA562C06A8E6}"/>
    <cellStyle name="Titulo 2 40 2 11 2" xfId="27896" xr:uid="{D878044E-9D49-49B0-9EEC-9831F0F0EFCD}"/>
    <cellStyle name="Titulo 2 40 2 11 3" xfId="33896" xr:uid="{C2C71BEC-61B7-42E5-9D65-E3CA12BF8D36}"/>
    <cellStyle name="Titulo 2 40 2 12" xfId="16247" xr:uid="{CC807F56-717C-4946-A8E2-D6D95CC31801}"/>
    <cellStyle name="Titulo 2 40 2 12 2" xfId="22603" xr:uid="{AF764370-A648-48F0-97EA-3A970E0E94D7}"/>
    <cellStyle name="Titulo 2 40 2 12 3" xfId="33219" xr:uid="{DC49F290-61A9-49C2-BEDE-4F678B77E69F}"/>
    <cellStyle name="Titulo 2 40 2 13" xfId="17088" xr:uid="{DCB53479-EBA5-4D7B-B4BF-3762D160E012}"/>
    <cellStyle name="Titulo 2 40 2 13 2" xfId="28057" xr:uid="{75682DBF-1264-4B65-A8B9-43539A6E470A}"/>
    <cellStyle name="Titulo 2 40 2 13 3" xfId="34057" xr:uid="{1A156662-F470-4E9B-8E48-79EF971A6816}"/>
    <cellStyle name="Titulo 2 40 2 14" xfId="18049" xr:uid="{2F6ABCE3-F4D3-43E3-9CD7-403D04E8D6A7}"/>
    <cellStyle name="Titulo 2 40 2 14 2" xfId="28967" xr:uid="{3E0C16E3-FA31-4DAD-9679-D3FD13CE6C01}"/>
    <cellStyle name="Titulo 2 40 2 14 3" xfId="34972" xr:uid="{38C133CB-91C0-4790-B63D-487BF3108F03}"/>
    <cellStyle name="Titulo 2 40 2 15" xfId="17820" xr:uid="{E7C669E4-FD80-4C28-B956-FBE9F939B56D}"/>
    <cellStyle name="Titulo 2 40 2 15 2" xfId="28789" xr:uid="{E6300ACA-2E95-44CA-97A4-7FC4BA323117}"/>
    <cellStyle name="Titulo 2 40 2 15 3" xfId="34789" xr:uid="{DDA61FF1-EAE6-4AB7-A56C-1A76FE9931F2}"/>
    <cellStyle name="Titulo 2 40 2 16" xfId="19712" xr:uid="{553B605A-4791-41A5-95B2-EC061D073E9B}"/>
    <cellStyle name="Titulo 2 40 2 16 2" xfId="35667" xr:uid="{95A6F385-78D8-45F8-B9E1-CF9769FA08F7}"/>
    <cellStyle name="Titulo 2 40 2 2" xfId="15640" xr:uid="{9D28CEC2-825C-4FD7-A35F-8695B1F13EF6}"/>
    <cellStyle name="Titulo 2 40 2 2 2" xfId="23515" xr:uid="{C627CA50-0176-4BAA-87DF-906395E4A24B}"/>
    <cellStyle name="Titulo 2 40 2 2 3" xfId="32612" xr:uid="{8D0CFA89-7845-49A7-8741-425F42497D11}"/>
    <cellStyle name="Titulo 2 40 2 3" xfId="16499" xr:uid="{09ACBA23-3718-4F52-BC21-3BB6F7EA6D7C}"/>
    <cellStyle name="Titulo 2 40 2 3 2" xfId="22637" xr:uid="{1ACA3668-E309-4160-BC5C-BD22EEE08794}"/>
    <cellStyle name="Titulo 2 40 2 3 3" xfId="33468" xr:uid="{FB7356CF-741D-4370-BF4D-91BA09535C33}"/>
    <cellStyle name="Titulo 2 40 2 4" xfId="15699" xr:uid="{B7D0FBC2-90F6-4D26-9289-8719D997BF18}"/>
    <cellStyle name="Titulo 2 40 2 4 2" xfId="23542" xr:uid="{20F2FC95-40BA-4D0D-ABD4-D33B751FDE88}"/>
    <cellStyle name="Titulo 2 40 2 4 3" xfId="32671" xr:uid="{86DE2518-B046-447B-B84C-3095FD9AD70B}"/>
    <cellStyle name="Titulo 2 40 2 5" xfId="16572" xr:uid="{F4BC1EE1-D82C-453E-9B21-A098332D5956}"/>
    <cellStyle name="Titulo 2 40 2 5 2" xfId="18780" xr:uid="{386C9F67-50DB-48F5-A205-97A244191D3C}"/>
    <cellStyle name="Titulo 2 40 2 5 3" xfId="33541" xr:uid="{264B119E-92D8-41E8-B2E8-A1F89DA050F3}"/>
    <cellStyle name="Titulo 2 40 2 6" xfId="15795" xr:uid="{467AC82A-4E58-4B21-AE5F-CBC9D7FCC342}"/>
    <cellStyle name="Titulo 2 40 2 6 2" xfId="21010" xr:uid="{26A4FB01-3C40-4734-AFDF-3D1125163A01}"/>
    <cellStyle name="Titulo 2 40 2 6 3" xfId="32767" xr:uid="{5955CB6F-7090-452E-9833-FDEA0CD1472E}"/>
    <cellStyle name="Titulo 2 40 2 7" xfId="16671" xr:uid="{7DD0F643-CD21-4F56-A168-CA54411C7FE6}"/>
    <cellStyle name="Titulo 2 40 2 7 2" xfId="20747" xr:uid="{92BE8B39-E2D4-4E51-A906-17F147419621}"/>
    <cellStyle name="Titulo 2 40 2 7 3" xfId="33640" xr:uid="{B3B2A31B-F3EC-47DF-99E6-D427E73ABA39}"/>
    <cellStyle name="Titulo 2 40 2 8" xfId="15911" xr:uid="{851E4F57-7463-4919-B27E-2A53E695B031}"/>
    <cellStyle name="Titulo 2 40 2 8 2" xfId="19224" xr:uid="{9AB85C69-7C3C-4582-8A5C-EF02FDE4DD4C}"/>
    <cellStyle name="Titulo 2 40 2 8 3" xfId="32883" xr:uid="{62CD23A2-FD85-4E20-B4C0-EC05D7540A45}"/>
    <cellStyle name="Titulo 2 40 2 9" xfId="16790" xr:uid="{90EEF098-2F87-4EDD-82BF-C904D92E85DC}"/>
    <cellStyle name="Titulo 2 40 2 9 2" xfId="27759" xr:uid="{833E54BD-3AEB-47CC-9D17-21550C3F2537}"/>
    <cellStyle name="Titulo 2 40 2 9 3" xfId="33759" xr:uid="{12CE57A6-6CEA-4087-A9FA-64B6FCE69283}"/>
    <cellStyle name="Titulo 2 40 20" xfId="20880" xr:uid="{E9374E41-5FA0-45EE-B07B-170FDD0FD0EA}"/>
    <cellStyle name="Titulo 2 40 21" xfId="25532" xr:uid="{AF30D6AD-F7A2-4FB0-A4E2-9CBA222104E8}"/>
    <cellStyle name="Titulo 2 40 21 2" xfId="26276" xr:uid="{561812A4-DA68-4F6E-95C2-2C87CAA60E99}"/>
    <cellStyle name="Titulo 2 40 21 3" xfId="36813" xr:uid="{5D8C2C44-AFE5-4D3D-B853-09F6AF7FDE9F}"/>
    <cellStyle name="Titulo 2 40 22" xfId="24359" xr:uid="{B10D3D6A-AB69-431F-B046-86CD24B6B246}"/>
    <cellStyle name="Titulo 2 40 22 2" xfId="26778" xr:uid="{B481DF6D-7A0A-4573-B039-7AC1B9FC2081}"/>
    <cellStyle name="Titulo 2 40 22 2 2" xfId="37571" xr:uid="{245F86E6-A1FD-47E5-83ED-8E5C8BCC6B0E}"/>
    <cellStyle name="Titulo 2 40 23" xfId="19266" xr:uid="{C6FB3087-7ED3-41AF-8BA0-E5611D868C43}"/>
    <cellStyle name="Titulo 2 40 24" xfId="26322" xr:uid="{293112EC-5C60-41E9-9D0A-B73E77003320}"/>
    <cellStyle name="Titulo 2 40 25" xfId="26749" xr:uid="{3904B9D7-65B4-4CD4-8B70-9581A4D3E630}"/>
    <cellStyle name="Titulo 2 40 26" xfId="29928" xr:uid="{DD2A198E-899C-4E69-9EDE-1B0142633BEC}"/>
    <cellStyle name="Titulo 2 40 3" xfId="13510" xr:uid="{C58B90E6-AD53-4719-B32F-B2A87B9853E0}"/>
    <cellStyle name="Título 2 40 3" xfId="22299" xr:uid="{4E02718F-3AA7-4D29-BABB-071F1C3CA871}"/>
    <cellStyle name="Titulo 2 40 4" xfId="15639" xr:uid="{8F8A9C45-9BBB-4220-8D38-39E1E99BC877}"/>
    <cellStyle name="Título 2 40 4" xfId="23115" xr:uid="{9BD22DB4-EEEC-472A-BBF9-7D3B80499795}"/>
    <cellStyle name="Titulo 2 40 4 2" xfId="20723" xr:uid="{83920FE2-ABCA-49D0-9714-94388ADBE9F8}"/>
    <cellStyle name="Titulo 2 40 4 3" xfId="29443" xr:uid="{C155B0A5-E17F-469B-8246-94797F8190CF}"/>
    <cellStyle name="Titulo 2 40 4 4" xfId="32611" xr:uid="{E5D9B736-9B63-4CB2-A39A-FDCF5E5229AF}"/>
    <cellStyle name="Titulo 2 40 5" xfId="16497" xr:uid="{810E6066-4FED-49CB-9E74-675777ABAE47}"/>
    <cellStyle name="Título 2 40 5" xfId="19420" xr:uid="{B8A77E79-8F54-4D37-834C-7148954B28A7}"/>
    <cellStyle name="Titulo 2 40 5 2" xfId="19432" xr:uid="{59D713BC-A795-4FB7-BB9D-CC464F305AE6}"/>
    <cellStyle name="Titulo 2 40 5 3" xfId="29575" xr:uid="{B82EBF06-FA5A-40E1-AB6A-62BE3DB4F3FD}"/>
    <cellStyle name="Titulo 2 40 5 4" xfId="33466" xr:uid="{B69EA41E-B421-453C-B740-10197D866E0E}"/>
    <cellStyle name="Titulo 2 40 6" xfId="15693" xr:uid="{12F5026B-DDF0-4A95-8D3D-C16A133595C8}"/>
    <cellStyle name="Título 2 40 6" xfId="25450" xr:uid="{91743596-52FC-428A-A92D-3B3F250A281A}"/>
    <cellStyle name="Titulo 2 40 6 2" xfId="21013" xr:uid="{37A2DAF2-44D0-4636-9138-FDFA63262A42}"/>
    <cellStyle name="Titulo 2 40 6 3" xfId="29465" xr:uid="{34EF64F1-2305-434A-BC10-6CC0FF40F298}"/>
    <cellStyle name="Titulo 2 40 6 4" xfId="32665" xr:uid="{42E3CBCD-E94E-497D-AD9C-BA65EB452FB9}"/>
    <cellStyle name="Titulo 2 40 7" xfId="16570" xr:uid="{1A2A255B-DC19-4B83-BAF8-D195611D2CB9}"/>
    <cellStyle name="Título 2 40 7" xfId="24751" xr:uid="{ADB81007-E042-4235-B808-22D88730D08D}"/>
    <cellStyle name="Titulo 2 40 7 2" xfId="20911" xr:uid="{34D5844C-0F6B-4F8A-8CA7-73186C30E930}"/>
    <cellStyle name="Titulo 2 40 7 3" xfId="29607" xr:uid="{52F0C271-FDCC-42DA-94E9-9153323A9760}"/>
    <cellStyle name="Titulo 2 40 7 4" xfId="33539" xr:uid="{25ECEC25-20F3-455B-A3BB-4E3139A93D59}"/>
    <cellStyle name="Titulo 2 40 8" xfId="15794" xr:uid="{D3F416C9-812E-4AB5-95DF-9439BD8214F2}"/>
    <cellStyle name="Título 2 40 8" xfId="21261" xr:uid="{D5C5DFE1-B6B1-4410-B59A-A8BDF6E86838}"/>
    <cellStyle name="Titulo 2 40 8 2" xfId="21382" xr:uid="{98FAC345-A1AB-43E9-8965-1611D10B798D}"/>
    <cellStyle name="Titulo 2 40 8 3" xfId="29501" xr:uid="{906DA04D-E328-4380-8429-229F8DEDE9F6}"/>
    <cellStyle name="Titulo 2 40 8 4" xfId="32766" xr:uid="{95393201-8DC6-427E-942A-5E6A65F78D26}"/>
    <cellStyle name="Titulo 2 40 9" xfId="16669" xr:uid="{1A69B6FE-736B-4D0B-B0A7-F82C10D874B0}"/>
    <cellStyle name="Título 2 40 9" xfId="18325" xr:uid="{16DABD67-21BE-4A67-8DF5-B316B7380121}"/>
    <cellStyle name="Titulo 2 40 9 2" xfId="18382" xr:uid="{76C14DA1-90F7-4A23-8BD8-5719F286C304}"/>
    <cellStyle name="Titulo 2 40 9 3" xfId="29642" xr:uid="{91B4B9A7-B87C-464A-95F5-C990408FA892}"/>
    <cellStyle name="Titulo 2 40 9 4" xfId="33638" xr:uid="{32DCFBBF-FF2A-4F0E-94D0-2135ED304E48}"/>
    <cellStyle name="Titulo 2 41" xfId="8261" xr:uid="{998FAB52-BD2C-449F-ADAA-890B94BBB35A}"/>
    <cellStyle name="Título 2 41" xfId="8234" xr:uid="{90F6C760-F9B6-4D94-887C-088FB7458D8F}"/>
    <cellStyle name="Titulo 2 41 10" xfId="15915" xr:uid="{CA3D0BA7-D617-4014-B298-F6F9B7B0179A}"/>
    <cellStyle name="Título 2 41 10" xfId="27512" xr:uid="{6CB00836-777A-4E6B-8FEB-6958B2DBC557}"/>
    <cellStyle name="Titulo 2 41 10 2" xfId="22035" xr:uid="{8F5A0879-F5F1-410E-B3CA-FFB4ACC96723}"/>
    <cellStyle name="Titulo 2 41 10 3" xfId="32887" xr:uid="{7CD2B5B5-36CD-4499-AE40-DCAE115806DA}"/>
    <cellStyle name="Titulo 2 41 11" xfId="16794" xr:uid="{AE49AC56-EA23-4CFD-BBC1-2C3613905ABA}"/>
    <cellStyle name="Titulo 2 41 11 2" xfId="27763" xr:uid="{98FE477C-AB1A-4784-B0A1-CE8084535607}"/>
    <cellStyle name="Titulo 2 41 11 3" xfId="33763" xr:uid="{40B23DC9-D6EA-4EA5-8F3C-D4263ED50DFC}"/>
    <cellStyle name="Titulo 2 41 12" xfId="16104" xr:uid="{EB428AE7-962C-4505-8FCB-939DF63F2D2D}"/>
    <cellStyle name="Titulo 2 41 12 2" xfId="20385" xr:uid="{47E4DD7B-7FFD-4E3F-A0F4-687BA76F86BA}"/>
    <cellStyle name="Titulo 2 41 12 3" xfId="33076" xr:uid="{9BCE252E-4444-42A2-ACB1-66991FD2CBAA}"/>
    <cellStyle name="Titulo 2 41 13" xfId="16929" xr:uid="{929D7930-3EE8-48A5-83C7-52A16EB62023}"/>
    <cellStyle name="Titulo 2 41 13 2" xfId="27898" xr:uid="{EDCC259C-9954-4DC6-9270-61EF18A72998}"/>
    <cellStyle name="Titulo 2 41 13 3" xfId="33898" xr:uid="{47122A04-02DA-4CDF-90FF-068BA81F6040}"/>
    <cellStyle name="Titulo 2 41 14" xfId="16254" xr:uid="{46ED700E-F006-4DBB-8434-FCE4D563812B}"/>
    <cellStyle name="Titulo 2 41 14 2" xfId="19932" xr:uid="{562EF8DD-EB7C-4942-9F2D-E520CB8144CA}"/>
    <cellStyle name="Titulo 2 41 14 3" xfId="33226" xr:uid="{E97895C6-A084-4CA4-B797-EDEEA345BD31}"/>
    <cellStyle name="Titulo 2 41 15" xfId="17093" xr:uid="{609771A8-582A-448E-BBBC-0D80C968FA06}"/>
    <cellStyle name="Titulo 2 41 15 2" xfId="28062" xr:uid="{99BCC50E-7D13-49A1-B257-F1BF7612E466}"/>
    <cellStyle name="Titulo 2 41 15 3" xfId="34062" xr:uid="{650B7480-4C7A-4D7A-B189-95EE6E58AE67}"/>
    <cellStyle name="Titulo 2 41 16" xfId="18050" xr:uid="{4862C1F7-48CE-409E-B2CB-9AC41F508C86}"/>
    <cellStyle name="Titulo 2 41 16 2" xfId="28968" xr:uid="{7CBA2A3C-0362-4E01-9F7D-3D1BDC48E026}"/>
    <cellStyle name="Titulo 2 41 16 3" xfId="34973" xr:uid="{3809C305-0244-4964-AF22-F2BBCAC91FD5}"/>
    <cellStyle name="Titulo 2 41 17" xfId="17819" xr:uid="{9F82A98E-41AF-4410-9A77-1C62A4C5ACF1}"/>
    <cellStyle name="Titulo 2 41 17 2" xfId="28788" xr:uid="{EC309C37-537E-4D22-B8C0-40286BCD8171}"/>
    <cellStyle name="Titulo 2 41 17 3" xfId="34788" xr:uid="{19D2E8A4-F7D1-40D4-8127-AA34F37374CC}"/>
    <cellStyle name="Titulo 2 41 18" xfId="22300" xr:uid="{4F09636F-324E-4CE1-BA87-0120B3A5FD4A}"/>
    <cellStyle name="Titulo 2 41 19" xfId="23116" xr:uid="{CA338045-DA0F-436C-B0C1-3677883B08C9}"/>
    <cellStyle name="Titulo 2 41 2" xfId="9384" xr:uid="{9F9AD068-CCEC-4CF8-8955-3C0B06E42B22}"/>
    <cellStyle name="Título 2 41 2" xfId="13513" xr:uid="{6C1C2120-4DCC-4F2A-B53F-A95D17F79408}"/>
    <cellStyle name="Titulo 2 41 2 10" xfId="16109" xr:uid="{6DA3A0D1-3F21-4259-9F6A-C538A33C9C9A}"/>
    <cellStyle name="Titulo 2 41 2 10 2" xfId="21304" xr:uid="{1C23788E-1F1A-4300-8FC8-A6B9C98D959B}"/>
    <cellStyle name="Titulo 2 41 2 10 3" xfId="33081" xr:uid="{D33E73A2-FC09-4C59-9624-61E01422D1D3}"/>
    <cellStyle name="Titulo 2 41 2 11" xfId="16933" xr:uid="{448C0233-0623-4817-BDB7-9BD6FE12E53E}"/>
    <cellStyle name="Titulo 2 41 2 11 2" xfId="27902" xr:uid="{E294F342-20A8-4575-B705-3C4D5A357C02}"/>
    <cellStyle name="Titulo 2 41 2 11 3" xfId="33902" xr:uid="{DA78FA62-F15C-4673-9C2C-591E024A2E73}"/>
    <cellStyle name="Titulo 2 41 2 12" xfId="16257" xr:uid="{0E40C679-8A33-41E7-A2AB-2CF580C7608A}"/>
    <cellStyle name="Titulo 2 41 2 12 2" xfId="22605" xr:uid="{D2682D92-0C5D-49EB-A3DF-95BA78AE2240}"/>
    <cellStyle name="Titulo 2 41 2 12 3" xfId="33229" xr:uid="{347933CB-9D5C-4ADD-AFB8-A3DF07786AE9}"/>
    <cellStyle name="Titulo 2 41 2 13" xfId="17095" xr:uid="{6E773AB8-651A-46DD-B192-2E8F73A9DF71}"/>
    <cellStyle name="Titulo 2 41 2 13 2" xfId="28064" xr:uid="{457F8A8B-B0F5-466E-A889-8B95CA82FD07}"/>
    <cellStyle name="Titulo 2 41 2 13 3" xfId="34064" xr:uid="{ED36D6C6-E61D-40F1-9EDA-D7D3C2C2E8B7}"/>
    <cellStyle name="Titulo 2 41 2 14" xfId="18051" xr:uid="{76BF49B0-7FC6-486A-8B6F-A5BF27108573}"/>
    <cellStyle name="Titulo 2 41 2 14 2" xfId="28969" xr:uid="{7E0AB500-FA5E-4637-BE68-88BF47D2A50D}"/>
    <cellStyle name="Titulo 2 41 2 14 3" xfId="34974" xr:uid="{3584349B-9076-4D45-A0AC-1ADA183E5202}"/>
    <cellStyle name="Titulo 2 41 2 15" xfId="17818" xr:uid="{8C438C96-4D47-4E4C-9DF8-55335BF6CE2F}"/>
    <cellStyle name="Titulo 2 41 2 15 2" xfId="28787" xr:uid="{9C7A2DF0-8582-4A48-BF49-225ECC880A6F}"/>
    <cellStyle name="Titulo 2 41 2 15 3" xfId="34787" xr:uid="{DEDAE899-4AFC-4D9B-A9AC-6DA6468C6EC2}"/>
    <cellStyle name="Titulo 2 41 2 16" xfId="18696" xr:uid="{CBA136AB-54DE-44FE-8C13-405AB7F6C834}"/>
    <cellStyle name="Titulo 2 41 2 16 2" xfId="35277" xr:uid="{B1C2A404-7C1C-46E0-884E-75584E15EB1E}"/>
    <cellStyle name="Titulo 2 41 2 2" xfId="15645" xr:uid="{734BB046-511A-477B-A5C7-C73A851B9461}"/>
    <cellStyle name="Titulo 2 41 2 2 2" xfId="18196" xr:uid="{17D28240-AE1B-40D0-BC35-9F7DBCEF64EB}"/>
    <cellStyle name="Titulo 2 41 2 2 3" xfId="32617" xr:uid="{85302616-3434-4246-B72B-8C12EF03D576}"/>
    <cellStyle name="Titulo 2 41 2 3" xfId="16503" xr:uid="{EFAAC5C0-A53F-4888-9222-C1E269B0CF17}"/>
    <cellStyle name="Titulo 2 41 2 3 2" xfId="22639" xr:uid="{48171639-F3B2-4955-A445-12E8D61EF711}"/>
    <cellStyle name="Titulo 2 41 2 3 3" xfId="33472" xr:uid="{977EADEE-838B-4285-8EFB-2DDD57D9658D}"/>
    <cellStyle name="Titulo 2 41 2 4" xfId="15709" xr:uid="{1D173FCC-017A-4399-88A6-C3C59D96C6A1}"/>
    <cellStyle name="Titulo 2 41 2 4 2" xfId="18590" xr:uid="{936F7D55-DC66-4B1B-8A7A-5544BD9A1FDF}"/>
    <cellStyle name="Titulo 2 41 2 4 3" xfId="32681" xr:uid="{26F132C3-AC42-49EF-86DB-367D1854F559}"/>
    <cellStyle name="Titulo 2 41 2 5" xfId="16578" xr:uid="{AED08FCD-6100-425D-8D56-7DDBC00FB6F5}"/>
    <cellStyle name="Titulo 2 41 2 5 2" xfId="21129" xr:uid="{92614731-C656-4CD8-BA4D-A82E87074ED5}"/>
    <cellStyle name="Titulo 2 41 2 5 3" xfId="33547" xr:uid="{FD7E8FD1-5F38-48DC-9153-53180D35E29D}"/>
    <cellStyle name="Titulo 2 41 2 6" xfId="15803" xr:uid="{AC25D826-62C1-431E-B298-49138F4CD0F1}"/>
    <cellStyle name="Titulo 2 41 2 6 2" xfId="18671" xr:uid="{3A4DF5D6-1EFB-472F-A70F-5D05128D6522}"/>
    <cellStyle name="Titulo 2 41 2 6 3" xfId="32775" xr:uid="{09F2BBD7-49DE-490F-B88D-C2D46712CF66}"/>
    <cellStyle name="Titulo 2 41 2 7" xfId="16678" xr:uid="{C9A0E3DB-26D2-4838-AB2E-E41B319B8367}"/>
    <cellStyle name="Titulo 2 41 2 7 2" xfId="23577" xr:uid="{E5615C42-A9B9-428D-B54A-07F613B67BFF}"/>
    <cellStyle name="Titulo 2 41 2 7 3" xfId="33647" xr:uid="{6AE1FE7D-B84E-44AF-A938-FA7DEA2B3D6F}"/>
    <cellStyle name="Titulo 2 41 2 8" xfId="15917" xr:uid="{B9BD76D1-1B46-4A07-A942-7CCDA241A740}"/>
    <cellStyle name="Titulo 2 41 2 8 2" xfId="22542" xr:uid="{BEA0E5FA-4AE0-4E88-B94C-634CF3CA691C}"/>
    <cellStyle name="Titulo 2 41 2 8 3" xfId="32889" xr:uid="{8B32045F-845C-49A5-B5B2-DF5EB1F28A7F}"/>
    <cellStyle name="Titulo 2 41 2 9" xfId="16796" xr:uid="{F803584D-A635-4AC3-BA5E-A8686F45546E}"/>
    <cellStyle name="Titulo 2 41 2 9 2" xfId="27765" xr:uid="{27C0EE64-477D-438C-AB86-08C6320BBEDA}"/>
    <cellStyle name="Titulo 2 41 2 9 3" xfId="33765" xr:uid="{08F36425-7A78-429F-B17B-D4D6087A59CB}"/>
    <cellStyle name="Titulo 2 41 20" xfId="21026" xr:uid="{BE4D2459-3B2E-4FB7-81FB-7FB4CF91994B}"/>
    <cellStyle name="Titulo 2 41 21" xfId="25618" xr:uid="{2E3EEE0D-9DD0-4AA8-93AA-34EC2E14FD66}"/>
    <cellStyle name="Titulo 2 41 21 2" xfId="20131" xr:uid="{B72CE83A-26FE-416F-AECA-77BB94634B23}"/>
    <cellStyle name="Titulo 2 41 21 3" xfId="36866" xr:uid="{5960883C-C2E8-4FDD-B10D-0D5F6B0C3304}"/>
    <cellStyle name="Titulo 2 41 22" xfId="24060" xr:uid="{B9D94371-9E16-4534-9661-D7F6F47A0472}"/>
    <cellStyle name="Titulo 2 41 22 2" xfId="27466" xr:uid="{7F84F65F-A925-4A38-91AC-F6D502E9F7EF}"/>
    <cellStyle name="Titulo 2 41 22 2 2" xfId="38079" xr:uid="{14DB5F11-CEA1-43B4-9822-38B3E069D2D8}"/>
    <cellStyle name="Titulo 2 41 23" xfId="23293" xr:uid="{1DCE193C-5873-4EFF-8C7D-563E22879764}"/>
    <cellStyle name="Titulo 2 41 24" xfId="19724" xr:uid="{0844B6D2-0E42-43C3-B83C-9613C324CFD4}"/>
    <cellStyle name="Titulo 2 41 25" xfId="26377" xr:uid="{A43E89EA-C7D5-45E6-A7FD-DFF6D0710D73}"/>
    <cellStyle name="Titulo 2 41 26" xfId="29974" xr:uid="{ADAE5566-1F74-4784-A949-F8538272ED11}"/>
    <cellStyle name="Titulo 2 41 3" xfId="13512" xr:uid="{F7AE8B9B-0E91-4BAD-8B80-9EE72C86134F}"/>
    <cellStyle name="Título 2 41 3" xfId="22301" xr:uid="{A511196B-64B3-4CB9-80C5-50CF63D3B58A}"/>
    <cellStyle name="Titulo 2 41 4" xfId="15643" xr:uid="{65297482-926D-48D2-8BAD-E667F9FB90D3}"/>
    <cellStyle name="Título 2 41 4" xfId="23117" xr:uid="{0983F968-3897-4917-BAFF-5D54CE641313}"/>
    <cellStyle name="Titulo 2 41 4 2" xfId="19567" xr:uid="{F21A8868-6372-48B4-A4CD-655D2878FDE2}"/>
    <cellStyle name="Titulo 2 41 4 3" xfId="29444" xr:uid="{70699EB3-123B-40CE-9FCB-78550D5822D4}"/>
    <cellStyle name="Titulo 2 41 4 4" xfId="32615" xr:uid="{992CD1E1-877C-4182-A260-867192653594}"/>
    <cellStyle name="Titulo 2 41 5" xfId="16501" xr:uid="{92E4B461-1B0A-4435-8820-A580E7871FDA}"/>
    <cellStyle name="Título 2 41 5" xfId="22460" xr:uid="{5A6F9EEB-6D5E-4F4F-A774-45EA0E2CA536}"/>
    <cellStyle name="Titulo 2 41 5 2" xfId="19944" xr:uid="{E53BF967-63C2-4BBB-817C-791A253FDFE2}"/>
    <cellStyle name="Titulo 2 41 5 3" xfId="29578" xr:uid="{F3FC36EA-CD63-42B8-9498-C6EC2C705C60}"/>
    <cellStyle name="Titulo 2 41 5 4" xfId="33470" xr:uid="{4100C19E-85DF-4A4E-8579-11012512B441}"/>
    <cellStyle name="Titulo 2 41 6" xfId="15705" xr:uid="{B2D4D55C-9BFD-41FA-BB7F-764C18BDEC18}"/>
    <cellStyle name="Título 2 41 6" xfId="25599" xr:uid="{643569FA-ED54-4A39-9E8E-C2E3EBC96591}"/>
    <cellStyle name="Titulo 2 41 6 2" xfId="23547" xr:uid="{9D4FA1AF-134F-4149-BB25-F901F3C10EC6}"/>
    <cellStyle name="Titulo 2 41 6 3" xfId="29467" xr:uid="{E54A3C03-CF17-47B2-92CB-F1C37B728D35}"/>
    <cellStyle name="Titulo 2 41 6 4" xfId="32677" xr:uid="{75780187-88E2-4EF0-9F62-92DB7A9873CE}"/>
    <cellStyle name="Titulo 2 41 7" xfId="16576" xr:uid="{EF30896C-4207-4A55-A44F-0F86B2A0B4EC}"/>
    <cellStyle name="Título 2 41 7" xfId="23808" xr:uid="{3941A63C-D4B7-40BC-9324-FAD7D2715D2D}"/>
    <cellStyle name="Titulo 2 41 7 2" xfId="20547" xr:uid="{BBDC4BF6-BF8D-41EE-B50F-4CF666AC8E9A}"/>
    <cellStyle name="Titulo 2 41 7 3" xfId="29611" xr:uid="{5F0003D8-5F60-4D18-9E7E-E27D528FC551}"/>
    <cellStyle name="Titulo 2 41 7 4" xfId="33545" xr:uid="{F14E3BED-8624-494E-B3CC-C7B57371542C}"/>
    <cellStyle name="Titulo 2 41 8" xfId="15801" xr:uid="{56283638-8E7B-4C21-8AF0-053D84125207}"/>
    <cellStyle name="Título 2 41 8" xfId="23292" xr:uid="{945F116C-1B5B-4E5D-89EA-6834946D6B92}"/>
    <cellStyle name="Titulo 2 41 8 2" xfId="22024" xr:uid="{C21533D1-E9A1-47D8-95F7-562578A2260A}"/>
    <cellStyle name="Titulo 2 41 8 3" xfId="29505" xr:uid="{8146809C-669A-475F-BC63-EAE16ECCB9ED}"/>
    <cellStyle name="Titulo 2 41 8 4" xfId="32773" xr:uid="{B5E89BDE-75E0-4593-8132-380F1FF45990}"/>
    <cellStyle name="Titulo 2 41 9" xfId="16676" xr:uid="{CFD8676E-2C6C-459A-8867-7FA356F057D4}"/>
    <cellStyle name="Título 2 41 9" xfId="18534" xr:uid="{ECBD18DF-7DD3-4941-93B7-509D53F5DFBE}"/>
    <cellStyle name="Titulo 2 41 9 2" xfId="18903" xr:uid="{31B9CBF4-CE77-4BF2-93D2-7B3219EDE487}"/>
    <cellStyle name="Titulo 2 41 9 3" xfId="29645" xr:uid="{36FB485E-50A0-4C98-8E16-F9AB62B0E872}"/>
    <cellStyle name="Titulo 2 41 9 4" xfId="33645" xr:uid="{B64EE040-5330-4715-A0DD-0B6CBD226E48}"/>
    <cellStyle name="Titulo 2 42" xfId="8225" xr:uid="{E65B5087-FD4E-4346-80D6-089919EE696F}"/>
    <cellStyle name="Título 2 42" xfId="8083" xr:uid="{45A5D746-0D03-46A9-A2A9-973194468359}"/>
    <cellStyle name="Titulo 2 42 10" xfId="15921" xr:uid="{168A09AE-82F9-40B0-9BC0-F2D8E75F470B}"/>
    <cellStyle name="Título 2 42 10" xfId="23643" xr:uid="{DE76475C-3B1E-47DE-A5E1-FEE7E07EA81D}"/>
    <cellStyle name="Titulo 2 42 10 2" xfId="19728" xr:uid="{E9D5BB26-9054-41D4-925B-AAF5B63244A8}"/>
    <cellStyle name="Titulo 2 42 10 3" xfId="32893" xr:uid="{40ADF1E3-D8E5-4069-B1D8-BC71554721B5}"/>
    <cellStyle name="Titulo 2 42 11" xfId="16802" xr:uid="{30C40612-2E75-42B8-8AE7-23478FBB5CAA}"/>
    <cellStyle name="Titulo 2 42 11 2" xfId="27771" xr:uid="{A17FA0B6-ED78-4EA9-8135-30DB4DE45BDF}"/>
    <cellStyle name="Titulo 2 42 11 3" xfId="33771" xr:uid="{FB4362A7-715B-40E3-9DA0-92B4086047FC}"/>
    <cellStyle name="Titulo 2 42 12" xfId="16117" xr:uid="{AAA81C61-AE26-49B2-B8C0-A39BF410A56F}"/>
    <cellStyle name="Titulo 2 42 12 2" xfId="23510" xr:uid="{923303D5-0713-4397-82AF-8E58BD6D8FE9}"/>
    <cellStyle name="Titulo 2 42 12 3" xfId="33089" xr:uid="{F841111E-398D-44C3-87DF-2151FDC38FC5}"/>
    <cellStyle name="Titulo 2 42 13" xfId="16938" xr:uid="{BECE26B3-B305-4C52-9DBF-7203E0EFD50B}"/>
    <cellStyle name="Titulo 2 42 13 2" xfId="27907" xr:uid="{E0B9A14F-ABDF-4E4E-BB6C-6920B6518206}"/>
    <cellStyle name="Titulo 2 42 13 3" xfId="33907" xr:uid="{D367F970-F3BC-4CC3-8379-868ED81EA328}"/>
    <cellStyle name="Titulo 2 42 14" xfId="16264" xr:uid="{D87BC09E-0FA9-4298-9148-31EF22D3FDC3}"/>
    <cellStyle name="Titulo 2 42 14 2" xfId="18655" xr:uid="{D34C3363-539D-4850-8E65-DD1728948247}"/>
    <cellStyle name="Titulo 2 42 14 3" xfId="33236" xr:uid="{A54888D3-F969-400F-9C87-1DE3A8475980}"/>
    <cellStyle name="Titulo 2 42 15" xfId="17102" xr:uid="{D972329E-2D03-4754-ACD9-0AD04E729DAA}"/>
    <cellStyle name="Titulo 2 42 15 2" xfId="28071" xr:uid="{36FECE87-F52F-4A2B-8AA1-13B6513C4CE6}"/>
    <cellStyle name="Titulo 2 42 15 3" xfId="34071" xr:uid="{0E1FCA9C-8FDF-40E8-95AA-914CAC6D3B00}"/>
    <cellStyle name="Titulo 2 42 16" xfId="18052" xr:uid="{7CD23C10-C786-49EC-B717-BC0C8BC55ED2}"/>
    <cellStyle name="Titulo 2 42 16 2" xfId="28970" xr:uid="{B8AA1AFC-B1AF-494E-B3BD-E89F6AA715C2}"/>
    <cellStyle name="Titulo 2 42 16 3" xfId="34975" xr:uid="{EA1E4804-7574-4382-99AD-54E1A8C1C053}"/>
    <cellStyle name="Titulo 2 42 17" xfId="17817" xr:uid="{CEBB3964-3D6A-4439-B98A-61FDBB2F7981}"/>
    <cellStyle name="Titulo 2 42 17 2" xfId="28786" xr:uid="{307D5BB7-B5E2-4F82-9392-6FBFEE87A63E}"/>
    <cellStyle name="Titulo 2 42 17 3" xfId="34786" xr:uid="{C377A408-9B85-41A8-AFCB-9AA9C94A61AF}"/>
    <cellStyle name="Titulo 2 42 18" xfId="22302" xr:uid="{4C0A5195-4D97-46E2-A41F-5AB9E19692A3}"/>
    <cellStyle name="Titulo 2 42 19" xfId="23118" xr:uid="{9D301028-C79A-4B47-8BA6-89B1981B6A0F}"/>
    <cellStyle name="Titulo 2 42 2" xfId="9366" xr:uid="{0C8F6F52-A7B0-4FC9-8203-9CAC70D1C732}"/>
    <cellStyle name="Título 2 42 2" xfId="13515" xr:uid="{88397142-57D2-42C9-BA30-E377791DA0D1}"/>
    <cellStyle name="Titulo 2 42 2 10" xfId="16123" xr:uid="{FF424F58-9530-4875-A202-BEDF290069E5}"/>
    <cellStyle name="Titulo 2 42 2 10 2" xfId="19921" xr:uid="{CEA0AD15-A573-4807-9E01-5705AB362AC5}"/>
    <cellStyle name="Titulo 2 42 2 10 3" xfId="33095" xr:uid="{72693DBD-6800-4EF6-8425-A3D51C7FE582}"/>
    <cellStyle name="Titulo 2 42 2 11" xfId="16941" xr:uid="{69CAB437-1CC6-4B5A-A12E-53F03A545ED9}"/>
    <cellStyle name="Titulo 2 42 2 11 2" xfId="27910" xr:uid="{2F8CD399-9E95-4B4D-AFBC-7C14A8B8D9EE}"/>
    <cellStyle name="Titulo 2 42 2 11 3" xfId="33910" xr:uid="{FCDAE765-B34A-430D-954B-26AAE3C26CD1}"/>
    <cellStyle name="Titulo 2 42 2 12" xfId="16268" xr:uid="{BDC36160-1322-43BE-A793-4784B1C902C2}"/>
    <cellStyle name="Titulo 2 42 2 12 2" xfId="19103" xr:uid="{D8A81440-89E7-4DE4-9240-805EF83052BD}"/>
    <cellStyle name="Titulo 2 42 2 12 3" xfId="33240" xr:uid="{2E84705D-4BAC-439C-BD29-0A75474E4DC4}"/>
    <cellStyle name="Titulo 2 42 2 13" xfId="17104" xr:uid="{B8FCD01E-19FD-433E-95AF-AFC396B48457}"/>
    <cellStyle name="Titulo 2 42 2 13 2" xfId="28073" xr:uid="{4F86C8A0-9F43-48D1-8A93-C57056A91F02}"/>
    <cellStyle name="Titulo 2 42 2 13 3" xfId="34073" xr:uid="{78502BC1-452A-497C-8CBE-CDD941BF499A}"/>
    <cellStyle name="Titulo 2 42 2 14" xfId="18053" xr:uid="{4EF55CDB-0FC4-415B-8F07-AE5B23E8555E}"/>
    <cellStyle name="Titulo 2 42 2 14 2" xfId="28971" xr:uid="{1F18B037-458C-4769-9F2E-6FAC37AC12D4}"/>
    <cellStyle name="Titulo 2 42 2 14 3" xfId="34976" xr:uid="{33FB9785-361A-468F-81B4-BDF0F63BD679}"/>
    <cellStyle name="Titulo 2 42 2 15" xfId="17816" xr:uid="{C00C3BD2-CD48-4036-ADB9-C9DEC920CCEA}"/>
    <cellStyle name="Titulo 2 42 2 15 2" xfId="28785" xr:uid="{0D1C1C44-D812-4B0B-86CF-EA2C886EAF6D}"/>
    <cellStyle name="Titulo 2 42 2 15 3" xfId="34785" xr:uid="{A589E2C2-8A6D-4357-83C6-4A2BAEF6071A}"/>
    <cellStyle name="Titulo 2 42 2 16" xfId="26453" xr:uid="{BA64E943-A053-4C55-83E8-61A2F382DEC9}"/>
    <cellStyle name="Titulo 2 42 2 16 2" xfId="37420" xr:uid="{B597AB34-9189-4F49-88FD-A2DDC8FD9E5A}"/>
    <cellStyle name="Titulo 2 42 2 2" xfId="15649" xr:uid="{8C82B36C-589F-4BFD-82FA-9E29EF265C0D}"/>
    <cellStyle name="Titulo 2 42 2 2 2" xfId="18584" xr:uid="{8616575A-8943-48CF-987E-8A59C2452527}"/>
    <cellStyle name="Titulo 2 42 2 2 3" xfId="32621" xr:uid="{DFC10E2B-D228-47BF-90D8-0D13B2A350EB}"/>
    <cellStyle name="Titulo 2 42 2 3" xfId="16507" xr:uid="{A438A0E3-B9C9-4336-8611-57652DD7C332}"/>
    <cellStyle name="Titulo 2 42 2 3 2" xfId="20970" xr:uid="{D5C8817C-5947-4DA1-96EC-8EC300514DE2}"/>
    <cellStyle name="Titulo 2 42 2 3 3" xfId="33476" xr:uid="{E1D28B08-7570-473E-AEF1-832783419F5C}"/>
    <cellStyle name="Titulo 2 42 2 4" xfId="15713" xr:uid="{52FE6031-95C8-48F8-90F6-7C937D1B8430}"/>
    <cellStyle name="Titulo 2 42 2 4 2" xfId="18517" xr:uid="{96E0B29E-0644-4EF6-AC5D-1E30F2337CF8}"/>
    <cellStyle name="Titulo 2 42 2 4 3" xfId="32685" xr:uid="{DA03EC28-67F3-4093-9DF8-5BC2F06EB7A9}"/>
    <cellStyle name="Titulo 2 42 2 5" xfId="16585" xr:uid="{1535A9FA-414F-48CA-993B-4CA35A499CC9}"/>
    <cellStyle name="Titulo 2 42 2 5 2" xfId="20990" xr:uid="{7017AFCB-1511-47AE-8A8F-206F8C42CCAE}"/>
    <cellStyle name="Titulo 2 42 2 5 3" xfId="33554" xr:uid="{757DB6E6-D965-42FD-9042-B2AF46EAA644}"/>
    <cellStyle name="Titulo 2 42 2 6" xfId="15808" xr:uid="{3E305829-0870-4517-94F2-23BE76189432}"/>
    <cellStyle name="Titulo 2 42 2 6 2" xfId="18900" xr:uid="{B4723676-6602-4720-B347-7FB3B35C5244}"/>
    <cellStyle name="Titulo 2 42 2 6 3" xfId="32780" xr:uid="{FE00AC1F-DDA2-402A-A644-9DC9412C2E34}"/>
    <cellStyle name="Titulo 2 42 2 7" xfId="16684" xr:uid="{9E64FA68-149F-4518-8F1D-3F54579384A8}"/>
    <cellStyle name="Titulo 2 42 2 7 2" xfId="21160" xr:uid="{96B39762-4EBE-48C3-BED5-73E569165EDA}"/>
    <cellStyle name="Titulo 2 42 2 7 3" xfId="33653" xr:uid="{619C0144-2D6E-4B0B-AFF2-56A52844E8AF}"/>
    <cellStyle name="Titulo 2 42 2 8" xfId="15923" xr:uid="{E3E47D16-4CCB-4A50-A28B-67772A3E0037}"/>
    <cellStyle name="Titulo 2 42 2 8 2" xfId="19904" xr:uid="{64F181C9-5E67-4C5D-A12C-1B5C74B43452}"/>
    <cellStyle name="Titulo 2 42 2 8 3" xfId="32895" xr:uid="{5DC29D11-3F64-4C44-9485-B72BDF0E88F2}"/>
    <cellStyle name="Titulo 2 42 2 9" xfId="16806" xr:uid="{131E63E1-0048-4186-9782-D3ED3295707C}"/>
    <cellStyle name="Titulo 2 42 2 9 2" xfId="27775" xr:uid="{1F3A0944-BBB3-4537-A8BC-EE15E2C990F8}"/>
    <cellStyle name="Titulo 2 42 2 9 3" xfId="33775" xr:uid="{23F3D2DD-4D8A-4FB5-B7BC-3CC2B483CD99}"/>
    <cellStyle name="Titulo 2 42 20" xfId="19044" xr:uid="{18B33293-1B50-4B3B-8EA0-9115FF243E7E}"/>
    <cellStyle name="Titulo 2 42 21" xfId="25592" xr:uid="{49C27CE0-B338-4112-A0D6-1448D3536A41}"/>
    <cellStyle name="Titulo 2 42 21 2" xfId="26264" xr:uid="{6CB68501-8E54-4D97-ABB5-A9F8579769D7}"/>
    <cellStyle name="Titulo 2 42 21 3" xfId="36853" xr:uid="{A80B0DC7-6C92-4B4D-8BE4-F3C3644FBABC}"/>
    <cellStyle name="Titulo 2 42 22" xfId="27385" xr:uid="{5E156591-C3B3-46A6-9844-82E0D5EAD0AC}"/>
    <cellStyle name="Titulo 2 42 22 2" xfId="29743" xr:uid="{916F2BAF-8A59-412F-B72A-AFCEAE623DCE}"/>
    <cellStyle name="Titulo 2 42 22 2 2" xfId="38398" xr:uid="{7EE4FD48-B2C2-47EC-B595-0023B02764D3}"/>
    <cellStyle name="Titulo 2 42 23" xfId="21758" xr:uid="{91996D57-62D4-4B46-99D5-2A998F34024C}"/>
    <cellStyle name="Titulo 2 42 24" xfId="19218" xr:uid="{EAEBCD5F-2614-49E8-B916-8019700F4CF9}"/>
    <cellStyle name="Titulo 2 42 25" xfId="26748" xr:uid="{B7A8785B-240C-421A-973D-918B301B71D9}"/>
    <cellStyle name="Titulo 2 42 26" xfId="29961" xr:uid="{E58D24AB-A4FD-401A-B499-DDD641231C8B}"/>
    <cellStyle name="Titulo 2 42 3" xfId="13514" xr:uid="{4E3172CB-9299-4D37-841E-95EE120CA4F2}"/>
    <cellStyle name="Título 2 42 3" xfId="22303" xr:uid="{D450FAD2-980F-4C1F-9EE4-73440AD6F4D3}"/>
    <cellStyle name="Titulo 2 42 4" xfId="15647" xr:uid="{0C4497FE-D660-444B-8456-A74603E7C312}"/>
    <cellStyle name="Título 2 42 4" xfId="23119" xr:uid="{FA9EB2A6-B7BF-40FC-8558-C9E7ECCA6C5D}"/>
    <cellStyle name="Titulo 2 42 4 2" xfId="19967" xr:uid="{02FC355F-90B9-4274-A7EF-CCA22B5469B9}"/>
    <cellStyle name="Titulo 2 42 4 3" xfId="29447" xr:uid="{C10137F8-23E3-48CA-9F4E-E0DF302C7AE9}"/>
    <cellStyle name="Titulo 2 42 4 4" xfId="32619" xr:uid="{718885AB-568B-4AF0-815C-A08408CF73C3}"/>
    <cellStyle name="Titulo 2 42 5" xfId="16505" xr:uid="{0ED8AB14-D4E7-4283-9AD0-B59A7BFD2D33}"/>
    <cellStyle name="Título 2 42 5" xfId="19045" xr:uid="{DB186A43-FFA8-4841-863D-565D17723012}"/>
    <cellStyle name="Titulo 2 42 5 2" xfId="21155" xr:uid="{ACDBB480-A805-4A1A-B87C-7CD2240B3CA8}"/>
    <cellStyle name="Titulo 2 42 5 3" xfId="29579" xr:uid="{9E3278AC-5E13-4C85-9425-AD51A3556E4C}"/>
    <cellStyle name="Titulo 2 42 5 4" xfId="33474" xr:uid="{6F70AD1F-1B77-427C-ACBC-99D9CEABAD13}"/>
    <cellStyle name="Titulo 2 42 6" xfId="15711" xr:uid="{26477B12-65EC-4E6B-842F-BE3B0A8D3399}"/>
    <cellStyle name="Título 2 42 6" xfId="25508" xr:uid="{1A767D4C-2B64-43AC-B4CF-EE30385E537E}"/>
    <cellStyle name="Titulo 2 42 6 2" xfId="19889" xr:uid="{FA8BC9A6-7F9C-483B-AA81-A9EA084A9692}"/>
    <cellStyle name="Titulo 2 42 6 3" xfId="29470" xr:uid="{CAD465B3-41A2-469F-BDA8-5941AA9CA0F8}"/>
    <cellStyle name="Titulo 2 42 6 4" xfId="32683" xr:uid="{148D2C3C-5A82-4AA8-A5DD-E50478B2E4FA}"/>
    <cellStyle name="Titulo 2 42 7" xfId="16583" xr:uid="{781D5846-5FFE-4C31-A4E4-53137D53B0D8}"/>
    <cellStyle name="Título 2 42 7" xfId="24374" xr:uid="{8FB45CFB-E4C9-466E-BC85-0937AAD60DFD}"/>
    <cellStyle name="Titulo 2 42 7 2" xfId="20913" xr:uid="{057ACC61-FA8E-46A7-8F8F-02B73B24C252}"/>
    <cellStyle name="Titulo 2 42 7 3" xfId="29614" xr:uid="{84709365-50F1-44E1-AB94-4792DD143DF4}"/>
    <cellStyle name="Titulo 2 42 7 4" xfId="33552" xr:uid="{36016267-1AF2-4E70-A8E9-8065842820CF}"/>
    <cellStyle name="Titulo 2 42 8" xfId="15806" xr:uid="{106BFAA7-0DA4-4116-8709-DDB4BF9D74F4}"/>
    <cellStyle name="Título 2 42 8" xfId="19495" xr:uid="{2D7BC787-ADF2-40B8-826A-342DBEABE7F9}"/>
    <cellStyle name="Titulo 2 42 8 2" xfId="23544" xr:uid="{9ACDFF75-62EB-49C9-8286-67652BFD38E2}"/>
    <cellStyle name="Titulo 2 42 8 3" xfId="29508" xr:uid="{DCF143E7-4B23-491E-B112-D135B126DF9E}"/>
    <cellStyle name="Titulo 2 42 8 4" xfId="32778" xr:uid="{EE5F634B-D006-4806-9505-645A087B2707}"/>
    <cellStyle name="Titulo 2 42 9" xfId="16682" xr:uid="{71BFC49D-8625-4DE6-B4E1-80DB166C512D}"/>
    <cellStyle name="Título 2 42 9" xfId="22644" xr:uid="{2ACB4C6A-49AC-4AD2-B2FE-BAD602E9E2D1}"/>
    <cellStyle name="Titulo 2 42 9 2" xfId="23582" xr:uid="{C63E08AB-AE3D-4894-ADBB-841805977523}"/>
    <cellStyle name="Titulo 2 42 9 3" xfId="29648" xr:uid="{0A768900-DBD3-4674-895E-46B0E519147C}"/>
    <cellStyle name="Titulo 2 42 9 4" xfId="33651" xr:uid="{DAF511E5-9161-4842-A0F0-954C9B567801}"/>
    <cellStyle name="Titulo 2 43" xfId="8123" xr:uid="{8E808827-057F-41D3-B26E-10D081F43A8A}"/>
    <cellStyle name="Título 2 43" xfId="8170" xr:uid="{90D9CBD0-3CDC-4384-BFE4-A6FC08D75B5F}"/>
    <cellStyle name="Titulo 2 43 10" xfId="15926" xr:uid="{363C1732-CB07-4D48-AABA-87ED4200FF4D}"/>
    <cellStyle name="Título 2 43 10" xfId="18398" xr:uid="{32D0E61D-94E8-4C1B-978F-6109E8E49BAB}"/>
    <cellStyle name="Titulo 2 43 10 2" xfId="18614" xr:uid="{49D48331-517C-4DE1-BC8C-FE97DEF49734}"/>
    <cellStyle name="Titulo 2 43 10 3" xfId="32898" xr:uid="{C9F12381-CC15-40DA-B312-CB6152BC01C2}"/>
    <cellStyle name="Titulo 2 43 11" xfId="16813" xr:uid="{4887B066-C9B8-4D7C-8B4D-D59A248CDE24}"/>
    <cellStyle name="Titulo 2 43 11 2" xfId="27782" xr:uid="{F904D603-0D8D-40DD-B379-D3E0C363D8E6}"/>
    <cellStyle name="Titulo 2 43 11 3" xfId="33782" xr:uid="{7D3CEE19-FE04-4990-AA19-3112DB23A372}"/>
    <cellStyle name="Titulo 2 43 12" xfId="16129" xr:uid="{E4A518C5-4959-4F91-B5EF-3669764E8DE5}"/>
    <cellStyle name="Titulo 2 43 12 2" xfId="19091" xr:uid="{4F167F28-924C-4D08-8458-09BB5D528D31}"/>
    <cellStyle name="Titulo 2 43 12 3" xfId="33101" xr:uid="{4DE33B97-E231-49A5-9DC9-B1C48CD1A593}"/>
    <cellStyle name="Titulo 2 43 13" xfId="16945" xr:uid="{04E8A4A4-9EC3-412A-864E-9E8A7490F4B9}"/>
    <cellStyle name="Titulo 2 43 13 2" xfId="27914" xr:uid="{E6441FD4-8A10-4EB8-BA2C-BCE7B1DD1F61}"/>
    <cellStyle name="Titulo 2 43 13 3" xfId="33914" xr:uid="{BBBE85E3-55C7-4877-B054-C9620F29EE4F}"/>
    <cellStyle name="Titulo 2 43 14" xfId="16279" xr:uid="{6F82E55B-8D31-449D-BD31-4FA62035DB57}"/>
    <cellStyle name="Titulo 2 43 14 2" xfId="22609" xr:uid="{D9A57E5E-7C7F-4446-BAB3-46D246DC0573}"/>
    <cellStyle name="Titulo 2 43 14 3" xfId="33251" xr:uid="{9869972D-1B4C-4411-B028-97A0A181E658}"/>
    <cellStyle name="Titulo 2 43 15" xfId="17110" xr:uid="{6385CB0E-7B84-4956-8A4E-143B1F7B7B85}"/>
    <cellStyle name="Titulo 2 43 15 2" xfId="28079" xr:uid="{7BE6B854-D914-483D-9AF4-2034D0EC648E}"/>
    <cellStyle name="Titulo 2 43 15 3" xfId="34079" xr:uid="{4442A25E-61D6-405E-AFEC-07DBECD22A34}"/>
    <cellStyle name="Titulo 2 43 16" xfId="18054" xr:uid="{EAC3CE03-6A66-417B-B588-1F82D9E1DE10}"/>
    <cellStyle name="Titulo 2 43 16 2" xfId="28972" xr:uid="{9EE25195-75F8-40E8-875B-59B15C369D93}"/>
    <cellStyle name="Titulo 2 43 16 3" xfId="34977" xr:uid="{93AAD91F-38DC-496B-87D1-BA3BB6FD6959}"/>
    <cellStyle name="Titulo 2 43 17" xfId="17815" xr:uid="{71093AE7-5EFF-4C93-9724-7C2B01A335A9}"/>
    <cellStyle name="Titulo 2 43 17 2" xfId="28784" xr:uid="{DA03E23A-EE9C-409E-A545-2C228E94E49D}"/>
    <cellStyle name="Titulo 2 43 17 3" xfId="34784" xr:uid="{8BF54112-06D3-4971-A90C-39F929CFBB44}"/>
    <cellStyle name="Titulo 2 43 18" xfId="22304" xr:uid="{7208B8BB-1E29-4FEF-8EEF-1CC903BFFFF8}"/>
    <cellStyle name="Titulo 2 43 19" xfId="23120" xr:uid="{0ABCE668-6155-48D2-BE74-A107FD9338B5}"/>
    <cellStyle name="Titulo 2 43 2" xfId="9228" xr:uid="{B038657D-2C31-4508-946C-BEC5379D1AC9}"/>
    <cellStyle name="Título 2 43 2" xfId="13517" xr:uid="{645C9F69-8DFB-4192-B634-4C8DDF6A8DF3}"/>
    <cellStyle name="Titulo 2 43 2 10" xfId="16131" xr:uid="{56C5DFB7-FAA8-4710-9C5D-904A41E3AE0A}"/>
    <cellStyle name="Titulo 2 43 2 10 2" xfId="19922" xr:uid="{281B415C-F259-4306-8779-EDD9BEADC501}"/>
    <cellStyle name="Titulo 2 43 2 10 3" xfId="33103" xr:uid="{F8A59E1A-585C-4CE6-957F-DC14865D131F}"/>
    <cellStyle name="Titulo 2 43 2 11" xfId="16948" xr:uid="{006678C3-60E9-406F-9227-F367E498FEF9}"/>
    <cellStyle name="Titulo 2 43 2 11 2" xfId="27917" xr:uid="{6AA3754B-7830-4770-8298-74BBB2D65E2F}"/>
    <cellStyle name="Titulo 2 43 2 11 3" xfId="33917" xr:uid="{E6A00A1E-EECD-444B-A8CF-6CB759A8E168}"/>
    <cellStyle name="Titulo 2 43 2 12" xfId="16283" xr:uid="{B71EB693-864B-4158-930D-1E739CF83CB1}"/>
    <cellStyle name="Titulo 2 43 2 12 2" xfId="22607" xr:uid="{CEC11B52-BB73-41A6-80D5-74696C56473A}"/>
    <cellStyle name="Titulo 2 43 2 12 3" xfId="33255" xr:uid="{E24F278B-D712-4CF7-817D-FA07E1E111C3}"/>
    <cellStyle name="Titulo 2 43 2 13" xfId="17113" xr:uid="{22775FF7-7730-40AA-B813-B2736D04BDBB}"/>
    <cellStyle name="Titulo 2 43 2 13 2" xfId="28082" xr:uid="{140E7DC3-8D87-4056-B81B-C6EB5A9EAAC6}"/>
    <cellStyle name="Titulo 2 43 2 13 3" xfId="34082" xr:uid="{0A51C099-C372-4D92-807E-097B72F0D7B0}"/>
    <cellStyle name="Titulo 2 43 2 14" xfId="18055" xr:uid="{639C7A2E-CF23-4ADD-97D5-591D21A13D93}"/>
    <cellStyle name="Titulo 2 43 2 14 2" xfId="28973" xr:uid="{C27C3D8A-F186-457D-A1AB-47285B0410B0}"/>
    <cellStyle name="Titulo 2 43 2 14 3" xfId="34978" xr:uid="{2599FCFF-BBAB-4C96-9A54-83413776D404}"/>
    <cellStyle name="Titulo 2 43 2 15" xfId="17814" xr:uid="{1CFEF139-8D2B-46A0-9A04-AEE47514D705}"/>
    <cellStyle name="Titulo 2 43 2 15 2" xfId="28783" xr:uid="{7475D3A4-5D52-4358-8A7D-FFB3A721C33C}"/>
    <cellStyle name="Titulo 2 43 2 15 3" xfId="34783" xr:uid="{57B61ADB-46BB-421F-A704-79B6676F038E}"/>
    <cellStyle name="Titulo 2 43 2 16" xfId="26529" xr:uid="{96EAAE78-AE3E-41B1-BC6A-6AC074277CE8}"/>
    <cellStyle name="Titulo 2 43 2 16 2" xfId="37478" xr:uid="{E00D8E17-2C28-4638-B458-6F42A9E2C8E6}"/>
    <cellStyle name="Titulo 2 43 2 2" xfId="15654" xr:uid="{08518664-231B-43DA-91B5-8D711FA569AD}"/>
    <cellStyle name="Titulo 2 43 2 2 2" xfId="19883" xr:uid="{88324F1A-F679-4ACF-8ED6-F0191A2A6107}"/>
    <cellStyle name="Titulo 2 43 2 2 3" xfId="32626" xr:uid="{8FA7EDDB-8F80-422B-8C84-628E22D1DBED}"/>
    <cellStyle name="Titulo 2 43 2 3" xfId="16511" xr:uid="{63ABFE87-55B5-4F48-8798-F98147D586B4}"/>
    <cellStyle name="Titulo 2 43 2 3 2" xfId="20903" xr:uid="{27EA8A6B-91A1-4413-AB78-E57327250D34}"/>
    <cellStyle name="Titulo 2 43 2 3 3" xfId="33480" xr:uid="{B0872516-3877-4D15-9077-41EB720FCDAE}"/>
    <cellStyle name="Titulo 2 43 2 4" xfId="15718" xr:uid="{11BA9F53-C525-4054-8D3E-9BC3BF126656}"/>
    <cellStyle name="Titulo 2 43 2 4 2" xfId="19443" xr:uid="{2235189A-3E9D-4F72-945C-30C0B3CEB01B}"/>
    <cellStyle name="Titulo 2 43 2 4 3" xfId="32690" xr:uid="{7B2AC5CB-64C7-41D5-A93E-5F02E3039849}"/>
    <cellStyle name="Titulo 2 43 2 5" xfId="16591" xr:uid="{10F6CE12-9EE2-403F-A38E-945841F3FC3E}"/>
    <cellStyle name="Titulo 2 43 2 5 2" xfId="20018" xr:uid="{EE26D65B-E45A-4A93-B7B8-98C6E59635C5}"/>
    <cellStyle name="Titulo 2 43 2 5 3" xfId="33560" xr:uid="{2F424686-5FB1-4D8B-AAC5-7B86ACCE653A}"/>
    <cellStyle name="Titulo 2 43 2 6" xfId="15814" xr:uid="{771F0540-7ECE-41EB-AFB1-7D370A90EDF6}"/>
    <cellStyle name="Titulo 2 43 2 6 2" xfId="23553" xr:uid="{E6CBB442-3AC4-4870-AD9C-0E7197DEEF7D}"/>
    <cellStyle name="Titulo 2 43 2 6 3" xfId="32786" xr:uid="{017A6155-2526-4A7A-B48E-225AD09B8045}"/>
    <cellStyle name="Titulo 2 43 2 7" xfId="16690" xr:uid="{26391C3E-1054-4362-BE52-4A61CB356B6F}"/>
    <cellStyle name="Titulo 2 43 2 7 2" xfId="27659" xr:uid="{85EFC4D3-3F50-4407-8014-C87B5F4F186F}"/>
    <cellStyle name="Titulo 2 43 2 7 3" xfId="33659" xr:uid="{5D0BF460-1BA8-4D3D-B76B-BEF831A9BD57}"/>
    <cellStyle name="Titulo 2 43 2 8" xfId="15928" xr:uid="{DB3CC35F-A94F-4FFB-AD17-98BCD1AC183D}"/>
    <cellStyle name="Titulo 2 43 2 8 2" xfId="19074" xr:uid="{0404B8D6-C6F5-4AE8-A888-98B9A1A73AE6}"/>
    <cellStyle name="Titulo 2 43 2 8 3" xfId="32900" xr:uid="{1F40ED19-BB35-4304-B1B5-234B33C48AF4}"/>
    <cellStyle name="Titulo 2 43 2 9" xfId="16816" xr:uid="{678BBE9C-BF6D-4C41-BE0B-BC562F5F1A71}"/>
    <cellStyle name="Titulo 2 43 2 9 2" xfId="27785" xr:uid="{8817FF3A-9D27-47C4-B3FE-DF46B8AA8820}"/>
    <cellStyle name="Titulo 2 43 2 9 3" xfId="33785" xr:uid="{65A27E25-BC31-472D-8E9C-8EF7E0B04385}"/>
    <cellStyle name="Titulo 2 43 20" xfId="19858" xr:uid="{F50EDD45-35F6-4D89-AFEB-BC322EA5976F}"/>
    <cellStyle name="Titulo 2 43 21" xfId="25529" xr:uid="{EDCCFBC0-DAC7-41E4-B139-49DCE35F5B30}"/>
    <cellStyle name="Titulo 2 43 21 2" xfId="20259" xr:uid="{46012E8D-52C0-47F5-88E9-8C64837255AE}"/>
    <cellStyle name="Titulo 2 43 21 3" xfId="36810" xr:uid="{C651E2ED-FA50-44A8-A000-A87D9B365EBF}"/>
    <cellStyle name="Titulo 2 43 22" xfId="24361" xr:uid="{B4197923-7FCC-46BA-8233-5ECF83F0935B}"/>
    <cellStyle name="Titulo 2 43 22 2" xfId="27090" xr:uid="{80531305-7B21-475E-B91B-7CC1698236EA}"/>
    <cellStyle name="Titulo 2 43 22 2 2" xfId="37844" xr:uid="{F5307467-C8C1-4FC1-91EC-59BA31FE0002}"/>
    <cellStyle name="Titulo 2 43 23" xfId="23295" xr:uid="{7E9C7922-6749-4DEC-9620-9929511C0543}"/>
    <cellStyle name="Titulo 2 43 24" xfId="23864" xr:uid="{78FE867A-CE3B-4A82-8FCF-58B2E7741A37}"/>
    <cellStyle name="Titulo 2 43 25" xfId="23695" xr:uid="{6B34BBE8-E760-4644-85EA-B0D837C9882D}"/>
    <cellStyle name="Titulo 2 43 26" xfId="29926" xr:uid="{166D967A-0CB6-4003-B731-4D459FF5F7EF}"/>
    <cellStyle name="Titulo 2 43 3" xfId="13516" xr:uid="{B6E26181-BCDE-48F2-AE91-8A42EED713B6}"/>
    <cellStyle name="Título 2 43 3" xfId="22305" xr:uid="{4F5CD974-1302-4C09-85C7-766E7A8814A0}"/>
    <cellStyle name="Titulo 2 43 4" xfId="15652" xr:uid="{DB8B38C8-3C4D-48B3-AB3F-235132F4650D}"/>
    <cellStyle name="Título 2 43 4" xfId="23121" xr:uid="{AD9466FC-F59C-47EE-90B2-84CAD9AFCC3A}"/>
    <cellStyle name="Titulo 2 43 4 2" xfId="22493" xr:uid="{31D54D18-E04E-459C-A78B-7EAAF86DBD6D}"/>
    <cellStyle name="Titulo 2 43 4 3" xfId="29448" xr:uid="{D5EDDDA7-7587-4FF6-8906-BF1C1C7D88CA}"/>
    <cellStyle name="Titulo 2 43 4 4" xfId="32624" xr:uid="{190765CA-EC35-475E-8C77-ABEE2A93AC40}"/>
    <cellStyle name="Titulo 2 43 5" xfId="16509" xr:uid="{D93DD31F-B767-4E7D-B6D9-2A082F3FB398}"/>
    <cellStyle name="Título 2 43 5" xfId="22464" xr:uid="{2326AC07-0577-4D39-90DF-9149893EA473}"/>
    <cellStyle name="Titulo 2 43 5 2" xfId="19433" xr:uid="{6034DBD8-FBAE-4F7B-8581-B7B00F1E7B2F}"/>
    <cellStyle name="Titulo 2 43 5 3" xfId="29581" xr:uid="{6DBA4F06-0FD1-4856-8AAF-4016673BCDFF}"/>
    <cellStyle name="Titulo 2 43 5 4" xfId="33478" xr:uid="{DCF43352-CB74-408F-A455-BEFC7423301F}"/>
    <cellStyle name="Titulo 2 43 6" xfId="15715" xr:uid="{542F8EF6-783A-4BD3-A0FA-643FFCEB847F}"/>
    <cellStyle name="Título 2 43 6" xfId="25558" xr:uid="{A6AAF940-8176-43C8-9230-E5E3D4840D6A}"/>
    <cellStyle name="Titulo 2 43 6 2" xfId="21323" xr:uid="{53EDE44A-B68F-412A-8C96-F5223F9E4C95}"/>
    <cellStyle name="Titulo 2 43 6 3" xfId="29472" xr:uid="{B016B854-6A68-40F6-B2AB-484D286C48C0}"/>
    <cellStyle name="Titulo 2 43 6 4" xfId="32687" xr:uid="{FFF7175C-B218-4394-8226-DFA5DE75989D}"/>
    <cellStyle name="Titulo 2 43 7" xfId="16589" xr:uid="{8C87D532-AC80-4238-ACC9-FB2DC7078FD8}"/>
    <cellStyle name="Título 2 43 7" xfId="24576" xr:uid="{7661AC1D-7111-4575-9F9D-E0479E850A39}"/>
    <cellStyle name="Titulo 2 43 7 2" xfId="20738" xr:uid="{3B0E79B6-21AE-47F1-B543-B7A45E68B86C}"/>
    <cellStyle name="Titulo 2 43 7 3" xfId="29618" xr:uid="{6DC90074-4050-4F25-A6D2-CC5F9311F423}"/>
    <cellStyle name="Titulo 2 43 7 4" xfId="33558" xr:uid="{993DC8AD-216C-4CC5-8E81-7C4DAB4ACD96}"/>
    <cellStyle name="Titulo 2 43 8" xfId="15813" xr:uid="{1CE13974-8E4C-42DF-9BCB-AE61C9DA7E1B}"/>
    <cellStyle name="Título 2 43 8" xfId="23294" xr:uid="{B5D951E6-CC30-4481-B181-583B96DEBF9D}"/>
    <cellStyle name="Titulo 2 43 8 2" xfId="21975" xr:uid="{4538857F-8ABC-4B94-A4A5-63198D52E492}"/>
    <cellStyle name="Titulo 2 43 8 3" xfId="29511" xr:uid="{EE29AA74-DBDB-4AC9-B0FD-6B2AE7AD41C3}"/>
    <cellStyle name="Titulo 2 43 8 4" xfId="32785" xr:uid="{AF373DA1-C09A-4A45-B3AD-32BDF958CBE2}"/>
    <cellStyle name="Titulo 2 43 9" xfId="16689" xr:uid="{847B1DBB-3541-4803-B1B8-61AA8890C3AD}"/>
    <cellStyle name="Título 2 43 9" xfId="19285" xr:uid="{2DB73B1F-256B-4390-AECE-3A5EED6C8EC2}"/>
    <cellStyle name="Titulo 2 43 9 2" xfId="27658" xr:uid="{FDEC4763-1F15-418E-B275-B803EC93A81C}"/>
    <cellStyle name="Titulo 2 43 9 3" xfId="29651" xr:uid="{C13BEB6E-4631-4FA3-990C-F5F9D92780C7}"/>
    <cellStyle name="Titulo 2 43 9 4" xfId="33658" xr:uid="{485DC759-A99D-4D05-B90F-7A3267E89D4E}"/>
    <cellStyle name="Titulo 2 44" xfId="8258" xr:uid="{6015189C-9CFC-41C5-98E6-8DEE6D0967D7}"/>
    <cellStyle name="Título 2 44" xfId="8259" xr:uid="{DD7EE519-49A7-46C0-8C91-298D1500D735}"/>
    <cellStyle name="Titulo 2 44 10" xfId="15935" xr:uid="{C21829D7-2081-4B9D-AA32-11A7281737F2}"/>
    <cellStyle name="Título 2 44 10" xfId="21985" xr:uid="{8D5D0AAC-CB56-421E-8B68-149B47BAC1FC}"/>
    <cellStyle name="Titulo 2 44 10 2" xfId="19906" xr:uid="{46627AA5-CDC9-4477-99F7-BFEE21AE47AA}"/>
    <cellStyle name="Titulo 2 44 10 3" xfId="32907" xr:uid="{660C08EA-FFE4-45E4-84B7-279DF1D60491}"/>
    <cellStyle name="Titulo 2 44 11" xfId="16824" xr:uid="{5912514F-E8BF-4969-B126-3E8C99235734}"/>
    <cellStyle name="Titulo 2 44 11 2" xfId="27793" xr:uid="{F1F8CAF4-DA5B-4F0A-ABD5-C15825050CD1}"/>
    <cellStyle name="Titulo 2 44 11 3" xfId="33793" xr:uid="{21875B31-1DCD-4EF4-A8B2-35F30CA1951C}"/>
    <cellStyle name="Titulo 2 44 12" xfId="16135" xr:uid="{C06F14B0-0DCB-485D-8FB9-A14F54380E71}"/>
    <cellStyle name="Titulo 2 44 12 2" xfId="22584" xr:uid="{A49F8577-2B9B-45FA-9688-34F1FB8AB16E}"/>
    <cellStyle name="Titulo 2 44 12 3" xfId="33107" xr:uid="{5E01CAFC-B3C3-4C32-A8FF-28AE9757C6E9}"/>
    <cellStyle name="Titulo 2 44 13" xfId="16955" xr:uid="{3929C4C9-6F5C-4135-9802-AABAB7733F89}"/>
    <cellStyle name="Titulo 2 44 13 2" xfId="27924" xr:uid="{D41E83E7-B77F-4410-BB39-EDDE73716403}"/>
    <cellStyle name="Titulo 2 44 13 3" xfId="33924" xr:uid="{1597CDB2-7838-48EE-B99C-9E1156144F95}"/>
    <cellStyle name="Titulo 2 44 14" xfId="16289" xr:uid="{6243152D-ABD1-4E81-9CD3-B491FB1719F0}"/>
    <cellStyle name="Titulo 2 44 14 2" xfId="18368" xr:uid="{86ED21AB-0CEF-4830-ADAC-FEEAD13ED112}"/>
    <cellStyle name="Titulo 2 44 14 3" xfId="33261" xr:uid="{1D03BA7F-21E9-462B-B736-1AC82F46AF04}"/>
    <cellStyle name="Titulo 2 44 15" xfId="17122" xr:uid="{2207F9D7-DB4C-44E0-9B73-76E17B77A4FF}"/>
    <cellStyle name="Titulo 2 44 15 2" xfId="28091" xr:uid="{5C4C341A-1ACB-4F7A-BD6A-87DD60F2C5EB}"/>
    <cellStyle name="Titulo 2 44 15 3" xfId="34091" xr:uid="{3A477947-C615-461B-87EB-859F60992F0D}"/>
    <cellStyle name="Titulo 2 44 16" xfId="18056" xr:uid="{85DEB6D6-C84E-4870-B070-13BF9B912CAD}"/>
    <cellStyle name="Titulo 2 44 16 2" xfId="28974" xr:uid="{0B799B5B-E4F0-4541-8826-803103178B56}"/>
    <cellStyle name="Titulo 2 44 16 3" xfId="34979" xr:uid="{3BAC1A8A-58D6-4C4C-8ACD-51BFE1E6470C}"/>
    <cellStyle name="Titulo 2 44 17" xfId="17813" xr:uid="{B1119CFC-145E-4643-BF52-4952293BB405}"/>
    <cellStyle name="Titulo 2 44 17 2" xfId="28782" xr:uid="{0F29AB8F-DA54-42C2-9CD3-6D620F78C01F}"/>
    <cellStyle name="Titulo 2 44 17 3" xfId="34782" xr:uid="{156F805D-99C4-42CA-BCBD-4298646D0064}"/>
    <cellStyle name="Titulo 2 44 18" xfId="22306" xr:uid="{2F299B3D-E959-4F0F-BCAD-F67BA61A30BC}"/>
    <cellStyle name="Titulo 2 44 19" xfId="23122" xr:uid="{7FA26FC1-F32B-45A1-8884-0DF97E865F4E}"/>
    <cellStyle name="Titulo 2 44 2" xfId="9382" xr:uid="{5147FAFD-6CFE-4E7C-87A5-8525AB485876}"/>
    <cellStyle name="Título 2 44 2" xfId="13519" xr:uid="{634839FE-89A3-4888-92DE-43FCAE5F1604}"/>
    <cellStyle name="Titulo 2 44 2 10" xfId="16137" xr:uid="{58988A14-C364-4AD6-B564-2B533FA8A11F}"/>
    <cellStyle name="Titulo 2 44 2 10 2" xfId="18643" xr:uid="{3F87D2B4-8392-43B3-B0CA-2758D5E875FF}"/>
    <cellStyle name="Titulo 2 44 2 10 3" xfId="33109" xr:uid="{B6792A76-000F-40A4-A60E-F4B652702D65}"/>
    <cellStyle name="Titulo 2 44 2 11" xfId="16957" xr:uid="{11732290-2078-4B05-9364-53D16F41BB02}"/>
    <cellStyle name="Titulo 2 44 2 11 2" xfId="27926" xr:uid="{B468D964-302E-4C4B-ACA9-9F88C5FEAA19}"/>
    <cellStyle name="Titulo 2 44 2 11 3" xfId="33926" xr:uid="{B446A704-7FD8-460F-8985-56CD39DE60F8}"/>
    <cellStyle name="Titulo 2 44 2 12" xfId="16291" xr:uid="{0E52DB66-A4CB-457C-8DE0-1CA31A5C7BE1}"/>
    <cellStyle name="Titulo 2 44 2 12 2" xfId="19935" xr:uid="{ED7BB507-9562-4CAE-A951-5B8788C47B74}"/>
    <cellStyle name="Titulo 2 44 2 12 3" xfId="33263" xr:uid="{767864CD-336B-43F6-85CF-8449BB04FD94}"/>
    <cellStyle name="Titulo 2 44 2 13" xfId="17126" xr:uid="{1946045E-9EC0-4002-8905-A1916E0B5FD4}"/>
    <cellStyle name="Titulo 2 44 2 13 2" xfId="28095" xr:uid="{DCEC37DE-EE1C-4FAB-A145-EE4C92B9A519}"/>
    <cellStyle name="Titulo 2 44 2 13 3" xfId="34095" xr:uid="{FB9812EF-DA62-46A5-B890-1014857DC366}"/>
    <cellStyle name="Titulo 2 44 2 14" xfId="18057" xr:uid="{9C745D9D-F048-479A-B224-CFBBF54E744C}"/>
    <cellStyle name="Titulo 2 44 2 14 2" xfId="28975" xr:uid="{C545D00E-6485-488E-AC8F-678D5DD8F9F9}"/>
    <cellStyle name="Titulo 2 44 2 14 3" xfId="34980" xr:uid="{7ECDA56C-EB42-49A2-8B9D-381AE32B484F}"/>
    <cellStyle name="Titulo 2 44 2 15" xfId="17812" xr:uid="{00330DC1-E25D-4CE9-8089-CD3FB086487D}"/>
    <cellStyle name="Titulo 2 44 2 15 2" xfId="28781" xr:uid="{0746B2A2-F851-4EC9-BB3F-5E8477035AED}"/>
    <cellStyle name="Titulo 2 44 2 15 3" xfId="34781" xr:uid="{09B36127-8347-47F3-88F8-CC60783853FB}"/>
    <cellStyle name="Titulo 2 44 2 16" xfId="26900" xr:uid="{1806EF42-B66B-47AA-960C-D399A30403D5}"/>
    <cellStyle name="Titulo 2 44 2 16 2" xfId="37683" xr:uid="{69AB1CE2-0D0A-4383-8AAA-211574F23624}"/>
    <cellStyle name="Titulo 2 44 2 2" xfId="15658" xr:uid="{4095A69D-AF78-4365-9632-EFCAA0C31C05}"/>
    <cellStyle name="Titulo 2 44 2 2 2" xfId="19884" xr:uid="{48274224-9B03-4356-9D7B-579BB49B73A5}"/>
    <cellStyle name="Titulo 2 44 2 2 3" xfId="32630" xr:uid="{3BAAE440-6C40-4D09-ABF3-3916F0D2C763}"/>
    <cellStyle name="Titulo 2 44 2 3" xfId="16516" xr:uid="{5683B4FE-8338-4C3D-9933-D4BCEB5D8C8B}"/>
    <cellStyle name="Titulo 2 44 2 3 2" xfId="18249" xr:uid="{C06C3E80-A5B7-4A7C-9CC0-58F742173FE3}"/>
    <cellStyle name="Titulo 2 44 2 3 3" xfId="33485" xr:uid="{0B30B8E5-9335-4E5E-896C-E1F2969ADF35}"/>
    <cellStyle name="Titulo 2 44 2 4" xfId="15724" xr:uid="{EDAD81F7-4166-4F58-AD7B-FF0113126B73}"/>
    <cellStyle name="Titulo 2 44 2 4 2" xfId="23555" xr:uid="{9AC4AAAE-F06C-4D0A-8D1F-71402123F0EA}"/>
    <cellStyle name="Titulo 2 44 2 4 3" xfId="32696" xr:uid="{614B84BA-D4C9-4D28-A1D1-029FB99B371C}"/>
    <cellStyle name="Titulo 2 44 2 5" xfId="16597" xr:uid="{6DAEA6E3-D0B0-4D61-94B7-D2F6D56CDDF0}"/>
    <cellStyle name="Titulo 2 44 2 5 2" xfId="20912" xr:uid="{97758E38-5143-47E9-BAF8-62C5DCC0D83A}"/>
    <cellStyle name="Titulo 2 44 2 5 3" xfId="33566" xr:uid="{B351E175-4218-4DA0-B079-7FF1E0DA379E}"/>
    <cellStyle name="Titulo 2 44 2 6" xfId="15820" xr:uid="{E0BAF828-3672-4392-A46B-494E1C038E90}"/>
    <cellStyle name="Titulo 2 44 2 6 2" xfId="21326" xr:uid="{D6761EE1-B472-4562-BB80-E9DA889C4218}"/>
    <cellStyle name="Titulo 2 44 2 6 3" xfId="32792" xr:uid="{F63ED632-64F8-40FF-808B-5933E5C51FB1}"/>
    <cellStyle name="Titulo 2 44 2 7" xfId="16697" xr:uid="{A4F3C146-EE62-4E59-91A0-EC59A45F38AA}"/>
    <cellStyle name="Titulo 2 44 2 7 2" xfId="27666" xr:uid="{EA8D172E-AB8C-4944-B040-CD9F095736D3}"/>
    <cellStyle name="Titulo 2 44 2 7 3" xfId="33666" xr:uid="{DC83512F-59AB-461F-B04E-ADA6BD11C1A8}"/>
    <cellStyle name="Titulo 2 44 2 8" xfId="15939" xr:uid="{07EAA64F-314C-4D6F-AA3C-A8D7B4EF21CD}"/>
    <cellStyle name="Titulo 2 44 2 8 2" xfId="18616" xr:uid="{90254E33-D1A0-4262-9572-6E478133349A}"/>
    <cellStyle name="Titulo 2 44 2 8 3" xfId="32911" xr:uid="{6DCA0103-16AF-45E1-94AD-68469B28A226}"/>
    <cellStyle name="Titulo 2 44 2 9" xfId="16829" xr:uid="{E380A5ED-52CD-4CE0-B8A6-BE7450EF3EC9}"/>
    <cellStyle name="Titulo 2 44 2 9 2" xfId="27798" xr:uid="{6875150A-05B6-4624-8159-5DCA43583329}"/>
    <cellStyle name="Titulo 2 44 2 9 3" xfId="33798" xr:uid="{244B61B6-8F35-42B0-AA5E-79A2241FC7DB}"/>
    <cellStyle name="Titulo 2 44 20" xfId="22463" xr:uid="{BFDC260C-679A-4DA3-A67E-C6703389FE6A}"/>
    <cellStyle name="Titulo 2 44 21" xfId="25615" xr:uid="{29765886-8FE1-47D0-A3A8-8BD89CB08A09}"/>
    <cellStyle name="Titulo 2 44 21 2" xfId="21116" xr:uid="{8E95B084-C0EE-4C78-A719-EAB7B1802D0C}"/>
    <cellStyle name="Titulo 2 44 21 3" xfId="36864" xr:uid="{D17A0303-0998-4A34-AA3D-81F991B4ED2D}"/>
    <cellStyle name="Titulo 2 44 22" xfId="24063" xr:uid="{4FDFFAC0-9EDA-413C-AFC3-9290665F7CCB}"/>
    <cellStyle name="Titulo 2 44 22 2" xfId="20856" xr:uid="{A75650BF-C83B-49AA-B538-2730E2DA8143}"/>
    <cellStyle name="Titulo 2 44 22 2 2" xfId="35901" xr:uid="{56A89087-ED05-4809-B15C-0831167FD0FA}"/>
    <cellStyle name="Titulo 2 44 23" xfId="19648" xr:uid="{9144F7D5-8446-42C5-A9EA-915FAC1C9536}"/>
    <cellStyle name="Titulo 2 44 24" xfId="22138" xr:uid="{BCD4A8AA-65BB-4BED-9864-73537787CFBA}"/>
    <cellStyle name="Titulo 2 44 25" xfId="19688" xr:uid="{20ECCF8A-0694-409E-B4B6-0F7743C869C2}"/>
    <cellStyle name="Titulo 2 44 26" xfId="29972" xr:uid="{58F8B08D-597C-47F7-BBB6-D6972777ED4F}"/>
    <cellStyle name="Titulo 2 44 3" xfId="13518" xr:uid="{4C1B05CE-F466-4F73-B69A-45633CF017D6}"/>
    <cellStyle name="Título 2 44 3" xfId="22307" xr:uid="{4D582B09-50A6-4C62-BEFD-ABB36EFC94D5}"/>
    <cellStyle name="Titulo 2 44 4" xfId="15656" xr:uid="{C494633E-F558-4EC6-AC70-82F52A736D63}"/>
    <cellStyle name="Título 2 44 4" xfId="23123" xr:uid="{7D4C8EE0-6211-4834-AA25-1E11BC208E00}"/>
    <cellStyle name="Titulo 2 44 4 2" xfId="22495" xr:uid="{D7D04335-BC95-458D-B0AA-4E2532C3787D}"/>
    <cellStyle name="Titulo 2 44 4 3" xfId="29450" xr:uid="{F390AB22-01D7-4CAA-AFD4-CBE5C1C73665}"/>
    <cellStyle name="Titulo 2 44 4 4" xfId="32628" xr:uid="{6262E041-6050-4BC7-BE28-D5BA3838D941}"/>
    <cellStyle name="Titulo 2 44 5" xfId="16514" xr:uid="{9DD61C58-4F7C-40BF-A68D-DC1C3FA40FF6}"/>
    <cellStyle name="Título 2 44 5" xfId="19857" xr:uid="{BA8D0EC0-B55E-40BC-A7A7-A52B4AD416BB}"/>
    <cellStyle name="Titulo 2 44 5 2" xfId="20111" xr:uid="{E3CE831F-127F-4B84-9D34-9FD7976C9784}"/>
    <cellStyle name="Titulo 2 44 5 3" xfId="29584" xr:uid="{AEF77B8D-4FB4-4FC7-954B-59830B4A4BFF}"/>
    <cellStyle name="Titulo 2 44 5 4" xfId="33483" xr:uid="{FC444185-6389-44CD-816E-A68086E3A0C3}"/>
    <cellStyle name="Titulo 2 44 6" xfId="15721" xr:uid="{D6423A0F-920F-47D5-B552-95E9C5741200}"/>
    <cellStyle name="Título 2 44 6" xfId="25616" xr:uid="{EAE5477C-0E3E-4D6C-8BC7-33E4437B6423}"/>
    <cellStyle name="Titulo 2 44 6 2" xfId="21311" xr:uid="{048D06FC-B9B7-4C59-B599-BAACC5738B2C}"/>
    <cellStyle name="Titulo 2 44 6 3" xfId="29476" xr:uid="{76E05E78-4E30-4F36-8660-A853039B7E36}"/>
    <cellStyle name="Titulo 2 44 6 4" xfId="32693" xr:uid="{F2291E29-449D-453B-9FB8-8B640F294761}"/>
    <cellStyle name="Titulo 2 44 7" xfId="16595" xr:uid="{BD9C0AC1-7282-40BC-8217-BF98385A2CAD}"/>
    <cellStyle name="Título 2 44 7" xfId="24062" xr:uid="{23D54058-DA88-46C9-A752-142660EC540A}"/>
    <cellStyle name="Titulo 2 44 7 2" xfId="21020" xr:uid="{D01AC185-DD00-4929-8C72-EF479789CA67}"/>
    <cellStyle name="Titulo 2 44 7 3" xfId="29622" xr:uid="{3A86C29B-18BF-4C39-A8A7-1399836C2714}"/>
    <cellStyle name="Titulo 2 44 7 4" xfId="33564" xr:uid="{EA325047-528B-487E-A4D1-0213B09C63FA}"/>
    <cellStyle name="Titulo 2 44 8" xfId="15819" xr:uid="{FCB2D036-8F3D-4C9E-9B62-C3F52EC0C799}"/>
    <cellStyle name="Título 2 44 8" xfId="21051" xr:uid="{FE43B23A-A899-4F1C-93AB-384C6F77FEC0}"/>
    <cellStyle name="Titulo 2 44 8 2" xfId="23558" xr:uid="{9DFF8F8C-FCB1-44B4-AC19-729FD7FB65C0}"/>
    <cellStyle name="Titulo 2 44 8 3" xfId="29514" xr:uid="{EF0EAB8E-4AB6-4315-A3F4-60441273CB0A}"/>
    <cellStyle name="Titulo 2 44 8 4" xfId="32791" xr:uid="{12596F99-6228-4E30-B182-C5C2B6C1D75C}"/>
    <cellStyle name="Titulo 2 44 9" xfId="16695" xr:uid="{2EF2354F-725E-445E-9C5C-DE48C7FE61F4}"/>
    <cellStyle name="Título 2 44 9" xfId="19533" xr:uid="{278E0C7B-7EBE-4E27-96DD-05E6D1E4ED64}"/>
    <cellStyle name="Titulo 2 44 9 2" xfId="27664" xr:uid="{F7F87B96-2502-4D9F-9978-A9E752F63C04}"/>
    <cellStyle name="Titulo 2 44 9 3" xfId="29654" xr:uid="{8A3EC4E5-D6AA-45E2-B1BA-779460B5D723}"/>
    <cellStyle name="Titulo 2 44 9 4" xfId="33664" xr:uid="{631C34B6-FD35-43EC-9FEB-5536C1601027}"/>
    <cellStyle name="Titulo 2 45" xfId="8171" xr:uid="{779CD1E6-8803-439E-9B29-6DB306E05EE0}"/>
    <cellStyle name="Título 2 45" xfId="8004" xr:uid="{28C9E13B-3AA8-429C-A66F-C5919FBE88D1}"/>
    <cellStyle name="Titulo 2 45 10" xfId="15946" xr:uid="{CA4BD15C-18EB-4BC5-9FC9-A0DE2B8FA42F}"/>
    <cellStyle name="Título 2 45 10" xfId="18294" xr:uid="{39BFF18A-8FE8-435D-9330-3BA746572F25}"/>
    <cellStyle name="Titulo 2 45 10 2" xfId="18356" xr:uid="{750CB261-EDD1-4CDD-A67F-00A211750E26}"/>
    <cellStyle name="Titulo 2 45 10 3" xfId="32918" xr:uid="{920CE39C-B5A3-4268-AB73-FA8B90027A2A}"/>
    <cellStyle name="Titulo 2 45 11" xfId="16836" xr:uid="{F8AAA41D-DD5B-4521-B8D3-645A331DE3CE}"/>
    <cellStyle name="Titulo 2 45 11 2" xfId="27805" xr:uid="{E4A66036-C784-4518-9047-C9F214858E28}"/>
    <cellStyle name="Titulo 2 45 11 3" xfId="33805" xr:uid="{39722A23-91B2-4B08-8C26-0882F7E35150}"/>
    <cellStyle name="Titulo 2 45 12" xfId="16151" xr:uid="{7C0D795F-7684-42AB-97E3-58DB0B15475C}"/>
    <cellStyle name="Titulo 2 45 12 2" xfId="18361" xr:uid="{DFDBAB60-FF4A-4DFF-A84A-8BB26D1994AA}"/>
    <cellStyle name="Titulo 2 45 12 3" xfId="33123" xr:uid="{825D389D-DC89-49AB-93EE-0CCD55BF7C85}"/>
    <cellStyle name="Titulo 2 45 13" xfId="16969" xr:uid="{40E5A651-CE50-47E2-B101-8EE96D01CA2F}"/>
    <cellStyle name="Titulo 2 45 13 2" xfId="27938" xr:uid="{32451DE2-533E-4A73-AE9E-81B5DEBD8D38}"/>
    <cellStyle name="Titulo 2 45 13 3" xfId="33938" xr:uid="{CCA36949-F579-49ED-9A6C-B539D2F5CE28}"/>
    <cellStyle name="Titulo 2 45 14" xfId="16297" xr:uid="{E240AF17-6229-4C1A-B467-F2F8F4F8E226}"/>
    <cellStyle name="Titulo 2 45 14 2" xfId="22611" xr:uid="{150847B8-A132-42A3-B9F0-60FEA7D509B5}"/>
    <cellStyle name="Titulo 2 45 14 3" xfId="33269" xr:uid="{E72C45D9-0743-4AED-9640-FF69EEC4B44E}"/>
    <cellStyle name="Titulo 2 45 15" xfId="17130" xr:uid="{155D2630-7387-4BF3-91FE-9D2276C6C74D}"/>
    <cellStyle name="Titulo 2 45 15 2" xfId="28099" xr:uid="{0A0D469C-E91C-4C96-80E4-CFAC8091A9BA}"/>
    <cellStyle name="Titulo 2 45 15 3" xfId="34099" xr:uid="{38C83BA7-60FF-4710-A6B1-814190A2F860}"/>
    <cellStyle name="Titulo 2 45 16" xfId="18058" xr:uid="{06EDBF58-A618-43EE-A8C0-5F18D2300D9D}"/>
    <cellStyle name="Titulo 2 45 16 2" xfId="28976" xr:uid="{1CC1F51B-BD0A-4D79-91A6-54F59F4C42F2}"/>
    <cellStyle name="Titulo 2 45 16 3" xfId="34981" xr:uid="{1873F8EF-AB52-4C61-B31B-79DC1CB69110}"/>
    <cellStyle name="Titulo 2 45 17" xfId="17811" xr:uid="{6EC7D427-95A4-4A13-AB48-0FB7F58DACEE}"/>
    <cellStyle name="Titulo 2 45 17 2" xfId="28780" xr:uid="{0C63281E-68C0-4723-88FB-266332660CB1}"/>
    <cellStyle name="Titulo 2 45 17 3" xfId="34780" xr:uid="{06014696-AC71-4C11-8CEF-13C862477152}"/>
    <cellStyle name="Titulo 2 45 18" xfId="22308" xr:uid="{FE18A5A2-673B-4F65-B305-99895B86368C}"/>
    <cellStyle name="Titulo 2 45 19" xfId="23124" xr:uid="{0C33CB4B-A81A-4B33-8FA1-DD2CCD0C2580}"/>
    <cellStyle name="Titulo 2 45 2" xfId="9335" xr:uid="{2427C914-CADC-4FFE-8BCC-58D5B851B543}"/>
    <cellStyle name="Título 2 45 2" xfId="13521" xr:uid="{B2598922-CD65-4009-AE54-FCCEF19F910F}"/>
    <cellStyle name="Titulo 2 45 2 10" xfId="16155" xr:uid="{92BF5F89-CF70-433D-A173-B08C1360FE3C}"/>
    <cellStyle name="Titulo 2 45 2 10 2" xfId="19471" xr:uid="{041D76C1-1C16-4E27-8D12-E69646224CC4}"/>
    <cellStyle name="Titulo 2 45 2 10 3" xfId="33127" xr:uid="{22763D4C-5D7F-45F8-8AE9-77599538FDAE}"/>
    <cellStyle name="Titulo 2 45 2 11" xfId="16971" xr:uid="{8CB1CAEA-D9A1-45E8-92CC-91DAAF0C5570}"/>
    <cellStyle name="Titulo 2 45 2 11 2" xfId="27940" xr:uid="{677AF69B-1795-4E4F-B55E-15AF7357C6F5}"/>
    <cellStyle name="Titulo 2 45 2 11 3" xfId="33940" xr:uid="{8B5D11AF-71C5-4B74-A037-D557189BF5AD}"/>
    <cellStyle name="Titulo 2 45 2 12" xfId="16305" xr:uid="{AD751608-AA23-4A35-AA01-C7E42627E959}"/>
    <cellStyle name="Titulo 2 45 2 12 2" xfId="21147" xr:uid="{0B452413-7281-4396-B132-0E9BD07C107F}"/>
    <cellStyle name="Titulo 2 45 2 12 3" xfId="33277" xr:uid="{8EA3BB82-E71D-4F6A-BCED-7DB4A4C76453}"/>
    <cellStyle name="Titulo 2 45 2 13" xfId="17132" xr:uid="{378F99EC-42C0-40BF-838A-EA4E5A4FA1BC}"/>
    <cellStyle name="Titulo 2 45 2 13 2" xfId="28101" xr:uid="{0FFDC0AF-7EA1-4A8F-9F83-6C7943F0446B}"/>
    <cellStyle name="Titulo 2 45 2 13 3" xfId="34101" xr:uid="{F16F58AF-EAFB-4677-BB8E-59C7030FEE4A}"/>
    <cellStyle name="Titulo 2 45 2 14" xfId="18059" xr:uid="{38516081-A446-4C28-B261-896C25AC91D0}"/>
    <cellStyle name="Titulo 2 45 2 14 2" xfId="28977" xr:uid="{4907DE3B-C08A-4550-818F-37BC4C43078E}"/>
    <cellStyle name="Titulo 2 45 2 14 3" xfId="34982" xr:uid="{56FAA49D-458D-4A38-8DC2-008171AFF690}"/>
    <cellStyle name="Titulo 2 45 2 15" xfId="17810" xr:uid="{68AFE4CE-69B6-4A37-8DE2-48CDD76E1CDD}"/>
    <cellStyle name="Titulo 2 45 2 15 2" xfId="28779" xr:uid="{7644CC1F-1A17-426B-BBE8-9E9CF997EF36}"/>
    <cellStyle name="Titulo 2 45 2 15 3" xfId="34779" xr:uid="{95FA28D9-77F4-49D8-B2F2-0D73F3B7DA3C}"/>
    <cellStyle name="Titulo 2 45 2 16" xfId="21288" xr:uid="{BF4A785E-3300-4DD7-B8DF-C7C13D87B6C9}"/>
    <cellStyle name="Titulo 2 45 2 16 2" xfId="36036" xr:uid="{7A7E1432-2219-49F5-97D9-D2AC3C427D62}"/>
    <cellStyle name="Titulo 2 45 2 2" xfId="15662" xr:uid="{521E3940-BF57-416D-847D-918E345071A3}"/>
    <cellStyle name="Titulo 2 45 2 2 2" xfId="21313" xr:uid="{18A5E003-3531-49E5-AF53-AE92BF9247C1}"/>
    <cellStyle name="Titulo 2 45 2 2 3" xfId="32634" xr:uid="{41D3D526-9F51-478E-953A-055DC96DB113}"/>
    <cellStyle name="Titulo 2 45 2 3" xfId="16519" xr:uid="{C00E83D3-8D45-4CD8-8B34-CFEB9812B8D9}"/>
    <cellStyle name="Titulo 2 45 2 3 2" xfId="21019" xr:uid="{0150AF5B-6E59-4667-ABC2-04EBE7742D1C}"/>
    <cellStyle name="Titulo 2 45 2 3 3" xfId="33488" xr:uid="{55006778-2B31-4AA0-AB0B-D58D48E63BBD}"/>
    <cellStyle name="Titulo 2 45 2 4" xfId="15729" xr:uid="{A4A4B716-3E86-41D0-8C5F-0DE60F22328B}"/>
    <cellStyle name="Titulo 2 45 2 4 2" xfId="21971" xr:uid="{66B683B5-CE09-458C-AB7E-69396F9D97F6}"/>
    <cellStyle name="Titulo 2 45 2 4 3" xfId="32701" xr:uid="{36EA958D-D43F-4677-9738-4E5FE2D1C963}"/>
    <cellStyle name="Titulo 2 45 2 5" xfId="16601" xr:uid="{2EE27588-7040-4F35-AEF5-7875BDB20A0B}"/>
    <cellStyle name="Titulo 2 45 2 5 2" xfId="18221" xr:uid="{5070BFF4-7EC8-45BE-8465-4714930966E9}"/>
    <cellStyle name="Titulo 2 45 2 5 3" xfId="33570" xr:uid="{9DED8B13-ED01-4AC6-AAC0-858AF9E10258}"/>
    <cellStyle name="Titulo 2 45 2 6" xfId="15824" xr:uid="{A791EFFF-D550-479F-92BA-10FD5EB5EAD3}"/>
    <cellStyle name="Titulo 2 45 2 6 2" xfId="19066" xr:uid="{C46BE9E6-B856-4D87-BEAA-D0101FA4B8C3}"/>
    <cellStyle name="Titulo 2 45 2 6 3" xfId="32796" xr:uid="{BDDD6358-0862-487C-8A66-DDAA8F3D1A9F}"/>
    <cellStyle name="Titulo 2 45 2 7" xfId="16705" xr:uid="{75FABEC6-A16D-44E6-A081-8F87789C3A85}"/>
    <cellStyle name="Titulo 2 45 2 7 2" xfId="27674" xr:uid="{0E951210-77E9-4345-A5F9-DB1D33DF703A}"/>
    <cellStyle name="Titulo 2 45 2 7 3" xfId="33674" xr:uid="{24041493-E7C3-48D4-B33B-55070E67C0CC}"/>
    <cellStyle name="Titulo 2 45 2 8" xfId="15951" xr:uid="{92A712AB-5ADF-4FD7-A328-03A67F13222E}"/>
    <cellStyle name="Titulo 2 45 2 8 2" xfId="18617" xr:uid="{0CBBDF29-032D-4C0B-AAEB-E53A075763CF}"/>
    <cellStyle name="Titulo 2 45 2 8 3" xfId="32923" xr:uid="{5093B594-B932-40EF-B9B7-6EEC11D21A25}"/>
    <cellStyle name="Titulo 2 45 2 9" xfId="16841" xr:uid="{1C966B7C-6D59-45E2-8B37-DB8EBDE983A6}"/>
    <cellStyle name="Titulo 2 45 2 9 2" xfId="27810" xr:uid="{04DD5F5E-CD02-494F-8397-DE3998020D4E}"/>
    <cellStyle name="Titulo 2 45 2 9 3" xfId="33810" xr:uid="{66AA6BD7-E72E-42A9-A1AC-EC1252946A7E}"/>
    <cellStyle name="Titulo 2 45 20" xfId="22465" xr:uid="{87B0ED76-A602-42E7-9552-04C0F07AD474}"/>
    <cellStyle name="Titulo 2 45 21" xfId="25559" xr:uid="{3A0B2FB2-80D7-4D2E-A9A4-7FED723594A8}"/>
    <cellStyle name="Titulo 2 45 21 2" xfId="19368" xr:uid="{EFA75003-D03F-4F88-B771-7778B2723FFD}"/>
    <cellStyle name="Titulo 2 45 21 3" xfId="36831" xr:uid="{3C16712A-00B5-4FCD-8BF3-9B95C066187D}"/>
    <cellStyle name="Titulo 2 45 22" xfId="25399" xr:uid="{2E3E065C-1796-4E83-9BF3-63AE6D8AD65D}"/>
    <cellStyle name="Titulo 2 45 22 2" xfId="23319" xr:uid="{5BEA108D-2248-42B4-9B4E-5EE577CD2B25}"/>
    <cellStyle name="Titulo 2 45 22 2 2" xfId="36357" xr:uid="{A5B5810D-A60B-4F4F-8C7F-EAD3034A21FD}"/>
    <cellStyle name="Titulo 2 45 23" xfId="23297" xr:uid="{1C4B643B-2FAE-4792-92CD-F32B6D027748}"/>
    <cellStyle name="Titulo 2 45 24" xfId="26321" xr:uid="{F0D5FA72-30DD-409D-8361-6D1272906D98}"/>
    <cellStyle name="Titulo 2 45 25" xfId="19529" xr:uid="{25E0BC5D-B2AA-4BAA-9A22-130F51BC03FD}"/>
    <cellStyle name="Titulo 2 45 26" xfId="29941" xr:uid="{4A0E2CAE-362D-433E-85C1-CA1B31605723}"/>
    <cellStyle name="Titulo 2 45 3" xfId="13520" xr:uid="{192E0918-61B4-4475-9635-2C5DDDF179D0}"/>
    <cellStyle name="Título 2 45 3" xfId="22309" xr:uid="{1C314325-7328-4991-9233-E52471437968}"/>
    <cellStyle name="Titulo 2 45 4" xfId="15660" xr:uid="{D5D012DE-F9F5-4275-BEF9-4739829AD28A}"/>
    <cellStyle name="Título 2 45 4" xfId="23125" xr:uid="{4D842ACF-C2F7-4AF8-82F8-64550880B50A}"/>
    <cellStyle name="Titulo 2 45 4 2" xfId="22497" xr:uid="{C011A82A-734D-4A10-8034-D8B5A7609F8C}"/>
    <cellStyle name="Titulo 2 45 4 3" xfId="29453" xr:uid="{04E9CB18-FA0F-4D68-969F-CA56C028B921}"/>
    <cellStyle name="Titulo 2 45 4 4" xfId="32632" xr:uid="{74C52DCB-A505-4EB5-80A5-B0076AE834E0}"/>
    <cellStyle name="Titulo 2 45 5" xfId="16518" xr:uid="{240576A0-960F-40FA-8EB3-82B91BBD2E83}"/>
    <cellStyle name="Título 2 45 5" xfId="22462" xr:uid="{9298C769-EB48-4FB9-8F27-426D1AA8F3E3}"/>
    <cellStyle name="Titulo 2 45 5 2" xfId="22038" xr:uid="{5455B7CD-7375-425F-9A31-1478F8ADC38D}"/>
    <cellStyle name="Titulo 2 45 5 3" xfId="29585" xr:uid="{AAF54DE9-4514-4372-BD1B-A6DA15DA2F05}"/>
    <cellStyle name="Titulo 2 45 5 4" xfId="33487" xr:uid="{FBA5354B-FEE9-464B-84ED-0267C326F0D0}"/>
    <cellStyle name="Titulo 2 45 6" xfId="15727" xr:uid="{6BC9996B-DEE0-440A-A2D7-B43F90CA4C20}"/>
    <cellStyle name="Título 2 45 6" xfId="25447" xr:uid="{3D9D3E60-63EB-4256-BE58-AD272BBC3EAC}"/>
    <cellStyle name="Titulo 2 45 6 2" xfId="23539" xr:uid="{15B10FF4-6239-441D-9006-B2ABF1913876}"/>
    <cellStyle name="Titulo 2 45 6 3" xfId="29479" xr:uid="{8420EB55-001E-4698-B2B9-8F8D6288F8D5}"/>
    <cellStyle name="Titulo 2 45 6 4" xfId="32699" xr:uid="{A861798B-A37F-4BA1-82B6-8ADA03D30704}"/>
    <cellStyle name="Titulo 2 45 7" xfId="16600" xr:uid="{6DC731D7-A18D-4FF6-9B3B-4CB02A5A9B05}"/>
    <cellStyle name="Título 2 45 7" xfId="27400" xr:uid="{9B5A19B3-A8DA-482B-B183-D04CAD16BFB5}"/>
    <cellStyle name="Titulo 2 45 7 2" xfId="20967" xr:uid="{A2088AD5-BAFD-43B7-9403-F2808F9A0BD7}"/>
    <cellStyle name="Titulo 2 45 7 3" xfId="29623" xr:uid="{734CFBF9-42CE-475F-A591-86635E54ACD4}"/>
    <cellStyle name="Titulo 2 45 7 4" xfId="33569" xr:uid="{1C0C1D79-33FC-4880-A6CE-7865B4D87BF9}"/>
    <cellStyle name="Titulo 2 45 8" xfId="15822" xr:uid="{2F53AAA9-0F42-4BF1-823F-0D0F9E2BEFA5}"/>
    <cellStyle name="Título 2 45 8" xfId="23296" xr:uid="{AD1221E4-F820-4808-B003-6CB1B118BE97}"/>
    <cellStyle name="Titulo 2 45 8 2" xfId="23561" xr:uid="{F015AF15-8835-4BF6-857E-2514DDC9D444}"/>
    <cellStyle name="Titulo 2 45 8 3" xfId="29515" xr:uid="{F6DD037F-330A-4C5B-9ABF-BC63D31C2BCC}"/>
    <cellStyle name="Titulo 2 45 8 4" xfId="32794" xr:uid="{EF065C57-26C9-4014-BF2E-35F07767B2B7}"/>
    <cellStyle name="Titulo 2 45 9" xfId="16702" xr:uid="{54BB8288-6D3C-4F80-88A5-AB410BABD321}"/>
    <cellStyle name="Título 2 45 9" xfId="22965" xr:uid="{6F690759-C4E5-4FF6-BA0B-358B86864384}"/>
    <cellStyle name="Titulo 2 45 9 2" xfId="27671" xr:uid="{DA70292B-3F0A-4C68-9DF8-9019E1D98A34}"/>
    <cellStyle name="Titulo 2 45 9 3" xfId="29655" xr:uid="{7CFC1422-380C-49FB-AA3F-4D41F65AAE65}"/>
    <cellStyle name="Titulo 2 45 9 4" xfId="33671" xr:uid="{3B3DCFD1-190B-4260-A16B-4E62A323E274}"/>
    <cellStyle name="Titulo 2 46" xfId="8272" xr:uid="{01BA5F5E-2A13-4D33-89FF-D0813B545A3E}"/>
    <cellStyle name="Título 2 46" xfId="8204" xr:uid="{B0D8BE54-AFD1-4233-82B3-9A5E5D15C9FE}"/>
    <cellStyle name="Titulo 2 46 10" xfId="15959" xr:uid="{DFC1D61F-6B18-4423-8CFC-332D9ADC9297}"/>
    <cellStyle name="Título 2 46 10" xfId="26026" xr:uid="{21DFD37F-A268-4CA5-9FDF-52624FD80B27}"/>
    <cellStyle name="Titulo 2 46 10 2" xfId="19484" xr:uid="{CAEA28EE-D7A3-4C5A-8968-380807716640}"/>
    <cellStyle name="Titulo 2 46 10 3" xfId="32931" xr:uid="{DB034CED-5312-48D3-9915-1825E2AD1736}"/>
    <cellStyle name="Titulo 2 46 11" xfId="16846" xr:uid="{C7EEA27A-C0FC-48FD-AFA6-841CF336DCF8}"/>
    <cellStyle name="Titulo 2 46 11 2" xfId="27815" xr:uid="{13467CC3-3DEB-48B2-BE33-23A1C0DCE55C}"/>
    <cellStyle name="Titulo 2 46 11 3" xfId="33815" xr:uid="{173ABEB8-B97D-4426-BBE0-FDF4BB37F923}"/>
    <cellStyle name="Titulo 2 46 12" xfId="16169" xr:uid="{D6A9CD7D-AB36-40D2-BDB9-9D11CCFF6FCB}"/>
    <cellStyle name="Titulo 2 46 12 2" xfId="18647" xr:uid="{4F3278A2-A1C3-4FF8-BB4C-07B395D60BF8}"/>
    <cellStyle name="Titulo 2 46 12 3" xfId="33141" xr:uid="{BD0431D8-7CB6-4E36-A400-0D15DEB2E49C}"/>
    <cellStyle name="Titulo 2 46 13" xfId="16981" xr:uid="{3802DB68-D66B-40C8-BECF-506B607AA23F}"/>
    <cellStyle name="Titulo 2 46 13 2" xfId="27950" xr:uid="{5D5CA739-0DE7-47C5-A4D9-0DC9628D63A9}"/>
    <cellStyle name="Titulo 2 46 13 3" xfId="33950" xr:uid="{356F342E-9E3E-44FF-BF72-177653B2F141}"/>
    <cellStyle name="Titulo 2 46 14" xfId="16311" xr:uid="{4EEE85ED-E8D3-4384-BA3D-234622F366BE}"/>
    <cellStyle name="Titulo 2 46 14 2" xfId="18799" xr:uid="{89643CAA-3148-4F00-AA94-BF18836CCA7A}"/>
    <cellStyle name="Titulo 2 46 14 3" xfId="33283" xr:uid="{C38D553B-119D-49A2-A151-8D8D820B23BD}"/>
    <cellStyle name="Titulo 2 46 15" xfId="17136" xr:uid="{FF1FA3C7-EB60-4358-B827-7DF0D7D38286}"/>
    <cellStyle name="Titulo 2 46 15 2" xfId="28105" xr:uid="{E95FDE24-B2C6-425B-A7F5-0B0370B99882}"/>
    <cellStyle name="Titulo 2 46 15 3" xfId="34105" xr:uid="{6CC50F45-1BBD-4A94-8008-6CD945CDDA37}"/>
    <cellStyle name="Titulo 2 46 16" xfId="18060" xr:uid="{A08A2443-A431-4F13-AC5F-CAEC4C632AAC}"/>
    <cellStyle name="Titulo 2 46 16 2" xfId="28978" xr:uid="{03985BA3-0BBC-4F1B-8CC6-37A112463069}"/>
    <cellStyle name="Titulo 2 46 16 3" xfId="34983" xr:uid="{2FCEFB76-B1D6-4E3E-9F99-A43FAFADE7F9}"/>
    <cellStyle name="Titulo 2 46 17" xfId="17809" xr:uid="{1B125DF5-DECE-41CA-BF5C-FA6D645130DE}"/>
    <cellStyle name="Titulo 2 46 17 2" xfId="28778" xr:uid="{CDAECBB0-617A-42F8-88ED-F9EACA73EC71}"/>
    <cellStyle name="Titulo 2 46 17 3" xfId="34778" xr:uid="{A4CC1DB3-890A-4328-96CE-FF9CCF1B501A}"/>
    <cellStyle name="Titulo 2 46 18" xfId="22310" xr:uid="{D13FEB24-1672-43AE-875A-3C7F969D8316}"/>
    <cellStyle name="Titulo 2 46 19" xfId="23126" xr:uid="{2800B019-217D-49CD-9665-FED2BD1FF65F}"/>
    <cellStyle name="Titulo 2 46 2" xfId="9389" xr:uid="{2FD9CE0B-F732-436F-9341-5005833E5B53}"/>
    <cellStyle name="Título 2 46 2" xfId="13523" xr:uid="{FC9A8B33-30C6-4852-A7D8-FA069FB50D38}"/>
    <cellStyle name="Titulo 2 46 2 10" xfId="16179" xr:uid="{12E84AAA-3F7E-4DCB-954E-797E47D8BEEB}"/>
    <cellStyle name="Titulo 2 46 2 10 2" xfId="22591" xr:uid="{3F216E08-1CCF-4685-AAF1-24F28D4C945B}"/>
    <cellStyle name="Titulo 2 46 2 10 3" xfId="33151" xr:uid="{5E2E8DB8-924D-4DA8-9EBD-8451CF189642}"/>
    <cellStyle name="Titulo 2 46 2 11" xfId="16984" xr:uid="{34BA966D-6B13-405A-A8DE-1A9C19B45E6C}"/>
    <cellStyle name="Titulo 2 46 2 11 2" xfId="27953" xr:uid="{74EEA98B-8E46-49A5-8D9D-7D28E226E155}"/>
    <cellStyle name="Titulo 2 46 2 11 3" xfId="33953" xr:uid="{61A28DEC-CD52-46E9-9670-C4E766EE6966}"/>
    <cellStyle name="Titulo 2 46 2 12" xfId="16315" xr:uid="{8E9BD8C9-C729-460E-8E5F-1BB9744058D3}"/>
    <cellStyle name="Titulo 2 46 2 12 2" xfId="21797" xr:uid="{C8F00AA1-B542-4564-982D-AA8177AF8F06}"/>
    <cellStyle name="Titulo 2 46 2 12 3" xfId="33287" xr:uid="{BB9BB206-6F62-4763-A817-0D2F9AF30EAA}"/>
    <cellStyle name="Titulo 2 46 2 13" xfId="17138" xr:uid="{947552B8-F92A-4621-85B2-C56ED5068FA0}"/>
    <cellStyle name="Titulo 2 46 2 13 2" xfId="28107" xr:uid="{CE6150CE-A29F-4762-AF9A-2CBE0E3B82C3}"/>
    <cellStyle name="Titulo 2 46 2 13 3" xfId="34107" xr:uid="{84055AEE-8DFD-4CEA-A3EE-269D68D65BCC}"/>
    <cellStyle name="Titulo 2 46 2 14" xfId="18061" xr:uid="{65A26F2D-173E-4FF8-9279-E21AE03C097F}"/>
    <cellStyle name="Titulo 2 46 2 14 2" xfId="28979" xr:uid="{2E867990-B899-4612-885B-87B09AD432EA}"/>
    <cellStyle name="Titulo 2 46 2 14 3" xfId="34984" xr:uid="{E7F5AB6C-0CCD-4CE7-87F5-12BB2583A417}"/>
    <cellStyle name="Titulo 2 46 2 15" xfId="17808" xr:uid="{A9D5E2D7-77C0-47E0-B41B-E761FE3D1C07}"/>
    <cellStyle name="Titulo 2 46 2 15 2" xfId="28777" xr:uid="{25C016D6-93E4-41E6-BAA4-FFD2026C14D8}"/>
    <cellStyle name="Titulo 2 46 2 15 3" xfId="34777" xr:uid="{AE125AB7-E386-42B2-968D-10F31C8F36D4}"/>
    <cellStyle name="Titulo 2 46 2 16" xfId="21782" xr:uid="{3F0AD58F-14F5-4CDE-AE10-AAFADCE1D344}"/>
    <cellStyle name="Titulo 2 46 2 16 2" xfId="36139" xr:uid="{1422A388-8B2F-456E-80E8-3D7DC235AE96}"/>
    <cellStyle name="Titulo 2 46 2 2" xfId="15667" xr:uid="{1E4CAD4B-6D2B-41CC-BD86-EB7BB2A05776}"/>
    <cellStyle name="Titulo 2 46 2 2 2" xfId="23529" xr:uid="{0B7E5DE6-4BA5-4231-98FD-7095E0CCC7BE}"/>
    <cellStyle name="Titulo 2 46 2 2 3" xfId="32639" xr:uid="{5C4613B6-FC6C-40B6-A531-03AA126F8BAC}"/>
    <cellStyle name="Titulo 2 46 2 3" xfId="16524" xr:uid="{D76F3C18-E2F3-4269-86DD-C889B5694B20}"/>
    <cellStyle name="Titulo 2 46 2 3 2" xfId="18976" xr:uid="{0C0DD482-992B-45EA-9224-75138E4D350D}"/>
    <cellStyle name="Titulo 2 46 2 3 3" xfId="33493" xr:uid="{BE637FC0-BF01-422F-8BE6-60951409B29B}"/>
    <cellStyle name="Titulo 2 46 2 4" xfId="15736" xr:uid="{15F268F1-5833-4621-8E1F-56BD2F797C84}"/>
    <cellStyle name="Titulo 2 46 2 4 2" xfId="21887" xr:uid="{67691278-F4C8-4FEA-B96F-0E7EA64F47B4}"/>
    <cellStyle name="Titulo 2 46 2 4 3" xfId="32708" xr:uid="{E7C2348D-5134-42E2-B392-BA5D793A76A8}"/>
    <cellStyle name="Titulo 2 46 2 5" xfId="16606" xr:uid="{0391A550-409B-46EB-AAC6-1EDB93BC9500}"/>
    <cellStyle name="Titulo 2 46 2 5 2" xfId="20915" xr:uid="{3495E475-7DCD-4FD6-A76A-F45F70D5627A}"/>
    <cellStyle name="Titulo 2 46 2 5 3" xfId="33575" xr:uid="{339E703C-2398-4B56-8147-96DC2AF4EE3C}"/>
    <cellStyle name="Titulo 2 46 2 6" xfId="15828" xr:uid="{9FB48D81-C9CD-427A-A400-863F8CE61E97}"/>
    <cellStyle name="Titulo 2 46 2 6 2" xfId="19898" xr:uid="{CA5729B8-EF22-4EA2-8DBF-DF535149261F}"/>
    <cellStyle name="Titulo 2 46 2 6 3" xfId="32800" xr:uid="{08DEA04B-54EE-43C1-A001-9A3E721E062E}"/>
    <cellStyle name="Titulo 2 46 2 7" xfId="16713" xr:uid="{BE55A072-AB6C-4E86-A990-C7DBCC3164B7}"/>
    <cellStyle name="Titulo 2 46 2 7 2" xfId="27682" xr:uid="{48333337-89C1-4933-8C94-27115170AB64}"/>
    <cellStyle name="Titulo 2 46 2 7 3" xfId="33682" xr:uid="{E830CA5A-348B-4032-8100-C286B6257E91}"/>
    <cellStyle name="Titulo 2 46 2 8" xfId="15965" xr:uid="{9DD6F947-30FD-46C2-A2DC-698493416E20}"/>
    <cellStyle name="Titulo 2 46 2 8 2" xfId="22555" xr:uid="{CFB91911-235D-40E7-A784-11B9897A10F6}"/>
    <cellStyle name="Titulo 2 46 2 8 3" xfId="32937" xr:uid="{BE31A464-F2B6-4CCF-B1B6-7983CB6E12C5}"/>
    <cellStyle name="Titulo 2 46 2 9" xfId="16849" xr:uid="{638BD0CB-6373-4FD8-B852-34D422303F57}"/>
    <cellStyle name="Titulo 2 46 2 9 2" xfId="27818" xr:uid="{4E96D08F-5479-4BC4-B4AA-0C5F9990F1A6}"/>
    <cellStyle name="Titulo 2 46 2 9 3" xfId="33818" xr:uid="{1F58D374-0977-44CF-ACF6-D808B3CE9620}"/>
    <cellStyle name="Titulo 2 46 20" xfId="19859" xr:uid="{312A0090-2AFB-4D85-97A4-6C7CCB52B496}"/>
    <cellStyle name="Titulo 2 46 21" xfId="25625" xr:uid="{69E20AAD-1B48-4B6D-A0BE-E1FCAAAC2273}"/>
    <cellStyle name="Titulo 2 46 21 2" xfId="20133" xr:uid="{8A317433-FA32-4C94-A30B-50023ECBEE3B}"/>
    <cellStyle name="Titulo 2 46 21 3" xfId="36870" xr:uid="{2F07A98A-D2D0-4A9C-9291-D6001173F375}"/>
    <cellStyle name="Titulo 2 46 22" xfId="24056" xr:uid="{FCAD5B9D-4F7A-417F-B52B-3B067CF26767}"/>
    <cellStyle name="Titulo 2 46 22 2" xfId="19297" xr:uid="{C64AD08A-7F57-4288-8734-02A766C4581B}"/>
    <cellStyle name="Titulo 2 46 22 2 2" xfId="35523" xr:uid="{AABD3894-5863-467B-8AD8-839A457D9F40}"/>
    <cellStyle name="Titulo 2 46 23" xfId="21757" xr:uid="{BD83C7A8-3BA6-499C-8EA9-65F411C9FB07}"/>
    <cellStyle name="Titulo 2 46 24" xfId="21110" xr:uid="{813544A5-7CBC-45AF-A096-F407F6CBD91A}"/>
    <cellStyle name="Titulo 2 46 25" xfId="21851" xr:uid="{7CEACE3F-748E-4B47-847D-9CF1627AD94F}"/>
    <cellStyle name="Titulo 2 46 26" xfId="29978" xr:uid="{6781D802-7582-482F-8CD7-044DF1D4C583}"/>
    <cellStyle name="Titulo 2 46 3" xfId="13522" xr:uid="{620D41C0-61D2-4B0F-AAC4-934471DC0E7F}"/>
    <cellStyle name="Título 2 46 3" xfId="22311" xr:uid="{B8EB25FF-BB06-4896-9B6A-9B6B9F9BA114}"/>
    <cellStyle name="Titulo 2 46 4" xfId="15665" xr:uid="{B932043C-5124-4AB2-A746-4764E0F73EB2}"/>
    <cellStyle name="Título 2 46 4" xfId="23127" xr:uid="{396F0982-6375-414D-B856-FA42AD4A48DA}"/>
    <cellStyle name="Titulo 2 46 4 2" xfId="22499" xr:uid="{B59C20CC-FB8F-46C5-9F7B-59959F468CB0}"/>
    <cellStyle name="Titulo 2 46 4 3" xfId="29454" xr:uid="{8EE5344A-AFC9-436F-A36E-1D86ECE626C5}"/>
    <cellStyle name="Titulo 2 46 4 4" xfId="32637" xr:uid="{B645ABA2-2257-4AB2-BB54-9B91E908BC5A}"/>
    <cellStyle name="Titulo 2 46 5" xfId="16522" xr:uid="{CAA7AC24-602F-46F2-8929-DB7BDC9B55A9}"/>
    <cellStyle name="Título 2 46 5" xfId="22466" xr:uid="{2CD35FB4-A8C7-4B10-886D-9C182AA9BC4D}"/>
    <cellStyle name="Titulo 2 46 5 2" xfId="18250" xr:uid="{82AB711E-1092-4374-9A4A-AA36FF04D156}"/>
    <cellStyle name="Titulo 2 46 5 3" xfId="29588" xr:uid="{D81BEF96-39BC-46F7-AF87-8706459E5C89}"/>
    <cellStyle name="Titulo 2 46 5 4" xfId="33491" xr:uid="{351C6BC1-6025-44C3-BF28-5428647FE53F}"/>
    <cellStyle name="Titulo 2 46 6" xfId="15733" xr:uid="{DA873272-1795-4062-B958-B709CFA16225}"/>
    <cellStyle name="Título 2 46 6" xfId="25586" xr:uid="{BB9F0D0A-B4BC-4076-B8A3-5F72CFDB397D}"/>
    <cellStyle name="Titulo 2 46 6 2" xfId="21974" xr:uid="{4ABEF50C-0C38-4ABF-BCFF-BD35D350CF38}"/>
    <cellStyle name="Titulo 2 46 6 3" xfId="29483" xr:uid="{8D7B07D0-31C7-40FD-824E-CDE0323B4FE2}"/>
    <cellStyle name="Titulo 2 46 6 4" xfId="32705" xr:uid="{A149A522-768F-4B1D-9E9B-36613FDBBBDB}"/>
    <cellStyle name="Titulo 2 46 7" xfId="16604" xr:uid="{6C6ABCC6-FF12-4C5F-A9E9-136D67FB5E7A}"/>
    <cellStyle name="Título 2 46 7" xfId="23732" xr:uid="{D8724BE0-19E3-4ED0-BFCB-9F6FAE82C1D3}"/>
    <cellStyle name="Titulo 2 46 7 2" xfId="21260" xr:uid="{05644CF7-B118-4861-BAFF-C45C8E5E9C68}"/>
    <cellStyle name="Titulo 2 46 7 3" xfId="29625" xr:uid="{EB797415-8039-46F9-8C2A-B83264489D6D}"/>
    <cellStyle name="Titulo 2 46 7 4" xfId="33573" xr:uid="{2502B473-DC3A-40F1-B2D2-B86AF690C003}"/>
    <cellStyle name="Titulo 2 46 8" xfId="15826" xr:uid="{7A4B01C1-4B07-485C-8368-B990FC7E6501}"/>
    <cellStyle name="Título 2 46 8" xfId="21054" xr:uid="{5F969FF7-CF58-463D-8805-1FA3CCB2E062}"/>
    <cellStyle name="Titulo 2 46 8 2" xfId="18602" xr:uid="{1F5B0CB5-2E33-475E-AC61-086B13BA667E}"/>
    <cellStyle name="Titulo 2 46 8 3" xfId="29516" xr:uid="{FA240873-8AA0-467E-B8BC-2D243CEAB2F9}"/>
    <cellStyle name="Titulo 2 46 8 4" xfId="32798" xr:uid="{F6217BF8-A8F5-419A-B2DA-90A89885BB9E}"/>
    <cellStyle name="Titulo 2 46 9" xfId="16709" xr:uid="{1093021A-2944-45E0-B319-D45D97D4D957}"/>
    <cellStyle name="Título 2 46 9" xfId="19590" xr:uid="{586DDF51-F170-4F33-A7FA-E3A98245556E}"/>
    <cellStyle name="Titulo 2 46 9 2" xfId="27678" xr:uid="{514BFE15-DA7F-440C-B3EC-BBF2E5E447D2}"/>
    <cellStyle name="Titulo 2 46 9 3" xfId="29656" xr:uid="{2DA432A7-DA29-4310-B68C-38FCB117F8AB}"/>
    <cellStyle name="Titulo 2 46 9 4" xfId="33678" xr:uid="{00B5AB18-30A5-4478-AA28-16A8A3F1A2F4}"/>
    <cellStyle name="Titulo 2 47" xfId="8094" xr:uid="{9F818901-7D6D-48AF-9EE2-D968AAEAC604}"/>
    <cellStyle name="Título 2 47" xfId="8005" xr:uid="{96A50B01-2B3F-4D02-B064-D556D91C6A9C}"/>
    <cellStyle name="Titulo 2 47 10" xfId="15973" xr:uid="{950773E5-47E0-4354-A92C-7CEA144F935C}"/>
    <cellStyle name="Título 2 47 10" xfId="21983" xr:uid="{CBC67608-85B0-4B61-8A19-979C81F3EDCB}"/>
    <cellStyle name="Titulo 2 47 10 2" xfId="18887" xr:uid="{DA2C8084-B961-4A3F-A72F-AD13C4B07261}"/>
    <cellStyle name="Titulo 2 47 10 3" xfId="32945" xr:uid="{BAFDE97A-F2F5-4012-B416-86CE5B38C6F3}"/>
    <cellStyle name="Titulo 2 47 11" xfId="16854" xr:uid="{B6BB9C57-574A-4492-A092-9DF4FE021DF2}"/>
    <cellStyle name="Titulo 2 47 11 2" xfId="27823" xr:uid="{930FD16D-9200-470D-9767-D2FD83669E2E}"/>
    <cellStyle name="Titulo 2 47 11 3" xfId="33823" xr:uid="{5CDBEDBF-C25C-41E0-988C-EC3867C31162}"/>
    <cellStyle name="Titulo 2 47 12" xfId="16186" xr:uid="{997452DC-57A5-4DFF-B8F6-C7544503CEFD}"/>
    <cellStyle name="Titulo 2 47 12 2" xfId="19096" xr:uid="{1351D43E-E56F-4D22-B4ED-FDCB25C327BE}"/>
    <cellStyle name="Titulo 2 47 12 3" xfId="33158" xr:uid="{A364F233-7605-417B-A707-5CEFBD79A74C}"/>
    <cellStyle name="Titulo 2 47 13" xfId="16990" xr:uid="{2942D72E-4388-4266-93B3-5C2473814DD7}"/>
    <cellStyle name="Titulo 2 47 13 2" xfId="27959" xr:uid="{33D1CFD4-B231-4104-AC84-7812A36A36FA}"/>
    <cellStyle name="Titulo 2 47 13 3" xfId="33959" xr:uid="{157F0EFB-1318-4155-904A-36BA1298A238}"/>
    <cellStyle name="Titulo 2 47 14" xfId="16321" xr:uid="{F03933D7-AB48-4FC0-BF32-B0C102D922BF}"/>
    <cellStyle name="Titulo 2 47 14 2" xfId="22613" xr:uid="{E7EF8239-423D-45B5-B739-3B3285B5D051}"/>
    <cellStyle name="Titulo 2 47 14 3" xfId="33293" xr:uid="{C200D141-41AA-4EAD-BD92-9ACCEE389C9A}"/>
    <cellStyle name="Titulo 2 47 15" xfId="17141" xr:uid="{5FF475D9-2318-4B46-9C77-9B8D3F020502}"/>
    <cellStyle name="Titulo 2 47 15 2" xfId="28110" xr:uid="{4FDB17C1-C895-4162-AF14-9736646A8407}"/>
    <cellStyle name="Titulo 2 47 15 3" xfId="34110" xr:uid="{AC204E45-030D-4044-86FD-4F614A9487A0}"/>
    <cellStyle name="Titulo 2 47 16" xfId="18062" xr:uid="{80868317-37E7-4804-AF5A-87CD67C1068F}"/>
    <cellStyle name="Titulo 2 47 16 2" xfId="28980" xr:uid="{D8474C08-DE90-42AA-A04F-26F32B674205}"/>
    <cellStyle name="Titulo 2 47 16 3" xfId="34985" xr:uid="{DAAABFE3-5B93-4233-9093-5A8375362D8B}"/>
    <cellStyle name="Titulo 2 47 17" xfId="17807" xr:uid="{59E468BA-BE01-44D6-9DBB-A4B8DB793936}"/>
    <cellStyle name="Titulo 2 47 17 2" xfId="28776" xr:uid="{B8CC570C-90F2-44AE-9DC0-65D6CA373340}"/>
    <cellStyle name="Titulo 2 47 17 3" xfId="34776" xr:uid="{D2D4044D-CD4A-4C4C-96CD-DD5F84BCD6BC}"/>
    <cellStyle name="Titulo 2 47 18" xfId="22312" xr:uid="{EAC4DE07-AE32-46A4-BD93-E734A47DBE32}"/>
    <cellStyle name="Titulo 2 47 19" xfId="23128" xr:uid="{266DFE13-4A5C-4C38-919F-AB905237EE04}"/>
    <cellStyle name="Titulo 2 47 2" xfId="8644" xr:uid="{E043A59F-9381-4987-B633-BCFFFB372A99}"/>
    <cellStyle name="Título 2 47 2" xfId="13525" xr:uid="{43BAE8E7-2FB4-4196-95EF-8BDF005FE1F6}"/>
    <cellStyle name="Titulo 2 47 2 10" xfId="16191" xr:uid="{B706DA1F-9732-4FF0-9498-903A100BEC6C}"/>
    <cellStyle name="Titulo 2 47 2 10 2" xfId="21676" xr:uid="{2118D40A-3515-4BAD-AB87-8ACDEBFB7298}"/>
    <cellStyle name="Titulo 2 47 2 10 3" xfId="33163" xr:uid="{78FCBDFF-B41E-4B3B-90BE-8AF50C00B6CF}"/>
    <cellStyle name="Titulo 2 47 2 11" xfId="16997" xr:uid="{491D8724-627F-461A-BA64-9187E155B583}"/>
    <cellStyle name="Titulo 2 47 2 11 2" xfId="27966" xr:uid="{71060F76-D621-4F11-9D67-90132B101E94}"/>
    <cellStyle name="Titulo 2 47 2 11 3" xfId="33966" xr:uid="{64F7B0FE-933E-45E0-A2BA-CA924119A3C8}"/>
    <cellStyle name="Titulo 2 47 2 12" xfId="16329" xr:uid="{573E6449-0B75-42C2-91E5-4A097E63B146}"/>
    <cellStyle name="Titulo 2 47 2 12 2" xfId="19189" xr:uid="{F93BB3C9-B1A0-4E9F-8A4A-0AE84834444B}"/>
    <cellStyle name="Titulo 2 47 2 12 3" xfId="33301" xr:uid="{4BD08408-4FC7-49D7-BC4F-0E279E560757}"/>
    <cellStyle name="Titulo 2 47 2 13" xfId="17149" xr:uid="{E52FA905-1579-445C-B389-1927510C4347}"/>
    <cellStyle name="Titulo 2 47 2 13 2" xfId="28118" xr:uid="{126BBABA-7340-4528-915B-1C22EA999676}"/>
    <cellStyle name="Titulo 2 47 2 13 3" xfId="34118" xr:uid="{D5B47E6D-E0F3-474C-80D6-9C2DEE48ADBD}"/>
    <cellStyle name="Titulo 2 47 2 14" xfId="18063" xr:uid="{D7CD3AB6-196D-4DAD-8C52-A41B85C5E0EF}"/>
    <cellStyle name="Titulo 2 47 2 14 2" xfId="28981" xr:uid="{FFF297D5-7994-4EBF-BABC-7B8CF2BAD595}"/>
    <cellStyle name="Titulo 2 47 2 14 3" xfId="34986" xr:uid="{5C791E2F-BE58-427B-B38C-8ED307BFC300}"/>
    <cellStyle name="Titulo 2 47 2 15" xfId="17806" xr:uid="{11A03E8C-1EFB-4CA1-9831-DB358FA03EC6}"/>
    <cellStyle name="Titulo 2 47 2 15 2" xfId="28775" xr:uid="{7A741A4E-9D8F-41E4-97F7-987B908AFE1B}"/>
    <cellStyle name="Titulo 2 47 2 15 3" xfId="34775" xr:uid="{AEB55186-4B78-41C3-957F-B0913C5F4C05}"/>
    <cellStyle name="Titulo 2 47 2 16" xfId="20303" xr:uid="{028D8E5D-6511-4BC5-B44F-63B61085D42C}"/>
    <cellStyle name="Titulo 2 47 2 16 2" xfId="35804" xr:uid="{CB5E9E06-7FA2-4D79-B695-56D79DB5A93E}"/>
    <cellStyle name="Titulo 2 47 2 2" xfId="15672" xr:uid="{0EDE3FCC-DB71-4663-8DD6-0F1097B1C5BA}"/>
    <cellStyle name="Titulo 2 47 2 2 2" xfId="19463" xr:uid="{4FEA0B75-25A3-4DCA-B72F-07F03AA1EDA4}"/>
    <cellStyle name="Titulo 2 47 2 2 3" xfId="32644" xr:uid="{5A3DC619-1AFF-43B5-B020-341E10680CC0}"/>
    <cellStyle name="Titulo 2 47 2 3" xfId="16528" xr:uid="{E000AC34-B900-4D20-A935-7DC74C7264F4}"/>
    <cellStyle name="Titulo 2 47 2 3 2" xfId="20937" xr:uid="{F83236A1-7120-45BE-BD05-2B89D503480A}"/>
    <cellStyle name="Titulo 2 47 2 3 3" xfId="33497" xr:uid="{41B8DD14-12FE-44F2-8DFC-4B0619BBA46D}"/>
    <cellStyle name="Titulo 2 47 2 4" xfId="15741" xr:uid="{52CD7A62-6DD9-4134-B648-214A8BA81419}"/>
    <cellStyle name="Titulo 2 47 2 4 2" xfId="23556" xr:uid="{AAE8A8C8-7545-469E-B418-61524D183990}"/>
    <cellStyle name="Titulo 2 47 2 4 3" xfId="32713" xr:uid="{A2103324-12F7-4557-BA44-F9FB96360DA5}"/>
    <cellStyle name="Titulo 2 47 2 5" xfId="16612" xr:uid="{C7F6847D-AFD4-4E9F-A0EB-231B2FEF6623}"/>
    <cellStyle name="Titulo 2 47 2 5 2" xfId="19120" xr:uid="{4D6A231A-57B7-47FD-A051-1D0B118A39A3}"/>
    <cellStyle name="Titulo 2 47 2 5 3" xfId="33581" xr:uid="{0464F85A-0430-4934-8454-DB427A023AD5}"/>
    <cellStyle name="Titulo 2 47 2 6" xfId="15836" xr:uid="{7865D0C4-02C7-4B43-A3E2-FC679F564CAC}"/>
    <cellStyle name="Titulo 2 47 2 6 2" xfId="21328" xr:uid="{35D11355-7485-4BD4-A1A9-91A742E6B19E}"/>
    <cellStyle name="Titulo 2 47 2 6 3" xfId="32808" xr:uid="{4125EC02-26C1-4627-BB9E-D97B56B1BADF}"/>
    <cellStyle name="Titulo 2 47 2 7" xfId="16723" xr:uid="{6C1DA6C9-B54F-4045-B46E-CB080CE85D7D}"/>
    <cellStyle name="Titulo 2 47 2 7 2" xfId="27692" xr:uid="{7C3C5BB8-9A4B-46FC-92F8-3FD54A018877}"/>
    <cellStyle name="Titulo 2 47 2 7 3" xfId="33692" xr:uid="{38316C0C-81BF-49F3-8B41-DD38759B6C35}"/>
    <cellStyle name="Titulo 2 47 2 8" xfId="15977" xr:uid="{D8524537-6D72-471D-96F9-00A29E11087D}"/>
    <cellStyle name="Titulo 2 47 2 8 2" xfId="21786" xr:uid="{016E8A35-766C-4657-91CD-29C35BAA943F}"/>
    <cellStyle name="Titulo 2 47 2 8 3" xfId="32949" xr:uid="{533C49AB-B6C9-4ED8-AE32-8A3B0406757B}"/>
    <cellStyle name="Titulo 2 47 2 9" xfId="16860" xr:uid="{FD7744C8-841A-4396-991C-97D9704138CD}"/>
    <cellStyle name="Titulo 2 47 2 9 2" xfId="27829" xr:uid="{8AC2CDD0-9037-40A5-90C8-8D4CC4FC7A89}"/>
    <cellStyle name="Titulo 2 47 2 9 3" xfId="33829" xr:uid="{EB67BAF8-CF2A-492C-A6F0-E4D38B64D9CC}"/>
    <cellStyle name="Titulo 2 47 20" xfId="19860" xr:uid="{725CA9E0-21BA-4742-9ED8-02375C738327}"/>
    <cellStyle name="Titulo 2 47 21" xfId="25514" xr:uid="{68BD14B9-EF60-456C-B010-536FF5624548}"/>
    <cellStyle name="Titulo 2 47 21 2" xfId="18328" xr:uid="{189B18C6-6DE9-43A6-9A9C-2A8FCB0AAFE1}"/>
    <cellStyle name="Titulo 2 47 21 3" xfId="36803" xr:uid="{B9B4CCB6-16CA-4DDC-B26F-24D314E324B5}"/>
    <cellStyle name="Titulo 2 47 22" xfId="24370" xr:uid="{58CD77DF-49CA-4FFE-AAB3-485E82CFC568}"/>
    <cellStyle name="Titulo 2 47 22 2" xfId="19006" xr:uid="{F9973D40-A256-452F-A249-ABCE29CB8A2F}"/>
    <cellStyle name="Titulo 2 47 22 2 2" xfId="35419" xr:uid="{E31369FF-BE25-4105-A8B0-35B94951CDF5}"/>
    <cellStyle name="Titulo 2 47 23" xfId="23299" xr:uid="{4A43585F-360A-44DA-8209-5BD0A5CFBA65}"/>
    <cellStyle name="Titulo 2 47 24" xfId="19667" xr:uid="{41C00C9F-710E-4002-9B9C-B4255BE7D3D2}"/>
    <cellStyle name="Titulo 2 47 25" xfId="22952" xr:uid="{62A2C3F7-AE56-4C84-B010-FA8F9B539C97}"/>
    <cellStyle name="Titulo 2 47 26" xfId="29921" xr:uid="{F3901ED5-8CB7-45D8-9299-C0CA8C5A3ACA}"/>
    <cellStyle name="Titulo 2 47 3" xfId="13524" xr:uid="{87C6D024-B27A-41CD-AFF0-9AEA6E3E41A6}"/>
    <cellStyle name="Título 2 47 3" xfId="22313" xr:uid="{7A5775A6-F1A7-4DD5-9A5D-E0B14E214222}"/>
    <cellStyle name="Titulo 2 47 4" xfId="15670" xr:uid="{A8F5B516-0F3A-4A04-B486-3857AE4190B8}"/>
    <cellStyle name="Título 2 47 4" xfId="23129" xr:uid="{0809E0D7-398A-4495-8A5B-5ADC61269054}"/>
    <cellStyle name="Titulo 2 47 4 2" xfId="22501" xr:uid="{08930089-B4C1-4788-AA83-5A717C0D75AF}"/>
    <cellStyle name="Titulo 2 47 4 3" xfId="29457" xr:uid="{7196AC75-0121-42E7-B7C1-EF2BE4C01B0B}"/>
    <cellStyle name="Titulo 2 47 4 4" xfId="32642" xr:uid="{719CD935-D014-4961-86FE-CA56EFF8D196}"/>
    <cellStyle name="Titulo 2 47 5" xfId="16526" xr:uid="{569093EC-5D49-4A3C-B66E-1E13EB77CF64}"/>
    <cellStyle name="Título 2 47 5" xfId="22467" xr:uid="{FFD91F42-39E2-4C73-B8A4-DDF034B099A5}"/>
    <cellStyle name="Titulo 2 47 5 2" xfId="20735" xr:uid="{1E321014-5F50-446A-9BC7-32607BB9C06A}"/>
    <cellStyle name="Titulo 2 47 5 3" xfId="29589" xr:uid="{9D988835-3559-4C8F-8C9D-9F820BABD2CE}"/>
    <cellStyle name="Titulo 2 47 5 4" xfId="33495" xr:uid="{99B8E9A3-2267-416A-BDC6-DF48BDDEF259}"/>
    <cellStyle name="Titulo 2 47 6" xfId="15739" xr:uid="{3CE9A14B-5D84-46BE-8475-A6652EDAB7FE}"/>
    <cellStyle name="Título 2 47 6" xfId="25448" xr:uid="{90F74FEC-0C65-41A3-8BD4-C06C84159D0A}"/>
    <cellStyle name="Titulo 2 47 6 2" xfId="23552" xr:uid="{5352D94D-2F89-4881-9AAE-865E5E49912F}"/>
    <cellStyle name="Titulo 2 47 6 3" xfId="29486" xr:uid="{FD844385-A0CF-415F-B0B0-6C4EC4D78739}"/>
    <cellStyle name="Titulo 2 47 6 4" xfId="32711" xr:uid="{8D211122-1ACC-45EF-B83F-F24AC7E23B61}"/>
    <cellStyle name="Titulo 2 47 7" xfId="16609" xr:uid="{B8FA7895-D2A8-434A-95E6-D70217F6EE09}"/>
    <cellStyle name="Título 2 47 7" xfId="24173" xr:uid="{DA3D16AA-9907-4949-AE22-CC7AF41B6CCC}"/>
    <cellStyle name="Titulo 2 47 7 2" xfId="19440" xr:uid="{B13DC6B7-5BC9-4137-9910-F9B3F8709BD3}"/>
    <cellStyle name="Titulo 2 47 7 3" xfId="29626" xr:uid="{60567116-054C-4BB4-BC5F-B4170F1C63EF}"/>
    <cellStyle name="Titulo 2 47 7 4" xfId="33578" xr:uid="{0D714F74-E3ED-4FFD-A02E-DA3D1FE0BF68}"/>
    <cellStyle name="Titulo 2 47 8" xfId="15831" xr:uid="{2D55B864-C51D-41D1-BF15-83F5E86ECCD5}"/>
    <cellStyle name="Título 2 47 8" xfId="23298" xr:uid="{0EF106F0-19FE-4189-B5E9-D3A289F3F32F}"/>
    <cellStyle name="Titulo 2 47 8 2" xfId="23563" xr:uid="{D8BC5F69-F41A-4D70-880E-D2AC9FB51F11}"/>
    <cellStyle name="Titulo 2 47 8 3" xfId="29517" xr:uid="{F892EACF-8E35-46F6-8DB2-B4CB1248E5B2}"/>
    <cellStyle name="Titulo 2 47 8 4" xfId="32803" xr:uid="{60A7787D-025A-4950-93FF-D2D05628A1B2}"/>
    <cellStyle name="Titulo 2 47 9" xfId="16718" xr:uid="{96E6597F-95D8-4CBB-85CD-7B4B83D670F4}"/>
    <cellStyle name="Título 2 47 9" xfId="19446" xr:uid="{F99A7644-2F48-416E-8347-80751CD3E8A6}"/>
    <cellStyle name="Titulo 2 47 9 2" xfId="27687" xr:uid="{5D4FB783-2090-4990-B2A7-C5DDDDF41BB4}"/>
    <cellStyle name="Titulo 2 47 9 3" xfId="29657" xr:uid="{E0BA5F0A-6263-4C91-8F4D-6ED0D924374B}"/>
    <cellStyle name="Titulo 2 47 9 4" xfId="33687" xr:uid="{41C15C43-4CB7-422B-90EA-954125F5E241}"/>
    <cellStyle name="Titulo 2 48" xfId="8260" xr:uid="{384DBDAD-49EE-4E87-9481-12CE2DFC03C7}"/>
    <cellStyle name="Título 2 48" xfId="8156" xr:uid="{5B4205AB-CFEB-4280-81AB-8EC1AA290082}"/>
    <cellStyle name="Titulo 2 48 10" xfId="15983" xr:uid="{72E84C73-22D0-4A8F-B3F6-A9E46498CC33}"/>
    <cellStyle name="Título 2 48 10" xfId="26122" xr:uid="{E41E1FEC-663D-4D24-9DDF-E3EF2876613D}"/>
    <cellStyle name="Titulo 2 48 10 2" xfId="23597" xr:uid="{70ABF6B8-94D6-44B1-A27C-B9B8732BF74D}"/>
    <cellStyle name="Titulo 2 48 10 3" xfId="32955" xr:uid="{270874CD-2F74-4711-AB9E-DF6E67C3B59B}"/>
    <cellStyle name="Titulo 2 48 11" xfId="16870" xr:uid="{24A23BC8-85E5-4B72-9992-AD25A0D08181}"/>
    <cellStyle name="Titulo 2 48 11 2" xfId="27839" xr:uid="{321291E4-09CF-4492-9E14-26DCB9C7D87D}"/>
    <cellStyle name="Titulo 2 48 11 3" xfId="33839" xr:uid="{6845FF10-8F88-4AA2-887B-589D07F227B4}"/>
    <cellStyle name="Titulo 2 48 12" xfId="16195" xr:uid="{7639BC3E-BB6A-4EB3-8C9D-13E05A6650A1}"/>
    <cellStyle name="Titulo 2 48 12 2" xfId="21896" xr:uid="{D0C8BA36-6BB7-4871-85EA-ECC079718690}"/>
    <cellStyle name="Titulo 2 48 12 3" xfId="33167" xr:uid="{653C07EF-4D8C-46C0-BC17-4C77AE5105CE}"/>
    <cellStyle name="Titulo 2 48 13" xfId="17004" xr:uid="{E16CAECB-00A9-4C4A-BDBB-402D814D8D4E}"/>
    <cellStyle name="Titulo 2 48 13 2" xfId="27973" xr:uid="{57271D53-D439-4D7C-A9F8-5D3D1E29E4A5}"/>
    <cellStyle name="Titulo 2 48 13 3" xfId="33973" xr:uid="{83D36D3A-F2CF-4152-871F-29633A6BF01F}"/>
    <cellStyle name="Titulo 2 48 14" xfId="16334" xr:uid="{96D46853-01CD-4B82-8140-BDA3C42B1BFB}"/>
    <cellStyle name="Titulo 2 48 14 2" xfId="22615" xr:uid="{7C19774E-BA51-47B6-B648-8C5D4D6A4CC2}"/>
    <cellStyle name="Titulo 2 48 14 3" xfId="33306" xr:uid="{3EC2EFC0-C8AB-4624-8505-5329952A8059}"/>
    <cellStyle name="Titulo 2 48 15" xfId="17158" xr:uid="{0085E7AD-847A-469E-B283-5EC0A0A6783F}"/>
    <cellStyle name="Titulo 2 48 15 2" xfId="28127" xr:uid="{4AB21745-0234-4BD7-ABCB-39DDFF66E8C4}"/>
    <cellStyle name="Titulo 2 48 15 3" xfId="34127" xr:uid="{0E86F472-5BF5-484F-B821-DDB53C325F72}"/>
    <cellStyle name="Titulo 2 48 16" xfId="18064" xr:uid="{2835DCE8-A8C1-448D-A745-0A0B2C1FA176}"/>
    <cellStyle name="Titulo 2 48 16 2" xfId="28982" xr:uid="{29BF90BF-964C-4351-BFAB-0D2AACCB3185}"/>
    <cellStyle name="Titulo 2 48 16 3" xfId="34987" xr:uid="{31DFC210-E2A7-4340-AF27-179890ED1BD0}"/>
    <cellStyle name="Titulo 2 48 17" xfId="17805" xr:uid="{CA1B144A-2BA5-4ECE-8FCF-33857760331A}"/>
    <cellStyle name="Titulo 2 48 17 2" xfId="28774" xr:uid="{0F1819EF-D9BB-4076-9BBD-0AF86DFEF064}"/>
    <cellStyle name="Titulo 2 48 17 3" xfId="34774" xr:uid="{730DDAB7-EF7F-4882-9968-5577B70B3FE5}"/>
    <cellStyle name="Titulo 2 48 18" xfId="22314" xr:uid="{667625DD-8104-41AE-95E9-293F4A04B05F}"/>
    <cellStyle name="Titulo 2 48 19" xfId="23130" xr:uid="{3D998023-85EE-403A-933C-7A6EB16F4DB8}"/>
    <cellStyle name="Titulo 2 48 2" xfId="9383" xr:uid="{09962900-1554-43DC-A57C-222FD43BDDD6}"/>
    <cellStyle name="Título 2 48 2" xfId="13527" xr:uid="{68F4097D-25A1-43C0-89AA-22D3DF0F5EF9}"/>
    <cellStyle name="Titulo 2 48 2 10" xfId="16198" xr:uid="{85DAD4F9-C5A4-4CA5-8CED-32774D2BE667}"/>
    <cellStyle name="Titulo 2 48 2 10 2" xfId="22595" xr:uid="{63E49E0B-7F2B-48E2-B553-56E5DC180346}"/>
    <cellStyle name="Titulo 2 48 2 10 3" xfId="33170" xr:uid="{2D8363BC-13BD-492B-993A-4726459696EF}"/>
    <cellStyle name="Titulo 2 48 2 11" xfId="17008" xr:uid="{90E7F105-6CA3-4F35-A907-DCA985CBF000}"/>
    <cellStyle name="Titulo 2 48 2 11 2" xfId="27977" xr:uid="{7B6A0ED7-00A2-4601-9C8C-25CF535DDFE4}"/>
    <cellStyle name="Titulo 2 48 2 11 3" xfId="33977" xr:uid="{B9EFBF08-067D-4E0B-AFDB-534305158A51}"/>
    <cellStyle name="Titulo 2 48 2 12" xfId="16337" xr:uid="{9C6483B4-A09F-48C3-8977-E6BB8770002F}"/>
    <cellStyle name="Titulo 2 48 2 12 2" xfId="18951" xr:uid="{755EC048-C42F-44D3-913D-C4D59AE4F3BF}"/>
    <cellStyle name="Titulo 2 48 2 12 3" xfId="33309" xr:uid="{D38D99BE-3549-4351-8AAB-4D836B74CDCA}"/>
    <cellStyle name="Titulo 2 48 2 13" xfId="17162" xr:uid="{4E32B84E-7C17-4FBD-8239-AC3E2E08A591}"/>
    <cellStyle name="Titulo 2 48 2 13 2" xfId="28131" xr:uid="{44510A40-7A31-4149-A7F7-E9B1BAB91698}"/>
    <cellStyle name="Titulo 2 48 2 13 3" xfId="34131" xr:uid="{6E928879-C9AF-4B5D-8FB5-A9E9B08A5839}"/>
    <cellStyle name="Titulo 2 48 2 14" xfId="18065" xr:uid="{7F238B08-3F18-42FD-9D64-7E1CEDCC45A7}"/>
    <cellStyle name="Titulo 2 48 2 14 2" xfId="28983" xr:uid="{894F6D30-865A-4D72-A638-BEAF5C85EA64}"/>
    <cellStyle name="Titulo 2 48 2 14 3" xfId="34988" xr:uid="{CB964A13-7674-4CDC-9D99-DE890C017C9A}"/>
    <cellStyle name="Titulo 2 48 2 15" xfId="17804" xr:uid="{C3F1FFE8-9A42-480A-B9D0-393B5B04CA1A}"/>
    <cellStyle name="Titulo 2 48 2 15 2" xfId="28773" xr:uid="{54401168-1DAD-402E-923D-4B8BAFB4F4EC}"/>
    <cellStyle name="Titulo 2 48 2 15 3" xfId="34773" xr:uid="{394B7707-631E-4237-8DF0-EF0D176B4473}"/>
    <cellStyle name="Titulo 2 48 2 16" xfId="20692" xr:uid="{C4055C25-AC67-4809-BFA7-F3A269E309C5}"/>
    <cellStyle name="Titulo 2 48 2 16 2" xfId="35887" xr:uid="{512ACF9A-277E-40FE-9A2A-BF8193E6DAFF}"/>
    <cellStyle name="Titulo 2 48 2 2" xfId="15677" xr:uid="{8E5B8D5C-BE17-4476-8C7D-3845C64E5C3A}"/>
    <cellStyle name="Titulo 2 48 2 2 2" xfId="19055" xr:uid="{8D7A1B49-98DF-424E-9D7D-ADE7FC4F1B14}"/>
    <cellStyle name="Titulo 2 48 2 2 3" xfId="32649" xr:uid="{F4108E1E-8C7E-4F0F-A478-6E5CFC5F1AEE}"/>
    <cellStyle name="Titulo 2 48 2 3" xfId="16532" xr:uid="{7F9C65D0-CE34-434B-9236-BAF51FCC3435}"/>
    <cellStyle name="Titulo 2 48 2 3 2" xfId="19429" xr:uid="{507661FC-6251-46F0-8D68-97EB1C81B124}"/>
    <cellStyle name="Titulo 2 48 2 3 3" xfId="33501" xr:uid="{30CED748-46B7-4909-9976-8B26D9B065CF}"/>
    <cellStyle name="Titulo 2 48 2 4" xfId="15744" xr:uid="{AE6997BC-3F11-4C0B-88C4-27383DFD8C08}"/>
    <cellStyle name="Titulo 2 48 2 4 2" xfId="21314" xr:uid="{7F17C57C-EA38-4752-BF30-BBC5DD4021F5}"/>
    <cellStyle name="Titulo 2 48 2 4 3" xfId="32716" xr:uid="{5DD21815-062A-41AF-89D6-BEEE293CF196}"/>
    <cellStyle name="Titulo 2 48 2 5" xfId="16617" xr:uid="{DEA7183A-709D-44F1-BF64-5846A88C03BD}"/>
    <cellStyle name="Titulo 2 48 2 5 2" xfId="18482" xr:uid="{FF645A0E-6AAE-45E7-907E-D2B19921B66F}"/>
    <cellStyle name="Titulo 2 48 2 5 3" xfId="33586" xr:uid="{EF94EB3D-F3FD-458B-A039-9991352BCC8B}"/>
    <cellStyle name="Titulo 2 48 2 6" xfId="15847" xr:uid="{94755F98-15CC-4526-9991-E6CC89BB8D70}"/>
    <cellStyle name="Titulo 2 48 2 6 2" xfId="21235" xr:uid="{D892E411-FAF9-4B86-A0F6-72557D5C3F1A}"/>
    <cellStyle name="Titulo 2 48 2 6 3" xfId="32819" xr:uid="{364A82EC-2BA7-42F1-B41D-AF8D69EB588E}"/>
    <cellStyle name="Titulo 2 48 2 7" xfId="16733" xr:uid="{711B946E-E3E9-406D-BDAF-69E09E689378}"/>
    <cellStyle name="Titulo 2 48 2 7 2" xfId="27702" xr:uid="{D04E901E-FD21-4139-B1AF-9EFD13F2E912}"/>
    <cellStyle name="Titulo 2 48 2 7 3" xfId="33702" xr:uid="{38A00112-B490-4ADA-81B9-B223CDBC19CA}"/>
    <cellStyle name="Titulo 2 48 2 8" xfId="15988" xr:uid="{06118222-F5AF-4125-AB60-AF82B756C5FB}"/>
    <cellStyle name="Titulo 2 48 2 8 2" xfId="21141" xr:uid="{E838CDE2-7715-4718-B3D4-FBB56CEC8E98}"/>
    <cellStyle name="Titulo 2 48 2 8 3" xfId="32960" xr:uid="{28ABCE09-E1C9-436B-B96F-26AC10EADCB3}"/>
    <cellStyle name="Titulo 2 48 2 9" xfId="16879" xr:uid="{5A35D7A2-CE06-449C-B2CD-A4AF83FF9288}"/>
    <cellStyle name="Titulo 2 48 2 9 2" xfId="27848" xr:uid="{BE4E7DE2-9A21-4416-BA8B-4FD7BEE64665}"/>
    <cellStyle name="Titulo 2 48 2 9 3" xfId="33848" xr:uid="{D806065C-5594-45D4-9A33-F1CF3747D1D4}"/>
    <cellStyle name="Titulo 2 48 20" xfId="19861" xr:uid="{094C5B12-30DF-4B1B-A1B8-8A3FE4529B9B}"/>
    <cellStyle name="Titulo 2 48 21" xfId="25617" xr:uid="{A40C7689-8A35-42CB-B2D2-B97D89FC5D5A}"/>
    <cellStyle name="Titulo 2 48 21 2" xfId="19675" xr:uid="{D475549C-7C8D-4221-BCE3-F1AB870F9D1A}"/>
    <cellStyle name="Titulo 2 48 21 3" xfId="36865" xr:uid="{CE2E657F-CA15-406D-B7CD-6D3C7F91493A}"/>
    <cellStyle name="Titulo 2 48 22" xfId="24061" xr:uid="{CE049A6E-5218-4417-B917-93926F7C3C82}"/>
    <cellStyle name="Titulo 2 48 22 2" xfId="26513" xr:uid="{1BCA2174-9962-49B3-9D69-8B777EF0351D}"/>
    <cellStyle name="Titulo 2 48 22 2 2" xfId="37465" xr:uid="{357C4476-666C-4219-AE74-10AC2B5E4620}"/>
    <cellStyle name="Titulo 2 48 23" xfId="19647" xr:uid="{E5E286DE-4ACE-452E-AA3C-31A327799F36}"/>
    <cellStyle name="Titulo 2 48 24" xfId="19363" xr:uid="{2CEDBAB6-5023-407A-BFB5-A201B964D674}"/>
    <cellStyle name="Titulo 2 48 25" xfId="26750" xr:uid="{8CD3B323-83F2-46A7-8A76-A8DEC67ED48F}"/>
    <cellStyle name="Titulo 2 48 26" xfId="29973" xr:uid="{CF195D8C-F9DF-4F43-BB96-D84514051205}"/>
    <cellStyle name="Titulo 2 48 3" xfId="13526" xr:uid="{76E024AE-635B-446B-9EE5-020DD25DA03B}"/>
    <cellStyle name="Título 2 48 3" xfId="22315" xr:uid="{920CFD11-8199-4310-A9BF-C7DD250AC061}"/>
    <cellStyle name="Titulo 2 48 4" xfId="15675" xr:uid="{9B990589-390F-4A13-BE2C-440633319804}"/>
    <cellStyle name="Título 2 48 4" xfId="23131" xr:uid="{1214F35F-5E73-443E-BDCF-13DB3AF6D5D4}"/>
    <cellStyle name="Titulo 2 48 4 2" xfId="19952" xr:uid="{48CF5359-3733-4DC5-B753-2B1C907ED29F}"/>
    <cellStyle name="Titulo 2 48 4 3" xfId="29458" xr:uid="{1C6A69D7-2B3E-4FB1-B57C-2A1E05F2C56F}"/>
    <cellStyle name="Titulo 2 48 4 4" xfId="32647" xr:uid="{8239EBC8-38B4-4BE4-9241-7A488258E6F6}"/>
    <cellStyle name="Titulo 2 48 5" xfId="16530" xr:uid="{B359C92F-A6F5-4E34-B246-440A795F5329}"/>
    <cellStyle name="Título 2 48 5" xfId="22468" xr:uid="{75A2D7EE-27D5-4F7B-8312-BCD8D37F3CBF}"/>
    <cellStyle name="Titulo 2 48 5 2" xfId="18218" xr:uid="{D2BBDDF2-CD9B-4F2F-A3C9-090E64EAF006}"/>
    <cellStyle name="Titulo 2 48 5 3" xfId="29591" xr:uid="{E560B4D7-470F-4437-82C1-C2F408DF11FD}"/>
    <cellStyle name="Titulo 2 48 5 4" xfId="33499" xr:uid="{0D8DE4F5-89C3-4149-B959-21296E96762A}"/>
    <cellStyle name="Titulo 2 48 6" xfId="15743" xr:uid="{BD1968A8-B708-457D-AE5A-4ED7AD79C17B}"/>
    <cellStyle name="Título 2 48 6" xfId="25544" xr:uid="{F191FE15-B7BB-4560-B712-2F1879400597}"/>
    <cellStyle name="Titulo 2 48 6 2" xfId="23560" xr:uid="{6E73F219-BACF-4051-91C7-B6C2D3261F56}"/>
    <cellStyle name="Titulo 2 48 6 3" xfId="29488" xr:uid="{A1970913-6127-44F6-9608-CE02CC412BDA}"/>
    <cellStyle name="Titulo 2 48 6 4" xfId="32715" xr:uid="{E51DBE07-E260-4B73-88D8-78D652ECA7AD}"/>
    <cellStyle name="Titulo 2 48 7" xfId="16615" xr:uid="{1D29913C-72D5-4508-A39B-D730E4877409}"/>
    <cellStyle name="Título 2 48 7" xfId="25607" xr:uid="{C96A9151-6165-4FE9-A8B1-909FBCB34F1B}"/>
    <cellStyle name="Titulo 2 48 7 2" xfId="20743" xr:uid="{A1E58954-A649-45C9-BC3B-E55BEBBA0ED5}"/>
    <cellStyle name="Titulo 2 48 7 3" xfId="29630" xr:uid="{30433231-C085-4E45-B4CE-052B208CD2E6}"/>
    <cellStyle name="Titulo 2 48 7 4" xfId="33584" xr:uid="{BF33509A-4DE1-4E43-A9E9-8F613E777D59}"/>
    <cellStyle name="Titulo 2 48 8" xfId="15842" xr:uid="{E7E6208D-4C20-473D-994F-42962CD91D4A}"/>
    <cellStyle name="Título 2 48 8" xfId="21053" xr:uid="{DBD2F26C-C54F-4608-87A8-321D0AC742A1}"/>
    <cellStyle name="Titulo 2 48 8 2" xfId="21205" xr:uid="{6218CFE4-553E-47E7-8261-BCC3E5820AAC}"/>
    <cellStyle name="Titulo 2 48 8 3" xfId="29520" xr:uid="{8562FC26-D208-4274-AA03-EA5127AD40B6}"/>
    <cellStyle name="Titulo 2 48 8 4" xfId="32814" xr:uid="{762605AF-3FE7-499F-A3E7-80A2473DB75C}"/>
    <cellStyle name="Titulo 2 48 9" xfId="16729" xr:uid="{3D9A426B-11CF-4AD1-94C1-5A8A67AD0BE1}"/>
    <cellStyle name="Título 2 48 9" xfId="19287" xr:uid="{459E5FA2-DB04-4996-B953-23E807A24BCA}"/>
    <cellStyle name="Titulo 2 48 9 2" xfId="27698" xr:uid="{1D789CF7-3A33-445C-813F-EF5C922ED868}"/>
    <cellStyle name="Titulo 2 48 9 3" xfId="29660" xr:uid="{7E99D49E-59A9-4EE9-8A58-B73DE99DB16D}"/>
    <cellStyle name="Titulo 2 48 9 4" xfId="33698" xr:uid="{CCCC7869-A590-48E4-BD7C-341ADE86D95C}"/>
    <cellStyle name="Titulo 2 49" xfId="8070" xr:uid="{74985ABD-63CF-4692-8C99-05FC3E8E9450}"/>
    <cellStyle name="Título 2 49" xfId="8167" xr:uid="{A40AE03E-26A0-4989-9B8D-E5FCB63B38A1}"/>
    <cellStyle name="Titulo 2 49 10" xfId="16003" xr:uid="{FF3E752C-99BB-4001-B69E-51D5A78D7621}"/>
    <cellStyle name="Título 2 49 10" xfId="26378" xr:uid="{F4EC527F-D4FA-4876-A345-C0AC7A1E9DA9}"/>
    <cellStyle name="Titulo 2 49 10 2" xfId="19081" xr:uid="{999E9632-7830-4E4D-8B8E-83F4DF115024}"/>
    <cellStyle name="Titulo 2 49 10 3" xfId="32975" xr:uid="{12D72170-031E-4DCC-B33E-25A7E4C2AB43}"/>
    <cellStyle name="Titulo 2 49 11" xfId="16892" xr:uid="{5DDF71DC-9B8C-4E98-907A-3C6ADBBB02AA}"/>
    <cellStyle name="Titulo 2 49 11 2" xfId="27861" xr:uid="{DF500B0E-9D82-482C-8A03-B308DB2C8FEA}"/>
    <cellStyle name="Titulo 2 49 11 3" xfId="33861" xr:uid="{1C1A8EC4-9121-400E-A699-82AAD42DE935}"/>
    <cellStyle name="Titulo 2 49 12" xfId="16202" xr:uid="{BB36D584-7FE2-45CA-8044-26F56D7709D6}"/>
    <cellStyle name="Titulo 2 49 12 2" xfId="18860" xr:uid="{F6E153B8-E2D6-4E3B-A966-E1ABFF4349D7}"/>
    <cellStyle name="Titulo 2 49 12 3" xfId="33174" xr:uid="{81B3364B-FED5-4AC8-890A-51C601835BEE}"/>
    <cellStyle name="Titulo 2 49 13" xfId="17012" xr:uid="{DDDC46CF-7BDB-458B-BD9E-4F0338D2CD00}"/>
    <cellStyle name="Titulo 2 49 13 2" xfId="27981" xr:uid="{5554AF3F-E9B6-41D3-A6AE-048FDE9426CB}"/>
    <cellStyle name="Titulo 2 49 13 3" xfId="33981" xr:uid="{6316E86E-4968-46F9-8D5E-9867CA312569}"/>
    <cellStyle name="Titulo 2 49 14" xfId="16340" xr:uid="{B38B53ED-9F3C-4828-BCC6-953E2D3247E6}"/>
    <cellStyle name="Titulo 2 49 14 2" xfId="20957" xr:uid="{B02878A0-DECE-4FDC-8800-48F539035948}"/>
    <cellStyle name="Titulo 2 49 14 3" xfId="33312" xr:uid="{35C3C9EE-34B8-4E50-BD63-AC6DFAD891D2}"/>
    <cellStyle name="Titulo 2 49 15" xfId="17168" xr:uid="{A7A0C053-BBDE-4BEA-AF63-C69E2022A1D6}"/>
    <cellStyle name="Titulo 2 49 15 2" xfId="28137" xr:uid="{16B605F9-01E1-40F9-9B1D-05DE8EF165DC}"/>
    <cellStyle name="Titulo 2 49 15 3" xfId="34137" xr:uid="{9F4F7E29-D50E-4736-8C07-8E749371E5CD}"/>
    <cellStyle name="Titulo 2 49 16" xfId="18066" xr:uid="{73A7C176-CC61-4B70-AAB7-FC9704013238}"/>
    <cellStyle name="Titulo 2 49 16 2" xfId="28984" xr:uid="{CE9FEA5A-F597-4C3B-BA43-DDDA67DCACA4}"/>
    <cellStyle name="Titulo 2 49 16 3" xfId="34989" xr:uid="{07D4C2BE-8A80-4004-BAEC-93F61A4EAF46}"/>
    <cellStyle name="Titulo 2 49 17" xfId="17803" xr:uid="{B7058C96-E55E-477C-9AD0-B95A37CBE594}"/>
    <cellStyle name="Titulo 2 49 17 2" xfId="28772" xr:uid="{5B647ABA-ED67-48A8-A5AB-64C47A0CA8DD}"/>
    <cellStyle name="Titulo 2 49 17 3" xfId="34772" xr:uid="{5D566A11-E285-4277-9255-4C946444002E}"/>
    <cellStyle name="Titulo 2 49 18" xfId="22316" xr:uid="{A30E0BBB-1DD4-49F4-8ACD-CC4FCD61C4FD}"/>
    <cellStyle name="Titulo 2 49 19" xfId="23132" xr:uid="{C9B32BD8-8D48-4F83-B269-29E702D85AEF}"/>
    <cellStyle name="Titulo 2 49 2" xfId="8443" xr:uid="{DAF0D23A-F84F-426E-B28F-57110D45C0F6}"/>
    <cellStyle name="Título 2 49 2" xfId="13529" xr:uid="{D9C80C04-C27E-4ABC-A849-B863F9158023}"/>
    <cellStyle name="Titulo 2 49 2 10" xfId="16205" xr:uid="{10E8CE2E-7E40-431C-A3BD-A81E24C30703}"/>
    <cellStyle name="Titulo 2 49 2 10 2" xfId="19223" xr:uid="{C9C27FE7-2AD3-4611-8DBC-60F27A392C82}"/>
    <cellStyle name="Titulo 2 49 2 10 3" xfId="33177" xr:uid="{AAD84646-6AD3-4961-AB8C-75C00C94DF20}"/>
    <cellStyle name="Titulo 2 49 2 11" xfId="17014" xr:uid="{3D390CEB-02B6-443C-8469-1D09A2252AF1}"/>
    <cellStyle name="Titulo 2 49 2 11 2" xfId="27983" xr:uid="{AD419E20-B6A6-4BAF-BA50-0C3B6355C96F}"/>
    <cellStyle name="Titulo 2 49 2 11 3" xfId="33983" xr:uid="{2B9EB6F2-B93F-404B-80CA-D7A0539D26F6}"/>
    <cellStyle name="Titulo 2 49 2 12" xfId="16342" xr:uid="{3DC8C758-03D6-4DA4-938D-28EFC98466F0}"/>
    <cellStyle name="Titulo 2 49 2 12 2" xfId="26155" xr:uid="{967135C2-09A3-49A4-B2C5-2601CECBBBC4}"/>
    <cellStyle name="Titulo 2 49 2 12 3" xfId="33314" xr:uid="{AAA505B1-FDAB-4255-AB4C-295404AFFFDF}"/>
    <cellStyle name="Titulo 2 49 2 13" xfId="17175" xr:uid="{91D22B92-DDB0-432B-BC80-50E312C44846}"/>
    <cellStyle name="Titulo 2 49 2 13 2" xfId="28144" xr:uid="{E3C58BE9-0132-4CEF-86C3-2AE56A522496}"/>
    <cellStyle name="Titulo 2 49 2 13 3" xfId="34144" xr:uid="{16CAB30F-E8B8-4619-AFFE-8095FC118848}"/>
    <cellStyle name="Titulo 2 49 2 14" xfId="18067" xr:uid="{99E5A437-F8D1-465B-BC4C-041069D9AD28}"/>
    <cellStyle name="Titulo 2 49 2 14 2" xfId="28985" xr:uid="{337618E2-B2D7-47A9-B944-E75F21EC5C0F}"/>
    <cellStyle name="Titulo 2 49 2 14 3" xfId="34990" xr:uid="{057F8D61-4142-4DC6-93A1-B5E0C343443A}"/>
    <cellStyle name="Titulo 2 49 2 15" xfId="17802" xr:uid="{A194D509-E726-402C-BFFF-8A84EC884443}"/>
    <cellStyle name="Titulo 2 49 2 15 2" xfId="28771" xr:uid="{A942B118-DBD5-4AF3-80E8-8EC813D5F848}"/>
    <cellStyle name="Titulo 2 49 2 15 3" xfId="34771" xr:uid="{EB026938-A276-4BBA-9F27-F2240A1F1063}"/>
    <cellStyle name="Titulo 2 49 2 16" xfId="27089" xr:uid="{03124DB3-80A5-4620-94B8-D274F65D853B}"/>
    <cellStyle name="Titulo 2 49 2 16 2" xfId="37843" xr:uid="{63893B43-72E9-4D3E-8711-EB3BB2257CCE}"/>
    <cellStyle name="Titulo 2 49 2 2" xfId="15680" xr:uid="{C4DD7238-0A81-4EBD-8DFF-2C0FBF037E54}"/>
    <cellStyle name="Titulo 2 49 2 2 2" xfId="22502" xr:uid="{1AB37DEF-A85F-4A12-9F27-79D45842CBE4}"/>
    <cellStyle name="Titulo 2 49 2 2 3" xfId="32652" xr:uid="{0CC942E2-5727-4D4F-B78D-0B86102E21A5}"/>
    <cellStyle name="Titulo 2 49 2 3" xfId="16536" xr:uid="{3D12D450-75FF-4CFE-BBF3-1737A4331636}"/>
    <cellStyle name="Titulo 2 49 2 3 2" xfId="19435" xr:uid="{464CE317-985B-40DA-9360-426B742B2C38}"/>
    <cellStyle name="Titulo 2 49 2 3 3" xfId="33505" xr:uid="{3310E288-6A30-4387-B3A1-34E73E62961D}"/>
    <cellStyle name="Titulo 2 49 2 4" xfId="15748" xr:uid="{151CBA3A-2CFD-4C8F-B62D-20459DB7496D}"/>
    <cellStyle name="Titulo 2 49 2 4 2" xfId="18794" xr:uid="{3767A5FC-C32D-41C6-A900-96895C44A968}"/>
    <cellStyle name="Titulo 2 49 2 4 3" xfId="32720" xr:uid="{94E3A35D-50F3-484D-B07E-97FDB2822DB9}"/>
    <cellStyle name="Titulo 2 49 2 5" xfId="16625" xr:uid="{E26D6D12-A3AA-456C-985A-F0DD94DD97BF}"/>
    <cellStyle name="Titulo 2 49 2 5 2" xfId="18381" xr:uid="{73142690-3358-4C74-8EBF-06C904129B5B}"/>
    <cellStyle name="Titulo 2 49 2 5 3" xfId="33594" xr:uid="{C88C4AC4-B95D-4B37-B9B2-58B7D0E7D80C}"/>
    <cellStyle name="Titulo 2 49 2 6" xfId="15859" xr:uid="{5004BF8E-CC65-4DEB-AA97-8C6015FABDBE}"/>
    <cellStyle name="Titulo 2 49 2 6 2" xfId="19573" xr:uid="{6580CED1-B6F0-4566-89AE-9222C117B97D}"/>
    <cellStyle name="Titulo 2 49 2 6 3" xfId="32831" xr:uid="{052F8B7F-F81E-411D-B3D3-3D4375D099EC}"/>
    <cellStyle name="Titulo 2 49 2 7" xfId="16744" xr:uid="{49783EC2-78FD-4122-AAD4-B4FC67AF5BF8}"/>
    <cellStyle name="Titulo 2 49 2 7 2" xfId="27713" xr:uid="{BE610D88-EB67-4BDB-AEF9-6608810FCBF2}"/>
    <cellStyle name="Titulo 2 49 2 7 3" xfId="33713" xr:uid="{078CBF22-2DE1-4768-9DAE-5B945109F3C6}"/>
    <cellStyle name="Titulo 2 49 2 8" xfId="16008" xr:uid="{2211682B-964B-40D5-BB3E-5BB7ACDBD136}"/>
    <cellStyle name="Titulo 2 49 2 8 2" xfId="20064" xr:uid="{A60011A9-B1E4-4977-B38F-743D6257F070}"/>
    <cellStyle name="Titulo 2 49 2 8 3" xfId="32980" xr:uid="{7A0D48FD-4145-4785-AEA0-3E42B7E31365}"/>
    <cellStyle name="Titulo 2 49 2 9" xfId="16897" xr:uid="{C19006CD-19E8-43F2-A3BF-2C74150030E3}"/>
    <cellStyle name="Titulo 2 49 2 9 2" xfId="27866" xr:uid="{9AF1FE9F-6E08-45FA-B012-4FDB8937A124}"/>
    <cellStyle name="Titulo 2 49 2 9 3" xfId="33866" xr:uid="{F099A8B7-8835-469C-979B-946F4BA82DC0}"/>
    <cellStyle name="Titulo 2 49 20" xfId="19862" xr:uid="{EEC6FED1-86BD-4A3F-92BE-8B31C806355D}"/>
    <cellStyle name="Titulo 2 49 21" xfId="25496" xr:uid="{CD918EAF-75E2-4903-851C-30F8DAFA5981}"/>
    <cellStyle name="Titulo 2 49 21 2" xfId="20149" xr:uid="{28BCD138-D8A7-48C5-8635-D9197D0203AC}"/>
    <cellStyle name="Titulo 2 49 21 3" xfId="36790" xr:uid="{611FC77A-9AA9-4246-86E0-D5E663CEE7D9}"/>
    <cellStyle name="Titulo 2 49 22" xfId="24384" xr:uid="{FE9F5862-BC5C-44EE-B4E7-49D7E6F22559}"/>
    <cellStyle name="Titulo 2 49 22 2" xfId="22143" xr:uid="{40C20A37-BE7B-4C68-A503-EDA05701F7F7}"/>
    <cellStyle name="Titulo 2 49 22 2 2" xfId="36274" xr:uid="{251FD6FE-64FA-40DA-880A-2A218C221DF4}"/>
    <cellStyle name="Titulo 2 49 23" xfId="23301" xr:uid="{0F5E723A-A986-4A22-BCD4-3D1D8E806974}"/>
    <cellStyle name="Titulo 2 49 24" xfId="26320" xr:uid="{DB90A51F-5CD1-44A2-ACC7-06415C1F7A9B}"/>
    <cellStyle name="Titulo 2 49 25" xfId="27059" xr:uid="{7DBA11B4-1761-4A09-8A50-951680E6987A}"/>
    <cellStyle name="Titulo 2 49 26" xfId="29909" xr:uid="{746CD862-3C73-4942-846A-B81B90322DBA}"/>
    <cellStyle name="Titulo 2 49 3" xfId="13528" xr:uid="{4316EC39-01F3-4AFA-8EF8-718238202CFB}"/>
    <cellStyle name="Título 2 49 3" xfId="22317" xr:uid="{E8FB63CC-422E-43F0-BEAB-A2108E0454EA}"/>
    <cellStyle name="Titulo 2 49 4" xfId="15679" xr:uid="{590180B6-4ADA-43C7-96E7-81972A0C6376}"/>
    <cellStyle name="Título 2 49 4" xfId="23133" xr:uid="{6B00CE74-3D43-41DB-BA3E-248255470E94}"/>
    <cellStyle name="Titulo 2 49 4 2" xfId="20988" xr:uid="{0F82D5D3-453A-400B-A2F6-70F7B9B94522}"/>
    <cellStyle name="Titulo 2 49 4 3" xfId="29460" xr:uid="{4AFBE665-F547-42D9-BC6C-CB0690493100}"/>
    <cellStyle name="Titulo 2 49 4 4" xfId="32651" xr:uid="{FB7C2699-8497-4095-A4B7-9E9D793C4E8C}"/>
    <cellStyle name="Titulo 2 49 5" xfId="16535" xr:uid="{E060572F-AF0D-491F-82FD-90A891F9CAC2}"/>
    <cellStyle name="Título 2 49 5" xfId="22469" xr:uid="{C67E8F2D-0FA2-48C4-AD36-6946137BD6D3}"/>
    <cellStyle name="Titulo 2 49 5 2" xfId="20907" xr:uid="{4B2CD4F9-B88E-46C8-8F2B-79CFAE86F1AA}"/>
    <cellStyle name="Titulo 2 49 5 3" xfId="29594" xr:uid="{FA5CC3DA-96C8-41CC-A107-9EBD5E384345}"/>
    <cellStyle name="Titulo 2 49 5 4" xfId="33504" xr:uid="{419A4CEA-7D4C-4607-B01C-D6058A062C16}"/>
    <cellStyle name="Titulo 2 49 6" xfId="15747" xr:uid="{4F2BD92D-70C5-40EB-A3F9-42363BECB66D}"/>
    <cellStyle name="Título 2 49 6" xfId="25555" xr:uid="{8B990191-E222-4392-80BF-EBF81F9BCC20}"/>
    <cellStyle name="Titulo 2 49 6 2" xfId="19426" xr:uid="{9BCFE484-B28A-4533-AF41-533C3D0AE9C9}"/>
    <cellStyle name="Titulo 2 49 6 3" xfId="29490" xr:uid="{1DD18398-04B4-488C-95EA-A6A849A3A27C}"/>
    <cellStyle name="Titulo 2 49 6 4" xfId="32719" xr:uid="{C9074576-F219-4DE2-9F81-7CCECF2C1891}"/>
    <cellStyle name="Titulo 2 49 7" xfId="16622" xr:uid="{A34B199B-4A92-4832-9989-BEC80F7F93A9}"/>
    <cellStyle name="Título 2 49 7" xfId="24824" xr:uid="{28AF7F7F-50C6-4907-8A2C-69635143C779}"/>
    <cellStyle name="Titulo 2 49 7 2" xfId="20394" xr:uid="{13D96CE3-5FD1-4556-AC1A-147E538232E8}"/>
    <cellStyle name="Titulo 2 49 7 3" xfId="29632" xr:uid="{5ECABD7E-604B-4635-8762-9C42D10475E6}"/>
    <cellStyle name="Titulo 2 49 7 4" xfId="33591" xr:uid="{8E35F288-3559-4E61-B97F-2C75452C3D33}"/>
    <cellStyle name="Titulo 2 49 8" xfId="15854" xr:uid="{0DCB33A4-9E5A-4154-AB5F-432BAF3048B5}"/>
    <cellStyle name="Título 2 49 8" xfId="23300" xr:uid="{266E62EC-E697-41FA-B69C-C4709BD4971E}"/>
    <cellStyle name="Titulo 2 49 8 2" xfId="21968" xr:uid="{5B8311BA-017E-4029-8F8D-59EFC06E9332}"/>
    <cellStyle name="Titulo 2 49 8 3" xfId="29521" xr:uid="{CC861E61-4A63-4D9F-99A6-FFCBDAE29F7C}"/>
    <cellStyle name="Titulo 2 49 8 4" xfId="32826" xr:uid="{F350F62C-7826-4756-BB61-9A6F1DC6C5DF}"/>
    <cellStyle name="Titulo 2 49 9" xfId="16741" xr:uid="{372B6A88-F7DA-4EC3-B645-6231408F292B}"/>
    <cellStyle name="Título 2 49 9" xfId="19286" xr:uid="{26BE05B0-5541-4C48-AC0C-97E4D486391C}"/>
    <cellStyle name="Titulo 2 49 9 2" xfId="27710" xr:uid="{8E46239F-2225-481B-BB25-7919896742D5}"/>
    <cellStyle name="Titulo 2 49 9 3" xfId="29661" xr:uid="{A2095DA8-7DFD-4990-B324-536E79EF2C66}"/>
    <cellStyle name="Titulo 2 49 9 4" xfId="33710" xr:uid="{521A44CB-8547-4EC5-95D8-9C94FF2BE381}"/>
    <cellStyle name="Titulo 2 5" xfId="8006" xr:uid="{B8BC250E-5C45-4F4A-8C00-0123EA1486DC}"/>
    <cellStyle name="Título 2 5" xfId="1192" xr:uid="{39A4C82E-D641-4F8B-B8EA-CB9E435EEFC6}"/>
    <cellStyle name="Titulo 2 5 10" xfId="16014" xr:uid="{E11DB2C7-79DB-481C-8370-D0B9DD5A36A9}"/>
    <cellStyle name="Título 2 5 10" xfId="18526" xr:uid="{FC811836-E6D1-4AE2-9BDA-E6E2D10132C3}"/>
    <cellStyle name="Titulo 2 5 10 2" xfId="22566" xr:uid="{CA5E6519-F188-43D8-8A1D-2A69B4E9F31E}"/>
    <cellStyle name="Titulo 2 5 10 3" xfId="29537" xr:uid="{5DE0BFE9-2A29-4691-BA30-31D26CC1796C}"/>
    <cellStyle name="Titulo 2 5 10 4" xfId="32986" xr:uid="{FB851A85-9563-47D8-AE80-07F2D04ED327}"/>
    <cellStyle name="Titulo 2 5 11" xfId="16905" xr:uid="{0CDFA873-0A17-41B0-A5F4-F555231C699A}"/>
    <cellStyle name="Título 2 5 11" xfId="19607" xr:uid="{A829746D-63DB-48FC-B0A8-2F104A32486D}"/>
    <cellStyle name="Titulo 2 5 11 2" xfId="27874" xr:uid="{7B27B469-E06C-4774-A2CB-E0361BB05306}"/>
    <cellStyle name="Titulo 2 5 11 3" xfId="29677" xr:uid="{91096776-F09B-4036-AB64-999F75200C07}"/>
    <cellStyle name="Titulo 2 5 11 4" xfId="33874" xr:uid="{368C8289-AAF7-4997-8F93-511A5A897760}"/>
    <cellStyle name="Titulo 2 5 12" xfId="16209" xr:uid="{95FC43B2-45F7-4299-B34A-0D674A9F8C16}"/>
    <cellStyle name="Título 2 5 12" xfId="29127" xr:uid="{4C17C7D3-2162-4F03-9CEE-3ADE58BFE021}"/>
    <cellStyle name="Titulo 2 5 12 2" xfId="18725" xr:uid="{F2CABCF6-9E59-4146-B26B-FC32365D0610}"/>
    <cellStyle name="Titulo 2 5 12 3" xfId="33181" xr:uid="{A61603AB-E0DF-42DB-AC2E-594915D6472D}"/>
    <cellStyle name="Titulo 2 5 13" xfId="17018" xr:uid="{28BD6B3D-4793-4777-814D-82AA1791C720}"/>
    <cellStyle name="Título 2 5 13" xfId="38515" xr:uid="{49828C76-E17B-4F1A-985A-041668C88C74}"/>
    <cellStyle name="Titulo 2 5 13 2" xfId="27987" xr:uid="{800D3AEB-D0A8-4003-9CAC-A877E0C3851C}"/>
    <cellStyle name="Titulo 2 5 13 3" xfId="33987" xr:uid="{4C99476A-1126-4051-89AD-2ED5B9EA0351}"/>
    <cellStyle name="Titulo 2 5 14" xfId="16346" xr:uid="{89E12E46-2772-4E0C-A3E0-FD026A059D02}"/>
    <cellStyle name="Título 2 5 14" xfId="38506" xr:uid="{A8F40B15-6859-4963-B7AA-C9D013416D08}"/>
    <cellStyle name="Titulo 2 5 14 2" xfId="22616" xr:uid="{200445F7-D881-410E-A3EC-4A00BA0C0B2C}"/>
    <cellStyle name="Titulo 2 5 14 3" xfId="33318" xr:uid="{9D873A00-A6BC-45FB-967E-F708C53D736C}"/>
    <cellStyle name="Titulo 2 5 15" xfId="17190" xr:uid="{E1D5F8D0-05B6-4018-8351-16C8160089F8}"/>
    <cellStyle name="Titulo 2 5 15 2" xfId="28159" xr:uid="{F86B12E0-C7CC-49F0-A6AC-B4EBB0281139}"/>
    <cellStyle name="Titulo 2 5 15 3" xfId="34159" xr:uid="{F0A8CFA0-50A7-4678-AF94-D47655591BD8}"/>
    <cellStyle name="Titulo 2 5 16" xfId="18068" xr:uid="{8A853A8C-5779-4A83-9709-518A35722D5F}"/>
    <cellStyle name="Titulo 2 5 16 2" xfId="28986" xr:uid="{D1226E44-6787-42AA-B7A7-399969FDEBED}"/>
    <cellStyle name="Titulo 2 5 16 3" xfId="34991" xr:uid="{7F22BCAB-07E1-4433-9BD9-3AEBC38F1476}"/>
    <cellStyle name="Titulo 2 5 17" xfId="17801" xr:uid="{2764B3AA-9ABC-4E45-8D8E-5F3BBCD5B795}"/>
    <cellStyle name="Titulo 2 5 17 2" xfId="28770" xr:uid="{4A4A64CE-C129-4CD3-8592-43811A53726E}"/>
    <cellStyle name="Titulo 2 5 17 3" xfId="34770" xr:uid="{6D1D3C57-1ABE-48BB-A61C-241DFF6874AD}"/>
    <cellStyle name="Titulo 2 5 18" xfId="22318" xr:uid="{08D0138C-4C22-4360-8A3D-4A93CA7FEE20}"/>
    <cellStyle name="Titulo 2 5 19" xfId="23134" xr:uid="{2DB209EF-E013-46EF-A89B-84CE87394730}"/>
    <cellStyle name="Titulo 2 5 2" xfId="8453" xr:uid="{ED6B5CF4-BCAA-496A-A83F-C34DD11F330B}"/>
    <cellStyle name="Título 2 5 2" xfId="4025" xr:uid="{B5D7BABA-2240-4BEC-8968-48ABCCE39B0C}"/>
    <cellStyle name="Titulo 2 5 2 10" xfId="16210" xr:uid="{052A76A6-6CF7-4451-B372-67FA5684DEB0}"/>
    <cellStyle name="Titulo 2 5 2 10 2" xfId="20389" xr:uid="{E6DC378D-F20B-4710-A685-086FE4A47F47}"/>
    <cellStyle name="Titulo 2 5 2 10 3" xfId="33182" xr:uid="{DD995FCC-0F48-440C-A568-7B86C241863C}"/>
    <cellStyle name="Titulo 2 5 2 11" xfId="17030" xr:uid="{C573EDED-F10E-42CA-A22C-C55C1CFFD116}"/>
    <cellStyle name="Titulo 2 5 2 11 2" xfId="27999" xr:uid="{A834DFCA-93EC-43AF-9292-C04525364A6B}"/>
    <cellStyle name="Titulo 2 5 2 11 3" xfId="33999" xr:uid="{0ED96D19-1FE8-40F2-9030-8AFAE2F8FEC3}"/>
    <cellStyle name="Titulo 2 5 2 12" xfId="16349" xr:uid="{8A47E0AE-7FC4-4A3C-9509-3C4208A9CA52}"/>
    <cellStyle name="Titulo 2 5 2 12 2" xfId="22618" xr:uid="{277D552B-8903-4979-84BB-B6E6ABA49E50}"/>
    <cellStyle name="Titulo 2 5 2 12 3" xfId="33321" xr:uid="{667730CD-B492-4CB3-AB35-16CCE03F3691}"/>
    <cellStyle name="Titulo 2 5 2 13" xfId="17199" xr:uid="{1411284E-F725-477C-8DBD-06FBE3154041}"/>
    <cellStyle name="Titulo 2 5 2 13 2" xfId="28168" xr:uid="{597D2A3B-440E-473C-B07E-16FCD037ED22}"/>
    <cellStyle name="Titulo 2 5 2 13 3" xfId="34168" xr:uid="{203F385E-1793-4EFD-9D8F-4412C475734B}"/>
    <cellStyle name="Titulo 2 5 2 14" xfId="18069" xr:uid="{AD437177-54FF-47E9-A3FB-C6B96A636C85}"/>
    <cellStyle name="Titulo 2 5 2 14 2" xfId="28987" xr:uid="{BC0968C8-57C6-4C13-899D-73CA1C2B5173}"/>
    <cellStyle name="Titulo 2 5 2 14 3" xfId="34992" xr:uid="{86EABFE2-604E-46CB-B3B6-12735114E69F}"/>
    <cellStyle name="Titulo 2 5 2 15" xfId="17800" xr:uid="{94CE9396-A95B-430B-A65C-6B128A453857}"/>
    <cellStyle name="Titulo 2 5 2 15 2" xfId="28769" xr:uid="{7C0396A5-12BB-4841-806D-F6B1B003EBDB}"/>
    <cellStyle name="Titulo 2 5 2 15 3" xfId="34769" xr:uid="{A3F19366-8152-4A19-A1C2-3C754112864D}"/>
    <cellStyle name="Titulo 2 5 2 16" xfId="21045" xr:uid="{FFBE3732-3D7B-48FD-98A7-69EF7E9FA28D}"/>
    <cellStyle name="Titulo 2 5 2 16 2" xfId="35959" xr:uid="{DF01D53D-FDB5-4139-AC93-99E6F4FABFE4}"/>
    <cellStyle name="Titulo 2 5 2 2" xfId="15685" xr:uid="{A44B67F0-CA75-421C-924C-57A9E7840FE8}"/>
    <cellStyle name="Título 2 5 2 2" xfId="6450" xr:uid="{D22B7D37-930D-4AF5-91A3-548646E86C52}"/>
    <cellStyle name="Titulo 2 5 2 2 2" xfId="19056" xr:uid="{85424140-289F-4887-BEDF-6E0F63B00508}"/>
    <cellStyle name="Título 2 5 2 2 2" xfId="13533" xr:uid="{2414D83A-0932-4B71-B6B0-202F3E5AB961}"/>
    <cellStyle name="Titulo 2 5 2 2 3" xfId="29464" xr:uid="{7CF38BE9-0C3F-4177-B025-FEEA607104B7}"/>
    <cellStyle name="Titulo 2 5 2 2 4" xfId="32657" xr:uid="{B38E1060-6C2C-429A-9F51-0AB72D60878A}"/>
    <cellStyle name="Titulo 2 5 2 3" xfId="16541" xr:uid="{544D12EE-E30E-4667-AD6E-83D4251FE6DD}"/>
    <cellStyle name="Título 2 5 2 3" xfId="13532" xr:uid="{CACC82FB-2733-4794-BBDB-042650F55FEC}"/>
    <cellStyle name="Titulo 2 5 2 3 2" xfId="20587" xr:uid="{C6309873-6C83-405E-AC84-8C38BBF2EB11}"/>
    <cellStyle name="Titulo 2 5 2 3 3" xfId="29596" xr:uid="{2939A801-0CF8-4625-B550-85C6E65691B3}"/>
    <cellStyle name="Titulo 2 5 2 3 4" xfId="33510" xr:uid="{D7943931-F758-437A-A8FE-D5B297CE3398}"/>
    <cellStyle name="Titulo 2 5 2 4" xfId="15754" xr:uid="{1DD14B25-426F-4947-9497-31DDFEB62E1D}"/>
    <cellStyle name="Titulo 2 5 2 4 2" xfId="21673" xr:uid="{A1919860-C7A5-478E-B89A-1B18761FE2A2}"/>
    <cellStyle name="Titulo 2 5 2 4 3" xfId="32726" xr:uid="{3F01EF07-2764-4F97-B2C5-DB0A04D530CB}"/>
    <cellStyle name="Titulo 2 5 2 5" xfId="16633" xr:uid="{E88BEF4D-4961-47F8-90F6-657E9C691F94}"/>
    <cellStyle name="Titulo 2 5 2 5 2" xfId="20974" xr:uid="{1AB8EA6E-845E-420B-B5F3-209B369EA45F}"/>
    <cellStyle name="Titulo 2 5 2 5 3" xfId="33602" xr:uid="{072E109C-1890-410F-A8E0-78C6F19A2F7C}"/>
    <cellStyle name="Titulo 2 5 2 6" xfId="15872" xr:uid="{7EFAD478-6A71-481B-9067-EDAD5BBBC4AC}"/>
    <cellStyle name="Titulo 2 5 2 6 2" xfId="18607" xr:uid="{022F24B2-FF02-4CF6-9DB3-F222FF9E7091}"/>
    <cellStyle name="Titulo 2 5 2 6 3" xfId="32844" xr:uid="{2D39CBF0-F49B-4702-AA75-781B0E61A99E}"/>
    <cellStyle name="Titulo 2 5 2 7" xfId="16753" xr:uid="{9900480B-518C-4A27-B524-83C4260B6B27}"/>
    <cellStyle name="Titulo 2 5 2 7 2" xfId="27722" xr:uid="{7D6B97B7-0090-4DA6-9074-0BEAF01770C1}"/>
    <cellStyle name="Titulo 2 5 2 7 3" xfId="33722" xr:uid="{0634D4D2-401D-4895-9444-B1A628CBB84A}"/>
    <cellStyle name="Titulo 2 5 2 8" xfId="16021" xr:uid="{FB3B5FC4-4A8B-4F04-A41F-03D0FD7FF5CC}"/>
    <cellStyle name="Titulo 2 5 2 8 2" xfId="19083" xr:uid="{59EA7C09-4B28-4B19-9770-5FA795026C38}"/>
    <cellStyle name="Titulo 2 5 2 8 3" xfId="32993" xr:uid="{2B1EE158-F06A-4C20-B29A-7E04892E7D8D}"/>
    <cellStyle name="Titulo 2 5 2 9" xfId="16908" xr:uid="{2739FC5F-80E5-4092-856A-27F11ECD855F}"/>
    <cellStyle name="Titulo 2 5 2 9 2" xfId="27877" xr:uid="{3FFADCE6-771A-4A60-B3F1-D62AD621319E}"/>
    <cellStyle name="Titulo 2 5 2 9 3" xfId="33877" xr:uid="{70C42439-DC2F-4B51-A3F2-28D94E3FCB17}"/>
    <cellStyle name="Titulo 2 5 20" xfId="19863" xr:uid="{B5EEFC84-FAF0-454B-AA56-A2DF8028F51E}"/>
    <cellStyle name="Titulo 2 5 21" xfId="25449" xr:uid="{FE4DADAA-3934-4FFA-B962-14B5879D1BD6}"/>
    <cellStyle name="Titulo 2 5 21 2" xfId="26287" xr:uid="{921878D2-B872-4D1D-9452-4074E5D2C7C0}"/>
    <cellStyle name="Titulo 2 5 21 3" xfId="36761" xr:uid="{392BC501-3374-4B18-A90E-E4FB5C214F45}"/>
    <cellStyle name="Titulo 2 5 22" xfId="27399" xr:uid="{C2CB3BF8-96C6-4DF0-8AA8-ACFFEB60B826}"/>
    <cellStyle name="Titulo 2 5 22 2" xfId="29756" xr:uid="{958B0D5A-7838-4A25-9395-8F0908A67C26}"/>
    <cellStyle name="Titulo 2 5 22 2 2" xfId="38411" xr:uid="{5075D87E-3DD0-4B1F-B003-995FB60C52B7}"/>
    <cellStyle name="Titulo 2 5 23" xfId="21756" xr:uid="{86518E8E-38E9-4A81-80EE-7F891F445B8E}"/>
    <cellStyle name="Titulo 2 5 24" xfId="22963" xr:uid="{F3835D43-5810-44A4-B40D-D8D5179E8B77}"/>
    <cellStyle name="Titulo 2 5 25" xfId="26751" xr:uid="{95DFA992-8E0E-4A13-A130-072CC792963B}"/>
    <cellStyle name="Titulo 2 5 26" xfId="29881" xr:uid="{0981C16C-FF64-4653-A9A1-5B4C5C4D8347}"/>
    <cellStyle name="Titulo 2 5 3" xfId="13530" xr:uid="{444F9A33-C8C5-4F41-92AB-D670B4A7C322}"/>
    <cellStyle name="Título 2 5 3" xfId="6449" xr:uid="{554109A8-0F18-42BD-ACA7-79D2CDC68A24}"/>
    <cellStyle name="Título 2 5 3 2" xfId="13534" xr:uid="{93C2BC5F-5A92-438B-A606-8B5EC84FE94D}"/>
    <cellStyle name="Titulo 2 5 4" xfId="15683" xr:uid="{ED62D8AE-5D85-4D84-B4CF-181B3862A690}"/>
    <cellStyle name="Título 2 5 4" xfId="4024" xr:uid="{0E70C94E-B620-442D-9BC7-E7F34DEBC4FE}"/>
    <cellStyle name="Titulo 2 5 4 2" xfId="18589" xr:uid="{0B31A6BC-5DAD-496F-A469-41AA340A81FB}"/>
    <cellStyle name="Título 2 5 4 2" xfId="13535" xr:uid="{540A5014-BBAB-49B9-A783-752B274EE2D1}"/>
    <cellStyle name="Titulo 2 5 4 3" xfId="29463" xr:uid="{6C51F4D5-6406-41DA-8BF8-3252A273E165}"/>
    <cellStyle name="Título 2 5 4 3" xfId="24334" xr:uid="{07E2A172-532A-4F05-BEF1-405E4F854190}"/>
    <cellStyle name="Titulo 2 5 4 4" xfId="32655" xr:uid="{890B8703-802A-4253-83E1-1C401C021D60}"/>
    <cellStyle name="Título 2 5 4 4" xfId="26961" xr:uid="{E726097C-880B-469D-85E6-F0D2F0C02AE1}"/>
    <cellStyle name="Titulo 2 5 5" xfId="16539" xr:uid="{FC6972D4-7DE2-4039-B495-4F3F47AB80C0}"/>
    <cellStyle name="Título 2 5 5" xfId="13531" xr:uid="{8D7A3ED6-FB09-4292-9904-6D3795FD82D0}"/>
    <cellStyle name="Titulo 2 5 5 2" xfId="18977" xr:uid="{3C6BEED0-6F12-42FE-9AD7-476AF806313F}"/>
    <cellStyle name="Titulo 2 5 5 3" xfId="29595" xr:uid="{82A6222D-830C-4FF1-8A16-ABC451C1730E}"/>
    <cellStyle name="Titulo 2 5 5 4" xfId="33508" xr:uid="{820ABC52-12C1-4F66-880B-FBB87AC1A23E}"/>
    <cellStyle name="Titulo 2 5 6" xfId="15752" xr:uid="{BB5C5101-1CED-4E3E-AD1B-40490601741C}"/>
    <cellStyle name="Título 2 5 6" xfId="19021" xr:uid="{66D72DF5-2545-4354-B611-41903578D878}"/>
    <cellStyle name="Titulo 2 5 6 2" xfId="22508" xr:uid="{7AE3C3BC-54BF-4694-BF25-585E81F7CDD9}"/>
    <cellStyle name="Titulo 2 5 6 3" xfId="29492" xr:uid="{721AB52F-B35F-46D6-A142-827DB55DF2B1}"/>
    <cellStyle name="Titulo 2 5 6 4" xfId="32724" xr:uid="{A27458BA-0400-46EA-A34E-8E3BCFB2E4ED}"/>
    <cellStyle name="Titulo 2 5 7" xfId="16630" xr:uid="{4FE2A6EC-C52E-4071-AEA1-073B259189DE}"/>
    <cellStyle name="Título 2 5 7" xfId="19663" xr:uid="{6201B0A8-8158-4F40-BED2-D44DDE8C8753}"/>
    <cellStyle name="Titulo 2 5 7 2" xfId="19121" xr:uid="{4D584D1F-EDB9-4763-A164-B5AA75142060}"/>
    <cellStyle name="Titulo 2 5 7 3" xfId="29633" xr:uid="{1216D5B9-2DDC-4331-BCB3-E3BA015783E8}"/>
    <cellStyle name="Titulo 2 5 7 4" xfId="33599" xr:uid="{2B07D520-512C-4B44-8421-CA516E19EA4F}"/>
    <cellStyle name="Titulo 2 5 8" xfId="15866" xr:uid="{A65C4440-6B63-4D0F-9AD3-9466D6DC42EA}"/>
    <cellStyle name="Título 2 5 8" xfId="18857" xr:uid="{34CFD5B6-1F66-4D5C-B4BC-E9CBA41BF877}"/>
    <cellStyle name="Titulo 2 5 8 2" xfId="18605" xr:uid="{F16F197E-ADD5-4989-B39F-4BBE744CA8C7}"/>
    <cellStyle name="Titulo 2 5 8 3" xfId="29522" xr:uid="{DFAFBC52-0281-45FC-A6B7-855E84C90A6C}"/>
    <cellStyle name="Titulo 2 5 8 4" xfId="32838" xr:uid="{A6730E12-12E7-4652-91C5-E0FCA18C2D2C}"/>
    <cellStyle name="Titulo 2 5 9" xfId="16749" xr:uid="{529BB20E-254D-4225-A42D-09349740B423}"/>
    <cellStyle name="Título 2 5 9" xfId="24545" xr:uid="{D674923F-4A92-446D-AA4C-26AB94A3E75B}"/>
    <cellStyle name="Titulo 2 5 9 2" xfId="27718" xr:uid="{83D238C6-DBD0-423E-8D06-A9F2CB547C9D}"/>
    <cellStyle name="Titulo 2 5 9 3" xfId="29662" xr:uid="{6927BBA8-9F82-4CAD-BAD3-E56E08E8C7AE}"/>
    <cellStyle name="Titulo 2 5 9 4" xfId="33718" xr:uid="{7295550B-88CA-41A3-8381-47B264F72C4D}"/>
    <cellStyle name="Titulo 2 50" xfId="8052" xr:uid="{EE55DAFF-A165-4021-9EC8-72C65B4BDF60}"/>
    <cellStyle name="Título 2 50" xfId="13380" xr:uid="{614E7AD9-811A-4D5C-9B09-9C66FCE8B1F7}"/>
    <cellStyle name="Titulo 2 50 10" xfId="16042" xr:uid="{FF75DCF8-8944-47E3-99A6-2E25A0443E3D}"/>
    <cellStyle name="Titulo 2 50 10 2" xfId="23494" xr:uid="{B9979363-2F86-4F86-A936-290100D77C6A}"/>
    <cellStyle name="Titulo 2 50 10 3" xfId="33014" xr:uid="{15503AD7-C3DB-4D3C-B10F-E6FB4B188AA1}"/>
    <cellStyle name="Titulo 2 50 11" xfId="16924" xr:uid="{137BE1C9-9293-4901-BB92-134E96E8A809}"/>
    <cellStyle name="Titulo 2 50 11 2" xfId="27893" xr:uid="{84E51039-F591-4E52-85C6-9E7452113B40}"/>
    <cellStyle name="Titulo 2 50 11 3" xfId="33893" xr:uid="{675DE4F1-056E-43C5-96E9-830441D2504F}"/>
    <cellStyle name="Titulo 2 50 12" xfId="16215" xr:uid="{69E375FC-FA2A-46ED-BFF4-03E648A8C050}"/>
    <cellStyle name="Titulo 2 50 12 2" xfId="19451" xr:uid="{D3317779-3AF0-45BF-86B6-3D6DF7E17AC6}"/>
    <cellStyle name="Titulo 2 50 12 3" xfId="33187" xr:uid="{3EE220DE-5000-40DD-ACF5-4CE07893FD2A}"/>
    <cellStyle name="Titulo 2 50 13" xfId="17066" xr:uid="{BB7E7244-6CF9-4F80-BCBC-A9AA904E2F9D}"/>
    <cellStyle name="Titulo 2 50 13 2" xfId="28035" xr:uid="{57096E91-149F-46F1-B1E1-6CAB99AFF1D7}"/>
    <cellStyle name="Titulo 2 50 13 3" xfId="34035" xr:uid="{F17183C2-B4A8-4D75-9B4B-148F41E290A5}"/>
    <cellStyle name="Titulo 2 50 14" xfId="16357" xr:uid="{535633CA-2B10-43D6-B7C2-38A76280D9B0}"/>
    <cellStyle name="Titulo 2 50 14 2" xfId="18819" xr:uid="{D94DDF61-34D2-4892-BDE5-5E7A6FBE980A}"/>
    <cellStyle name="Titulo 2 50 14 3" xfId="33329" xr:uid="{8102862D-10E7-4083-B764-2FA7046AE072}"/>
    <cellStyle name="Titulo 2 50 15" xfId="17219" xr:uid="{BF60189E-121E-4345-9480-4004AAD27508}"/>
    <cellStyle name="Titulo 2 50 15 2" xfId="28188" xr:uid="{0602CB4B-7E33-4780-AA24-A4CE79E7C25B}"/>
    <cellStyle name="Titulo 2 50 15 3" xfId="34188" xr:uid="{1F239C81-B732-4B6E-A93A-7F9A02C3D8DF}"/>
    <cellStyle name="Titulo 2 50 16" xfId="18070" xr:uid="{295B834B-0D4D-4615-8368-9190A10F69D7}"/>
    <cellStyle name="Titulo 2 50 16 2" xfId="28988" xr:uid="{024F9DD4-BED5-4072-BAA5-7B3D8C06FF74}"/>
    <cellStyle name="Titulo 2 50 16 3" xfId="34993" xr:uid="{409F4CE6-44CE-4D8B-81DC-F0F8047E113C}"/>
    <cellStyle name="Titulo 2 50 17" xfId="17799" xr:uid="{23F426C8-F148-4153-B8FC-4C59B5C9A081}"/>
    <cellStyle name="Titulo 2 50 17 2" xfId="28768" xr:uid="{030E4855-E8D8-443A-A0F2-76B8D489E2C3}"/>
    <cellStyle name="Titulo 2 50 17 3" xfId="34768" xr:uid="{F061D89F-8AE3-45F3-9319-47E99DE8C2BC}"/>
    <cellStyle name="Titulo 2 50 18" xfId="22319" xr:uid="{753F063B-F4D9-4BB5-BE55-DD136E47FD38}"/>
    <cellStyle name="Titulo 2 50 19" xfId="23139" xr:uid="{7BB22834-8F31-43A8-AE41-426FB663399E}"/>
    <cellStyle name="Titulo 2 50 2" xfId="9108" xr:uid="{79001F23-89A8-4024-A83A-05F908FC4812}"/>
    <cellStyle name="Titulo 2 50 2 2" xfId="15692" xr:uid="{A4CE3D6E-53AC-41A1-ADFF-BB8CB72C1C08}"/>
    <cellStyle name="Titulo 2 50 2 2 2" xfId="18348" xr:uid="{8B80108E-6B1D-41C9-9D20-B780016239B7}"/>
    <cellStyle name="Titulo 2 50 2 2 3" xfId="32664" xr:uid="{58B95541-8992-46E8-89D5-713A4C5575A9}"/>
    <cellStyle name="Titulo 2 50 2 3" xfId="18256" xr:uid="{5A054712-EB5F-4452-BC3F-A606B3067049}"/>
    <cellStyle name="Titulo 2 50 2 3 2" xfId="35122" xr:uid="{23EFC952-CA3B-496B-9076-EE03F21D74EF}"/>
    <cellStyle name="Titulo 2 50 20" xfId="19864" xr:uid="{3DD90773-8725-4DEE-90E3-756A4A239031}"/>
    <cellStyle name="Titulo 2 50 21" xfId="25482" xr:uid="{439BBA2C-0D0A-496A-BBB5-E1690208E4F6}"/>
    <cellStyle name="Titulo 2 50 21 2" xfId="19365" xr:uid="{67E6275B-2AC9-42C3-AC5A-588C826F9F61}"/>
    <cellStyle name="Titulo 2 50 21 3" xfId="36785" xr:uid="{CCD79447-5199-4951-92E6-4F1A1A13C07C}"/>
    <cellStyle name="Titulo 2 50 22" xfId="24396" xr:uid="{A0F2AFEE-6BD5-49A2-8E9A-4CBCBC0FA00F}"/>
    <cellStyle name="Titulo 2 50 22 2" xfId="21305" xr:uid="{311CB458-446A-48EC-B1BF-4FAB60F73F70}"/>
    <cellStyle name="Titulo 2 50 22 2 2" xfId="36047" xr:uid="{DB5C837F-8ED7-4108-9BE2-75A3A1A2AEEE}"/>
    <cellStyle name="Titulo 2 50 23" xfId="23302" xr:uid="{F49F60B1-FEFF-4ADF-84B7-9BC98A87D7B7}"/>
    <cellStyle name="Titulo 2 50 24" xfId="26319" xr:uid="{DDE7F5DB-A0C2-4AF4-9814-20F7D4934AF3}"/>
    <cellStyle name="Titulo 2 50 25" xfId="26045" xr:uid="{A6AA3203-7191-4C19-A07B-87FCEFDE7768}"/>
    <cellStyle name="Titulo 2 50 26" xfId="29904" xr:uid="{F9B63CED-22A6-454D-A147-D922112AFDCC}"/>
    <cellStyle name="Titulo 2 50 3" xfId="13536" xr:uid="{B2864A62-428A-4404-8534-4AEF3DECF61F}"/>
    <cellStyle name="Titulo 2 50 4" xfId="15691" xr:uid="{2DE469E3-8F9E-42B0-87D2-B6CE164FA958}"/>
    <cellStyle name="Titulo 2 50 4 2" xfId="23538" xr:uid="{6D1992F6-FD24-423F-A5A9-E79670114A18}"/>
    <cellStyle name="Titulo 2 50 4 3" xfId="32663" xr:uid="{199A6845-BB5A-4A53-8D34-778D9450318D}"/>
    <cellStyle name="Titulo 2 50 5" xfId="16549" xr:uid="{3080BC23-1500-4524-8938-C7E39CB7473F}"/>
    <cellStyle name="Titulo 2 50 5 2" xfId="18807" xr:uid="{51207D89-1BE6-4946-A61E-2407BEDB6725}"/>
    <cellStyle name="Titulo 2 50 5 3" xfId="33518" xr:uid="{BC5D2168-23C8-449C-A4B3-31BEB99B6CEE}"/>
    <cellStyle name="Titulo 2 50 6" xfId="15768" xr:uid="{30F3CCCD-8546-4FF9-A517-8F5D88F19830}"/>
    <cellStyle name="Titulo 2 50 6 2" xfId="22511" xr:uid="{F7475580-F8E5-4EB9-8EB4-9DEBDAB61008}"/>
    <cellStyle name="Titulo 2 50 6 3" xfId="32740" xr:uid="{4297CF42-C160-4465-A4F5-6B3C93E8B8FD}"/>
    <cellStyle name="Titulo 2 50 7" xfId="16649" xr:uid="{7D9B7E14-18B2-4580-84EE-5F2CFA8958CE}"/>
    <cellStyle name="Titulo 2 50 7 2" xfId="18228" xr:uid="{B00B9972-D7AD-42DB-90F4-37BFEC427039}"/>
    <cellStyle name="Titulo 2 50 7 3" xfId="33618" xr:uid="{A16A7C6E-A0F3-4198-98EB-D1608EC930DB}"/>
    <cellStyle name="Titulo 2 50 8" xfId="15888" xr:uid="{243DAB02-2806-4816-BBC5-6E571CE9C117}"/>
    <cellStyle name="Titulo 2 50 8 2" xfId="18242" xr:uid="{D34FB887-CED8-464D-96E6-78B15A74AB26}"/>
    <cellStyle name="Titulo 2 50 8 3" xfId="32860" xr:uid="{99EC0AAD-10C2-4D9C-A7B3-E6089FF95528}"/>
    <cellStyle name="Titulo 2 50 9" xfId="16767" xr:uid="{7CDD4ACD-F226-4B75-A5C7-39F897165BAA}"/>
    <cellStyle name="Titulo 2 50 9 2" xfId="27736" xr:uid="{44511A8E-70C3-47F2-A871-8BC9CEBE5BF9}"/>
    <cellStyle name="Titulo 2 50 9 3" xfId="33736" xr:uid="{288CA48B-ED82-40BC-88BB-76AB1CF4C0C0}"/>
    <cellStyle name="Titulo 2 51" xfId="8282" xr:uid="{F3B5E3AC-93C0-4C86-8838-D803D1D7B61F}"/>
    <cellStyle name="Título 2 51" xfId="22787" xr:uid="{CE77424B-FB0F-4B88-B485-3F88323CA5AF}"/>
    <cellStyle name="Titulo 2 51 10" xfId="21264" xr:uid="{67E9BD7E-2A19-4AE0-B63F-C7F1367A3A19}"/>
    <cellStyle name="Titulo 2 51 11" xfId="23644" xr:uid="{0A7E9D40-3657-4A30-B3BF-6813CE009640}"/>
    <cellStyle name="Titulo 2 51 12" xfId="29981" xr:uid="{52EBAEA1-4212-45AA-A878-04B59D786763}"/>
    <cellStyle name="Titulo 2 51 2" xfId="9393" xr:uid="{907F96A9-4D83-4D2E-94E5-BABDB41195B7}"/>
    <cellStyle name="Titulo 2 51 2 2" xfId="15695" xr:uid="{C4E3C4E1-124B-4F67-9448-3922C7DB5E0E}"/>
    <cellStyle name="Titulo 2 51 2 2 2" xfId="19057" xr:uid="{B72906EC-06E6-42E5-A21D-935D0A9AC537}"/>
    <cellStyle name="Titulo 2 51 2 2 3" xfId="32667" xr:uid="{676578C0-024F-468F-B7D9-6A04594B5535}"/>
    <cellStyle name="Titulo 2 51 2 3" xfId="19347" xr:uid="{FC3627DA-73FB-4918-A7ED-B2A41F337A94}"/>
    <cellStyle name="Titulo 2 51 2 3 2" xfId="35540" xr:uid="{A4E3D78B-72A6-4B18-A67B-B036D23C5594}"/>
    <cellStyle name="Titulo 2 51 3" xfId="13537" xr:uid="{C48C950D-2900-490D-A915-E536EE6282D4}"/>
    <cellStyle name="Titulo 2 51 4" xfId="15694" xr:uid="{05B8D7C5-C7CE-4351-9E17-3763A034C8B7}"/>
    <cellStyle name="Titulo 2 51 4 2" xfId="19888" xr:uid="{8EBDCFB5-DFA0-471F-9D61-E7CF5EFCFAE9}"/>
    <cellStyle name="Titulo 2 51 4 3" xfId="32666" xr:uid="{C8C5BD68-7ACC-4C6A-BCA9-6A0AB122C050}"/>
    <cellStyle name="Titulo 2 51 5" xfId="23140" xr:uid="{83008554-E4CA-4947-A50E-1DFD4B6CEB22}"/>
    <cellStyle name="Titulo 2 51 6" xfId="22470" xr:uid="{B2B94C51-47D6-4588-BE00-1E14A5F6A002}"/>
    <cellStyle name="Titulo 2 51 7" xfId="25628" xr:uid="{0C02E6D6-7D86-4828-9F0A-88897AA13A83}"/>
    <cellStyle name="Titulo 2 51 7 2" xfId="26258" xr:uid="{FB5AA5E2-6E8C-4767-BD5F-23B8E664FDDB}"/>
    <cellStyle name="Titulo 2 51 7 3" xfId="36873" xr:uid="{3821813F-A112-48D0-AB0C-4771AF7C3CAF}"/>
    <cellStyle name="Titulo 2 51 8" xfId="23875" xr:uid="{31711299-46F7-496A-BE13-836E96E99EAD}"/>
    <cellStyle name="Titulo 2 51 8 2" xfId="18550" xr:uid="{D2F0C974-425F-488D-A5FE-E416D1F116EE}"/>
    <cellStyle name="Titulo 2 51 8 2 2" xfId="35262" xr:uid="{C9040221-B0B1-4EC4-908F-C29A4A734A85}"/>
    <cellStyle name="Titulo 2 51 9" xfId="19646" xr:uid="{1FDF588D-FCF7-405F-9C24-6D3137B281E8}"/>
    <cellStyle name="Titulo 2 52" xfId="8084" xr:uid="{85BA383B-4CBE-4E71-B779-054EFED6286F}"/>
    <cellStyle name="Título 2 52" xfId="20765" xr:uid="{ED2F5E8A-61E2-499C-9255-0CD4F518E2A1}"/>
    <cellStyle name="Titulo 2 52 10" xfId="21301" xr:uid="{E5571942-9D1E-45C0-998D-E3661B62B111}"/>
    <cellStyle name="Titulo 2 52 11" xfId="26752" xr:uid="{08525CA3-6AFA-4057-A0D0-4826ABA52273}"/>
    <cellStyle name="Titulo 2 52 12" xfId="29918" xr:uid="{C6011517-3833-410C-B437-C3719DED347E}"/>
    <cellStyle name="Titulo 2 52 2" xfId="9111" xr:uid="{90281A9F-DAF9-46CF-A803-EB31C9643831}"/>
    <cellStyle name="Titulo 2 52 2 2" xfId="15698" xr:uid="{9CE0E002-0957-4A24-A0AC-49FFA4DE3288}"/>
    <cellStyle name="Titulo 2 52 2 2 2" xfId="22507" xr:uid="{CA778B05-2C3B-406B-9FB7-3339509F1D8E}"/>
    <cellStyle name="Titulo 2 52 2 2 3" xfId="32670" xr:uid="{2330A669-4749-4DBE-9725-B6939240FC59}"/>
    <cellStyle name="Titulo 2 52 2 3" xfId="27274" xr:uid="{C71FC77F-7087-41B5-985D-228F630C335E}"/>
    <cellStyle name="Titulo 2 52 2 3 2" xfId="37979" xr:uid="{88C7F47C-35D4-4BCF-9E14-860C39F3F288}"/>
    <cellStyle name="Titulo 2 52 3" xfId="13538" xr:uid="{18007756-1338-466A-B41B-FA4E2CA4C180}"/>
    <cellStyle name="Titulo 2 52 4" xfId="15697" xr:uid="{E869BE5D-20F2-4B55-B814-93215496FE9D}"/>
    <cellStyle name="Titulo 2 52 4 2" xfId="21886" xr:uid="{9EFF4AFB-A9A7-4737-8E41-DFC1B1C67F33}"/>
    <cellStyle name="Titulo 2 52 4 3" xfId="32669" xr:uid="{B6B3B81E-D47F-4D8C-8B60-F15CE44CA27F}"/>
    <cellStyle name="Titulo 2 52 5" xfId="23141" xr:uid="{A27C9979-384E-4483-A240-5D46674C85BA}"/>
    <cellStyle name="Titulo 2 52 6" xfId="19865" xr:uid="{8947AC11-CC84-4B5A-8A4C-3136A6E1B149}"/>
    <cellStyle name="Titulo 2 52 7" xfId="25509" xr:uid="{F57E2737-11BB-4195-BBDB-5ADCB7580EC4}"/>
    <cellStyle name="Titulo 2 52 7 2" xfId="26280" xr:uid="{D5BEC4B3-B7FA-4CF5-B192-97F67A24953E}"/>
    <cellStyle name="Titulo 2 52 7 3" xfId="36799" xr:uid="{8443D0CD-4704-48ED-8411-C558E380BE64}"/>
    <cellStyle name="Titulo 2 52 8" xfId="24373" xr:uid="{A299351F-E9A1-410B-BCC1-F93D7B58EB14}"/>
    <cellStyle name="Titulo 2 52 8 2" xfId="27010" xr:uid="{3F2AFE5D-78C2-49F7-8EC6-3494A58316D5}"/>
    <cellStyle name="Titulo 2 52 8 2 2" xfId="37776" xr:uid="{127E0CA8-B617-4948-AFC1-9A697D10D320}"/>
    <cellStyle name="Titulo 2 52 9" xfId="21755" xr:uid="{4E9B8782-7870-4822-B26B-6CE80D02D118}"/>
    <cellStyle name="Titulo 2 53" xfId="8008" xr:uid="{2D2F8CBC-C808-4D89-BCD3-953D4312E673}"/>
    <cellStyle name="Título 2 53" xfId="22788" xr:uid="{C1834786-6879-459C-B2E6-4B3F90A63D13}"/>
    <cellStyle name="Titulo 2 53 10" xfId="18265" xr:uid="{0391FD1F-B3AF-4FED-9D40-CA847B103B9C}"/>
    <cellStyle name="Titulo 2 53 11" xfId="20293" xr:uid="{ABAA06AA-6154-4568-BACE-F88A56CBA45E}"/>
    <cellStyle name="Titulo 2 53 12" xfId="29882" xr:uid="{D3F1BB72-4710-47ED-8162-6CE9425391E9}"/>
    <cellStyle name="Titulo 2 53 2" xfId="8452" xr:uid="{66670A8D-2A22-42B4-80D2-F1BDE27063BB}"/>
    <cellStyle name="Titulo 2 53 2 2" xfId="15701" xr:uid="{01DF6072-8732-484A-8AEF-6BBCF9E0C7F1}"/>
    <cellStyle name="Titulo 2 53 2 2 2" xfId="20883" xr:uid="{1BC9B5BC-1A25-422A-BDD7-26FAA6FC0D0A}"/>
    <cellStyle name="Titulo 2 53 2 2 3" xfId="32673" xr:uid="{3808D9D6-4D85-4A50-B207-979524CA3854}"/>
    <cellStyle name="Titulo 2 53 2 3" xfId="26522" xr:uid="{074E5A75-D112-42CD-9A50-8851E290D9A6}"/>
    <cellStyle name="Titulo 2 53 2 3 2" xfId="37473" xr:uid="{BE4EEF93-8350-4CCB-B3CD-713EF9B10B82}"/>
    <cellStyle name="Titulo 2 53 3" xfId="13539" xr:uid="{1ED9CF18-B0AE-4889-A1E1-38C6BC1BC27A}"/>
    <cellStyle name="Titulo 2 53 4" xfId="15700" xr:uid="{F489ED2E-09DC-4C07-AB91-B51FE5257B17}"/>
    <cellStyle name="Titulo 2 53 4 2" xfId="18587" xr:uid="{3D3FDBCC-76B0-41BC-AB37-DF4D6B4AE988}"/>
    <cellStyle name="Titulo 2 53 4 3" xfId="32672" xr:uid="{78567407-5E0E-47FE-9F68-26F624FC8F01}"/>
    <cellStyle name="Titulo 2 53 5" xfId="23142" xr:uid="{5957AEBE-E8F6-4206-97D6-0454B6D82E26}"/>
    <cellStyle name="Titulo 2 53 6" xfId="22471" xr:uid="{2FFD3D69-9E5B-4C6E-81FA-DBC4E52E9212}"/>
    <cellStyle name="Titulo 2 53 7" xfId="25451" xr:uid="{3678EE1D-BAC6-4021-B6E1-C4E4BDFF5B2C}"/>
    <cellStyle name="Titulo 2 53 7 2" xfId="26286" xr:uid="{A7694664-5114-47F8-B708-7E7BBD410FB8}"/>
    <cellStyle name="Titulo 2 53 7 3" xfId="36762" xr:uid="{3D912381-AA90-4594-AACD-08DA26ABC856}"/>
    <cellStyle name="Titulo 2 53 8" xfId="24401" xr:uid="{03E4F5E7-FCB4-4512-808F-35B870694EEB}"/>
    <cellStyle name="Titulo 2 53 8 2" xfId="26780" xr:uid="{D014E423-BC60-4A89-88ED-6694366092D7}"/>
    <cellStyle name="Titulo 2 53 8 2 2" xfId="37573" xr:uid="{4BB8C09C-E03E-47AE-B5B9-FFD8BB4843CC}"/>
    <cellStyle name="Titulo 2 53 9" xfId="19494" xr:uid="{5BFCD16C-D110-43E5-B8E1-876A2F207CF6}"/>
    <cellStyle name="Titulo 2 54" xfId="8072" xr:uid="{74383F81-7DEE-4A42-A752-87A5C7A6402B}"/>
    <cellStyle name="Título 2 54" xfId="20766" xr:uid="{C51EB084-9183-471D-9A50-E7B4106DAE3E}"/>
    <cellStyle name="Titulo 2 54 10" xfId="22962" xr:uid="{94CC6E1E-5631-40C8-813F-D8B0E862DAB1}"/>
    <cellStyle name="Titulo 2 54 11" xfId="25782" xr:uid="{81C2541F-0E2B-404A-96C8-E86A0450E0B6}"/>
    <cellStyle name="Titulo 2 54 12" xfId="29910" xr:uid="{9639E0A5-0FD6-409D-9A6C-BABC0A283EB7}"/>
    <cellStyle name="Titulo 2 54 2" xfId="9197" xr:uid="{9BAD790A-94A9-44CD-8EB9-038671891BB3}"/>
    <cellStyle name="Titulo 2 54 2 2" xfId="15704" xr:uid="{0182138E-318B-4C81-91ED-7A259B8095BC}"/>
    <cellStyle name="Titulo 2 54 2 2 2" xfId="18948" xr:uid="{C215ED6F-ACED-4E78-92CE-E4B7575A4911}"/>
    <cellStyle name="Titulo 2 54 2 2 3" xfId="32676" xr:uid="{3E05A081-2E2F-4480-BF75-F6767E9180C9}"/>
    <cellStyle name="Titulo 2 54 2 3" xfId="27564" xr:uid="{A4F68CB6-322E-4B0C-8B5B-120B0419EB7A}"/>
    <cellStyle name="Titulo 2 54 2 3 2" xfId="38144" xr:uid="{504F175D-C9E4-42CA-96C4-466512135ABB}"/>
    <cellStyle name="Titulo 2 54 3" xfId="13540" xr:uid="{5C0A689A-C81D-48EF-8951-9214FA8EDE10}"/>
    <cellStyle name="Titulo 2 54 4" xfId="15703" xr:uid="{CD84DE5F-30B2-48EF-8D95-F1931A0CF02E}"/>
    <cellStyle name="Titulo 2 54 4 2" xfId="21267" xr:uid="{33E75483-0EEB-46BD-ADBE-340FA95C792E}"/>
    <cellStyle name="Titulo 2 54 4 3" xfId="32675" xr:uid="{A7E9203B-C136-4754-8603-A1558CC62063}"/>
    <cellStyle name="Titulo 2 54 5" xfId="23143" xr:uid="{1CE91EF9-AF08-4E21-91BC-55BF5C6BB078}"/>
    <cellStyle name="Titulo 2 54 6" xfId="19866" xr:uid="{C953F72B-2AB2-46EF-A3FF-6FE1BA7387FF}"/>
    <cellStyle name="Titulo 2 54 7" xfId="25498" xr:uid="{2A7D0AE5-A791-456E-91C5-9CE4E211A44C}"/>
    <cellStyle name="Titulo 2 54 7 2" xfId="21918" xr:uid="{A447F385-A795-47C8-83B6-1ED19963C7F3}"/>
    <cellStyle name="Titulo 2 54 7 3" xfId="36791" xr:uid="{1E4940DA-4FB9-4C36-8BCA-9FB75F4C4D1E}"/>
    <cellStyle name="Titulo 2 54 8" xfId="24382" xr:uid="{BADC51F2-7C56-4D64-9537-479FFFDDEA41}"/>
    <cellStyle name="Titulo 2 54 8 2" xfId="18310" xr:uid="{F407DC12-0604-4477-B870-E43174060B5B}"/>
    <cellStyle name="Titulo 2 54 8 2 2" xfId="35162" xr:uid="{2811D248-0818-4797-B8F9-6C22121046B0}"/>
    <cellStyle name="Titulo 2 54 9" xfId="23304" xr:uid="{25FFE7A6-739A-4F46-8773-AF9C922FD91D}"/>
    <cellStyle name="Titulo 2 55" xfId="13379" xr:uid="{73364048-F6FF-4F47-A64E-087ACF96A838}"/>
    <cellStyle name="Título 2 55" xfId="22790" xr:uid="{D2ABB3E6-CE1B-4D24-8661-B7B9350B6FEF}"/>
    <cellStyle name="Titulo 2 56" xfId="23307" xr:uid="{9E727ED0-7FE6-4B01-B02F-43353FC9F3C6}"/>
    <cellStyle name="Título 2 56" xfId="20774" xr:uid="{8916EB52-3133-4CE1-BE30-D2EB91CE4A81}"/>
    <cellStyle name="Titulo 2 57" xfId="23237" xr:uid="{C3A1040B-E42F-4241-A574-6D0C3A7BD05E}"/>
    <cellStyle name="Título 2 57" xfId="22793" xr:uid="{ADDAB9D0-B84D-4AD1-BEB0-BBAAED927D52}"/>
    <cellStyle name="Titulo 2 58" xfId="29836" xr:uid="{06807330-A504-4011-BE80-1C15123B30AB}"/>
    <cellStyle name="Título 2 58" xfId="20777" xr:uid="{D84DDDF0-85BD-46A5-941B-2E7E2FE77CF1}"/>
    <cellStyle name="Titulo 2 59" xfId="38511" xr:uid="{73D830CA-8C08-4A9C-8C3F-3094CAFD9619}"/>
    <cellStyle name="Título 2 59" xfId="22796" xr:uid="{F0BE1CF0-FB4D-4329-8732-B554EB8EC144}"/>
    <cellStyle name="Titulo 2 6" xfId="8009" xr:uid="{2ED1A64A-7717-4931-8A72-AC4790585D6C}"/>
    <cellStyle name="Título 2 6" xfId="1187" xr:uid="{2F97394A-BB6B-4335-9BB4-F7DAF25ACEB0}"/>
    <cellStyle name="Titulo 2 6 10" xfId="16055" xr:uid="{0C522AF6-E962-497D-BAB4-8828CF856208}"/>
    <cellStyle name="Título 2 6 10" xfId="19627" xr:uid="{3B3FB110-2D3D-4101-B883-89992688615B}"/>
    <cellStyle name="Titulo 2 6 10 2" xfId="18629" xr:uid="{B86C1879-6E27-49CB-9272-AC9B2C5546D6}"/>
    <cellStyle name="Titulo 2 6 10 3" xfId="29540" xr:uid="{96DD5F4B-03FC-4816-8BC4-C91D49B7A307}"/>
    <cellStyle name="Titulo 2 6 10 4" xfId="33027" xr:uid="{E5355722-48F0-46A8-A9DC-2BE646959F7B}"/>
    <cellStyle name="Titulo 2 6 11" xfId="16931" xr:uid="{5F22993E-6C24-4825-A5E2-47D319BBDE24}"/>
    <cellStyle name="Título 2 6 11" xfId="26889" xr:uid="{8FB74CA2-7728-4690-ADCC-BFE8502BB7B0}"/>
    <cellStyle name="Titulo 2 6 11 2" xfId="27900" xr:uid="{3D5D6F11-8330-49D1-88D8-706D387E27A0}"/>
    <cellStyle name="Titulo 2 6 11 3" xfId="29679" xr:uid="{50AD4727-8616-43F8-B209-03AB7562E184}"/>
    <cellStyle name="Titulo 2 6 11 4" xfId="33900" xr:uid="{0F60D27C-B1A2-40BE-8352-04C49B46AB88}"/>
    <cellStyle name="Titulo 2 6 12" xfId="16232" xr:uid="{92AFAA99-58F5-4815-8185-BCE1D47F0559}"/>
    <cellStyle name="Título 2 6 12" xfId="21880" xr:uid="{48B33B67-A561-4B72-933C-A7310A64EEFD}"/>
    <cellStyle name="Titulo 2 6 12 2" xfId="19929" xr:uid="{4F644194-1782-4CE2-91A1-71DC72DACA64}"/>
    <cellStyle name="Titulo 2 6 12 3" xfId="33204" xr:uid="{01643918-82F0-4990-BD8D-A702DD8B43DD}"/>
    <cellStyle name="Titulo 2 6 13" xfId="17085" xr:uid="{472FC77F-00D3-46B9-86F6-BA6D6784FB19}"/>
    <cellStyle name="Título 2 6 13" xfId="38516" xr:uid="{B1E878BB-1FB4-4CC3-8AD2-1495B8FBB8A7}"/>
    <cellStyle name="Titulo 2 6 13 2" xfId="28054" xr:uid="{CCCE187E-2B7E-4071-9B77-F2205B188D51}"/>
    <cellStyle name="Titulo 2 6 13 3" xfId="34054" xr:uid="{AB52163B-2EA1-451D-B0D7-94D9BF791AA5}"/>
    <cellStyle name="Titulo 2 6 14" xfId="16367" xr:uid="{EE62A47A-B5F0-4295-9E62-CC93F1F87033}"/>
    <cellStyle name="Título 2 6 14" xfId="38533" xr:uid="{92F7CA97-309A-4ECF-A794-44B57AB927DF}"/>
    <cellStyle name="Titulo 2 6 14 2" xfId="22622" xr:uid="{9BF2E1C2-6E0B-4E45-9EBD-85CA7B0F5D86}"/>
    <cellStyle name="Titulo 2 6 14 3" xfId="33339" xr:uid="{138D689D-3B9F-4EE9-BC54-D90B8EF7A836}"/>
    <cellStyle name="Titulo 2 6 15" xfId="17222" xr:uid="{E8B193E6-F601-4578-9144-2E7C41037B59}"/>
    <cellStyle name="Titulo 2 6 15 2" xfId="28191" xr:uid="{BA0E354E-AA7A-4EC5-BF06-362F9BFA1B5B}"/>
    <cellStyle name="Titulo 2 6 15 3" xfId="34191" xr:uid="{DBEB716A-E6D5-4B1C-BA46-B0357D9E452F}"/>
    <cellStyle name="Titulo 2 6 16" xfId="18071" xr:uid="{F33502B7-652A-48D3-8F6D-8B2C8BF22369}"/>
    <cellStyle name="Titulo 2 6 16 2" xfId="28989" xr:uid="{83B9B5EE-1B44-4BFE-BF9A-7D716FA9EF7B}"/>
    <cellStyle name="Titulo 2 6 16 3" xfId="34994" xr:uid="{38A2FF16-9153-4428-9851-2D15B15DD3A2}"/>
    <cellStyle name="Titulo 2 6 17" xfId="17798" xr:uid="{5402E1BF-1A91-4F7B-9914-AB7C2D6AD1D0}"/>
    <cellStyle name="Titulo 2 6 17 2" xfId="28767" xr:uid="{D222C7AF-18A1-4D81-AA51-71123456DAFF}"/>
    <cellStyle name="Titulo 2 6 17 3" xfId="34767" xr:uid="{2904C4F5-DE21-4B2B-B413-B50552D71C69}"/>
    <cellStyle name="Titulo 2 6 18" xfId="22320" xr:uid="{CEA915D5-78F6-4EE0-B229-7F194AD03930}"/>
    <cellStyle name="Titulo 2 6 19" xfId="23144" xr:uid="{728A3143-0000-4E7D-A339-BC5C8C328156}"/>
    <cellStyle name="Titulo 2 6 2" xfId="8451" xr:uid="{7AC2E1BB-9C1C-4F4A-8713-E012860EC5DA}"/>
    <cellStyle name="Título 2 6 2" xfId="4027" xr:uid="{CAB2D2D0-0399-4B61-888E-D0C420858E8C}"/>
    <cellStyle name="Titulo 2 6 2 10" xfId="16234" xr:uid="{51B3D372-2F2A-4D38-9C37-BABCF140210B}"/>
    <cellStyle name="Titulo 2 6 2 10 2" xfId="22593" xr:uid="{3542F338-6685-432D-9D5E-E3250E1F3E4E}"/>
    <cellStyle name="Titulo 2 6 2 10 3" xfId="33206" xr:uid="{4144C931-5CBA-4FFB-8F26-D4B4C0A6E1E5}"/>
    <cellStyle name="Titulo 2 6 2 11" xfId="17086" xr:uid="{83E59C22-E0BE-4844-AE8C-53D15D17A13A}"/>
    <cellStyle name="Titulo 2 6 2 11 2" xfId="28055" xr:uid="{6E4F72C1-AD63-48C7-ADBE-674635A9981D}"/>
    <cellStyle name="Titulo 2 6 2 11 3" xfId="34055" xr:uid="{D86C73F0-2F46-4979-BE5C-2E1B79428EB0}"/>
    <cellStyle name="Titulo 2 6 2 12" xfId="16371" xr:uid="{0AF52DAF-45F5-4CC6-8DC2-7F68FBF47167}"/>
    <cellStyle name="Titulo 2 6 2 12 2" xfId="20068" xr:uid="{49B2DD90-FD89-4DC7-9E1C-A8374F3289AB}"/>
    <cellStyle name="Titulo 2 6 2 12 3" xfId="33343" xr:uid="{A5A20E66-1D19-428F-BCA0-95DB2D045447}"/>
    <cellStyle name="Titulo 2 6 2 13" xfId="17224" xr:uid="{11535553-A372-4E6B-A054-7C0342D596C2}"/>
    <cellStyle name="Titulo 2 6 2 13 2" xfId="28193" xr:uid="{5F81744A-22B2-4139-BFA6-CDF0FE880A54}"/>
    <cellStyle name="Titulo 2 6 2 13 3" xfId="34193" xr:uid="{316E43FA-62DA-4530-AD42-32B54848DE39}"/>
    <cellStyle name="Titulo 2 6 2 14" xfId="18072" xr:uid="{0262349C-A6F0-4B17-85E8-EC54BDE585BF}"/>
    <cellStyle name="Titulo 2 6 2 14 2" xfId="28990" xr:uid="{841A4B6F-6D18-42C5-B94B-6603A4E265AB}"/>
    <cellStyle name="Titulo 2 6 2 14 3" xfId="34995" xr:uid="{328AE738-70E9-4683-9B45-4EE2882D6093}"/>
    <cellStyle name="Titulo 2 6 2 15" xfId="17797" xr:uid="{7A0939A6-C79E-498E-8464-C3793351FE0F}"/>
    <cellStyle name="Titulo 2 6 2 15 2" xfId="28766" xr:uid="{BEBB6BEB-E6A0-44E1-8509-DD6EF88FE4FB}"/>
    <cellStyle name="Titulo 2 6 2 15 3" xfId="34766" xr:uid="{71916EF0-6EFD-4EB3-B04A-047F374D4C43}"/>
    <cellStyle name="Titulo 2 6 2 16" xfId="26080" xr:uid="{6E28B526-FEA1-477C-82D0-D8918076D0F8}"/>
    <cellStyle name="Titulo 2 6 2 16 2" xfId="37240" xr:uid="{52692C5D-4329-45DC-BF2C-72724C7440ED}"/>
    <cellStyle name="Titulo 2 6 2 2" xfId="15708" xr:uid="{DB2B7D6D-4A98-49FE-9BE7-06AFC6E5D9A0}"/>
    <cellStyle name="Título 2 6 2 2" xfId="6452" xr:uid="{BDD09F81-E16C-44C5-B347-71742C468CD0}"/>
    <cellStyle name="Titulo 2 6 2 2 2" xfId="20061" xr:uid="{BC15F421-7146-45EB-8E63-B63B2C47E0DB}"/>
    <cellStyle name="Título 2 6 2 2 2" xfId="13544" xr:uid="{903BCD7A-320F-4456-A267-6520B611E3C4}"/>
    <cellStyle name="Titulo 2 6 2 2 3" xfId="29469" xr:uid="{566E7D6A-6973-43BD-BB9B-225E50C7F40D}"/>
    <cellStyle name="Titulo 2 6 2 2 4" xfId="32680" xr:uid="{934D4C2C-3597-4B1A-9889-A40829A8D2C6}"/>
    <cellStyle name="Titulo 2 6 2 3" xfId="16565" xr:uid="{B7D2D8F5-C1A1-4BD1-8287-FEA346426B86}"/>
    <cellStyle name="Título 2 6 2 3" xfId="13543" xr:uid="{3717ECF0-9C31-481F-A167-8DD9BC40E5B6}"/>
    <cellStyle name="Titulo 2 6 2 3 2" xfId="19437" xr:uid="{1CB81144-6101-4BD7-A641-0AD22183D2D4}"/>
    <cellStyle name="Titulo 2 6 2 3 3" xfId="29606" xr:uid="{AFBF4A02-FE6A-4F06-9CF3-0E3D63CDD3C4}"/>
    <cellStyle name="Titulo 2 6 2 3 4" xfId="33534" xr:uid="{9F8645F6-1947-4D08-B152-F4538A1C2362}"/>
    <cellStyle name="Titulo 2 6 2 4" xfId="15790" xr:uid="{50C275EF-B795-4222-B5FF-5DF8C3F55539}"/>
    <cellStyle name="Titulo 2 6 2 4 2" xfId="22522" xr:uid="{4972D0F4-32C5-4316-B89C-408A6AEE004E}"/>
    <cellStyle name="Titulo 2 6 2 4 3" xfId="32762" xr:uid="{14809EAB-3CCB-4EB5-BAD1-755A741BECE8}"/>
    <cellStyle name="Titulo 2 6 2 5" xfId="16666" xr:uid="{F3C73678-399C-4440-9B95-47FF228EEFBF}"/>
    <cellStyle name="Titulo 2 6 2 5 2" xfId="20918" xr:uid="{542FC08B-830E-4554-B4C3-AB0421FBE23E}"/>
    <cellStyle name="Titulo 2 6 2 5 3" xfId="33635" xr:uid="{916067C3-7BA9-45E3-9F8A-1C62C321CA94}"/>
    <cellStyle name="Titulo 2 6 2 6" xfId="15904" xr:uid="{4AA349E0-FEDE-4A0D-B5EF-8EFEC424F5C0}"/>
    <cellStyle name="Titulo 2 6 2 6 2" xfId="19071" xr:uid="{57C7B9C0-F71E-4E80-8C8E-27D3E3B93736}"/>
    <cellStyle name="Titulo 2 6 2 6 3" xfId="32876" xr:uid="{2D281093-A118-498F-A395-1839A1584854}"/>
    <cellStyle name="Titulo 2 6 2 7" xfId="16783" xr:uid="{BE1644B7-73AD-4847-AFC1-27DDC307B171}"/>
    <cellStyle name="Titulo 2 6 2 7 2" xfId="27752" xr:uid="{41FDBC1A-944F-4986-9C45-3A780DD8F660}"/>
    <cellStyle name="Titulo 2 6 2 7 3" xfId="33752" xr:uid="{B5476188-146B-4392-9425-5D72E57547EB}"/>
    <cellStyle name="Titulo 2 6 2 8" xfId="16058" xr:uid="{31AE34AD-C10E-4107-9ADA-DABC9FA5E07E}"/>
    <cellStyle name="Titulo 2 6 2 8 2" xfId="21794" xr:uid="{FA22001A-FEA2-4BE7-BED4-DBDC5D002740}"/>
    <cellStyle name="Titulo 2 6 2 8 3" xfId="33030" xr:uid="{05E2F84A-748D-425B-928E-D0792C361C09}"/>
    <cellStyle name="Titulo 2 6 2 9" xfId="16935" xr:uid="{4503EE89-2A13-4235-9A08-7DD5B57849D6}"/>
    <cellStyle name="Titulo 2 6 2 9 2" xfId="27904" xr:uid="{EA0680B2-A10D-4010-AC64-84DBAE35F86F}"/>
    <cellStyle name="Titulo 2 6 2 9 3" xfId="33904" xr:uid="{C52A3088-0516-4AAF-873C-173D38638038}"/>
    <cellStyle name="Titulo 2 6 20" xfId="22472" xr:uid="{C399BDAF-E87F-4520-8964-626FF49F60E8}"/>
    <cellStyle name="Titulo 2 6 21" xfId="25452" xr:uid="{0ACC4384-4912-43FB-B2D5-DF8C683C1BC2}"/>
    <cellStyle name="Titulo 2 6 21 2" xfId="21309" xr:uid="{9E21EB99-2E2B-4CE8-9011-2BD804E2BA9E}"/>
    <cellStyle name="Titulo 2 6 21 3" xfId="36763" xr:uid="{CDF9F18F-5DF2-4EC3-8700-E7A8A3CA4072}"/>
    <cellStyle name="Titulo 2 6 22" xfId="23722" xr:uid="{D2CB4803-55A2-4ACC-BF4E-EA46AF67387F}"/>
    <cellStyle name="Titulo 2 6 22 2" xfId="27062" xr:uid="{DA420C55-4478-4B30-9CE7-D5DD731023F1}"/>
    <cellStyle name="Titulo 2 6 22 2 2" xfId="37824" xr:uid="{1EA3C18D-2074-4EF8-883B-39C5700A2F00}"/>
    <cellStyle name="Titulo 2 6 23" xfId="23303" xr:uid="{649CA173-8CD2-469D-816E-2B6B136B24DD}"/>
    <cellStyle name="Titulo 2 6 24" xfId="19164" xr:uid="{3B0B25C8-1ABA-4247-91CD-3E820D0B4AA0}"/>
    <cellStyle name="Titulo 2 6 25" xfId="21119" xr:uid="{06E45F24-DF6A-4596-8DE1-C85F3CBF5ABE}"/>
    <cellStyle name="Titulo 2 6 26" xfId="29883" xr:uid="{952F93F1-EFF6-4231-98ED-C2BFBDC20D85}"/>
    <cellStyle name="Titulo 2 6 3" xfId="13541" xr:uid="{897586F9-2CA8-4E11-84E1-FE643242489C}"/>
    <cellStyle name="Título 2 6 3" xfId="6451" xr:uid="{3B455CCC-7642-411B-B562-7D00D041FA3C}"/>
    <cellStyle name="Título 2 6 3 2" xfId="13545" xr:uid="{5D843616-E4FB-450C-83D0-528742EBD199}"/>
    <cellStyle name="Titulo 2 6 4" xfId="15706" xr:uid="{6A5B09C7-F201-4A6C-B849-8F0194A383B8}"/>
    <cellStyle name="Título 2 6 4" xfId="4026" xr:uid="{0B5AE4C1-0AF1-4D7B-99D6-D4D853CCE805}"/>
    <cellStyle name="Titulo 2 6 4 2" xfId="19885" xr:uid="{69385309-A46C-4C2E-9501-C244DCF0D043}"/>
    <cellStyle name="Título 2 6 4 2" xfId="13546" xr:uid="{3DDFEF4B-FC2C-488D-BA4F-7C08A6B41101}"/>
    <cellStyle name="Titulo 2 6 4 3" xfId="29468" xr:uid="{F235AA49-B82F-460B-AC7F-FB979BFD7E23}"/>
    <cellStyle name="Título 2 6 4 3" xfId="24336" xr:uid="{F721E8D3-DD4D-44D3-9E61-2785354E21A8}"/>
    <cellStyle name="Titulo 2 6 4 4" xfId="32678" xr:uid="{CDA9F263-1481-4A21-BE7F-A3724561EE2F}"/>
    <cellStyle name="Título 2 6 4 4" xfId="18923" xr:uid="{AF8A446E-7EAF-454F-8637-B6E412F3E41F}"/>
    <cellStyle name="Titulo 2 6 5" xfId="16564" xr:uid="{DCA31941-E535-4961-AEC8-6E002A8F0BFA}"/>
    <cellStyle name="Título 2 6 5" xfId="13542" xr:uid="{58B92B84-2494-4239-B1D0-0A10CA625264}"/>
    <cellStyle name="Titulo 2 6 5 2" xfId="20910" xr:uid="{E756463D-BEC9-43F6-B76E-4473B48A9790}"/>
    <cellStyle name="Titulo 2 6 5 3" xfId="29605" xr:uid="{4D1E2696-43AD-49DA-AB4A-9ED146B4B61A}"/>
    <cellStyle name="Titulo 2 6 5 4" xfId="33533" xr:uid="{84117E25-4E8B-4C26-A9C5-F4F21A8CA50C}"/>
    <cellStyle name="Titulo 2 6 6" xfId="15789" xr:uid="{3DF7887D-86B5-4D21-9A13-A7BAA3AE815B}"/>
    <cellStyle name="Título 2 6 6" xfId="19022" xr:uid="{F9D6BE92-C09E-4BDC-B50E-3837404877C9}"/>
    <cellStyle name="Titulo 2 6 6 2" xfId="18600" xr:uid="{AC8F9E28-CDA8-4E74-BD71-D935AB7F888B}"/>
    <cellStyle name="Titulo 2 6 6 3" xfId="29500" xr:uid="{17D41246-47EA-473C-8032-51CABB3A01C8}"/>
    <cellStyle name="Titulo 2 6 6 4" xfId="32761" xr:uid="{2174069D-0980-4515-97E6-FA6EFC8B5581}"/>
    <cellStyle name="Titulo 2 6 7" xfId="16663" xr:uid="{AF31940B-E37A-4585-95AE-1D7C113A54FB}"/>
    <cellStyle name="Título 2 6 7" xfId="19662" xr:uid="{EFBEFAD5-665A-44F6-8868-29110DF1B12B}"/>
    <cellStyle name="Titulo 2 6 7 2" xfId="23465" xr:uid="{44F1B860-8BD2-400D-99F0-4BA0AFDD38D3}"/>
    <cellStyle name="Titulo 2 6 7 3" xfId="29640" xr:uid="{D8166854-F598-47FC-A105-C9E4186F37A9}"/>
    <cellStyle name="Titulo 2 6 7 4" xfId="33632" xr:uid="{EA219E8F-4FDC-4C9B-B530-FCA1C922B76E}"/>
    <cellStyle name="Titulo 2 6 8" xfId="15902" xr:uid="{750D4A62-5670-4423-95A8-65B8641C3EED}"/>
    <cellStyle name="Título 2 6 8" xfId="18342" xr:uid="{0F5126E1-C8E8-45A0-911F-FD3FFEC1DF23}"/>
    <cellStyle name="Titulo 2 6 8 2" xfId="22540" xr:uid="{167F4904-603E-4EA5-8CAF-CFC3AD6F3A7C}"/>
    <cellStyle name="Titulo 2 6 8 3" xfId="29524" xr:uid="{A36D79B9-8A92-44EE-9084-2401EB63A331}"/>
    <cellStyle name="Titulo 2 6 8 4" xfId="32874" xr:uid="{5FAF3BC6-AB3F-4847-808E-9CAD5BAC14EE}"/>
    <cellStyle name="Titulo 2 6 9" xfId="16781" xr:uid="{DFD1BEB8-BDD5-46D3-BA11-74E1C4125200}"/>
    <cellStyle name="Título 2 6 9" xfId="26527" xr:uid="{26FDBE6A-FA5A-4659-B140-B179E2F65173}"/>
    <cellStyle name="Titulo 2 6 9 2" xfId="27750" xr:uid="{1F1C447E-D163-42B3-A1EE-77A38A1D8508}"/>
    <cellStyle name="Titulo 2 6 9 3" xfId="29664" xr:uid="{9F0FA3B0-0E95-485C-993F-BED28C7EDDD9}"/>
    <cellStyle name="Titulo 2 6 9 4" xfId="33750" xr:uid="{85EB5908-891B-4839-8C2E-E9BEAB146587}"/>
    <cellStyle name="Titulo 2 60" xfId="38508" xr:uid="{C33A1AA8-0DE4-412B-A309-C6A47B873B72}"/>
    <cellStyle name="Título 2 60" xfId="20780" xr:uid="{B5C5738C-870A-4473-AD6C-B87009802E57}"/>
    <cellStyle name="Título 2 61" xfId="22799" xr:uid="{6FAEA78A-6830-4EB6-8688-CAAB44F30CA0}"/>
    <cellStyle name="Título 2 62" xfId="20783" xr:uid="{08091424-21AC-4635-9E6A-4C6150B9B0F1}"/>
    <cellStyle name="Título 2 63" xfId="22802" xr:uid="{D0393A9C-69A9-4077-B80C-B6033926CE3B}"/>
    <cellStyle name="Título 2 64" xfId="20786" xr:uid="{323D8B63-3585-40E0-B614-420F6E65C27D}"/>
    <cellStyle name="Título 2 65" xfId="22805" xr:uid="{2AD03C8D-2876-411F-8B93-3A1D3F30FA5D}"/>
    <cellStyle name="Título 2 66" xfId="20789" xr:uid="{BC95270C-1B32-492E-B6AF-12454B223F9D}"/>
    <cellStyle name="Título 2 67" xfId="22808" xr:uid="{2E5CF482-D4EB-4BD8-B291-68AED8DF4348}"/>
    <cellStyle name="Título 2 68" xfId="20792" xr:uid="{2775D4E6-97FE-4160-B2AF-7F29A01DE4AE}"/>
    <cellStyle name="Título 2 69" xfId="22811" xr:uid="{7C15F7E3-C9E4-4FEB-B54F-FA1DEDDE24D2}"/>
    <cellStyle name="Titulo 2 7" xfId="8174" xr:uid="{8DAE7875-04DA-4C87-9F0D-241D229609D4}"/>
    <cellStyle name="Título 2 7" xfId="1178" xr:uid="{85B7061B-921A-4E60-90A5-7357E7A68669}"/>
    <cellStyle name="Titulo 2 7 10" xfId="16065" xr:uid="{2B4A23FD-BA92-419B-86D1-291B6ABAFB83}"/>
    <cellStyle name="Título 2 7 10" xfId="19157" xr:uid="{5BCCBD82-CC31-4EAF-B1D6-CB9A2B82ECD2}"/>
    <cellStyle name="Titulo 2 7 10 2" xfId="22573" xr:uid="{7C1A7759-30D0-4C90-9C11-CA32B01B0421}"/>
    <cellStyle name="Titulo 2 7 10 3" xfId="29543" xr:uid="{EE6173E5-E472-4617-8C34-905076C8633F}"/>
    <cellStyle name="Titulo 2 7 10 4" xfId="33037" xr:uid="{6F5C73D3-039A-4BFF-83E2-F43E5C285452}"/>
    <cellStyle name="Titulo 2 7 11" xfId="16949" xr:uid="{91C0891B-4F6C-42DC-A391-B83C6B7D8319}"/>
    <cellStyle name="Título 2 7 11" xfId="19416" xr:uid="{D4A2B2B8-FBA9-47C2-81DD-21909DA0EEE0}"/>
    <cellStyle name="Titulo 2 7 11 2" xfId="27918" xr:uid="{9BACEE06-5D81-450C-BEFC-02093B2DFAE8}"/>
    <cellStyle name="Titulo 2 7 11 3" xfId="33918" xr:uid="{4952F0D8-E1CD-4BA9-9BB9-763224F38DBD}"/>
    <cellStyle name="Titulo 2 7 12" xfId="16250" xr:uid="{94476859-FA26-4238-9D6A-7EB903B422D3}"/>
    <cellStyle name="Título 2 7 12" xfId="38548" xr:uid="{C8B5570B-00B4-4000-BD9D-99BD18B7A524}"/>
    <cellStyle name="Titulo 2 7 12 2" xfId="21148" xr:uid="{B216E947-10BE-47B5-A038-7D4D4CC5E6CD}"/>
    <cellStyle name="Titulo 2 7 12 3" xfId="33222" xr:uid="{05E7F1DD-C4B2-4963-A395-86D057DE57AD}"/>
    <cellStyle name="Titulo 2 7 13" xfId="17089" xr:uid="{8DB7DB06-1611-4510-A309-82491842714E}"/>
    <cellStyle name="Título 2 7 13" xfId="38491" xr:uid="{BBC67FF7-CAD9-47D0-9554-D806C8A79165}"/>
    <cellStyle name="Titulo 2 7 13 2" xfId="28058" xr:uid="{71E78B19-CB17-4AA2-B69F-3E185A33D57F}"/>
    <cellStyle name="Titulo 2 7 13 3" xfId="34058" xr:uid="{216E3140-C961-4067-906B-8356ECA2ECB5}"/>
    <cellStyle name="Titulo 2 7 14" xfId="16386" xr:uid="{3EBBE8FD-5FC7-4630-8AA8-277E9CB92895}"/>
    <cellStyle name="Titulo 2 7 14 2" xfId="19315" xr:uid="{5963D4C4-A7B3-4BE3-AC51-F4A8BCBD7E71}"/>
    <cellStyle name="Titulo 2 7 14 3" xfId="33358" xr:uid="{3017C1FA-3140-4C3F-B026-B3BADFA8CC85}"/>
    <cellStyle name="Titulo 2 7 15" xfId="17225" xr:uid="{844C2C0A-A03B-4E83-B709-120C70CC2E78}"/>
    <cellStyle name="Titulo 2 7 15 2" xfId="28194" xr:uid="{6F0C4FE6-36CE-4B13-A4A7-63D379CED92E}"/>
    <cellStyle name="Titulo 2 7 15 3" xfId="34194" xr:uid="{1EBA72E9-0655-4671-924D-6E618A1A65A4}"/>
    <cellStyle name="Titulo 2 7 16" xfId="18073" xr:uid="{6236D92A-B598-469C-92E6-1990EE6B2483}"/>
    <cellStyle name="Titulo 2 7 16 2" xfId="28991" xr:uid="{2778BE0A-D5A8-4999-8477-18DDC1AAAB44}"/>
    <cellStyle name="Titulo 2 7 16 3" xfId="34996" xr:uid="{194E41D9-05CA-443B-9B90-7766B5277EC6}"/>
    <cellStyle name="Titulo 2 7 17" xfId="17796" xr:uid="{5D92ED84-2C2D-4816-909F-1F3BDDF48B3A}"/>
    <cellStyle name="Titulo 2 7 17 2" xfId="28765" xr:uid="{12CD04AB-ADCC-40CF-A996-E7561A457C2B}"/>
    <cellStyle name="Titulo 2 7 17 3" xfId="34765" xr:uid="{FD50D1D7-690A-409A-BFD6-25DAFAF49707}"/>
    <cellStyle name="Titulo 2 7 18" xfId="22321" xr:uid="{79A84E99-DC63-49E0-943E-D30E63E78DBB}"/>
    <cellStyle name="Titulo 2 7 19" xfId="23147" xr:uid="{7AF8CF76-1743-4FD8-8AB5-73B1226C9CAB}"/>
    <cellStyle name="Titulo 2 7 2" xfId="9338" xr:uid="{97CBDD28-7431-48E4-A259-883EA2F0C363}"/>
    <cellStyle name="Título 2 7 2" xfId="6441" xr:uid="{CF576815-0A35-4F93-81D4-AA551A972A4C}"/>
    <cellStyle name="Titulo 2 7 2 10" xfId="16252" xr:uid="{E62A9B67-8207-498E-9F80-58D357B25FAE}"/>
    <cellStyle name="Título 2 7 2 10" xfId="23646" xr:uid="{B11E4B65-2B53-4B31-8978-CDC7B890E03A}"/>
    <cellStyle name="Titulo 2 7 2 10 2" xfId="18654" xr:uid="{2BE39B26-AE19-4362-A70B-489EBA8339C6}"/>
    <cellStyle name="Titulo 2 7 2 10 3" xfId="33224" xr:uid="{4DEF4990-0709-476A-8513-FB8EC23BF659}"/>
    <cellStyle name="Titulo 2 7 2 11" xfId="17091" xr:uid="{59761F42-7F9E-42D2-852C-4A1CC49DFF48}"/>
    <cellStyle name="Titulo 2 7 2 11 2" xfId="28060" xr:uid="{44551C32-DC08-4B0D-AA36-A97C9E8A6E2F}"/>
    <cellStyle name="Titulo 2 7 2 11 3" xfId="34060" xr:uid="{6C3A01B2-38C0-4C8B-AF4C-2B0656F40017}"/>
    <cellStyle name="Titulo 2 7 2 12" xfId="16389" xr:uid="{A84C7027-D408-4AEC-BE7C-56CCAFE16A1E}"/>
    <cellStyle name="Titulo 2 7 2 12 2" xfId="22626" xr:uid="{FD28074F-50D7-4B37-9C6A-B1123BA2B90A}"/>
    <cellStyle name="Titulo 2 7 2 12 3" xfId="33361" xr:uid="{960B2CF9-1B6E-4A92-9239-ED06E254C3D7}"/>
    <cellStyle name="Titulo 2 7 2 13" xfId="17226" xr:uid="{6D9B7DDF-3CE4-4344-B1CF-ED76AC2A83DA}"/>
    <cellStyle name="Titulo 2 7 2 13 2" xfId="28195" xr:uid="{56C55A1A-803E-4CCA-9603-4324E8A33162}"/>
    <cellStyle name="Titulo 2 7 2 13 3" xfId="34195" xr:uid="{9C43CD1B-BFB8-4171-AB21-D781B08C8F4A}"/>
    <cellStyle name="Titulo 2 7 2 14" xfId="18074" xr:uid="{09052219-5A90-49BF-918B-8D13C05E1DB4}"/>
    <cellStyle name="Titulo 2 7 2 14 2" xfId="28992" xr:uid="{42131EA0-5123-408A-A78B-1CDA4AA637D2}"/>
    <cellStyle name="Titulo 2 7 2 14 3" xfId="34997" xr:uid="{9D397DA1-E39B-4799-895D-2A13665FC5FE}"/>
    <cellStyle name="Titulo 2 7 2 15" xfId="17795" xr:uid="{7D75FC77-6135-4117-A276-5FC27EE244CE}"/>
    <cellStyle name="Titulo 2 7 2 15 2" xfId="28764" xr:uid="{ED7A71A0-E3F9-428F-85C4-12F7F8C7DC5F}"/>
    <cellStyle name="Titulo 2 7 2 15 3" xfId="34764" xr:uid="{93908FE7-F5E7-4C75-93F8-1206B5D41E08}"/>
    <cellStyle name="Titulo 2 7 2 16" xfId="28876" xr:uid="{FA6F2541-8ED2-4716-A984-FFD9B5D11EE7}"/>
    <cellStyle name="Titulo 2 7 2 16 2" xfId="38211" xr:uid="{3E0D083C-198E-43D0-8105-21BD5975F633}"/>
    <cellStyle name="Titulo 2 7 2 2" xfId="15719" xr:uid="{D6C9FDDA-4C30-40B0-B676-F3BB000D1F65}"/>
    <cellStyle name="Título 2 7 2 2" xfId="13549" xr:uid="{3AA040B1-4C2B-4E49-B410-32EE45FA5553}"/>
    <cellStyle name="Titulo 2 7 2 2 2" xfId="26165" xr:uid="{88DB28D4-37E3-4C40-8377-7448AD79E3C4}"/>
    <cellStyle name="Titulo 2 7 2 2 3" xfId="29474" xr:uid="{19A70C7C-2EC8-46DE-8F78-1CF179EAB097}"/>
    <cellStyle name="Titulo 2 7 2 2 4" xfId="32691" xr:uid="{D4E2FAB9-D62B-4653-AE71-05EB4EF92B77}"/>
    <cellStyle name="Titulo 2 7 2 3" xfId="16575" xr:uid="{EEE2D1EC-B0D6-4E92-A721-4EB93167F3F2}"/>
    <cellStyle name="Título 2 7 2 3" xfId="22322" xr:uid="{886AE4D2-3023-462E-A2D4-F8CAA18A9241}"/>
    <cellStyle name="Titulo 2 7 2 3 2" xfId="18867" xr:uid="{AB616591-A29C-40B6-A184-551E8A5543A2}"/>
    <cellStyle name="Titulo 2 7 2 3 3" xfId="29610" xr:uid="{1DCE5313-5B55-4EDA-9D53-D4D5943888E8}"/>
    <cellStyle name="Titulo 2 7 2 3 4" xfId="33544" xr:uid="{EFE46756-5CB1-4CAA-A659-20CDBF332877}"/>
    <cellStyle name="Titulo 2 7 2 4" xfId="15800" xr:uid="{F697F73D-36FB-4A3D-BC99-E93C984E20FE}"/>
    <cellStyle name="Título 2 7 2 4" xfId="23148" xr:uid="{F2D066FC-B430-4393-A0AA-F9919F70301C}"/>
    <cellStyle name="Titulo 2 7 2 4 2" xfId="21903" xr:uid="{F8217054-041F-4BC9-825B-CB55298BF667}"/>
    <cellStyle name="Titulo 2 7 2 4 3" xfId="29504" xr:uid="{70EF26A4-EF95-4A59-94F2-5AD1E26119F9}"/>
    <cellStyle name="Titulo 2 7 2 4 4" xfId="32772" xr:uid="{B0EE3F58-1A10-4064-95F1-AE816ED9F344}"/>
    <cellStyle name="Titulo 2 7 2 5" xfId="16675" xr:uid="{1D960C51-172C-40AE-8F49-F3D75448AA87}"/>
    <cellStyle name="Título 2 7 2 5" xfId="22474" xr:uid="{EDA9EA2D-86C0-424E-A370-30705FDADB93}"/>
    <cellStyle name="Titulo 2 7 2 5 2" xfId="23573" xr:uid="{D066CC02-33BB-4160-912D-B71F10AC95E3}"/>
    <cellStyle name="Titulo 2 7 2 5 3" xfId="29644" xr:uid="{25E41ED8-0C4D-449F-A170-C464376F09A8}"/>
    <cellStyle name="Titulo 2 7 2 5 4" xfId="33644" xr:uid="{9BDBC4BE-593A-4B28-AB53-B186847B68C7}"/>
    <cellStyle name="Titulo 2 7 2 6" xfId="15914" xr:uid="{A32905C3-1293-4843-B8E4-61ACE0DFE13F}"/>
    <cellStyle name="Título 2 7 2 6" xfId="24540" xr:uid="{FD8F10A2-D5DC-402E-BCC8-D184B36E6EA9}"/>
    <cellStyle name="Titulo 2 7 2 6 2" xfId="21218" xr:uid="{4D966FD9-75E5-4DD1-9E1B-7035DB7B0B66}"/>
    <cellStyle name="Titulo 2 7 2 6 3" xfId="29528" xr:uid="{9B7522C1-D0DE-4080-9A2B-C0922D7DCBF6}"/>
    <cellStyle name="Titulo 2 7 2 6 4" xfId="32886" xr:uid="{6DBE3CB2-3BF2-49F0-BE89-7943D4401A44}"/>
    <cellStyle name="Titulo 2 7 2 7" xfId="16793" xr:uid="{5E287318-0B5E-496B-B670-4F66726E6D46}"/>
    <cellStyle name="Título 2 7 2 7" xfId="24442" xr:uid="{336F87DD-64D6-4B32-A6ED-4C148E174F24}"/>
    <cellStyle name="Titulo 2 7 2 7 2" xfId="27762" xr:uid="{7C07311B-CEFD-4A3D-8D0E-BD76D4CF1708}"/>
    <cellStyle name="Titulo 2 7 2 7 3" xfId="29667" xr:uid="{187324C8-170A-4495-A238-EF232C1CEFE7}"/>
    <cellStyle name="Titulo 2 7 2 7 4" xfId="33762" xr:uid="{11A68558-0074-46B2-AF71-5529C38F6CE5}"/>
    <cellStyle name="Titulo 2 7 2 8" xfId="16068" xr:uid="{26C7BC95-CB92-464A-B8D4-5E41D1472D2B}"/>
    <cellStyle name="Título 2 7 2 8" xfId="21048" xr:uid="{172B70A4-FDAF-4AD4-87AB-BD0788A6AD65}"/>
    <cellStyle name="Titulo 2 7 2 8 2" xfId="26160" xr:uid="{5F932DE0-CBB1-435D-A21F-F1379848C695}"/>
    <cellStyle name="Titulo 2 7 2 8 3" xfId="29544" xr:uid="{F108B703-A774-42C3-B922-0346B337C0FF}"/>
    <cellStyle name="Titulo 2 7 2 8 4" xfId="33040" xr:uid="{F58D438B-DB35-473F-B181-E198CF1A4760}"/>
    <cellStyle name="Titulo 2 7 2 9" xfId="16952" xr:uid="{697F256A-7CCA-4674-A563-59359A0EA684}"/>
    <cellStyle name="Título 2 7 2 9" xfId="20559" xr:uid="{1DAED43C-0099-4E66-B4AD-25A2BE70A946}"/>
    <cellStyle name="Titulo 2 7 2 9 2" xfId="27921" xr:uid="{A4CCA2B1-D4FB-4F09-98E0-BDB8BF0F0EBA}"/>
    <cellStyle name="Titulo 2 7 2 9 3" xfId="29681" xr:uid="{45E842D3-25F5-4F5B-BAAE-FE4ABB813A2E}"/>
    <cellStyle name="Titulo 2 7 2 9 4" xfId="33921" xr:uid="{1F59157D-8601-4480-A66A-AD41319C3E90}"/>
    <cellStyle name="Titulo 2 7 20" xfId="19867" xr:uid="{8240C803-0B95-4F74-94CD-3CB418DC846D}"/>
    <cellStyle name="Titulo 2 7 21" xfId="25562" xr:uid="{8B99476C-A001-4CE1-9A35-AD2FC498FDFA}"/>
    <cellStyle name="Titulo 2 7 21 2" xfId="22155" xr:uid="{8C7653B2-3461-43DA-BF33-470A3595D83E}"/>
    <cellStyle name="Titulo 2 7 21 3" xfId="36834" xr:uid="{2A2B0BC7-AF86-45D9-B9AA-D081EE076076}"/>
    <cellStyle name="Titulo 2 7 22" xfId="23736" xr:uid="{0C609CB8-1B75-495A-81D8-4733B1722C46}"/>
    <cellStyle name="Titulo 2 7 22 2" xfId="25781" xr:uid="{F1CA7E55-981C-49B7-8359-B20160EFA9E7}"/>
    <cellStyle name="Titulo 2 7 22 2 2" xfId="36967" xr:uid="{7505A312-9261-48B8-A9D4-3D5AE1FBFF0F}"/>
    <cellStyle name="Titulo 2 7 23" xfId="23305" xr:uid="{50F036ED-F229-4F6F-A3CF-4FB1F28AAE43}"/>
    <cellStyle name="Titulo 2 7 24" xfId="22046" xr:uid="{4324807A-5722-43DF-98E0-F924D0BDE462}"/>
    <cellStyle name="Titulo 2 7 25" xfId="19377" xr:uid="{8A8E1523-2614-4C5C-A98B-307AF15C4E9D}"/>
    <cellStyle name="Titulo 2 7 26" xfId="29943" xr:uid="{841AAE78-2F32-415A-9855-75E963545ED2}"/>
    <cellStyle name="Titulo 2 7 3" xfId="13547" xr:uid="{4DFAEED5-7AC9-4AE4-8F02-9AC59F0F2B87}"/>
    <cellStyle name="Título 2 7 3" xfId="13548" xr:uid="{91F43A8E-B34A-4170-99EF-1562347B2801}"/>
    <cellStyle name="Titulo 2 7 4" xfId="15717" xr:uid="{DED51091-715C-44C0-B14F-8DE54F79B298}"/>
    <cellStyle name="Título 2 7 4" xfId="19799" xr:uid="{07B40726-7BDA-4259-805D-FA697B03A642}"/>
    <cellStyle name="Titulo 2 7 4 2" xfId="23551" xr:uid="{DD64EFB3-5B73-4899-BD94-45F1F03611C4}"/>
    <cellStyle name="Titulo 2 7 4 3" xfId="29473" xr:uid="{DA4ABCF9-6391-4229-9676-EEF132A002E7}"/>
    <cellStyle name="Titulo 2 7 4 4" xfId="32689" xr:uid="{A74F7F79-3845-4A8D-8DDD-EF8EEA2C5AEB}"/>
    <cellStyle name="Titulo 2 7 5" xfId="16574" xr:uid="{873AE555-EC20-4DF3-A7DB-59688D4F5BE6}"/>
    <cellStyle name="Título 2 7 5" xfId="21098" xr:uid="{003B7FFC-65DF-4C0E-BF9D-35E157500BA8}"/>
    <cellStyle name="Titulo 2 7 5 2" xfId="18379" xr:uid="{06BC672D-566C-4116-AB3B-598720E336D5}"/>
    <cellStyle name="Titulo 2 7 5 3" xfId="29609" xr:uid="{2F8A16D0-F000-4FB9-8D0E-E1BB74FDA96D}"/>
    <cellStyle name="Titulo 2 7 5 4" xfId="33543" xr:uid="{81D5EB67-CA9A-468A-8041-2D9521EC5C6F}"/>
    <cellStyle name="Titulo 2 7 6" xfId="15797" xr:uid="{BFC12E2D-731E-41C8-B6C8-47F52AAB79D4}"/>
    <cellStyle name="Título 2 7 6" xfId="18572" xr:uid="{67798E9A-D9C8-4E8D-A3C9-3C248063507C}"/>
    <cellStyle name="Titulo 2 7 6 2" xfId="19999" xr:uid="{877AC1E7-B2BA-461D-819C-584A9A5CDFC8}"/>
    <cellStyle name="Titulo 2 7 6 3" xfId="29502" xr:uid="{3DE2D8CD-8DF0-4510-B61C-06AFD677068E}"/>
    <cellStyle name="Titulo 2 7 6 4" xfId="32769" xr:uid="{B0759086-425A-4E93-921D-BFE0CC365B0D}"/>
    <cellStyle name="Titulo 2 7 7" xfId="16673" xr:uid="{5819BE02-290D-4B6B-A2B9-7E29D4DD52B4}"/>
    <cellStyle name="Título 2 7 7" xfId="23834" xr:uid="{4D30F1A2-B831-4D4E-B3F1-B7BDA12DD353}"/>
    <cellStyle name="Titulo 2 7 7 2" xfId="20201" xr:uid="{1B52A064-9A9B-4A74-B449-CAF2BE76720A}"/>
    <cellStyle name="Titulo 2 7 7 3" xfId="29643" xr:uid="{E4B88193-1585-4464-9DE7-8E3ED7EF2A58}"/>
    <cellStyle name="Titulo 2 7 7 4" xfId="33642" xr:uid="{18CA019E-2E99-48E5-8FD8-5B0F87730C07}"/>
    <cellStyle name="Titulo 2 7 8" xfId="15912" xr:uid="{858013F1-912A-47E7-945A-D9385DA137C1}"/>
    <cellStyle name="Título 2 7 8" xfId="26508" xr:uid="{DD0512B8-4468-4A06-81FA-BA4C15E40521}"/>
    <cellStyle name="Titulo 2 7 8 2" xfId="18185" xr:uid="{B66C4983-87A8-4476-9160-B3B7D3AAB0D9}"/>
    <cellStyle name="Titulo 2 7 8 3" xfId="29526" xr:uid="{8D57002D-E955-4728-8351-BFDC96D1FE31}"/>
    <cellStyle name="Titulo 2 7 8 4" xfId="32884" xr:uid="{8D718238-DED0-437B-B6EC-6460A797A364}"/>
    <cellStyle name="Titulo 2 7 9" xfId="16791" xr:uid="{9C60B263-9C1A-4CC5-AEF9-D2CA1AAF7855}"/>
    <cellStyle name="Título 2 7 9" xfId="19609" xr:uid="{D6D87D20-10F4-41B5-98D1-F175FDA351C7}"/>
    <cellStyle name="Titulo 2 7 9 2" xfId="27760" xr:uid="{6249A355-06F8-4D16-97AE-0BC4514AA96F}"/>
    <cellStyle name="Titulo 2 7 9 3" xfId="29666" xr:uid="{C3EFD3A6-8771-4169-B037-ECAE55A9E339}"/>
    <cellStyle name="Titulo 2 7 9 4" xfId="33760" xr:uid="{CA063094-0ED7-4C7A-A215-547883DEE8B8}"/>
    <cellStyle name="Título 2 70" xfId="20795" xr:uid="{81A71F21-9EEF-4B10-9631-5F7267B50BA5}"/>
    <cellStyle name="Título 2 71" xfId="22814" xr:uid="{F31E871E-A153-4876-A7B7-A0771CE6AF0E}"/>
    <cellStyle name="Título 2 72" xfId="20798" xr:uid="{78AEB72B-79FF-43B9-834C-946C62D4FCD9}"/>
    <cellStyle name="Título 2 73" xfId="22817" xr:uid="{B15C38F0-D505-4325-903B-33F13EE7B1CE}"/>
    <cellStyle name="Titulo 2 8" xfId="8011" xr:uid="{F987F14A-F370-4DE6-9FA2-4AA7501E6994}"/>
    <cellStyle name="Título 2 8" xfId="1213" xr:uid="{BA73EA11-F0EA-4149-9335-F644B7DE28C6}"/>
    <cellStyle name="Titulo 2 8 10" xfId="16072" xr:uid="{BF681211-1C3B-4AE4-9DD5-FF74C71D9D2F}"/>
    <cellStyle name="Título 2 8 10" xfId="23447" xr:uid="{53603BD2-EE83-4A06-BF62-441409DE1B4C}"/>
    <cellStyle name="Titulo 2 8 10 2" xfId="20940" xr:uid="{B4729343-03C0-4B8B-873C-F2705D51F4A3}"/>
    <cellStyle name="Titulo 2 8 10 3" xfId="29545" xr:uid="{EACB1F9D-4825-4A67-9C18-18D267ABCAE7}"/>
    <cellStyle name="Titulo 2 8 10 4" xfId="33044" xr:uid="{3223462F-3EC9-4845-8519-AB7C869220FB}"/>
    <cellStyle name="Titulo 2 8 11" xfId="16959" xr:uid="{92E5A7DB-B893-473F-9689-35DFD9AC3AC2}"/>
    <cellStyle name="Título 2 8 11" xfId="20020" xr:uid="{57AE4D24-BEF3-4ECD-AAFE-2F3D4DF6218C}"/>
    <cellStyle name="Titulo 2 8 11 2" xfId="27928" xr:uid="{BB611E5E-9E6A-440F-8E5C-47A417AC361C}"/>
    <cellStyle name="Titulo 2 8 11 3" xfId="33928" xr:uid="{96419104-3E2C-4810-92C4-C89904D0F1E7}"/>
    <cellStyle name="Titulo 2 8 12" xfId="16260" xr:uid="{A4747EEC-3787-402B-B6EF-7F428513160C}"/>
    <cellStyle name="Título 2 8 12" xfId="38552" xr:uid="{F023E77D-4234-4473-8515-4FC92D33EBD4}"/>
    <cellStyle name="Titulo 2 8 12 2" xfId="20891" xr:uid="{31DD360A-DC0E-4863-BD86-05A3417AED92}"/>
    <cellStyle name="Titulo 2 8 12 3" xfId="33232" xr:uid="{5CC676C1-39EA-48CC-9E61-E61004013156}"/>
    <cellStyle name="Titulo 2 8 13" xfId="17098" xr:uid="{2E2EB28F-FACB-4A6C-861A-03456EF248E2}"/>
    <cellStyle name="Título 2 8 13" xfId="38554" xr:uid="{A43C965A-E79D-427A-AAEC-CFA335871D2C}"/>
    <cellStyle name="Titulo 2 8 13 2" xfId="28067" xr:uid="{E6AC89B6-AA27-4F80-9229-2AD3F64D0057}"/>
    <cellStyle name="Titulo 2 8 13 3" xfId="34067" xr:uid="{E5211347-04D1-45F6-AF37-B31F10DB9963}"/>
    <cellStyle name="Titulo 2 8 14" xfId="16395" xr:uid="{F5F5E86F-1D74-4E29-AE1F-31A4E22B7D7E}"/>
    <cellStyle name="Titulo 2 8 14 2" xfId="21898" xr:uid="{3BFD8E2C-1923-45D5-9C02-0090B5EDB6A1}"/>
    <cellStyle name="Titulo 2 8 14 3" xfId="33367" xr:uid="{536A87B7-1D1B-4495-BD3D-5F7CCEE826CB}"/>
    <cellStyle name="Titulo 2 8 15" xfId="17231" xr:uid="{FB5D3DBC-DDF1-4867-8F90-281FB54F0767}"/>
    <cellStyle name="Titulo 2 8 15 2" xfId="28200" xr:uid="{8B430AE7-3EB5-4688-9058-8401F74B8888}"/>
    <cellStyle name="Titulo 2 8 15 3" xfId="34200" xr:uid="{B8D71459-7374-4011-8FC7-6529E6208C6D}"/>
    <cellStyle name="Titulo 2 8 16" xfId="18075" xr:uid="{1DC52B8F-5E15-4979-9DF7-06B045FF74A6}"/>
    <cellStyle name="Titulo 2 8 16 2" xfId="28993" xr:uid="{0E0D22D5-55B3-4D3F-8121-27AA8DB12F43}"/>
    <cellStyle name="Titulo 2 8 16 3" xfId="34998" xr:uid="{4A5BFAA0-3409-4D97-ADF2-5D01E99B1C47}"/>
    <cellStyle name="Titulo 2 8 17" xfId="17794" xr:uid="{4BF1F96D-16BB-4825-92CB-05903A8E9554}"/>
    <cellStyle name="Titulo 2 8 17 2" xfId="28763" xr:uid="{41CEC565-0AEC-46FE-9AE1-BED9D395B53D}"/>
    <cellStyle name="Titulo 2 8 17 3" xfId="34763" xr:uid="{65535BF0-56F3-413F-85F4-FA2FDB86B510}"/>
    <cellStyle name="Titulo 2 8 18" xfId="22323" xr:uid="{6A8D6FBA-EC6B-4BE5-8BF0-2C037A82802F}"/>
    <cellStyle name="Titulo 2 8 19" xfId="23149" xr:uid="{BDD92C9B-A0EB-44FC-BC2A-DC2D91555AA3}"/>
    <cellStyle name="Titulo 2 8 2" xfId="8774" xr:uid="{5C5ECA78-241F-40F6-96ED-0A37B2891FF2}"/>
    <cellStyle name="Título 2 8 2" xfId="6817" xr:uid="{9CD85BFF-5C74-460C-A216-5297D2867B49}"/>
    <cellStyle name="Titulo 2 8 2 10" xfId="16262" xr:uid="{2F3AE415-B8FF-4032-AB97-B3B51D0313E7}"/>
    <cellStyle name="Título 2 8 2 10" xfId="21333" xr:uid="{C5E7C42F-729E-4DD1-9AA3-561FC2BA3689}"/>
    <cellStyle name="Titulo 2 8 2 10 2" xfId="20243" xr:uid="{5F78D14D-E68F-4780-80A2-414A9F03AF3F}"/>
    <cellStyle name="Titulo 2 8 2 10 3" xfId="33234" xr:uid="{5062D8EA-9C23-4DC0-9574-9F8724B8FC7D}"/>
    <cellStyle name="Titulo 2 8 2 11" xfId="17100" xr:uid="{070D6499-A58A-4772-AB62-96BF004478C8}"/>
    <cellStyle name="Titulo 2 8 2 11 2" xfId="28069" xr:uid="{0E6D97A2-1A40-4040-A9B7-83F227986D6A}"/>
    <cellStyle name="Titulo 2 8 2 11 3" xfId="34069" xr:uid="{EB9F895C-431A-4783-AFEF-1DF4C0AF33D2}"/>
    <cellStyle name="Titulo 2 8 2 12" xfId="16398" xr:uid="{A45CADC3-5D94-47BD-B1F2-B7EBE9AAF385}"/>
    <cellStyle name="Titulo 2 8 2 12 2" xfId="18373" xr:uid="{0F37E579-AECA-4666-82C5-8EC921855CB2}"/>
    <cellStyle name="Titulo 2 8 2 12 3" xfId="33370" xr:uid="{CF2D4598-0D06-4957-8F16-F63786F4BB50}"/>
    <cellStyle name="Titulo 2 8 2 13" xfId="17233" xr:uid="{7428FD8D-5ED7-410C-8BA2-A1FF96C11B55}"/>
    <cellStyle name="Titulo 2 8 2 13 2" xfId="28202" xr:uid="{F88D57CC-0C97-4B32-BAF3-852F90EA1E44}"/>
    <cellStyle name="Titulo 2 8 2 13 3" xfId="34202" xr:uid="{CE8D8EFE-5750-44A6-AFD8-D530062DF4AA}"/>
    <cellStyle name="Titulo 2 8 2 14" xfId="18076" xr:uid="{FD4EA1BE-15A9-4C0D-9E3C-FDD11232D3FB}"/>
    <cellStyle name="Titulo 2 8 2 14 2" xfId="28994" xr:uid="{1679A14B-CA26-41D1-B143-2FC059F89108}"/>
    <cellStyle name="Titulo 2 8 2 14 3" xfId="34999" xr:uid="{471209BF-6CEA-4790-B070-95DD2A00BEDB}"/>
    <cellStyle name="Titulo 2 8 2 15" xfId="17793" xr:uid="{C9CACDB4-F960-4A58-9884-8E716540B147}"/>
    <cellStyle name="Titulo 2 8 2 15 2" xfId="28762" xr:uid="{118C694B-0893-435B-AF04-A6BB897C65CF}"/>
    <cellStyle name="Titulo 2 8 2 15 3" xfId="34762" xr:uid="{50ED1F01-FFBD-4B9E-A7A6-906C9871D3EE}"/>
    <cellStyle name="Titulo 2 8 2 16" xfId="26420" xr:uid="{50077858-62D6-4674-942C-409A5B63E5F6}"/>
    <cellStyle name="Titulo 2 8 2 16 2" xfId="37387" xr:uid="{E7FE8489-7ED3-46EB-AFDD-F6587A4E26F0}"/>
    <cellStyle name="Titulo 2 8 2 2" xfId="15725" xr:uid="{3A93ADC8-C7EE-4F57-B41D-FBD9D95600DB}"/>
    <cellStyle name="Título 2 8 2 2" xfId="13552" xr:uid="{00E5E153-874B-4B7E-9DA8-5AFAF2D096E8}"/>
    <cellStyle name="Titulo 2 8 2 2 2" xfId="21317" xr:uid="{F88060DB-A6AF-42C2-89EB-2513230CBB77}"/>
    <cellStyle name="Titulo 2 8 2 2 3" xfId="29478" xr:uid="{4AC096A0-3E73-41A5-A635-ADDB8C8C33D9}"/>
    <cellStyle name="Titulo 2 8 2 2 4" xfId="32697" xr:uid="{005D0D9E-21ED-4151-B7B2-CD8AF8F5520D}"/>
    <cellStyle name="Titulo 2 8 2 3" xfId="16582" xr:uid="{D4B3281B-10CF-44A1-9FAB-D310706BCBD8}"/>
    <cellStyle name="Título 2 8 2 3" xfId="22324" xr:uid="{1747225E-3040-43D8-8678-194E7AA031B8}"/>
    <cellStyle name="Titulo 2 8 2 3 2" xfId="18252" xr:uid="{BA9042AB-6559-4303-B0B7-B3B4D5221025}"/>
    <cellStyle name="Titulo 2 8 2 3 3" xfId="29613" xr:uid="{08DD6CFE-3715-40F9-BE83-9F5C579BEC44}"/>
    <cellStyle name="Titulo 2 8 2 3 4" xfId="33551" xr:uid="{412019A7-2AC5-4F20-9218-EC171CC44740}"/>
    <cellStyle name="Titulo 2 8 2 4" xfId="15805" xr:uid="{D379C363-BB5C-448F-8D23-102F2407A6C5}"/>
    <cellStyle name="Título 2 8 2 4" xfId="23150" xr:uid="{28937EB4-70D8-44ED-919E-FAC372C6A433}"/>
    <cellStyle name="Titulo 2 8 2 4 2" xfId="18899" xr:uid="{94AEB11C-8871-4B77-9820-E022EF5DD0DD}"/>
    <cellStyle name="Titulo 2 8 2 4 3" xfId="29507" xr:uid="{5BC1C634-B59A-4115-9D6D-F1D728C6CAAB}"/>
    <cellStyle name="Titulo 2 8 2 4 4" xfId="32777" xr:uid="{26BC39C5-DA4B-4D0D-9E16-BA06940C5186}"/>
    <cellStyle name="Titulo 2 8 2 5" xfId="16681" xr:uid="{19D3A203-34F5-4D66-A89A-8104E2AF1D02}"/>
    <cellStyle name="Título 2 8 2 5" xfId="19455" xr:uid="{CABE1C04-5FCD-46AB-86E9-1773355F8F7E}"/>
    <cellStyle name="Titulo 2 8 2 5 2" xfId="23581" xr:uid="{9871242A-6843-4D5C-A811-5EA28537E213}"/>
    <cellStyle name="Titulo 2 8 2 5 3" xfId="29647" xr:uid="{E4839742-AF4D-4132-9441-C7F97134A276}"/>
    <cellStyle name="Titulo 2 8 2 5 4" xfId="33650" xr:uid="{BDE05582-D266-48B7-885F-1088141E40AF}"/>
    <cellStyle name="Titulo 2 8 2 6" xfId="15920" xr:uid="{C7379373-2C75-4BAF-98EA-BDDE3A83C976}"/>
    <cellStyle name="Título 2 8 2 6" xfId="24558" xr:uid="{CDAD2C08-C32C-428A-A54D-E6F993714B01}"/>
    <cellStyle name="Titulo 2 8 2 6 2" xfId="18620" xr:uid="{C8417AEA-4C26-4014-8D40-504F35BD8674}"/>
    <cellStyle name="Titulo 2 8 2 6 3" xfId="29530" xr:uid="{207D85C0-092F-4948-B6F6-16DB1A87E08E}"/>
    <cellStyle name="Titulo 2 8 2 6 4" xfId="32892" xr:uid="{722B0109-975C-4296-984A-33093410B2AE}"/>
    <cellStyle name="Titulo 2 8 2 7" xfId="16801" xr:uid="{1267CD8D-D21D-40E2-AFC3-996B76034430}"/>
    <cellStyle name="Título 2 8 2 7" xfId="23791" xr:uid="{3EC0A01F-3C57-4920-9A98-C9E49D12DAAC}"/>
    <cellStyle name="Titulo 2 8 2 7 2" xfId="27770" xr:uid="{16C03C16-63F5-46CF-AB47-5A4E58CCCB81}"/>
    <cellStyle name="Titulo 2 8 2 7 3" xfId="29669" xr:uid="{86BAC4F3-6EB7-4EEC-BEAB-2302F6FA736F}"/>
    <cellStyle name="Titulo 2 8 2 7 4" xfId="33770" xr:uid="{041C1ECA-43A1-4892-8733-B3A7CDB641D8}"/>
    <cellStyle name="Titulo 2 8 2 8" xfId="16078" xr:uid="{09160A79-5B34-42F6-A84A-812ABEF45F28}"/>
    <cellStyle name="Título 2 8 2 8" xfId="23306" xr:uid="{F64C0DDA-8F2F-4445-853A-E7DE12E14F86}"/>
    <cellStyle name="Titulo 2 8 2 8 2" xfId="21893" xr:uid="{CCCF09A0-D8CE-4431-A2B7-B59A826F4F17}"/>
    <cellStyle name="Titulo 2 8 2 8 3" xfId="29546" xr:uid="{17DD1597-88C1-4B0E-A461-3CC45135E9E1}"/>
    <cellStyle name="Titulo 2 8 2 8 4" xfId="33050" xr:uid="{36DC38B2-A68A-4FCF-8D1B-AC5CABCF4AAE}"/>
    <cellStyle name="Titulo 2 8 2 9" xfId="16966" xr:uid="{E26D71C2-88CE-4FB6-9449-A1480B96A851}"/>
    <cellStyle name="Título 2 8 2 9" xfId="26318" xr:uid="{0E030B7E-5957-462B-91D6-B43022E4E14A}"/>
    <cellStyle name="Titulo 2 8 2 9 2" xfId="27935" xr:uid="{A1E01BD1-179D-4D3A-BAA9-9BF03C99EC31}"/>
    <cellStyle name="Titulo 2 8 2 9 3" xfId="29682" xr:uid="{C720A59B-0DC2-40B4-AD66-E705E66771C5}"/>
    <cellStyle name="Titulo 2 8 2 9 4" xfId="33935" xr:uid="{83FA8845-788B-4AAB-95A3-516C4E9AE8F0}"/>
    <cellStyle name="Titulo 2 8 20" xfId="19868" xr:uid="{2E6D0E95-7F3D-4467-8691-10582E2CF94F}"/>
    <cellStyle name="Titulo 2 8 21" xfId="25454" xr:uid="{8AD500CF-0CAF-46A3-8076-4FE63D3358C0}"/>
    <cellStyle name="Titulo 2 8 21 2" xfId="21961" xr:uid="{26D1ED42-730E-4310-978A-E7E673BB4F0E}"/>
    <cellStyle name="Titulo 2 8 21 3" xfId="36765" xr:uid="{899A06F6-AFED-4629-B38F-A146EDA799EC}"/>
    <cellStyle name="Titulo 2 8 22" xfId="24599" xr:uid="{D005BB58-21FB-403C-8C1F-7C95AD3C1A38}"/>
    <cellStyle name="Titulo 2 8 22 2" xfId="26782" xr:uid="{D92D81AE-0FC9-4DE0-9EBF-53069E6CB3A9}"/>
    <cellStyle name="Titulo 2 8 22 2 2" xfId="37575" xr:uid="{D15CDFEB-E06B-4BE9-BED5-E66890B1ADC6}"/>
    <cellStyle name="Titulo 2 8 23" xfId="18954" xr:uid="{7DE54D4D-0806-4451-AAE5-761D3B506247}"/>
    <cellStyle name="Titulo 2 8 24" xfId="19364" xr:uid="{64CD31F7-2313-45E0-A036-458084869D5E}"/>
    <cellStyle name="Titulo 2 8 25" xfId="26753" xr:uid="{12AEACC7-5EC3-4EC6-BC14-6F974480B773}"/>
    <cellStyle name="Titulo 2 8 26" xfId="29885" xr:uid="{91AB569F-1703-48C8-BD21-739614C95470}"/>
    <cellStyle name="Titulo 2 8 3" xfId="13550" xr:uid="{D82737DC-A8A1-4F7E-A036-906AFAAD4246}"/>
    <cellStyle name="Título 2 8 3" xfId="13551" xr:uid="{35AF368F-26BC-4FCE-880A-EA5ED479F59B}"/>
    <cellStyle name="Titulo 2 8 4" xfId="15723" xr:uid="{B56BAA27-090C-4C01-AD82-56D7C8503F52}"/>
    <cellStyle name="Título 2 8 4" xfId="19991" xr:uid="{73E6D92D-BFD5-4156-ABA8-725C859699E9}"/>
    <cellStyle name="Titulo 2 8 4 2" xfId="23535" xr:uid="{FE5B0C11-AFA7-4456-A43A-2FD739F67778}"/>
    <cellStyle name="Titulo 2 8 4 3" xfId="29477" xr:uid="{1F1BA6CE-CABC-494E-A6FB-865D5122DF13}"/>
    <cellStyle name="Titulo 2 8 4 4" xfId="32695" xr:uid="{A05A4186-9FA9-4D2D-987C-6E4B4FB5EDA1}"/>
    <cellStyle name="Titulo 2 8 5" xfId="16580" xr:uid="{5E354C80-35A1-4DF5-9549-5F6065ADA0E1}"/>
    <cellStyle name="Título 2 8 5" xfId="20983" xr:uid="{DCB9E591-A8B3-4C44-A51B-CF719B85E1AA}"/>
    <cellStyle name="Titulo 2 8 5 2" xfId="18821" xr:uid="{1BDC476E-CC84-4DD1-8539-51A980B9FC98}"/>
    <cellStyle name="Titulo 2 8 5 3" xfId="29612" xr:uid="{DCE9132F-FF29-418C-80F3-1E167EF94777}"/>
    <cellStyle name="Titulo 2 8 5 4" xfId="33549" xr:uid="{7C3444DF-3D11-4EC5-96F8-BE75B48EDE0C}"/>
    <cellStyle name="Titulo 2 8 6" xfId="15804" xr:uid="{2B6CCBC1-EB86-4080-8D68-1A7311F70F89}"/>
    <cellStyle name="Título 2 8 6" xfId="18680" xr:uid="{DFFB994B-2DD0-4265-9473-C66897384D0C}"/>
    <cellStyle name="Titulo 2 8 6 2" xfId="21320" xr:uid="{F53BB588-1098-4A1A-91FB-8B0E7B6102BE}"/>
    <cellStyle name="Titulo 2 8 6 3" xfId="29506" xr:uid="{54A6791E-AEB2-4D97-B9F4-B84FD0361F76}"/>
    <cellStyle name="Titulo 2 8 6 4" xfId="32776" xr:uid="{6FC9EB17-C1AD-4757-AA82-FDA988718301}"/>
    <cellStyle name="Titulo 2 8 7" xfId="16679" xr:uid="{1B244F23-C576-432A-AAF3-9AAC9C654D61}"/>
    <cellStyle name="Título 2 8 7" xfId="23858" xr:uid="{0EBAA8E6-D7D9-415D-9D1B-F1511B53FC2A}"/>
    <cellStyle name="Titulo 2 8 7 2" xfId="23579" xr:uid="{5DC33F78-A82A-4224-B96A-D2BF3B4AA8F1}"/>
    <cellStyle name="Titulo 2 8 7 3" xfId="29646" xr:uid="{4FD308E9-4138-4DFA-B5C7-B493953E2063}"/>
    <cellStyle name="Titulo 2 8 7 4" xfId="33648" xr:uid="{C19D5A8D-C2B3-428F-874F-115F817C3467}"/>
    <cellStyle name="Titulo 2 8 8" xfId="15919" xr:uid="{346D2427-64D0-4876-A29A-BE5C7037633E}"/>
    <cellStyle name="Título 2 8 8" xfId="27543" xr:uid="{0404550A-154D-495E-BAA7-D6B1DF3CC569}"/>
    <cellStyle name="Titulo 2 8 8 2" xfId="19127" xr:uid="{8475857B-36DB-4714-9E9D-B67047800DEC}"/>
    <cellStyle name="Titulo 2 8 8 3" xfId="29529" xr:uid="{EB8432F8-BAB3-4809-AD6B-868A4AB6D740}"/>
    <cellStyle name="Titulo 2 8 8 4" xfId="32891" xr:uid="{1D468AC1-7A1D-4C8E-9D52-A4C4831F84B3}"/>
    <cellStyle name="Titulo 2 8 9" xfId="16798" xr:uid="{ECF12C01-1A2E-462E-8A14-BAB2279087BC}"/>
    <cellStyle name="Título 2 8 9" xfId="21392" xr:uid="{FE11CA74-58DF-4614-A28E-8A2354116D49}"/>
    <cellStyle name="Titulo 2 8 9 2" xfId="27767" xr:uid="{1FFF8C0C-537D-4DD6-8AD9-64AE6B560EDF}"/>
    <cellStyle name="Titulo 2 8 9 3" xfId="29668" xr:uid="{8099060F-6C03-407F-835A-C7755738A449}"/>
    <cellStyle name="Titulo 2 8 9 4" xfId="33767" xr:uid="{F92D4271-0AB0-431A-A495-1F1243D632C1}"/>
    <cellStyle name="Titulo 2 9" xfId="8010" xr:uid="{7BBBD4C5-79B9-4D72-B5F3-A9AED8AD9A1F}"/>
    <cellStyle name="Título 2 9" xfId="1207" xr:uid="{56AAB9F2-D311-4254-A184-72FC73719E73}"/>
    <cellStyle name="Titulo 2 9 10" xfId="16087" xr:uid="{AA77FFDD-0250-4C9F-A399-27D908C424C2}"/>
    <cellStyle name="Título 2 9 10" xfId="20207" xr:uid="{FE0ACB9F-8333-4145-B885-0AA91B92385E}"/>
    <cellStyle name="Titulo 2 9 10 2" xfId="21244" xr:uid="{B53D2AB6-6BE6-4546-89EE-41685EABD455}"/>
    <cellStyle name="Titulo 2 9 10 3" xfId="29547" xr:uid="{7744AB41-5DFF-4315-B79E-5626F51663EC}"/>
    <cellStyle name="Titulo 2 9 10 4" xfId="33059" xr:uid="{987E79B9-E371-4B17-95AC-4FBA56A1A627}"/>
    <cellStyle name="Titulo 2 9 11" xfId="16974" xr:uid="{6A55CCC7-EC23-41E2-8C8E-FFA68C7E28ED}"/>
    <cellStyle name="Título 2 9 11" xfId="26292" xr:uid="{13B8382C-7A4C-4FB3-A2EB-D4344C364DE6}"/>
    <cellStyle name="Titulo 2 9 11 2" xfId="27943" xr:uid="{78B5264A-1D41-49A4-8E0C-2C8C94EE6912}"/>
    <cellStyle name="Titulo 2 9 11 3" xfId="33943" xr:uid="{F5E6004E-6910-4713-B7C1-B18C20172182}"/>
    <cellStyle name="Titulo 2 9 12" xfId="16272" xr:uid="{8F007776-D485-47D2-B186-4016E453E4B7}"/>
    <cellStyle name="Título 2 9 12" xfId="38551" xr:uid="{7E2E08FA-74FE-49AC-A2CE-A53D8BD25E63}"/>
    <cellStyle name="Titulo 2 9 12 2" xfId="21723" xr:uid="{81633EEA-EBB0-49D9-834A-43B441FBD6C4}"/>
    <cellStyle name="Titulo 2 9 12 3" xfId="33244" xr:uid="{48ADBE79-F984-4768-A382-BA306A517383}"/>
    <cellStyle name="Titulo 2 9 13" xfId="17106" xr:uid="{D252C898-EFAC-4873-A25C-3EA137BD99A9}"/>
    <cellStyle name="Título 2 9 13" xfId="38488" xr:uid="{E0DA9099-6BEC-41C8-88B3-E508D88A87E2}"/>
    <cellStyle name="Titulo 2 9 13 2" xfId="28075" xr:uid="{A9B57BD7-F661-42AE-8917-4DEB3BBC229F}"/>
    <cellStyle name="Titulo 2 9 13 3" xfId="34075" xr:uid="{F803F844-2DEA-4D81-8509-93D12B810417}"/>
    <cellStyle name="Titulo 2 9 14" xfId="16405" xr:uid="{E7052B4C-BB34-4A37-A219-B117B11E47EC}"/>
    <cellStyle name="Titulo 2 9 14 2" xfId="19937" xr:uid="{0A392BF4-A2CC-4718-99DC-113183F5598A}"/>
    <cellStyle name="Titulo 2 9 14 3" xfId="33377" xr:uid="{379C4E49-D133-4583-A8A6-450CDA2EACD1}"/>
    <cellStyle name="Titulo 2 9 15" xfId="17237" xr:uid="{C5ED5709-1403-49A6-8677-2004EA04A719}"/>
    <cellStyle name="Titulo 2 9 15 2" xfId="28206" xr:uid="{0A13132E-529A-4E47-8AC8-D224545F7A72}"/>
    <cellStyle name="Titulo 2 9 15 3" xfId="34206" xr:uid="{C462A8B9-0A87-49D0-9C6C-2D8425A1293C}"/>
    <cellStyle name="Titulo 2 9 16" xfId="18077" xr:uid="{3D195ADA-77B1-496F-9AB0-3268CF09E2FE}"/>
    <cellStyle name="Titulo 2 9 16 2" xfId="28995" xr:uid="{3B92AC4A-BAEB-4892-8A8E-A33656F26FEF}"/>
    <cellStyle name="Titulo 2 9 16 3" xfId="35000" xr:uid="{5AE72536-AED5-43E8-96E8-54C0E4B4B321}"/>
    <cellStyle name="Titulo 2 9 17" xfId="17792" xr:uid="{761BFFF4-5EC8-41D6-B539-0F3C2B472A0E}"/>
    <cellStyle name="Titulo 2 9 17 2" xfId="28761" xr:uid="{45F47EA2-C28B-414E-B006-FCB2EB41B4AA}"/>
    <cellStyle name="Titulo 2 9 17 3" xfId="34761" xr:uid="{D6BE5A86-7E63-4CDE-8840-E6D4D9CFE17B}"/>
    <cellStyle name="Titulo 2 9 18" xfId="22325" xr:uid="{718E5369-DC09-44BE-9CC5-1223378A3F7A}"/>
    <cellStyle name="Titulo 2 9 19" xfId="23151" xr:uid="{A45BF5DC-EF6C-4025-88B5-E591EBA9F761}"/>
    <cellStyle name="Titulo 2 9 2" xfId="8450" xr:uid="{54424D68-14FA-42C3-9333-E86C992843C5}"/>
    <cellStyle name="Título 2 9 2" xfId="6678" xr:uid="{847B4109-DD0D-4A9C-8E3C-3FA2A810853E}"/>
    <cellStyle name="Titulo 2 9 2 10" xfId="16277" xr:uid="{60DB791A-66B8-4183-A9BE-7062254163DF}"/>
    <cellStyle name="Título 2 9 2 10" xfId="19576" xr:uid="{AC573F01-7648-43E3-AF1A-8E66944FD9F3}"/>
    <cellStyle name="Titulo 2 9 2 10 2" xfId="22608" xr:uid="{110DBB60-0675-48AF-840D-1B74C102E1FA}"/>
    <cellStyle name="Titulo 2 9 2 10 3" xfId="33249" xr:uid="{708C9D1F-8B84-44BD-B928-4D538EB4DFFC}"/>
    <cellStyle name="Titulo 2 9 2 11" xfId="17109" xr:uid="{C6CC81B3-43A9-436B-987D-B68E4586BE41}"/>
    <cellStyle name="Titulo 2 9 2 11 2" xfId="28078" xr:uid="{C7303FB5-1393-4A21-8F57-A482DA859D6D}"/>
    <cellStyle name="Titulo 2 9 2 11 3" xfId="34078" xr:uid="{EF5ABF74-D865-48AC-B34A-F2899C47BAEE}"/>
    <cellStyle name="Titulo 2 9 2 12" xfId="16409" xr:uid="{6F74A18D-3DB7-4BBC-AADF-37E0785990ED}"/>
    <cellStyle name="Titulo 2 9 2 12 2" xfId="21726" xr:uid="{57A3C0AC-7057-4061-947B-5593715C1976}"/>
    <cellStyle name="Titulo 2 9 2 12 3" xfId="33381" xr:uid="{24279C82-8EFF-4CB9-81BE-54777B26D65F}"/>
    <cellStyle name="Titulo 2 9 2 13" xfId="17240" xr:uid="{0BA2EDD4-B9C9-4064-BB96-634461030EE5}"/>
    <cellStyle name="Titulo 2 9 2 13 2" xfId="28209" xr:uid="{0BCFA6E5-14BA-4550-A996-4227325FC895}"/>
    <cellStyle name="Titulo 2 9 2 13 3" xfId="34209" xr:uid="{DCDDB5C8-3F3C-4935-9ACA-8172D7F2DE87}"/>
    <cellStyle name="Titulo 2 9 2 14" xfId="18078" xr:uid="{C28B901B-59B6-4F64-B9C7-068172BAF0E2}"/>
    <cellStyle name="Titulo 2 9 2 14 2" xfId="28996" xr:uid="{A3057A1D-D87A-4D87-87AB-87B0BDBA6EE9}"/>
    <cellStyle name="Titulo 2 9 2 14 3" xfId="35001" xr:uid="{C050BD1C-383B-4C9A-B663-57FCD25EC085}"/>
    <cellStyle name="Titulo 2 9 2 15" xfId="17791" xr:uid="{91B7CEDA-8B59-4258-8040-3A70122D42CB}"/>
    <cellStyle name="Titulo 2 9 2 15 2" xfId="28760" xr:uid="{285ADCD1-A43E-4361-B5DE-879BEAFD5CA8}"/>
    <cellStyle name="Titulo 2 9 2 15 3" xfId="34760" xr:uid="{3342460E-C4BF-4979-A159-35393AAEFC4D}"/>
    <cellStyle name="Titulo 2 9 2 16" xfId="27560" xr:uid="{ADDD83ED-2439-4E95-8326-052EB5F4DAC9}"/>
    <cellStyle name="Titulo 2 9 2 16 2" xfId="38140" xr:uid="{468A63B9-1114-434E-AB11-5DF8D69AD32A}"/>
    <cellStyle name="Titulo 2 9 2 2" xfId="15730" xr:uid="{044E9832-77A0-4C6B-842C-464A11606DAF}"/>
    <cellStyle name="Título 2 9 2 2" xfId="13555" xr:uid="{D4FA0582-0F5D-484E-9E27-3920498AD0CC}"/>
    <cellStyle name="Titulo 2 9 2 2 2" xfId="23543" xr:uid="{55A87FDD-E7B8-4FCA-8871-D6FAAD7A9DFF}"/>
    <cellStyle name="Titulo 2 9 2 2 3" xfId="29481" xr:uid="{BCF5FEE4-9411-454C-BC2A-866CEE82C504}"/>
    <cellStyle name="Titulo 2 9 2 2 4" xfId="32702" xr:uid="{CDBD93ED-7E37-404D-9DB7-61348149E624}"/>
    <cellStyle name="Titulo 2 9 2 3" xfId="16588" xr:uid="{4B4D93E1-CCD2-40D3-94C9-F931B794B2EF}"/>
    <cellStyle name="Título 2 9 2 3" xfId="22326" xr:uid="{D250FB29-DAD0-4FBD-81DB-87DF4CAFEE7E}"/>
    <cellStyle name="Titulo 2 9 2 3 2" xfId="20905" xr:uid="{2A6810E2-C8FE-4D17-A10A-9E0C5FD789CF}"/>
    <cellStyle name="Titulo 2 9 2 3 3" xfId="29617" xr:uid="{2213F61B-64E9-4288-9930-FD18E0FAFBE4}"/>
    <cellStyle name="Titulo 2 9 2 3 4" xfId="33557" xr:uid="{19A958D8-EF24-4CB0-9CB4-95E76EF6A584}"/>
    <cellStyle name="Titulo 2 9 2 4" xfId="15812" xr:uid="{24279743-45DB-4A36-86CD-B2193724F3AE}"/>
    <cellStyle name="Título 2 9 2 4" xfId="23152" xr:uid="{4967DF81-AFF0-4A54-86CB-15FE0691B444}"/>
    <cellStyle name="Titulo 2 9 2 4 2" xfId="21322" xr:uid="{2B6895DC-F118-46AC-A7B9-FB95678A2F3C}"/>
    <cellStyle name="Titulo 2 9 2 4 3" xfId="29510" xr:uid="{0D06E0C7-BCE6-42DF-BF3E-9766FB62C953}"/>
    <cellStyle name="Titulo 2 9 2 4 4" xfId="32784" xr:uid="{F32E3C49-4D66-4BEF-AE49-4FD4E7E17D97}"/>
    <cellStyle name="Titulo 2 9 2 5" xfId="16688" xr:uid="{82BB9991-F653-4677-898D-E23C29478037}"/>
    <cellStyle name="Título 2 9 2 5" xfId="19869" xr:uid="{B23E456E-195B-41E1-803A-966A6F9AC7B2}"/>
    <cellStyle name="Titulo 2 9 2 5 2" xfId="27657" xr:uid="{8F5A1DB7-4ABA-46E4-A89F-960FCADE01A2}"/>
    <cellStyle name="Titulo 2 9 2 5 3" xfId="29650" xr:uid="{D973838B-04D6-42A5-9F24-AE8924186389}"/>
    <cellStyle name="Titulo 2 9 2 5 4" xfId="33657" xr:uid="{FD1CA12B-F169-436B-9E38-5ACB1CE3C704}"/>
    <cellStyle name="Titulo 2 9 2 6" xfId="15925" xr:uid="{DE3E5AFD-C29C-42C2-AAF2-EE6725F2CE09}"/>
    <cellStyle name="Título 2 9 2 6" xfId="24557" xr:uid="{EFC29553-4F3D-4022-95CF-5F1E6CC7479A}"/>
    <cellStyle name="Titulo 2 9 2 6 2" xfId="18858" xr:uid="{B700676B-03F2-43FC-8FFB-EFF8D2A7A011}"/>
    <cellStyle name="Titulo 2 9 2 6 3" xfId="29532" xr:uid="{40930457-4221-4ACD-8967-A73A4BE4D9AC}"/>
    <cellStyle name="Titulo 2 9 2 6 4" xfId="32897" xr:uid="{A706B81B-A16C-468D-B19E-DFAA474D9BAC}"/>
    <cellStyle name="Titulo 2 9 2 7" xfId="16811" xr:uid="{AE38117C-A2E6-4939-A9EC-129BBC782DA4}"/>
    <cellStyle name="Título 2 9 2 7" xfId="23810" xr:uid="{6530C5C2-1EF4-4ADA-8A86-839C67B95E28}"/>
    <cellStyle name="Titulo 2 9 2 7 2" xfId="27780" xr:uid="{6897F7D7-CC5D-474A-A0DF-571B27096933}"/>
    <cellStyle name="Titulo 2 9 2 7 3" xfId="29671" xr:uid="{0A9B6690-BAEA-4172-AA66-63384AE49A6E}"/>
    <cellStyle name="Titulo 2 9 2 7 4" xfId="33780" xr:uid="{56AE117E-F236-478A-8E28-593F5362C1F3}"/>
    <cellStyle name="Titulo 2 9 2 8" xfId="16092" xr:uid="{79D3BCA9-09E2-40D2-B1C5-E86CE2556471}"/>
    <cellStyle name="Título 2 9 2 8" xfId="19212" xr:uid="{6FCD9F7F-0DCD-4DE9-844A-BEA633BB1C2A}"/>
    <cellStyle name="Titulo 2 9 2 8 2" xfId="23506" xr:uid="{902D81DF-CAB4-4823-B5C7-75AFCF85E10E}"/>
    <cellStyle name="Titulo 2 9 2 8 3" xfId="29548" xr:uid="{56CD8688-6B3B-4C8A-9983-BD3CB71AAB3D}"/>
    <cellStyle name="Titulo 2 9 2 8 4" xfId="33064" xr:uid="{99B43C5D-2287-41F6-9EA8-F67F759D72C0}"/>
    <cellStyle name="Titulo 2 9 2 9" xfId="16977" xr:uid="{92C8F7CC-CA11-4831-96C0-91EE8AD0A08A}"/>
    <cellStyle name="Título 2 9 2 9" xfId="18266" xr:uid="{B8A744DD-2FEB-4594-B8D1-3D0F764D696C}"/>
    <cellStyle name="Titulo 2 9 2 9 2" xfId="27946" xr:uid="{5DF73355-1BC1-4BEE-AC9F-A40014C7A102}"/>
    <cellStyle name="Titulo 2 9 2 9 3" xfId="29684" xr:uid="{21CA10A0-BDC6-420F-AC05-8034D08BC5B4}"/>
    <cellStyle name="Titulo 2 9 2 9 4" xfId="33946" xr:uid="{28D94EBD-9E2A-4119-A38B-B37FAD29EC96}"/>
    <cellStyle name="Titulo 2 9 20" xfId="22475" xr:uid="{6AE73DA4-6A89-4FCB-881C-5FCDA68E608A}"/>
    <cellStyle name="Titulo 2 9 21" xfId="25453" xr:uid="{B9E4DE05-2A27-4ABD-9E9D-67F24C847CC3}"/>
    <cellStyle name="Titulo 2 9 21 2" xfId="26285" xr:uid="{C7081EA7-DD40-43D7-98B8-51B1E297A86D}"/>
    <cellStyle name="Titulo 2 9 21 3" xfId="36764" xr:uid="{CA42180E-00BE-41DC-BAD8-CC67F9625BA8}"/>
    <cellStyle name="Titulo 2 9 22" xfId="27398" xr:uid="{CD343C0B-D0E1-4F01-9005-E2318E607039}"/>
    <cellStyle name="Titulo 2 9 22 2" xfId="29755" xr:uid="{E449B58B-209F-47B2-99EF-22C8D4BCA5A0}"/>
    <cellStyle name="Titulo 2 9 22 2 2" xfId="38410" xr:uid="{2BCF9AD2-64D4-4279-88D3-EF85644526AC}"/>
    <cellStyle name="Titulo 2 9 23" xfId="21913" xr:uid="{AADB7D2C-FC0D-4ED0-9D26-A45D03394EF4}"/>
    <cellStyle name="Titulo 2 9 24" xfId="21954" xr:uid="{ACC886F7-8059-436F-A176-CEE9824CF71C}"/>
    <cellStyle name="Titulo 2 9 25" xfId="19528" xr:uid="{0DB909DB-71AD-4EF3-9D4E-C501D038C89C}"/>
    <cellStyle name="Titulo 2 9 26" xfId="29884" xr:uid="{4B65AF68-DFC3-47BD-A2F2-CD11FBCE6E11}"/>
    <cellStyle name="Titulo 2 9 3" xfId="13553" xr:uid="{40C48481-346C-459A-9059-77263408644A}"/>
    <cellStyle name="Título 2 9 3" xfId="13554" xr:uid="{F564D3A0-26DF-4C29-AB57-56F80D5D1B49}"/>
    <cellStyle name="Titulo 2 9 4" xfId="15728" xr:uid="{8A0DBCBB-B99D-4E1E-BA38-880D25C48042}"/>
    <cellStyle name="Título 2 9 4" xfId="19954" xr:uid="{29FC5465-4ACB-41E1-9AD3-5827DC26F96C}"/>
    <cellStyle name="Titulo 2 9 4 2" xfId="23559" xr:uid="{CFB16F46-79F8-4A6E-8530-7A8E38FE003C}"/>
    <cellStyle name="Titulo 2 9 4 3" xfId="29480" xr:uid="{049C9165-B61B-4913-8725-34F271CFC695}"/>
    <cellStyle name="Titulo 2 9 4 4" xfId="32700" xr:uid="{0046D060-8E07-4E4E-93D4-462CA8479FDA}"/>
    <cellStyle name="Titulo 2 9 5" xfId="16586" xr:uid="{6B62BE7C-493B-4405-8115-94D27F289928}"/>
    <cellStyle name="Título 2 9 5" xfId="18831" xr:uid="{7E7B3EBB-3AD7-4A17-A867-845B97258BA7}"/>
    <cellStyle name="Titulo 2 9 5 2" xfId="18808" xr:uid="{32306A3E-5665-418D-9E5D-7128904BBEAC}"/>
    <cellStyle name="Titulo 2 9 5 3" xfId="29616" xr:uid="{5450FDF5-B249-4B18-A4D7-1724889A0C19}"/>
    <cellStyle name="Titulo 2 9 5 4" xfId="33555" xr:uid="{41A657C4-77B2-4081-AADA-CFF45CFC49D7}"/>
    <cellStyle name="Titulo 2 9 6" xfId="15810" xr:uid="{70FA031F-641F-49AD-B84A-490782B96FC8}"/>
    <cellStyle name="Título 2 9 6" xfId="19194" xr:uid="{9BA6BD88-DBAD-466E-8AED-3E03F068256A}"/>
    <cellStyle name="Titulo 2 9 6 2" xfId="23549" xr:uid="{0AAC7860-04A4-4D83-837A-B9E6AD595268}"/>
    <cellStyle name="Titulo 2 9 6 3" xfId="29509" xr:uid="{64CD76FF-066F-47FE-8FFC-2CE1EF15CC5F}"/>
    <cellStyle name="Titulo 2 9 6 4" xfId="32782" xr:uid="{AE591B0E-5050-4DF0-AA95-A5B04DFBF8A4}"/>
    <cellStyle name="Titulo 2 9 7" xfId="16686" xr:uid="{50991ECE-31E0-49F6-BC68-C786634BEF76}"/>
    <cellStyle name="Título 2 9 7" xfId="23853" xr:uid="{D45EF76C-73F0-4732-A311-031010B71372}"/>
    <cellStyle name="Titulo 2 9 7 2" xfId="23464" xr:uid="{D98D5DE1-9C36-4881-8D62-494686B56A5C}"/>
    <cellStyle name="Titulo 2 9 7 3" xfId="29649" xr:uid="{D819C635-3B54-4640-9362-D2EC175F40C1}"/>
    <cellStyle name="Titulo 2 9 7 4" xfId="33655" xr:uid="{4858131C-6775-4C20-8AE1-855167B83942}"/>
    <cellStyle name="Titulo 2 9 8" xfId="15924" xr:uid="{4E3DF513-8769-4659-8588-A16291DCCBFA}"/>
    <cellStyle name="Título 2 9 8" xfId="27421" xr:uid="{A7DB8D42-22B5-4D83-A73C-377E85507CB1}"/>
    <cellStyle name="Titulo 2 9 8 2" xfId="21866" xr:uid="{833D79A8-9B0E-4978-91DA-1F4C9C71AA07}"/>
    <cellStyle name="Titulo 2 9 8 3" xfId="29531" xr:uid="{D21BD7CB-B582-448F-A643-1C29B270D3A5}"/>
    <cellStyle name="Titulo 2 9 8 4" xfId="32896" xr:uid="{1A5EBC71-3CF5-49EE-9897-2F8B7EA137E0}"/>
    <cellStyle name="Titulo 2 9 9" xfId="16809" xr:uid="{79DF08DF-2034-49ED-A924-5CE064063A38}"/>
    <cellStyle name="Título 2 9 9" xfId="19331" xr:uid="{13E3A811-AF2C-4EBD-A438-10F4BB2F334F}"/>
    <cellStyle name="Titulo 2 9 9 2" xfId="27778" xr:uid="{D9D22C98-15B9-401C-8F85-C706FBD7CFE5}"/>
    <cellStyle name="Titulo 2 9 9 3" xfId="29670" xr:uid="{AF4D2EEC-839F-4592-9EA7-2E1595663FBA}"/>
    <cellStyle name="Titulo 2 9 9 4" xfId="33778" xr:uid="{309C8A07-2377-4A70-BEEB-C9223D1547AB}"/>
    <cellStyle name="Titulo 20" xfId="8073" xr:uid="{87EB9F24-47B0-439D-9560-BC1AB539E347}"/>
    <cellStyle name="Título 20" xfId="1225" xr:uid="{B16EA240-CD33-4593-85E2-85C7E89F6960}"/>
    <cellStyle name="Titulo 20 10" xfId="16103" xr:uid="{A7E03315-2935-4118-B33A-4B5EF8E29022}"/>
    <cellStyle name="Título 20 10" xfId="27335" xr:uid="{1C2820FE-BE8C-4E91-B1CA-946392C68569}"/>
    <cellStyle name="Titulo 20 10 2" xfId="19089" xr:uid="{41D1F803-BC1C-4F50-B5C3-7C9B7077BF7F}"/>
    <cellStyle name="Titulo 20 10 3" xfId="29551" xr:uid="{563C3615-9D6E-40E7-AD14-DAF8CF38FD24}"/>
    <cellStyle name="Titulo 20 10 4" xfId="33075" xr:uid="{937D0218-4850-4F6B-AD14-A92388036917}"/>
    <cellStyle name="Titulo 20 11" xfId="16986" xr:uid="{36765FE7-03E9-4CA3-B23D-BE59EE2979F1}"/>
    <cellStyle name="Título 20 11" xfId="21829" xr:uid="{BF7C70C2-4F42-41CD-A5D8-33E96B23AFFB}"/>
    <cellStyle name="Titulo 20 11 2" xfId="27955" xr:uid="{22115E59-9D8F-4C86-8D57-11A652139BD0}"/>
    <cellStyle name="Titulo 20 11 3" xfId="33955" xr:uid="{CCA81229-99B8-46BA-86A5-CB17BF310DBB}"/>
    <cellStyle name="Titulo 20 12" xfId="16285" xr:uid="{97C50013-78A2-46C7-AD8A-071449502FA4}"/>
    <cellStyle name="Título 20 12" xfId="38549" xr:uid="{B078B5DF-DD9D-4A4E-9BF1-A20350C447A8}"/>
    <cellStyle name="Titulo 20 12 2" xfId="21149" xr:uid="{C2022895-DFC7-413A-9A33-1A40BE365A7C}"/>
    <cellStyle name="Titulo 20 12 3" xfId="33257" xr:uid="{D5DEAD53-40A4-4013-99D8-25C8C0D05E74}"/>
    <cellStyle name="Titulo 20 13" xfId="17115" xr:uid="{4BF2AB63-161D-423B-A46A-8890695C7707}"/>
    <cellStyle name="Título 20 13" xfId="38490" xr:uid="{9CC8E591-BC23-4AC4-97E8-C39ECE2FEE9F}"/>
    <cellStyle name="Titulo 20 13 2" xfId="28084" xr:uid="{09A14D5F-B66E-44D1-9B6D-4A39D72394E5}"/>
    <cellStyle name="Titulo 20 13 3" xfId="34084" xr:uid="{BA08E155-CEAE-431F-AC84-8C8C7E2945D6}"/>
    <cellStyle name="Titulo 20 14" xfId="16413" xr:uid="{A13227E0-3074-47A1-8A53-DBB6D24A7343}"/>
    <cellStyle name="Titulo 20 14 2" xfId="19940" xr:uid="{2D978799-208A-47F7-9669-70A37CAD4E1A}"/>
    <cellStyle name="Titulo 20 14 3" xfId="33385" xr:uid="{1064F322-3E50-4AC8-A2F2-F742BE744BA0}"/>
    <cellStyle name="Titulo 20 15" xfId="17244" xr:uid="{932ACF8E-9065-4558-92AB-6D58EDB5A6F0}"/>
    <cellStyle name="Titulo 20 15 2" xfId="28213" xr:uid="{9383AA57-10D1-4B90-BEFE-9C731340EB79}"/>
    <cellStyle name="Titulo 20 15 3" xfId="34213" xr:uid="{D306676C-6984-452A-A5C2-F0597BCA8E77}"/>
    <cellStyle name="Titulo 20 16" xfId="18079" xr:uid="{7AAFE2AE-B3FD-4DE6-844A-29FCF1C776CE}"/>
    <cellStyle name="Titulo 20 16 2" xfId="28997" xr:uid="{E37876F4-271F-4ECF-8866-8CD05EFD6D0A}"/>
    <cellStyle name="Titulo 20 16 3" xfId="35002" xr:uid="{E5588BAC-C2D2-410C-AD48-986D4E4C6F52}"/>
    <cellStyle name="Titulo 20 17" xfId="17790" xr:uid="{1A957840-5F45-419A-81D9-09379FCEB521}"/>
    <cellStyle name="Titulo 20 17 2" xfId="28759" xr:uid="{DBCF27A4-8B00-4950-A3D6-9ABEB39C6944}"/>
    <cellStyle name="Titulo 20 17 3" xfId="34759" xr:uid="{6F5E6D5D-C05C-4DB5-B556-C81ABDAE38AB}"/>
    <cellStyle name="Titulo 20 18" xfId="22327" xr:uid="{1BD92BF0-DFF0-42DD-B05E-296FCB226859}"/>
    <cellStyle name="Titulo 20 19" xfId="23153" xr:uid="{6EBD1951-B1EF-4C6D-A8F2-694FA17F67A0}"/>
    <cellStyle name="Titulo 20 2" xfId="9124" xr:uid="{9AF5299C-4FA5-487A-A650-BD280BBF4D23}"/>
    <cellStyle name="Título 20 2" xfId="6453" xr:uid="{2ADF8EF0-71CC-4D20-97C7-4A8FB755C6A8}"/>
    <cellStyle name="Titulo 20 2 10" xfId="16287" xr:uid="{AE40DDC5-4747-4E40-87A2-CEB2B3765EB5}"/>
    <cellStyle name="Título 20 2 10" xfId="26379" xr:uid="{675FDC85-4230-4538-B39C-A6DD19382562}"/>
    <cellStyle name="Titulo 20 2 10 2" xfId="19104" xr:uid="{A41C4848-DB65-4D12-AFB6-976F9453DAE5}"/>
    <cellStyle name="Titulo 20 2 10 3" xfId="33259" xr:uid="{FB857121-DA2D-4A42-AA07-05B15A86B1FC}"/>
    <cellStyle name="Titulo 20 2 11" xfId="17121" xr:uid="{B5140F02-0A93-48BA-88F1-C04AC131D21E}"/>
    <cellStyle name="Titulo 20 2 11 2" xfId="28090" xr:uid="{6C046DB5-FBBB-452D-8AEC-AF9FC9A90AEB}"/>
    <cellStyle name="Titulo 20 2 11 3" xfId="34090" xr:uid="{39163575-FCC2-4943-B902-C0CACC705A51}"/>
    <cellStyle name="Titulo 20 2 12" xfId="16415" xr:uid="{D76500CF-7FB2-4061-A02D-D3DA46690FA4}"/>
    <cellStyle name="Titulo 20 2 12 2" xfId="19481" xr:uid="{C805981E-DEA1-4D63-92D2-A808C796E03B}"/>
    <cellStyle name="Titulo 20 2 12 3" xfId="33387" xr:uid="{64DE36A5-B528-4A8C-A98B-A959C5568943}"/>
    <cellStyle name="Titulo 20 2 13" xfId="17250" xr:uid="{F8206E1B-D528-4674-971C-C6C8E4C10FEB}"/>
    <cellStyle name="Titulo 20 2 13 2" xfId="28219" xr:uid="{E027DC66-A257-492A-A740-98A226F1484A}"/>
    <cellStyle name="Titulo 20 2 13 3" xfId="34219" xr:uid="{50A2AB44-1BFC-415D-B56E-43A8988586E9}"/>
    <cellStyle name="Titulo 20 2 14" xfId="18080" xr:uid="{C194B7D8-CBDE-4293-9317-B92E889A65AC}"/>
    <cellStyle name="Titulo 20 2 14 2" xfId="28998" xr:uid="{367720AE-67FB-4D2F-9D64-1AE9B9E2C2CD}"/>
    <cellStyle name="Titulo 20 2 14 3" xfId="35003" xr:uid="{AA07D41D-7C21-40F6-813E-91AE1F0CBEE8}"/>
    <cellStyle name="Titulo 20 2 15" xfId="17789" xr:uid="{7673EA56-189B-4885-A3AE-09B52E94A940}"/>
    <cellStyle name="Titulo 20 2 15 2" xfId="28758" xr:uid="{D7EC32DA-6D8C-46B2-9865-CD350FD2ED44}"/>
    <cellStyle name="Titulo 20 2 15 3" xfId="34758" xr:uid="{24A36AFA-BDF8-434A-872A-CB73913FA478}"/>
    <cellStyle name="Titulo 20 2 16" xfId="19412" xr:uid="{D4CBAE01-D5D1-4372-92AF-43A99DBD8CBD}"/>
    <cellStyle name="Titulo 20 2 16 2" xfId="35564" xr:uid="{DBE4E2BF-3E25-4156-8380-43FB94F6D2AC}"/>
    <cellStyle name="Titulo 20 2 2" xfId="15737" xr:uid="{6DC4C19A-40D3-485A-8739-DE8262E11000}"/>
    <cellStyle name="Título 20 2 2" xfId="13558" xr:uid="{3C5CA63E-287D-457C-B5F0-C8444FD43860}"/>
    <cellStyle name="Titulo 20 2 2 2" xfId="19948" xr:uid="{6C94E3ED-022D-47F1-B308-6F747DDA6A2E}"/>
    <cellStyle name="Titulo 20 2 2 3" xfId="29485" xr:uid="{F270192B-EC32-4044-BFE0-9E160DA10C6F}"/>
    <cellStyle name="Titulo 20 2 2 4" xfId="32709" xr:uid="{7AD2FC4C-80F4-4070-965F-D85FB5A0F308}"/>
    <cellStyle name="Titulo 20 2 3" xfId="16594" xr:uid="{D8D60F42-C829-4693-A1EC-4151859C8B6D}"/>
    <cellStyle name="Título 20 2 3" xfId="22328" xr:uid="{AF675653-7C42-43E7-A93C-1E63D4394562}"/>
    <cellStyle name="Titulo 20 2 3 2" xfId="18220" xr:uid="{413AF5F8-6FAB-4E03-A0A6-0269CA66F64E}"/>
    <cellStyle name="Titulo 20 2 3 3" xfId="29621" xr:uid="{A428C5EC-2E28-48F4-95DA-0F6E02BFE96B}"/>
    <cellStyle name="Titulo 20 2 3 4" xfId="33563" xr:uid="{5C4F70CF-CDE8-4880-A713-888AD1BBB9B6}"/>
    <cellStyle name="Titulo 20 2 4" xfId="15818" xr:uid="{7FC713A6-DDEC-4AC8-89C7-8E51DEEFDEA5}"/>
    <cellStyle name="Título 20 2 4" xfId="23155" xr:uid="{514F03C7-FB58-4D4E-9926-E0417D46284D}"/>
    <cellStyle name="Titulo 20 2 4 2" xfId="23557" xr:uid="{EBFAED5A-83FF-4685-B9AA-E2884F942CAA}"/>
    <cellStyle name="Titulo 20 2 4 3" xfId="29513" xr:uid="{3FB50D5F-D304-47DF-8BC3-68F11D2C17FE}"/>
    <cellStyle name="Titulo 20 2 4 4" xfId="32790" xr:uid="{1703666C-DDAC-4DBD-A630-A4949C288527}"/>
    <cellStyle name="Titulo 20 2 5" xfId="16694" xr:uid="{B510CAF4-9C90-4F69-9C02-4F00F463481F}"/>
    <cellStyle name="Título 20 2 5" xfId="18816" xr:uid="{A7624C52-D389-4755-AB55-2569DEE09DC0}"/>
    <cellStyle name="Titulo 20 2 5 2" xfId="27663" xr:uid="{AA6F4215-D73A-402C-B6B9-19D0FDC9BF37}"/>
    <cellStyle name="Titulo 20 2 5 3" xfId="29653" xr:uid="{25C75185-01EE-420D-9A1C-82171F8BF99A}"/>
    <cellStyle name="Titulo 20 2 5 4" xfId="33663" xr:uid="{0E3BF0AD-4F08-4AC6-8AD1-A0B874FB333D}"/>
    <cellStyle name="Titulo 20 2 6" xfId="15933" xr:uid="{9B145B8E-7DD0-45B6-8D34-9B47F9FF262B}"/>
    <cellStyle name="Título 20 2 6" xfId="24546" xr:uid="{17B01CBC-577A-4307-92B3-1A9A920221AA}"/>
    <cellStyle name="Titulo 20 2 6 2" xfId="18615" xr:uid="{DEAB31E3-DEAE-4754-9963-4D0F8E136893}"/>
    <cellStyle name="Titulo 20 2 6 3" xfId="29534" xr:uid="{F7F92A69-20B5-4A1E-9B0D-828C67774319}"/>
    <cellStyle name="Titulo 20 2 6 4" xfId="32905" xr:uid="{35D6EC0A-CE4F-44C2-AE1E-C99012F335AA}"/>
    <cellStyle name="Titulo 20 2 7" xfId="16822" xr:uid="{F2612474-61CF-4EEB-A137-EACF8242E8C7}"/>
    <cellStyle name="Título 20 2 7" xfId="24113" xr:uid="{618A44DC-EBF6-4372-A215-02FB0AA46C02}"/>
    <cellStyle name="Titulo 20 2 7 2" xfId="27791" xr:uid="{932EE7D4-941E-48DC-B9D0-F25160924ACA}"/>
    <cellStyle name="Titulo 20 2 7 3" xfId="29673" xr:uid="{FB7B5CEC-B799-4F8A-946E-AE831E9BA183}"/>
    <cellStyle name="Titulo 20 2 7 4" xfId="33791" xr:uid="{8B271DF4-FB4A-4565-A3EF-D887A0E75958}"/>
    <cellStyle name="Titulo 20 2 8" xfId="16106" xr:uid="{04B3AAC6-2AFF-4928-82CE-DB4BF5CF9FBC}"/>
    <cellStyle name="Título 20 2 8" xfId="21050" xr:uid="{795FB668-0FA2-414C-AD4B-8FF2A1B0FC46}"/>
    <cellStyle name="Titulo 20 2 8 2" xfId="18637" xr:uid="{430E0283-AE2B-49AC-B2DF-7F78102B5A7D}"/>
    <cellStyle name="Titulo 20 2 8 3" xfId="29552" xr:uid="{C6864741-2C4A-40A1-A0F9-62F038F1312D}"/>
    <cellStyle name="Titulo 20 2 8 4" xfId="33078" xr:uid="{F9B2CFD7-FA4C-4AE6-8006-EB2829CFE7FC}"/>
    <cellStyle name="Titulo 20 2 9" xfId="16988" xr:uid="{3C4DC365-D2A3-4E14-A38B-814238F37D90}"/>
    <cellStyle name="Título 20 2 9" xfId="20923" xr:uid="{B07F7CD7-8E43-447A-B427-8A46F1D50CE7}"/>
    <cellStyle name="Titulo 20 2 9 2" xfId="27957" xr:uid="{75198629-653E-469D-87F6-C75EA9E1A9D7}"/>
    <cellStyle name="Titulo 20 2 9 3" xfId="29686" xr:uid="{E78809F5-6CB9-44A8-BCBD-C490B36A89FA}"/>
    <cellStyle name="Titulo 20 2 9 4" xfId="33957" xr:uid="{7E0F3C67-5599-43B8-BDB6-1DB878F589B2}"/>
    <cellStyle name="Titulo 20 20" xfId="20945" xr:uid="{B5AE9133-313E-434E-85D5-DEA3C8B4BAD1}"/>
    <cellStyle name="Titulo 20 21" xfId="25499" xr:uid="{AFF56D2D-E5DB-43B0-83BA-D59858379184}"/>
    <cellStyle name="Titulo 20 21 2" xfId="20089" xr:uid="{0BA2851A-A9C7-41CB-B0F5-03E3B6BD5197}"/>
    <cellStyle name="Titulo 20 21 3" xfId="36792" xr:uid="{EC7E304B-E11C-4439-8449-B3CAD8EA6DE4}"/>
    <cellStyle name="Titulo 20 22" xfId="24381" xr:uid="{EDF51BD4-5754-41D7-A5ED-163864495B5F}"/>
    <cellStyle name="Titulo 20 22 2" xfId="20857" xr:uid="{4CF45586-F92F-4DEF-8193-23F3CF0FC1D0}"/>
    <cellStyle name="Titulo 20 22 2 2" xfId="35902" xr:uid="{505547F5-ECD2-4203-86FC-FD6ACDC6899F}"/>
    <cellStyle name="Titulo 20 23" xfId="19645" xr:uid="{B2D260CD-5C56-4750-954F-3B50FDA7008C}"/>
    <cellStyle name="Titulo 20 24" xfId="19219" xr:uid="{98CBC86F-81AF-46C4-80E8-A4F13F25181D}"/>
    <cellStyle name="Titulo 20 25" xfId="26071" xr:uid="{FAE64868-0D9A-46A2-A5E8-101034B6FB8C}"/>
    <cellStyle name="Titulo 20 26" xfId="29911" xr:uid="{CDC570A0-A1C6-40C9-90D8-E0DD258EC814}"/>
    <cellStyle name="Titulo 20 3" xfId="13556" xr:uid="{BB523683-B936-46D8-BFB7-89953EF21CE8}"/>
    <cellStyle name="Título 20 3" xfId="13557" xr:uid="{B70BB3ED-79E2-4605-ACF1-A938A753AFAB}"/>
    <cellStyle name="Titulo 20 4" xfId="15735" xr:uid="{0BA2317C-C4BD-4BAD-95DE-7D690AE8B618}"/>
    <cellStyle name="Título 20 4" xfId="19800" xr:uid="{EC293577-D425-4D32-8881-E60E55A4B416}"/>
    <cellStyle name="Titulo 20 4 2" xfId="18349" xr:uid="{6AADB345-939E-4260-9281-40A151088783}"/>
    <cellStyle name="Titulo 20 4 3" xfId="29484" xr:uid="{9E22EB15-D828-4EC7-A7D6-0FE1D432E217}"/>
    <cellStyle name="Titulo 20 4 4" xfId="32707" xr:uid="{A2049428-B0CA-4C07-BDA0-AAD51FFBF3B6}"/>
    <cellStyle name="Titulo 20 5" xfId="16592" xr:uid="{50A0F392-BB46-45AF-9689-BDB729BCDB97}"/>
    <cellStyle name="Título 20 5" xfId="21095" xr:uid="{EA56BBA3-BC99-491E-BD8B-96194A76A00D}"/>
    <cellStyle name="Titulo 20 5 2" xfId="19621" xr:uid="{2A4E7773-B75C-4C7C-9D3C-60DBF31DDA98}"/>
    <cellStyle name="Titulo 20 5 3" xfId="29619" xr:uid="{99EDF185-3033-47E7-98E4-48EBCFB958E7}"/>
    <cellStyle name="Titulo 20 5 4" xfId="33561" xr:uid="{F2DFEE18-EE84-4C47-9506-430B3A013E03}"/>
    <cellStyle name="Titulo 20 6" xfId="15816" xr:uid="{D2AD8C23-6BE1-4024-B393-D661A297B855}"/>
    <cellStyle name="Título 20 6" xfId="18577" xr:uid="{18FC7FA1-F376-4A14-BE4C-0DE514F0D912}"/>
    <cellStyle name="Titulo 20 6 2" xfId="21325" xr:uid="{3FBC9287-9B35-45F6-9397-725A99450A2F}"/>
    <cellStyle name="Titulo 20 6 3" xfId="29512" xr:uid="{DB369851-C553-4013-BD10-C45E7D6F7DDC}"/>
    <cellStyle name="Titulo 20 6 4" xfId="32788" xr:uid="{317D2EDA-AA9B-4824-A6CF-B4ACFFCD5EC9}"/>
    <cellStyle name="Titulo 20 7" xfId="16692" xr:uid="{302339B8-EC55-400C-9E61-00670EEB4D77}"/>
    <cellStyle name="Título 20 7" xfId="23869" xr:uid="{34EB9432-BBDF-4249-A469-259D267C77FF}"/>
    <cellStyle name="Titulo 20 7 2" xfId="27661" xr:uid="{0FBAFA64-B8BC-4EDB-8454-83BEE5E7CD18}"/>
    <cellStyle name="Titulo 20 7 3" xfId="29652" xr:uid="{38CD347C-9571-42AC-BB8E-5FBF1623E1AB}"/>
    <cellStyle name="Titulo 20 7 4" xfId="33661" xr:uid="{B9E7F425-517D-4AA0-88C8-8D03FF8D7D09}"/>
    <cellStyle name="Titulo 20 8" xfId="15930" xr:uid="{A3190403-6289-4E19-87D5-A0790A1875E2}"/>
    <cellStyle name="Título 20 8" xfId="24541" xr:uid="{DC5ED836-03C4-4E51-9CF2-CC8F3C8A68F5}"/>
    <cellStyle name="Titulo 20 8 2" xfId="21674" xr:uid="{C4B065EB-E7BC-4431-A673-3F546CD61B76}"/>
    <cellStyle name="Titulo 20 8 3" xfId="29533" xr:uid="{D7DB1EFE-F7EA-428E-973B-7398F1479D41}"/>
    <cellStyle name="Titulo 20 8 4" xfId="32902" xr:uid="{309BF585-91C9-461D-BF79-5CD59596E48A}"/>
    <cellStyle name="Titulo 20 9" xfId="16819" xr:uid="{CCC7F294-EB92-4686-A8E0-6AD1126696BC}"/>
    <cellStyle name="Título 20 9" xfId="19605" xr:uid="{22B9AA87-81F1-40C2-9619-F1440E4B2752}"/>
    <cellStyle name="Titulo 20 9 2" xfId="27788" xr:uid="{9139A9F9-DB1C-405E-A9A2-CF207C5C9A4C}"/>
    <cellStyle name="Titulo 20 9 3" xfId="29672" xr:uid="{B64187EA-2C63-42D2-917D-E5D270B8E951}"/>
    <cellStyle name="Titulo 20 9 4" xfId="33788" xr:uid="{04A5ECE7-6799-40D1-AF60-629F0D5719D6}"/>
    <cellStyle name="Título 200" xfId="6454" xr:uid="{68B3A539-ED59-4A1B-B078-B1F81AE4ED3A}"/>
    <cellStyle name="Título 200 2" xfId="13559" xr:uid="{28CD5035-111D-47DE-9A35-F1DED70F48CC}"/>
    <cellStyle name="Título 201" xfId="6455" xr:uid="{F8473C09-AE27-4849-9F8B-7927C8D3625B}"/>
    <cellStyle name="Título 201 2" xfId="13560" xr:uid="{03E18A73-50F4-4BED-8195-BFF3201659DF}"/>
    <cellStyle name="Título 202" xfId="6456" xr:uid="{C567889F-C346-45B7-9F41-9B8E08975967}"/>
    <cellStyle name="Título 202 2" xfId="13561" xr:uid="{3D65077E-A4C9-453A-AF77-391609AB4F25}"/>
    <cellStyle name="Título 203" xfId="6290" xr:uid="{49F3A642-6CB1-417C-951B-E563A6DAD1E0}"/>
    <cellStyle name="Título 203 2" xfId="13562" xr:uid="{E10FAA1F-183A-4225-8E91-E0E1D43646A7}"/>
    <cellStyle name="Título 204" xfId="6816" xr:uid="{E5BD37ED-19A0-42A6-B028-3E42CF6C8168}"/>
    <cellStyle name="Título 204 2" xfId="13563" xr:uid="{87075BB8-95C9-49F3-862E-3CC17F1FDBBC}"/>
    <cellStyle name="Título 205" xfId="6684" xr:uid="{14A79856-8DC4-4D7B-BD04-DA55270AA823}"/>
    <cellStyle name="Título 205 2" xfId="13564" xr:uid="{4F2C5CF2-D151-4805-9655-FA9CAA8177C9}"/>
    <cellStyle name="Título 206" xfId="13169" xr:uid="{C8BB1F9C-6C11-4064-BAEA-2A0B4F902F20}"/>
    <cellStyle name="Título 207" xfId="22757" xr:uid="{F2E7D6ED-5E15-41C2-9058-B68EED36B82F}"/>
    <cellStyle name="Título 208" xfId="20644" xr:uid="{A755B2E4-D2F6-47D1-A413-33EEBAD84F92}"/>
    <cellStyle name="Título 209" xfId="22761" xr:uid="{48309B2A-3385-41A1-9953-6E1CBAA98098}"/>
    <cellStyle name="Titulo 21" xfId="8175" xr:uid="{E2B6481A-FE49-458E-9D21-A947F298143D}"/>
    <cellStyle name="Título 21" xfId="1224" xr:uid="{A0827D89-377D-47EC-900C-F48DBEEF89B6}"/>
    <cellStyle name="Titulo 21 10" xfId="16140" xr:uid="{AF5F8028-1F7E-4945-B0BB-B9025702F298}"/>
    <cellStyle name="Título 21 10" xfId="27502" xr:uid="{FCAAD62F-CD58-4233-9698-794B404C63DC}"/>
    <cellStyle name="Titulo 21 10 2" xfId="18360" xr:uid="{325CB741-02DB-44F3-BDB7-50C3A8030E47}"/>
    <cellStyle name="Titulo 21 10 3" xfId="29554" xr:uid="{3348CE37-0C1B-4F42-9A57-2E51700ACF2F}"/>
    <cellStyle name="Titulo 21 10 4" xfId="33112" xr:uid="{55D38327-36ED-4B91-8F3C-92527530BF16}"/>
    <cellStyle name="Titulo 21 11" xfId="17021" xr:uid="{86D1D169-7532-493D-8E02-8779783585B8}"/>
    <cellStyle name="Título 21 11" xfId="26186" xr:uid="{6C04DE48-1234-45DC-9BEB-1C49EB728784}"/>
    <cellStyle name="Titulo 21 11 2" xfId="27990" xr:uid="{61E4445C-95E7-4CE3-8909-32895CE1403B}"/>
    <cellStyle name="Titulo 21 11 3" xfId="33990" xr:uid="{11FAE2B4-E5EA-4D1D-8C22-26C9D938708E}"/>
    <cellStyle name="Titulo 21 12" xfId="16327" xr:uid="{BB623BA7-CACF-417C-8CEC-E07EC3D501A6}"/>
    <cellStyle name="Título 21 12" xfId="38550" xr:uid="{45C4661F-BC4D-499B-BCF3-23B43B669838}"/>
    <cellStyle name="Titulo 21 12 2" xfId="21722" xr:uid="{DC68AB47-45D4-4B47-B9DD-F8AF3A09BA0A}"/>
    <cellStyle name="Titulo 21 12 3" xfId="33299" xr:uid="{6115E967-1958-4C78-A545-0F971836D8A9}"/>
    <cellStyle name="Titulo 21 13" xfId="17147" xr:uid="{42DFF3F6-B79F-4D48-BA97-8C384A5719BC}"/>
    <cellStyle name="Título 21 13" xfId="38489" xr:uid="{B5507B30-ECAA-47CC-B0A2-8F3D76222960}"/>
    <cellStyle name="Titulo 21 13 2" xfId="28116" xr:uid="{6C0D56FA-AC16-496E-BCCE-C18E9FE58FEC}"/>
    <cellStyle name="Titulo 21 13 3" xfId="34116" xr:uid="{E2FABBDF-7CAD-4154-BB28-8154F0FB44C5}"/>
    <cellStyle name="Titulo 21 14" xfId="16439" xr:uid="{0F1AF634-6B38-4EF0-9957-B73822DAAB2D}"/>
    <cellStyle name="Titulo 21 14 2" xfId="19430" xr:uid="{D704BC90-359B-400C-80CB-EC284A28BE55}"/>
    <cellStyle name="Titulo 21 14 3" xfId="33411" xr:uid="{27CA32D3-C2A1-40EA-8C2B-39836F1F3B43}"/>
    <cellStyle name="Titulo 21 15" xfId="17283" xr:uid="{5A77271A-23AF-485D-9D87-8EE8C0AB7392}"/>
    <cellStyle name="Titulo 21 15 2" xfId="28252" xr:uid="{F7E97EAF-30E4-486E-95DC-5DDB0EDAC041}"/>
    <cellStyle name="Titulo 21 15 3" xfId="34252" xr:uid="{D62B043A-70CB-482C-BD1D-890E081F2952}"/>
    <cellStyle name="Titulo 21 16" xfId="18081" xr:uid="{9E3E1049-353B-45A4-8BF6-0F6BFBC7446E}"/>
    <cellStyle name="Titulo 21 16 2" xfId="28999" xr:uid="{CF0EE00F-A511-4435-9EC6-6E87F0CB7868}"/>
    <cellStyle name="Titulo 21 16 3" xfId="35004" xr:uid="{13D0AE76-EFD7-4C42-9AFE-50C6C2F23596}"/>
    <cellStyle name="Titulo 21 17" xfId="17788" xr:uid="{C2E824A1-81DC-47E0-B24D-6C6FC285EA70}"/>
    <cellStyle name="Titulo 21 17 2" xfId="28757" xr:uid="{F29365AD-9E59-40C4-8D4B-4CC75F4A1B47}"/>
    <cellStyle name="Titulo 21 17 3" xfId="34757" xr:uid="{1EDB8875-311D-498F-8B55-40EB33BA10B4}"/>
    <cellStyle name="Titulo 21 18" xfId="22329" xr:uid="{FA3C39A8-27C7-4D5A-90B4-D8501C3D8F77}"/>
    <cellStyle name="Titulo 21 19" xfId="23156" xr:uid="{D05855A9-28E0-4B52-ACF4-EEFE94E75550}"/>
    <cellStyle name="Titulo 21 2" xfId="9339" xr:uid="{D2F6FD9F-F82D-460D-ADA6-0DB6EF049723}"/>
    <cellStyle name="Título 21 2" xfId="6457" xr:uid="{9CA52D6E-BE42-4FF1-A64C-2F48346A3852}"/>
    <cellStyle name="Titulo 21 2 10" xfId="16331" xr:uid="{93A2A14D-F775-4BA7-8691-8B3E7B5DDE23}"/>
    <cellStyle name="Título 21 2 10" xfId="18494" xr:uid="{ABD0A5CF-3F70-4E18-BA00-4C74184D4EB2}"/>
    <cellStyle name="Titulo 21 2 10 2" xfId="22614" xr:uid="{5AC18904-D8E4-474C-9C1B-27C0654A76EF}"/>
    <cellStyle name="Titulo 21 2 10 3" xfId="33303" xr:uid="{8D672CBC-330E-40AE-B379-2A9A17876483}"/>
    <cellStyle name="Titulo 21 2 11" xfId="17152" xr:uid="{89602C0C-DCD3-4E12-9BB5-0D4275D62095}"/>
    <cellStyle name="Titulo 21 2 11 2" xfId="28121" xr:uid="{AD94B1FE-6361-46FF-BB86-C153091D8DD9}"/>
    <cellStyle name="Titulo 21 2 11 3" xfId="34121" xr:uid="{1BA20CA4-BC90-4686-A23C-B86CB0DF0A6F}"/>
    <cellStyle name="Titulo 21 2 12" xfId="16443" xr:uid="{94BB0524-13AF-43D7-96E2-EFF0CA58AE62}"/>
    <cellStyle name="Titulo 21 2 12 2" xfId="21018" xr:uid="{3F2A31E4-BED1-4241-9B43-84C4FEEFAC0A}"/>
    <cellStyle name="Titulo 21 2 12 3" xfId="33415" xr:uid="{2BDCB7DF-EB97-44BF-9A5F-76AD39453B6E}"/>
    <cellStyle name="Titulo 21 2 13" xfId="17285" xr:uid="{6D54164F-960C-4666-BEA3-AD7824FD958E}"/>
    <cellStyle name="Titulo 21 2 13 2" xfId="28254" xr:uid="{A487044E-76F2-4A3A-B503-513D9CEE4F06}"/>
    <cellStyle name="Titulo 21 2 13 3" xfId="34254" xr:uid="{0C3C68F7-50B8-42B4-B018-0C6355F18E65}"/>
    <cellStyle name="Titulo 21 2 14" xfId="18082" xr:uid="{A440C42A-2B97-40D3-B485-E20FE0B9BD6A}"/>
    <cellStyle name="Titulo 21 2 14 2" xfId="29000" xr:uid="{23557765-2D12-491F-8636-E078194C87EC}"/>
    <cellStyle name="Titulo 21 2 14 3" xfId="35005" xr:uid="{4442AF7B-FCBF-4837-A204-0DDFFED5153D}"/>
    <cellStyle name="Titulo 21 2 15" xfId="17787" xr:uid="{E5E98B20-1884-4539-99D7-5CBFAB4B183C}"/>
    <cellStyle name="Titulo 21 2 15 2" xfId="28756" xr:uid="{D4D2558A-3B01-4807-BA49-098317813D28}"/>
    <cellStyle name="Titulo 21 2 15 3" xfId="34756" xr:uid="{4FDC830C-D8E3-4A68-962C-983D2B011314}"/>
    <cellStyle name="Titulo 21 2 16" xfId="27285" xr:uid="{8B031C19-C502-493D-9C65-C16222FBBB10}"/>
    <cellStyle name="Titulo 21 2 16 2" xfId="37989" xr:uid="{C8FC3F45-D5B1-4970-819B-ED7A3C2B18A6}"/>
    <cellStyle name="Titulo 21 2 2" xfId="15753" xr:uid="{D660F4BC-0983-4120-B67D-4A68A2448423}"/>
    <cellStyle name="Título 21 2 2" xfId="13567" xr:uid="{E14CBD18-3F31-47E3-BFD9-E2831D67299E}"/>
    <cellStyle name="Titulo 21 2 2 2" xfId="21379" xr:uid="{0DBA0236-28FA-4714-A2AB-A010EB1DB5D6}"/>
    <cellStyle name="Titulo 21 2 2 3" xfId="29493" xr:uid="{2B0D64EB-DF47-4EB3-921C-55602237521C}"/>
    <cellStyle name="Titulo 21 2 2 4" xfId="32725" xr:uid="{560BEF6B-C5F2-4FC7-972B-039E5CFF5A86}"/>
    <cellStyle name="Titulo 21 2 3" xfId="16613" xr:uid="{3C830481-4777-498E-A1D6-76350AF41DED}"/>
    <cellStyle name="Título 21 2 3" xfId="22330" xr:uid="{C853AFC3-BF49-4D1D-B048-F3BFD1D33347}"/>
    <cellStyle name="Titulo 21 2 3 2" xfId="21208" xr:uid="{6B0C9F62-F9FB-43EF-BBDE-3F9E1BF26AFC}"/>
    <cellStyle name="Titulo 21 2 3 3" xfId="29629" xr:uid="{BB84E06C-3090-4E2D-8634-123A2AAEAA01}"/>
    <cellStyle name="Titulo 21 2 3 4" xfId="33582" xr:uid="{0E849EA8-C974-4DC4-86C6-7D338ACA17E0}"/>
    <cellStyle name="Titulo 21 2 4" xfId="15838" xr:uid="{45C98465-9EBB-4EB2-AC82-7906712441D6}"/>
    <cellStyle name="Título 21 2 4" xfId="23157" xr:uid="{260FCF79-14B5-4723-9747-9E6F0585B416}"/>
    <cellStyle name="Titulo 21 2 4 2" xfId="23566" xr:uid="{91C75BD5-6159-4B78-A74F-F53AC5AE5BC9}"/>
    <cellStyle name="Titulo 21 2 4 3" xfId="29519" xr:uid="{10D9CA0D-79EA-4593-B18F-9BF86D03060E}"/>
    <cellStyle name="Titulo 21 2 4 4" xfId="32810" xr:uid="{6C96FE4D-337C-48BA-8B79-009467228C78}"/>
    <cellStyle name="Titulo 21 2 5" xfId="16724" xr:uid="{7790C842-B34E-46C2-9E6A-031A3E624656}"/>
    <cellStyle name="Título 21 2 5" xfId="20881" xr:uid="{869E79C1-82E2-4FE0-B723-BB817C7F153F}"/>
    <cellStyle name="Titulo 21 2 5 2" xfId="27693" xr:uid="{A6DCBFAE-0769-4E6E-B999-7D25DF9DA42A}"/>
    <cellStyle name="Titulo 21 2 5 3" xfId="29659" xr:uid="{81D0E622-556F-40D4-8A40-E89142953DA2}"/>
    <cellStyle name="Titulo 21 2 5 4" xfId="33693" xr:uid="{E33B3C22-5F0E-4FC8-84F1-ECF6EA5F3A95}"/>
    <cellStyle name="Titulo 21 2 6" xfId="15978" xr:uid="{7EAF402E-14DE-433E-97C2-9E8A6B0C901D}"/>
    <cellStyle name="Título 21 2 6" xfId="24547" xr:uid="{F1B356CE-3001-42EF-9AD5-46EDA68A70E5}"/>
    <cellStyle name="Titulo 21 2 6 2" xfId="23478" xr:uid="{F9762BB0-6042-44C0-A275-2C50FCF71D69}"/>
    <cellStyle name="Titulo 21 2 6 3" xfId="29536" xr:uid="{CE2C4C46-0DF8-4E6D-A936-D1F7717AD845}"/>
    <cellStyle name="Titulo 21 2 6 4" xfId="32950" xr:uid="{64513149-C881-410C-84A3-C2ECEB8DF273}"/>
    <cellStyle name="Titulo 21 2 7" xfId="16862" xr:uid="{C97E8C08-4170-420A-B94D-E6A51C972F29}"/>
    <cellStyle name="Título 21 2 7" xfId="24112" xr:uid="{88A8E497-CC94-40D6-8CA6-87B7F0CD7585}"/>
    <cellStyle name="Titulo 21 2 7 2" xfId="27831" xr:uid="{63BAC75B-314C-4BEA-9848-02A593E61CC8}"/>
    <cellStyle name="Titulo 21 2 7 3" xfId="29675" xr:uid="{CA31E2E0-084E-4151-B2DF-B3DA27D965D0}"/>
    <cellStyle name="Titulo 21 2 7 4" xfId="33831" xr:uid="{FF45CABB-CF91-4E63-9539-3EFCC33033F4}"/>
    <cellStyle name="Titulo 21 2 8" xfId="16145" xr:uid="{960D44F6-FEBC-4E9C-BE82-D28B8B982119}"/>
    <cellStyle name="Título 21 2 8" xfId="19264" xr:uid="{95ED029A-A6E7-445C-AE39-B82E3F141001}"/>
    <cellStyle name="Titulo 21 2 8 2" xfId="18650" xr:uid="{DC512B5E-91B8-4AD7-8E8D-5ED532FEDFE5}"/>
    <cellStyle name="Titulo 21 2 8 3" xfId="29555" xr:uid="{6BE15351-62CA-409B-B21F-DCB31901C823}"/>
    <cellStyle name="Titulo 21 2 8 4" xfId="33117" xr:uid="{AFCA6BB0-E488-42AA-9339-CD3490EF2F0B}"/>
    <cellStyle name="Titulo 21 2 9" xfId="17025" xr:uid="{78DB74AA-F55A-4DDA-9184-A2FDD5F3E079}"/>
    <cellStyle name="Título 21 2 9" xfId="19288" xr:uid="{A6777A03-6A72-4CC8-B435-DC35057A1438}"/>
    <cellStyle name="Titulo 21 2 9 2" xfId="27994" xr:uid="{F31DAB4A-C679-4510-8112-5FDBB280FFF8}"/>
    <cellStyle name="Titulo 21 2 9 3" xfId="29687" xr:uid="{68FF6457-D4D5-4327-9EE3-D18E203D184F}"/>
    <cellStyle name="Titulo 21 2 9 4" xfId="33994" xr:uid="{02002502-46A3-43C6-9708-FA368A028B13}"/>
    <cellStyle name="Titulo 21 20" xfId="19419" xr:uid="{07B929FB-7492-4450-8309-3B886C96B3F0}"/>
    <cellStyle name="Titulo 21 21" xfId="25563" xr:uid="{BFA88758-AC57-42E4-8FE9-AD0673F735BE}"/>
    <cellStyle name="Titulo 21 21 2" xfId="22941" xr:uid="{FAEB118D-01A5-4734-A0A0-36BD14A7CBB3}"/>
    <cellStyle name="Titulo 21 21 3" xfId="36835" xr:uid="{B740670C-A1B7-422E-958E-6BC67567A5D5}"/>
    <cellStyle name="Titulo 21 22" xfId="23715" xr:uid="{9958EDDE-EEF0-496E-9B86-A1637806BE02}"/>
    <cellStyle name="Titulo 21 22 2" xfId="26877" xr:uid="{5D80D189-5B01-413E-8696-08FC66013D73}"/>
    <cellStyle name="Titulo 21 22 2 2" xfId="37663" xr:uid="{111F5398-4187-4F53-9388-592F9B19E680}"/>
    <cellStyle name="Titulo 21 23" xfId="19265" xr:uid="{1D0355C0-93FB-4127-B196-4472B491B119}"/>
    <cellStyle name="Titulo 21 24" xfId="18853" xr:uid="{61D3CE0F-7CA3-4A6F-8DEF-5CB856F0325B}"/>
    <cellStyle name="Titulo 21 25" xfId="19136" xr:uid="{0C26E208-8AFF-43DC-85BE-2C17BCCD2883}"/>
    <cellStyle name="Titulo 21 26" xfId="29944" xr:uid="{27A9DD98-E2BD-469F-803D-B9E01A53E6B0}"/>
    <cellStyle name="Titulo 21 3" xfId="13565" xr:uid="{59883E5D-C49D-4F1D-99AF-550041E542BA}"/>
    <cellStyle name="Título 21 3" xfId="13566" xr:uid="{7D86525F-E0CA-460B-98FA-05DFC51970A4}"/>
    <cellStyle name="Titulo 21 4" xfId="15751" xr:uid="{54D87FE8-1464-402E-A0F7-C71AFFCD91FF}"/>
    <cellStyle name="Título 21 4" xfId="19801" xr:uid="{DF6F04D4-6638-482A-AB28-3CDB91C3B2C7}"/>
    <cellStyle name="Titulo 21 4 2" xfId="18592" xr:uid="{3D703574-5027-44B4-826B-CE070BBFC1CD}"/>
    <cellStyle name="Titulo 21 4 3" xfId="29491" xr:uid="{B90499C6-6C16-424F-A81A-D74BB569F805}"/>
    <cellStyle name="Titulo 21 4 4" xfId="32723" xr:uid="{ED576477-DE19-4F59-A7AA-2C99BF654848}"/>
    <cellStyle name="Titulo 21 5" xfId="16611" xr:uid="{C2C2351D-4A68-4AB7-B7E3-5F2AC0D462C6}"/>
    <cellStyle name="Título 21 5" xfId="21093" xr:uid="{990F7AD4-D24B-4411-B8F9-CF26F03D1970}"/>
    <cellStyle name="Titulo 21 5 2" xfId="20740" xr:uid="{49DA5BF2-77CB-470C-98CB-F89967CD0667}"/>
    <cellStyle name="Titulo 21 5 3" xfId="29628" xr:uid="{352BB8E1-857A-4AB6-85F6-EAED7724F6BC}"/>
    <cellStyle name="Titulo 21 5 4" xfId="33580" xr:uid="{C7B67EFF-EFF7-46F3-8259-13AECEF36A55}"/>
    <cellStyle name="Titulo 21 6" xfId="15834" xr:uid="{FE96610D-DD1F-4E40-A2BE-FC041EFF04B6}"/>
    <cellStyle name="Título 21 6" xfId="18573" xr:uid="{66D10576-0A8E-4150-80D3-DB946F5BAEEC}"/>
    <cellStyle name="Titulo 21 6 2" xfId="21381" xr:uid="{1CD73B40-EF9C-4A0B-9D29-5474B667D2F0}"/>
    <cellStyle name="Titulo 21 6 3" xfId="29518" xr:uid="{C46EB842-798F-4359-A48C-80B4E2DD351A}"/>
    <cellStyle name="Titulo 21 6 4" xfId="32806" xr:uid="{DA653C39-34A9-4D2E-B432-90FBF9C51009}"/>
    <cellStyle name="Titulo 21 7" xfId="16721" xr:uid="{8485EEF8-D45C-4E64-986A-D9E25AAFA9A9}"/>
    <cellStyle name="Título 21 7" xfId="23868" xr:uid="{D9EA5214-E5C0-4A50-B806-3507D2600365}"/>
    <cellStyle name="Titulo 21 7 2" xfId="27690" xr:uid="{47AA4C60-0EDC-430A-91F9-19C67A488062}"/>
    <cellStyle name="Titulo 21 7 3" xfId="29658" xr:uid="{52B40495-DC3B-4482-87BD-C792525DF2B7}"/>
    <cellStyle name="Titulo 21 7 4" xfId="33690" xr:uid="{58C64060-5D1A-4788-BBF5-92B831DB5538}"/>
    <cellStyle name="Titulo 21 8" xfId="15975" xr:uid="{5A3E3706-37E7-4578-82CC-571D792EB87D}"/>
    <cellStyle name="Título 21 8" xfId="26510" xr:uid="{AAEF4C65-8B18-4760-B0F4-57DE8B751E42}"/>
    <cellStyle name="Titulo 21 8 2" xfId="19128" xr:uid="{BE73BBA1-1897-495B-9413-4BB3079DA938}"/>
    <cellStyle name="Titulo 21 8 3" xfId="29535" xr:uid="{0E2E038C-198B-4075-AB33-72FC17576C33}"/>
    <cellStyle name="Titulo 21 8 4" xfId="32947" xr:uid="{D9AEF119-0C09-4CCF-9903-32FB7E017F00}"/>
    <cellStyle name="Titulo 21 9" xfId="16857" xr:uid="{FC79E412-684D-4F4C-A58E-4BB5E2D70CE0}"/>
    <cellStyle name="Título 21 9" xfId="19606" xr:uid="{F5F4B343-A5D3-4BC3-AF02-E8D92ADDA264}"/>
    <cellStyle name="Titulo 21 9 2" xfId="27826" xr:uid="{25B64D5A-E940-4CD0-A0FF-CD2241CB64EE}"/>
    <cellStyle name="Titulo 21 9 3" xfId="29674" xr:uid="{E0182F39-E7EA-47A9-B739-5F9EF9D1C0BF}"/>
    <cellStyle name="Titulo 21 9 4" xfId="33826" xr:uid="{3218223F-4C82-4A8D-810A-FB76E3FFAAEF}"/>
    <cellStyle name="Título 210" xfId="20648" xr:uid="{7D2B5E3A-3D36-4074-99A0-E1040D8BD82A}"/>
    <cellStyle name="Título 211" xfId="22765" xr:uid="{CD8F9696-1B08-4586-B1F8-51400F3DF5B3}"/>
    <cellStyle name="Título 212" xfId="20652" xr:uid="{B13EF19B-ACF9-4989-BF6D-9F1E3CDE2BF2}"/>
    <cellStyle name="Título 213" xfId="22768" xr:uid="{CC08085F-A15D-4262-9CFD-303D1AEB72A1}"/>
    <cellStyle name="Título 214" xfId="20656" xr:uid="{7E6C7515-68B3-48C5-A695-95A279ECBA30}"/>
    <cellStyle name="Título 215" xfId="22771" xr:uid="{601AF54F-D39B-4C5B-A723-129832648319}"/>
    <cellStyle name="Título 216" xfId="20660" xr:uid="{64A3FE2E-ABB7-42F5-8293-891FC871A202}"/>
    <cellStyle name="Título 217" xfId="22774" xr:uid="{721B153F-CD5F-42CF-A7B9-4C709B3AA148}"/>
    <cellStyle name="Título 218" xfId="20664" xr:uid="{02A57A89-909A-4EE6-B270-296C7AA1FE22}"/>
    <cellStyle name="Título 219" xfId="22776" xr:uid="{E5263375-B1F9-426C-9431-ABADA0D74821}"/>
    <cellStyle name="Titulo 22" xfId="8245" xr:uid="{9E563026-F787-4FA2-A861-C242C6519E14}"/>
    <cellStyle name="Título 22" xfId="6458" xr:uid="{5163941B-268C-4ACB-8F22-3F0FDAC06C4A}"/>
    <cellStyle name="Titulo 22 10" xfId="16160" xr:uid="{D090CA11-EBA4-4BFF-A9A4-CC6836C6AC5B}"/>
    <cellStyle name="Titulo 22 10 2" xfId="21144" xr:uid="{8DA82E6D-A309-42BC-A9D8-9CA69B30AB9F}"/>
    <cellStyle name="Titulo 22 10 3" xfId="33132" xr:uid="{31CED8BA-D1DC-4DB6-B22A-8151E1A35F69}"/>
    <cellStyle name="Titulo 22 11" xfId="17041" xr:uid="{76B612EB-5AB2-449F-A4AB-802013C840AD}"/>
    <cellStyle name="Titulo 22 11 2" xfId="28010" xr:uid="{8991F2DA-EAAE-4C07-AA14-6D92F071FE07}"/>
    <cellStyle name="Titulo 22 11 3" xfId="34010" xr:uid="{0669EFA2-3E92-4738-82AF-6AA56DB0BA4C}"/>
    <cellStyle name="Titulo 22 12" xfId="16336" xr:uid="{41FB1FCF-D3B0-4D8A-8253-39D196FB9E50}"/>
    <cellStyle name="Titulo 22 12 2" xfId="23471" xr:uid="{CD24786E-6FA3-4907-B0FF-F2E1ACA58142}"/>
    <cellStyle name="Titulo 22 12 3" xfId="33308" xr:uid="{51306BA6-0BC4-4FF7-99A7-8E643E833FA0}"/>
    <cellStyle name="Titulo 22 13" xfId="17160" xr:uid="{A4D0461F-83A3-4F63-BA69-A505070A9154}"/>
    <cellStyle name="Titulo 22 13 2" xfId="28129" xr:uid="{EBF3C136-D3BE-4207-881E-9FFAE55E26CB}"/>
    <cellStyle name="Titulo 22 13 3" xfId="34129" xr:uid="{24EDB0CE-8BAC-49E6-BA97-603CE0C63F71}"/>
    <cellStyle name="Titulo 22 14" xfId="16456" xr:uid="{73BA7C61-ED28-4029-96DB-2E82C70E66A0}"/>
    <cellStyle name="Titulo 22 14 2" xfId="21981" xr:uid="{203CE5D6-FBE4-479C-9335-30EF1A3BD1BB}"/>
    <cellStyle name="Titulo 22 14 3" xfId="33428" xr:uid="{51B72E3E-0C98-472F-BF6A-6BC3893B213F}"/>
    <cellStyle name="Titulo 22 15" xfId="17290" xr:uid="{0A847345-1223-44B5-8D16-72F329B0647F}"/>
    <cellStyle name="Titulo 22 15 2" xfId="28259" xr:uid="{343CCC85-06C6-4BF0-BCCE-D49CD75E18A4}"/>
    <cellStyle name="Titulo 22 15 3" xfId="34259" xr:uid="{7BD91D1F-BA01-4C0F-8FE0-6A52073788F4}"/>
    <cellStyle name="Titulo 22 16" xfId="18083" xr:uid="{968A9427-1B59-4FC3-A0DB-894FC0940273}"/>
    <cellStyle name="Titulo 22 16 2" xfId="29001" xr:uid="{6CB98C6D-1012-47F5-8887-47A8E9B2C492}"/>
    <cellStyle name="Titulo 22 16 3" xfId="35006" xr:uid="{F8D7DA2C-F3B6-4E45-9FD1-E277D7455944}"/>
    <cellStyle name="Titulo 22 17" xfId="17786" xr:uid="{1534F146-8367-4747-AA02-BD6587D78DB0}"/>
    <cellStyle name="Titulo 22 17 2" xfId="28755" xr:uid="{8283F621-F552-433B-8161-062A0F05069C}"/>
    <cellStyle name="Titulo 22 17 3" xfId="34755" xr:uid="{556D533B-AF72-41DC-A835-D1488CBF28F0}"/>
    <cellStyle name="Titulo 22 18" xfId="22331" xr:uid="{962F33E2-2199-41E2-BBC7-6FF4C9E7EBB6}"/>
    <cellStyle name="Titulo 22 19" xfId="23158" xr:uid="{F96D8A06-EE9E-4E17-8C6D-F3D80F82C21E}"/>
    <cellStyle name="Titulo 22 2" xfId="9375" xr:uid="{C6735F07-57F3-424E-9DF9-B27E9232444B}"/>
    <cellStyle name="Título 22 2" xfId="13569" xr:uid="{23748C89-83D8-4A09-91E7-4FDE6F8B7D42}"/>
    <cellStyle name="Titulo 22 2 10" xfId="16338" xr:uid="{137BA222-35DA-4185-9236-74799D60EF52}"/>
    <cellStyle name="Titulo 22 2 10 2" xfId="20067" xr:uid="{40301908-D12C-4B4B-89F1-9D464988236A}"/>
    <cellStyle name="Titulo 22 2 10 3" xfId="33310" xr:uid="{2032463B-BD2A-4289-A44A-D844D510806D}"/>
    <cellStyle name="Titulo 22 2 11" xfId="17164" xr:uid="{40D1D7F8-4E5E-4E4B-BAB2-EA6BEB75E83E}"/>
    <cellStyle name="Titulo 22 2 11 2" xfId="28133" xr:uid="{CC7B9E7B-EFF6-4EC2-A850-BAE85FCBB4BA}"/>
    <cellStyle name="Titulo 22 2 11 3" xfId="34133" xr:uid="{D855634B-9539-45D6-B8BB-891BA4B05EDB}"/>
    <cellStyle name="Titulo 22 2 12" xfId="16460" xr:uid="{54D7C7F4-E615-46C5-B32E-631A6EFC8E1F}"/>
    <cellStyle name="Titulo 22 2 12 2" xfId="21321" xr:uid="{D46EB2EE-8538-4902-A8CF-5672207F3559}"/>
    <cellStyle name="Titulo 22 2 12 3" xfId="33432" xr:uid="{F81A25AD-3023-422B-9B24-F7D10546393E}"/>
    <cellStyle name="Titulo 22 2 13" xfId="17294" xr:uid="{64676E88-996E-4786-B327-6B7AD517E206}"/>
    <cellStyle name="Titulo 22 2 13 2" xfId="28263" xr:uid="{0500AD8F-020B-49D7-A9D0-2EFF46D24CA2}"/>
    <cellStyle name="Titulo 22 2 13 3" xfId="34263" xr:uid="{A6B9D9AE-8DD3-41E4-8344-2E4D9ED60E91}"/>
    <cellStyle name="Titulo 22 2 14" xfId="18084" xr:uid="{D06560E0-22ED-4ACC-9CF6-C1CBB7E579EB}"/>
    <cellStyle name="Titulo 22 2 14 2" xfId="29002" xr:uid="{C9FD277F-72A1-43F9-887D-264645B72DA5}"/>
    <cellStyle name="Titulo 22 2 14 3" xfId="35007" xr:uid="{9471D441-606C-42A3-94A1-FA85ABCB5217}"/>
    <cellStyle name="Titulo 22 2 15" xfId="17785" xr:uid="{7D1C1018-FF95-412D-8213-4499A8087718}"/>
    <cellStyle name="Titulo 22 2 15 2" xfId="28754" xr:uid="{8327DF25-548A-4466-9CEC-BC781C22A9C4}"/>
    <cellStyle name="Titulo 22 2 15 3" xfId="34754" xr:uid="{80687F15-ABF0-4B3A-892F-919E0785FD37}"/>
    <cellStyle name="Titulo 22 2 16" xfId="22012" xr:uid="{7D0F7F74-4F91-4DDA-B751-86B8A1E11010}"/>
    <cellStyle name="Titulo 22 2 16 2" xfId="36203" xr:uid="{6ACA8CA1-48BD-428A-BD11-F866C8FE68B7}"/>
    <cellStyle name="Titulo 22 2 2" xfId="15759" xr:uid="{0052850F-479E-4214-9F76-984FE3C5D03B}"/>
    <cellStyle name="Titulo 22 2 2 2" xfId="23601" xr:uid="{68352C7D-97F8-4727-AB19-DEFBF6E8544A}"/>
    <cellStyle name="Titulo 22 2 2 3" xfId="32731" xr:uid="{C3D739CF-9777-4270-A3B6-CFC5F4210D68}"/>
    <cellStyle name="Titulo 22 2 3" xfId="16618" xr:uid="{C2117130-76E0-4B5E-B616-3C5D05AF6BF7}"/>
    <cellStyle name="Titulo 22 2 3 2" xfId="20745" xr:uid="{9EECCCE1-8B55-44C1-A7DB-212B5D7863D6}"/>
    <cellStyle name="Titulo 22 2 3 3" xfId="33587" xr:uid="{1190632C-D0E8-4B1B-B592-93BEC05190C5}"/>
    <cellStyle name="Titulo 22 2 4" xfId="15848" xr:uid="{51C70133-609C-4B01-8714-55DBCFF6D271}"/>
    <cellStyle name="Titulo 22 2 4 2" xfId="21721" xr:uid="{02064133-25BB-4D86-A4D2-BD53333EDD85}"/>
    <cellStyle name="Titulo 22 2 4 3" xfId="32820" xr:uid="{18CBE46F-2B25-4617-9815-78713E0F4C7B}"/>
    <cellStyle name="Titulo 22 2 5" xfId="16735" xr:uid="{15653C7F-C28F-49E2-87AA-610F03B8ADBA}"/>
    <cellStyle name="Titulo 22 2 5 2" xfId="27704" xr:uid="{41C12CC5-3F35-4D7E-8B63-35088D6EE8BB}"/>
    <cellStyle name="Titulo 22 2 5 3" xfId="33704" xr:uid="{62CD0782-E7AC-4A11-BC1A-B6CE2C2EC7FF}"/>
    <cellStyle name="Titulo 22 2 6" xfId="15991" xr:uid="{B8916B77-5919-4B64-915F-6F00500F556C}"/>
    <cellStyle name="Titulo 22 2 6 2" xfId="22561" xr:uid="{C22A8F44-8CA0-4907-AB00-DB219BF889BA}"/>
    <cellStyle name="Titulo 22 2 6 3" xfId="32963" xr:uid="{1CA1A233-7EBC-4705-8E7A-9435DA9F8F4E}"/>
    <cellStyle name="Titulo 22 2 7" xfId="16882" xr:uid="{CA1C1632-E9C5-4365-ADF9-9E15296ACC77}"/>
    <cellStyle name="Titulo 22 2 7 2" xfId="27851" xr:uid="{92374FE0-D7DA-4B08-B486-CBC8D13427DD}"/>
    <cellStyle name="Titulo 22 2 7 3" xfId="33851" xr:uid="{D0C614A4-913B-499A-B64E-BB9779E5E097}"/>
    <cellStyle name="Titulo 22 2 8" xfId="16165" xr:uid="{7656CB2C-BFD1-4251-99A1-CA0F1B0D1ACD}"/>
    <cellStyle name="Titulo 22 2 8 2" xfId="21016" xr:uid="{27FD36D7-0BC6-49A6-B936-CACD49B78634}"/>
    <cellStyle name="Titulo 22 2 8 3" xfId="33137" xr:uid="{E0D8686B-F079-4152-BC0A-604D5999977D}"/>
    <cellStyle name="Titulo 22 2 9" xfId="17045" xr:uid="{23FD06F8-B848-4873-89A9-A6C27610CF68}"/>
    <cellStyle name="Titulo 22 2 9 2" xfId="28014" xr:uid="{CA0DBBB4-0393-4671-BE7E-47766D2E8003}"/>
    <cellStyle name="Titulo 22 2 9 3" xfId="34014" xr:uid="{5E641B22-EE89-4CF4-9D0D-199D387BB561}"/>
    <cellStyle name="Titulo 22 20" xfId="18792" xr:uid="{A1D42E4A-8C13-4BD1-9C39-0BD469372555}"/>
    <cellStyle name="Titulo 22 21" xfId="25606" xr:uid="{452C4358-E283-48C1-935C-3C1DFD15E554}"/>
    <cellStyle name="Titulo 22 21 2" xfId="21808" xr:uid="{17D2FDEC-2F50-412E-884C-50EA2CA91DF3}"/>
    <cellStyle name="Titulo 22 21 3" xfId="36860" xr:uid="{A4BACEB2-C6C0-4328-B979-777E2A09979B}"/>
    <cellStyle name="Titulo 22 22" xfId="24069" xr:uid="{9FB274B2-1115-47C4-A642-34DB6678C4D5}"/>
    <cellStyle name="Titulo 22 22 2" xfId="18922" xr:uid="{55D1A2E5-6EB4-405C-A3FC-FDB02788A965}"/>
    <cellStyle name="Titulo 22 22 2 2" xfId="35374" xr:uid="{0171618C-879F-45B5-8E3A-B78766207C2B}"/>
    <cellStyle name="Titulo 22 23" xfId="21944" xr:uid="{150228FD-C2C1-435A-85E2-AD2AEDABD6BB}"/>
    <cellStyle name="Titulo 22 24" xfId="26317" xr:uid="{AC383492-C77A-41CE-8DD7-31E2A4373DBE}"/>
    <cellStyle name="Titulo 22 25" xfId="22295" xr:uid="{E83B9B96-48B0-4FE2-A5AC-14FF69A67581}"/>
    <cellStyle name="Titulo 22 26" xfId="29968" xr:uid="{F66FA03D-638F-4A23-BD29-A814ECE87C73}"/>
    <cellStyle name="Titulo 22 3" xfId="13568" xr:uid="{609C1188-3282-433C-9FDE-0BB9AEC33EAE}"/>
    <cellStyle name="Titulo 22 4" xfId="15757" xr:uid="{288F824A-3E17-471D-87CF-7B3CFBA77C56}"/>
    <cellStyle name="Titulo 22 4 2" xfId="18351" xr:uid="{8DB93484-8C62-4080-A70E-56A8F9C20058}"/>
    <cellStyle name="Titulo 22 4 3" xfId="32729" xr:uid="{54B16AB7-DABE-4768-86AD-1E39EE84CA1A}"/>
    <cellStyle name="Titulo 22 5" xfId="16616" xr:uid="{7A156EA9-DD6C-4EE0-92BD-1D7F8ACC2B0A}"/>
    <cellStyle name="Titulo 22 5 2" xfId="18222" xr:uid="{BC6CC3E4-A91B-454F-ABAC-11245D90AD55}"/>
    <cellStyle name="Titulo 22 5 3" xfId="33585" xr:uid="{165F706A-BEB2-4589-A315-D28AE81ACEA4}"/>
    <cellStyle name="Titulo 22 6" xfId="15845" xr:uid="{29D82B2B-1AF9-4233-A617-5541DCF7250A}"/>
    <cellStyle name="Titulo 22 6 2" xfId="23568" xr:uid="{4D523244-4C05-41F7-B32F-86059AB684C2}"/>
    <cellStyle name="Titulo 22 6 3" xfId="32817" xr:uid="{83539AA6-E19E-41D0-9B30-E0E1273B4140}"/>
    <cellStyle name="Titulo 22 7" xfId="16732" xr:uid="{D4778787-CE5C-4576-9CE4-994CB8EA499B}"/>
    <cellStyle name="Titulo 22 7 2" xfId="27701" xr:uid="{F1298912-1C0B-47EF-8600-4DE1494A613D}"/>
    <cellStyle name="Titulo 22 7 3" xfId="33701" xr:uid="{0A9AFDA5-6B88-435C-9517-90033CE9FED1}"/>
    <cellStyle name="Titulo 22 8" xfId="15986" xr:uid="{A51A6E62-8D0A-46AA-AA43-F5EE63BF6E00}"/>
    <cellStyle name="Titulo 22 8 2" xfId="19910" xr:uid="{1F832ABE-4F9C-44C3-AAA4-03F58DACA3A2}"/>
    <cellStyle name="Titulo 22 8 3" xfId="32958" xr:uid="{FBDFBEC0-D17C-4BAF-BD51-283A962FE1DC}"/>
    <cellStyle name="Titulo 22 9" xfId="16877" xr:uid="{4EC07B2B-7513-415A-ABBA-668EDC4E2150}"/>
    <cellStyle name="Titulo 22 9 2" xfId="27846" xr:uid="{703FE48C-403C-43EC-A81A-B019B5AD5B04}"/>
    <cellStyle name="Titulo 22 9 3" xfId="33846" xr:uid="{170F0281-763F-4DE6-A4C4-169F7D8E4F8B}"/>
    <cellStyle name="Título 220" xfId="20671" xr:uid="{91117AA3-052A-4196-BD4B-0D05ECEE8F40}"/>
    <cellStyle name="Título 221" xfId="22778" xr:uid="{F6BA8717-6A37-4C9F-82FC-B869838A7F98}"/>
    <cellStyle name="Título 222" xfId="20673" xr:uid="{D68AD817-C39A-4ECB-993C-940EE351CE41}"/>
    <cellStyle name="Título 223" xfId="22780" xr:uid="{F0289B50-F27F-4071-A1C1-3D0F0A6AA7CD}"/>
    <cellStyle name="Título 224" xfId="20675" xr:uid="{067D80B8-F7C4-4BF0-93E8-BD47E8C4F059}"/>
    <cellStyle name="Título 225" xfId="22782" xr:uid="{6387C407-ADA0-48D4-AAB9-320216FE8722}"/>
    <cellStyle name="Título 226" xfId="20678" xr:uid="{7B122DF5-0850-4D13-B929-39EEFEA9D564}"/>
    <cellStyle name="Título 227" xfId="22784" xr:uid="{4A963636-2891-4583-9223-2C2941FF7A12}"/>
    <cellStyle name="Título 228" xfId="20680" xr:uid="{2D97B88A-8214-49F5-9AA9-95D29BEB405C}"/>
    <cellStyle name="Título 229" xfId="22786" xr:uid="{73B3AB3F-7021-4FC1-B861-5410198B0B09}"/>
    <cellStyle name="Titulo 23" xfId="8176" xr:uid="{FD149DDB-53C4-4A0E-8D09-6634803B9D85}"/>
    <cellStyle name="Título 23" xfId="6459" xr:uid="{FAA6A076-9B7E-43E0-86A1-63980BB893F7}"/>
    <cellStyle name="Titulo 23 10" xfId="16172" xr:uid="{662E1625-D594-495A-A666-89E93E31A46F}"/>
    <cellStyle name="Titulo 23 10 2" xfId="18364" xr:uid="{6F87C68B-46C0-4F27-BEA1-6D0E4EA1A221}"/>
    <cellStyle name="Titulo 23 10 3" xfId="33144" xr:uid="{9F7E665E-D5F6-4BDC-97E6-FCDFB0869A80}"/>
    <cellStyle name="Titulo 23 11" xfId="17052" xr:uid="{A5510367-D639-4F0C-9ED3-15E5911F9592}"/>
    <cellStyle name="Titulo 23 11 2" xfId="28021" xr:uid="{69710DEA-0411-4C2E-AC4B-D35C9CBB624B}"/>
    <cellStyle name="Titulo 23 11 3" xfId="34021" xr:uid="{A6DC516C-6ADB-4B1A-AA88-3911937BF2E7}"/>
    <cellStyle name="Titulo 23 12" xfId="16339" xr:uid="{D447B490-0DA4-4AE2-A578-9264A5A876D4}"/>
    <cellStyle name="Titulo 23 12 2" xfId="20536" xr:uid="{FFEAF489-774F-4DBF-B326-18E3309CABFA}"/>
    <cellStyle name="Titulo 23 12 3" xfId="33311" xr:uid="{7B4EAF58-A643-471E-B132-66D887E8305B}"/>
    <cellStyle name="Titulo 23 13" xfId="17167" xr:uid="{F6C54BE6-D66A-4618-8A1B-79D4FEE459D7}"/>
    <cellStyle name="Titulo 23 13 2" xfId="28136" xr:uid="{1C6E1FF8-465E-4828-BDE6-220805A68C1C}"/>
    <cellStyle name="Titulo 23 13 3" xfId="34136" xr:uid="{99DF553E-3FD4-48A2-9039-C3BF8B7F9FD0}"/>
    <cellStyle name="Titulo 23 14" xfId="16464" xr:uid="{D6756870-1938-476F-8761-98FE0E05C5DC}"/>
    <cellStyle name="Titulo 23 14 2" xfId="20048" xr:uid="{AF01BF2B-1B76-4B01-ABFD-BDEC44AA6B41}"/>
    <cellStyle name="Titulo 23 14 3" xfId="33436" xr:uid="{24B22925-86BF-45B4-BA33-78B7077F087A}"/>
    <cellStyle name="Titulo 23 15" xfId="17302" xr:uid="{908D77FB-3D4B-4F94-80DD-9EC9C8EF79C6}"/>
    <cellStyle name="Titulo 23 15 2" xfId="28271" xr:uid="{6E028321-FF0B-4339-8AF7-FD785E9F3571}"/>
    <cellStyle name="Titulo 23 15 3" xfId="34271" xr:uid="{2A0C3DC1-6D07-42A6-9481-805EAC1D3672}"/>
    <cellStyle name="Titulo 23 16" xfId="18085" xr:uid="{C4E35692-59D8-4268-A012-274A5ED9B36E}"/>
    <cellStyle name="Titulo 23 16 2" xfId="29003" xr:uid="{9F718D0A-F03A-4882-A28B-98509308DB01}"/>
    <cellStyle name="Titulo 23 16 3" xfId="35008" xr:uid="{BF76B782-3A67-4D62-899D-B0F9A10F0221}"/>
    <cellStyle name="Titulo 23 17" xfId="17784" xr:uid="{6372E2CD-2EC5-4042-A774-E8467B023DE7}"/>
    <cellStyle name="Titulo 23 17 2" xfId="28753" xr:uid="{6DCB8176-CEF4-4639-B068-318854052876}"/>
    <cellStyle name="Titulo 23 17 3" xfId="34753" xr:uid="{3BDEE159-5A54-49B5-B338-BACA2780D0AF}"/>
    <cellStyle name="Titulo 23 18" xfId="22332" xr:uid="{84B6E128-5142-423F-BA21-0E89640B537B}"/>
    <cellStyle name="Titulo 23 19" xfId="23160" xr:uid="{623BA90B-B91E-4264-B02C-9966F23A42CC}"/>
    <cellStyle name="Titulo 23 2" xfId="9340" xr:uid="{7E0DA11B-29D2-4E24-B78F-3C8C8157983C}"/>
    <cellStyle name="Título 23 2" xfId="13571" xr:uid="{C4BC7E4A-9682-44A4-A939-484042DB130C}"/>
    <cellStyle name="Titulo 23 2 10" xfId="16341" xr:uid="{8B57CDA7-7205-41C7-A322-64FE303EAA60}"/>
    <cellStyle name="Titulo 23 2 10 2" xfId="23600" xr:uid="{617D2C4B-374B-46A5-9537-57EE478218A6}"/>
    <cellStyle name="Titulo 23 2 10 3" xfId="33313" xr:uid="{B00858CE-83C5-47CF-9D75-9951E06AC1DE}"/>
    <cellStyle name="Titulo 23 2 11" xfId="17171" xr:uid="{F369ACBA-FB9F-443A-ADEC-85E37311DE33}"/>
    <cellStyle name="Titulo 23 2 11 2" xfId="28140" xr:uid="{B171CC49-3108-4C34-9226-C8672F53E4C0}"/>
    <cellStyle name="Titulo 23 2 11 3" xfId="34140" xr:uid="{667E3F40-C4E5-4F8D-BF17-3A170E312131}"/>
    <cellStyle name="Titulo 23 2 12" xfId="16466" xr:uid="{77EC1683-2950-42BF-80D5-370658C01DD9}"/>
    <cellStyle name="Titulo 23 2 12 2" xfId="23576" xr:uid="{F5339745-A36D-48C6-B715-4CACD72E4F7A}"/>
    <cellStyle name="Titulo 23 2 12 3" xfId="33438" xr:uid="{BCDC8319-F378-4774-BD6A-437FCF6D347A}"/>
    <cellStyle name="Titulo 23 2 13" xfId="17306" xr:uid="{FEC35EBF-70AA-4AD6-8163-83A21C697139}"/>
    <cellStyle name="Titulo 23 2 13 2" xfId="28275" xr:uid="{12BC5350-EFF0-4169-8EF6-C7C6B3BF0CDE}"/>
    <cellStyle name="Titulo 23 2 13 3" xfId="34275" xr:uid="{966C0370-5C09-4539-ABB0-1EE3858FB2EF}"/>
    <cellStyle name="Titulo 23 2 14" xfId="18086" xr:uid="{0210F695-48CF-4E4E-9CCB-01B65F7319B3}"/>
    <cellStyle name="Titulo 23 2 14 2" xfId="29004" xr:uid="{E9C0F38A-4200-4C28-A054-8976965A14CB}"/>
    <cellStyle name="Titulo 23 2 14 3" xfId="35009" xr:uid="{01A62063-F15D-4CE0-A7EA-90E4704B88F1}"/>
    <cellStyle name="Titulo 23 2 15" xfId="17783" xr:uid="{528CD1A8-45BE-4237-B576-717D4AC32A56}"/>
    <cellStyle name="Titulo 23 2 15 2" xfId="28752" xr:uid="{89A6C53F-7CDA-40A8-AA5B-6BBFAA04C012}"/>
    <cellStyle name="Titulo 23 2 15 3" xfId="34752" xr:uid="{04E88D0E-9A30-44EE-BFD2-709B210AB4A4}"/>
    <cellStyle name="Titulo 23 2 16" xfId="26296" xr:uid="{6F24E3CE-8D79-4C94-9B4B-97C86C70C496}"/>
    <cellStyle name="Titulo 23 2 16 2" xfId="37337" xr:uid="{E8854E28-341D-4E5D-9C64-2813F09E0EB9}"/>
    <cellStyle name="Titulo 23 2 2" xfId="15763" xr:uid="{3A431C42-8608-4818-A0A9-96851658CD49}"/>
    <cellStyle name="Titulo 23 2 2 2" xfId="19059" xr:uid="{061E8619-A7BD-4B01-AACD-FB6CBD0D88CA}"/>
    <cellStyle name="Titulo 23 2 2 3" xfId="32735" xr:uid="{260A4FBB-4716-4BA1-8512-858473FE27AB}"/>
    <cellStyle name="Titulo 23 2 3" xfId="16623" xr:uid="{B1F78C05-5D04-4AF7-A5D2-9AB4F98E8BFE}"/>
    <cellStyle name="Titulo 23 2 3 2" xfId="20969" xr:uid="{89689A29-8974-449F-A4C2-32A23D49D9ED}"/>
    <cellStyle name="Titulo 23 2 3 3" xfId="33592" xr:uid="{D908A168-6B10-41E2-B6FE-DDEDD9E5706C}"/>
    <cellStyle name="Titulo 23 2 4" xfId="15856" xr:uid="{A79F288E-D20A-4695-8D5E-25528D6D8678}"/>
    <cellStyle name="Titulo 23 2 4 2" xfId="23536" xr:uid="{467A3618-0107-4F86-8C49-C1F1FF13AA8E}"/>
    <cellStyle name="Titulo 23 2 4 3" xfId="32828" xr:uid="{9ADE830A-81EE-40B4-B189-87E94DC2E788}"/>
    <cellStyle name="Titulo 23 2 5" xfId="16742" xr:uid="{E33A37EB-33CD-4C29-863C-514CE7F3C8F2}"/>
    <cellStyle name="Titulo 23 2 5 2" xfId="27711" xr:uid="{3DBC45AB-FC66-461B-AA7C-DC271113C29E}"/>
    <cellStyle name="Titulo 23 2 5 3" xfId="33711" xr:uid="{42552F5A-8F21-47B5-AC51-EC8F5BF1D8C9}"/>
    <cellStyle name="Titulo 23 2 6" xfId="16005" xr:uid="{A10987D0-E886-4778-9F42-006816E3648E}"/>
    <cellStyle name="Titulo 23 2 6 2" xfId="20534" xr:uid="{A821AA31-3B9A-4AB9-A3CE-6F542B53FE1E}"/>
    <cellStyle name="Titulo 23 2 6 3" xfId="32977" xr:uid="{C5715F25-9708-473B-9AE1-6BC6C0CA4251}"/>
    <cellStyle name="Titulo 23 2 7" xfId="16893" xr:uid="{51FAE619-16D3-4E9C-A9FB-6BD644DF3670}"/>
    <cellStyle name="Titulo 23 2 7 2" xfId="27862" xr:uid="{1F6CCD35-4983-40E7-B838-35F6368BC4D0}"/>
    <cellStyle name="Titulo 23 2 7 3" xfId="33862" xr:uid="{E33B66CD-398C-4FE5-9B0B-67D5FC31FB20}"/>
    <cellStyle name="Titulo 23 2 8" xfId="16177" xr:uid="{F40BAAD6-1D2B-4EA7-8E5B-7FF78333AE3D}"/>
    <cellStyle name="Titulo 23 2 8 2" xfId="18649" xr:uid="{4FEA9C5A-E18A-4F60-9C37-53937D233ED1}"/>
    <cellStyle name="Titulo 23 2 8 3" xfId="33149" xr:uid="{5576EDD8-DD92-4780-A890-AC3451D58E83}"/>
    <cellStyle name="Titulo 23 2 9" xfId="17058" xr:uid="{6ECDD87E-06BD-4CDB-8DBD-AEA397A173E3}"/>
    <cellStyle name="Titulo 23 2 9 2" xfId="28027" xr:uid="{389A1074-60C1-46EF-9873-291A1F4FBE17}"/>
    <cellStyle name="Titulo 23 2 9 3" xfId="34027" xr:uid="{173C92E9-4CC4-4ACA-96C7-E7567EA20F1E}"/>
    <cellStyle name="Titulo 23 20" xfId="22476" xr:uid="{F89951CE-DAD0-4AC0-8378-A33DCB17E4B6}"/>
    <cellStyle name="Titulo 23 21" xfId="25564" xr:uid="{8E81C952-289A-4B8C-96A4-5B1AB871E169}"/>
    <cellStyle name="Titulo 23 21 2" xfId="26271" xr:uid="{9A360529-0CBC-46EF-80B8-7AF2DDC483A3}"/>
    <cellStyle name="Titulo 23 21 3" xfId="36836" xr:uid="{E9C96E50-BCED-4477-B4F9-CEAAE8B8E5C6}"/>
    <cellStyle name="Titulo 23 22" xfId="25587" xr:uid="{DCFB118D-299A-4463-B633-735AD8B8F361}"/>
    <cellStyle name="Titulo 23 22 2" xfId="26603" xr:uid="{7D410CFA-C5C7-42EA-8274-64A96E07C667}"/>
    <cellStyle name="Titulo 23 22 2 2" xfId="37535" xr:uid="{4EC46043-19EA-4E1C-9970-1545883DFFAA}"/>
    <cellStyle name="Titulo 23 23" xfId="21049" xr:uid="{99F0BBB0-8F32-46E2-BAAA-3BFFDD47ADD4}"/>
    <cellStyle name="Titulo 23 24" xfId="22961" xr:uid="{FB141791-E870-428E-8C48-7D2271C57E3F}"/>
    <cellStyle name="Titulo 23 25" xfId="26294" xr:uid="{DE30A297-FB76-4A20-9030-E6E7F185F6B0}"/>
    <cellStyle name="Titulo 23 26" xfId="29945" xr:uid="{18F85385-848C-4C48-924A-7C77BBEA018B}"/>
    <cellStyle name="Titulo 23 3" xfId="13570" xr:uid="{C12514EB-A0CF-4E58-92EF-F370B19DC6A5}"/>
    <cellStyle name="Titulo 23 4" xfId="15761" xr:uid="{D648479B-5EDE-43D4-91FB-7373C823EB56}"/>
    <cellStyle name="Titulo 23 4 2" xfId="18475" xr:uid="{47FC080E-EB6F-4A49-9D6A-8E462824BEDB}"/>
    <cellStyle name="Titulo 23 4 3" xfId="32733" xr:uid="{D7A24C17-042A-4F02-9B7E-8A469111DD50}"/>
    <cellStyle name="Titulo 23 5" xfId="16621" xr:uid="{6AE6FF5B-E2C2-4CCA-ACC2-D721E90AE7E7}"/>
    <cellStyle name="Titulo 23 5 2" xfId="18223" xr:uid="{344AEFE9-A187-4683-A661-07BAE249ABA4}"/>
    <cellStyle name="Titulo 23 5 3" xfId="33590" xr:uid="{794EA5BC-BAE7-436C-A95C-1CB0D0B85C13}"/>
    <cellStyle name="Titulo 23 6" xfId="15852" xr:uid="{71AAE925-AF44-4291-A9A6-066FE30787C4}"/>
    <cellStyle name="Titulo 23 6 2" xfId="23531" xr:uid="{6E38BCBA-C9FA-49A0-8D44-2EC072D5FBFA}"/>
    <cellStyle name="Titulo 23 6 3" xfId="32824" xr:uid="{569E4A57-25DA-4569-9FF8-590946027F8E}"/>
    <cellStyle name="Titulo 23 7" xfId="16739" xr:uid="{57A9F92A-21CE-418F-9E8A-116EA2800E9B}"/>
    <cellStyle name="Titulo 23 7 2" xfId="27708" xr:uid="{465F72E7-BFE3-489B-830E-7AA7E0AFF36B}"/>
    <cellStyle name="Titulo 23 7 3" xfId="33708" xr:uid="{DA2E0A2A-68DF-43E2-AF57-E8A0988A1A3F}"/>
    <cellStyle name="Titulo 23 8" xfId="16000" xr:uid="{0EEC9F0C-F695-4C5B-8BFE-ECDD7C690D7F}"/>
    <cellStyle name="Titulo 23 8 2" xfId="18357" xr:uid="{190E7804-643E-464A-A0B0-EC282B51A69D}"/>
    <cellStyle name="Titulo 23 8 3" xfId="32972" xr:uid="{9A6E9BFD-F8BE-4C33-9EE1-6244631EB9AA}"/>
    <cellStyle name="Titulo 23 9" xfId="16888" xr:uid="{8FD4FE3D-32C6-47AE-814D-6C8329086C11}"/>
    <cellStyle name="Titulo 23 9 2" xfId="27857" xr:uid="{EC8CA74F-E76E-4043-B0BC-6D5E54379FEF}"/>
    <cellStyle name="Titulo 23 9 3" xfId="33857" xr:uid="{CC30021D-2370-463D-94A3-1F9D78AD6697}"/>
    <cellStyle name="Título 230" xfId="287" xr:uid="{2169473A-AEDB-415F-8D63-4CC07A343E1B}"/>
    <cellStyle name="Titulo 24" xfId="8012" xr:uid="{69412F49-EBEB-4A9F-BF70-02B7227E16F9}"/>
    <cellStyle name="Título 24" xfId="6460" xr:uid="{A37A8467-49CE-4A08-A66F-292285BBCA0D}"/>
    <cellStyle name="Titulo 24 10" xfId="16181" xr:uid="{40405DA1-2A00-40FE-A907-C6164B96EEC6}"/>
    <cellStyle name="Titulo 24 10 2" xfId="19095" xr:uid="{F0E80096-BE4B-4224-AB58-17CD1F2BC17D}"/>
    <cellStyle name="Titulo 24 10 3" xfId="33153" xr:uid="{EB8E33FF-C1F5-47CE-8CF1-8C439C2AAC46}"/>
    <cellStyle name="Titulo 24 11" xfId="17062" xr:uid="{C3E7101E-F2B2-4D04-8801-4578C99603FF}"/>
    <cellStyle name="Titulo 24 11 2" xfId="28031" xr:uid="{826D0DC4-FDAD-4938-936D-DB306BB73A7E}"/>
    <cellStyle name="Titulo 24 11 3" xfId="34031" xr:uid="{11AB247A-0CB7-4D58-954B-2B8E36EFE318}"/>
    <cellStyle name="Titulo 24 12" xfId="16344" xr:uid="{34EF782F-6B62-4C01-AB01-078CD18B2898}"/>
    <cellStyle name="Titulo 24 12 2" xfId="19316" xr:uid="{38FEBB3E-EA3C-4A2E-9E5D-0F9B4145D04A}"/>
    <cellStyle name="Titulo 24 12 3" xfId="33316" xr:uid="{5FCEE8E4-4239-4794-80F2-D0A7A09E5213}"/>
    <cellStyle name="Titulo 24 13" xfId="17180" xr:uid="{CC3A9E21-52EE-4E74-95EB-43BEB3EA1DEF}"/>
    <cellStyle name="Titulo 24 13 2" xfId="28149" xr:uid="{103CF0CF-5D5D-41B5-8806-DA122530E563}"/>
    <cellStyle name="Titulo 24 13 3" xfId="34149" xr:uid="{94C9D6EA-188A-451C-B960-233C44E476D2}"/>
    <cellStyle name="Titulo 24 14" xfId="16468" xr:uid="{D6776890-6DCE-4219-9EDF-3ABC8EF08455}"/>
    <cellStyle name="Titulo 24 14 2" xfId="23580" xr:uid="{1A46092D-FFAC-4538-A296-96DD586DC4D1}"/>
    <cellStyle name="Titulo 24 14 3" xfId="33440" xr:uid="{930F18AA-1806-4957-BDFB-AF646E7C9334}"/>
    <cellStyle name="Titulo 24 15" xfId="17309" xr:uid="{CF76D6C1-6CE5-45DD-8B63-F96BF8C4E9DD}"/>
    <cellStyle name="Titulo 24 15 2" xfId="28278" xr:uid="{FB84296E-5E62-46FE-B1EF-C649091A1D7A}"/>
    <cellStyle name="Titulo 24 15 3" xfId="34278" xr:uid="{7A1709ED-092B-4868-AF80-0021502D24D8}"/>
    <cellStyle name="Titulo 24 16" xfId="18087" xr:uid="{24544081-4F0F-4139-9883-E660A8C424B3}"/>
    <cellStyle name="Titulo 24 16 2" xfId="29005" xr:uid="{1800C0FF-3D60-4D01-AAD1-E732B028D179}"/>
    <cellStyle name="Titulo 24 16 3" xfId="35010" xr:uid="{5F6B7C4B-CB1B-4098-8872-21E38EDB856A}"/>
    <cellStyle name="Titulo 24 17" xfId="17782" xr:uid="{F57EE26F-E827-48A8-A643-598A653E2A46}"/>
    <cellStyle name="Titulo 24 17 2" xfId="28751" xr:uid="{B2A86451-CC72-4905-B4F4-169E24CFB674}"/>
    <cellStyle name="Titulo 24 17 3" xfId="34751" xr:uid="{BDE6B67D-3CCC-4E3B-9DD0-A34F18AD7131}"/>
    <cellStyle name="Titulo 24 18" xfId="22333" xr:uid="{5538BC92-A1C2-4324-A2F0-402755BCE1F2}"/>
    <cellStyle name="Titulo 24 19" xfId="23161" xr:uid="{BD2B7B60-8FBE-4AB3-BAC9-238EFF867AD8}"/>
    <cellStyle name="Titulo 24 2" xfId="8478" xr:uid="{C880B79F-8413-47B1-A0D0-F0933B9EE092}"/>
    <cellStyle name="Título 24 2" xfId="13573" xr:uid="{892F6AC4-E3FD-41F9-9AE5-F27B076D8CFB}"/>
    <cellStyle name="Titulo 24 2 10" xfId="16345" xr:uid="{4FC382A8-DF0A-43DC-96F4-71667AB84AC6}"/>
    <cellStyle name="Titulo 24 2 10 2" xfId="18730" xr:uid="{4D7D82E8-D893-4153-B8E3-6828E7ADD335}"/>
    <cellStyle name="Titulo 24 2 10 3" xfId="33317" xr:uid="{F21FBB4F-FE37-4557-96F6-7862AF5581D5}"/>
    <cellStyle name="Titulo 24 2 11" xfId="17184" xr:uid="{AEB1DD53-F90B-47DE-89D7-5ED46FFE7C7E}"/>
    <cellStyle name="Titulo 24 2 11 2" xfId="28153" xr:uid="{151A4BAF-82FE-45F0-8692-F9B0E3BB0064}"/>
    <cellStyle name="Titulo 24 2 11 3" xfId="34153" xr:uid="{722CB5CC-B99D-4AB1-8AEF-5AD0428890EE}"/>
    <cellStyle name="Titulo 24 2 12" xfId="16471" xr:uid="{FBE1DFB7-97A0-41F8-A508-38E5887ED757}"/>
    <cellStyle name="Titulo 24 2 12 2" xfId="26152" xr:uid="{93748E34-6E7E-4C8D-B017-7AB32EFDE8C3}"/>
    <cellStyle name="Titulo 24 2 12 3" xfId="33441" xr:uid="{37A78198-FC0B-48DE-B698-1A2FF338DEDB}"/>
    <cellStyle name="Titulo 24 2 13" xfId="17311" xr:uid="{96980BAD-72E1-4D65-B7D2-1847B75F4C47}"/>
    <cellStyle name="Titulo 24 2 13 2" xfId="28280" xr:uid="{C645D7E1-3DA5-4ECC-8E47-97202C1774F4}"/>
    <cellStyle name="Titulo 24 2 13 3" xfId="34280" xr:uid="{6B27575F-5D86-4BF0-B980-64612CC98844}"/>
    <cellStyle name="Titulo 24 2 14" xfId="18088" xr:uid="{6E67B75F-CA93-4686-9F77-2B624D628D61}"/>
    <cellStyle name="Titulo 24 2 14 2" xfId="29006" xr:uid="{E7C05EE7-BF2C-4357-986C-629858DAC714}"/>
    <cellStyle name="Titulo 24 2 14 3" xfId="35011" xr:uid="{526413D3-5C8C-4E83-86F3-59D6E2CA751B}"/>
    <cellStyle name="Titulo 24 2 15" xfId="17781" xr:uid="{14AF2CE8-3585-4BCA-83B5-1410C5DDE09E}"/>
    <cellStyle name="Titulo 24 2 15 2" xfId="28750" xr:uid="{4A28D1BA-9644-46AF-90E5-5FC12C5D78CE}"/>
    <cellStyle name="Titulo 24 2 15 3" xfId="34750" xr:uid="{EB112FDF-0ED1-4770-9804-1A8DED347E84}"/>
    <cellStyle name="Titulo 24 2 16" xfId="27050" xr:uid="{EA9023C7-C622-4727-9780-1816FF1E3EE4}"/>
    <cellStyle name="Titulo 24 2 16 2" xfId="37813" xr:uid="{97956E65-30D7-4620-A55E-DDF433DA2D32}"/>
    <cellStyle name="Titulo 24 2 2" xfId="15767" xr:uid="{19D2CFAF-CFB8-454A-904E-D49EBD8D8A00}"/>
    <cellStyle name="Titulo 24 2 2 2" xfId="19060" xr:uid="{3745786F-0411-406A-886D-10DD189AC257}"/>
    <cellStyle name="Titulo 24 2 2 3" xfId="32739" xr:uid="{5D48DCF9-E818-47A0-8714-7185EEAFB935}"/>
    <cellStyle name="Titulo 24 2 3" xfId="16628" xr:uid="{BBB8B74C-87B1-4B83-85B4-E4EA32D4DAD5}"/>
    <cellStyle name="Titulo 24 2 3 2" xfId="18726" xr:uid="{4C8340C9-81DB-4EF7-860C-F7ABAFFAAC55}"/>
    <cellStyle name="Titulo 24 2 3 3" xfId="33597" xr:uid="{86CFB963-49BA-45CF-9BD2-91CC097402FF}"/>
    <cellStyle name="Titulo 24 2 4" xfId="15864" xr:uid="{4E06B286-A4D8-41AA-BCFD-A77259773632}"/>
    <cellStyle name="Titulo 24 2 4 2" xfId="18604" xr:uid="{70D1530C-3620-45C0-A736-EEE12A971BAA}"/>
    <cellStyle name="Titulo 24 2 4 3" xfId="32836" xr:uid="{B58F0EDB-97E8-4F54-9A10-3D5676B6AEC0}"/>
    <cellStyle name="Titulo 24 2 5" xfId="16747" xr:uid="{602A2475-5949-4B85-82EF-E91D3C30F675}"/>
    <cellStyle name="Titulo 24 2 5 2" xfId="27716" xr:uid="{8E9F5E60-03EE-4397-9A60-4E1D7B2D625A}"/>
    <cellStyle name="Titulo 24 2 5 3" xfId="33716" xr:uid="{FA8E6159-A64A-4F05-82B9-0C7DC5A43DDE}"/>
    <cellStyle name="Titulo 24 2 6" xfId="16012" xr:uid="{65ED2F2E-59B9-4214-AFD8-0F4F47007D59}"/>
    <cellStyle name="Titulo 24 2 6 2" xfId="18358" xr:uid="{C9FCBD16-1D03-41A5-9239-71A6D3CEE23A}"/>
    <cellStyle name="Titulo 24 2 6 3" xfId="32984" xr:uid="{29D5730A-533F-4748-BCF1-0073D6C30B6C}"/>
    <cellStyle name="Titulo 24 2 7" xfId="16902" xr:uid="{925365A9-83B3-475D-A691-16713FA24DFF}"/>
    <cellStyle name="Titulo 24 2 7 2" xfId="27871" xr:uid="{C691CBED-C5C8-4815-8D8B-E6BDCBA1CDCD}"/>
    <cellStyle name="Titulo 24 2 7 3" xfId="33871" xr:uid="{5DA52DD4-D63A-4C82-8295-D9E25EB9620F}"/>
    <cellStyle name="Titulo 24 2 8" xfId="16184" xr:uid="{64E3A8F3-56AB-4915-B7B9-75FB302AA74A}"/>
    <cellStyle name="Titulo 24 2 8 2" xfId="19697" xr:uid="{B220A8A6-4CE1-4341-87FC-2A126BCA2819}"/>
    <cellStyle name="Titulo 24 2 8 3" xfId="33156" xr:uid="{8ECC0405-07C6-4DFD-A88C-B42463986161}"/>
    <cellStyle name="Titulo 24 2 9" xfId="17065" xr:uid="{C4FD0847-DB53-4CA0-B53F-C9DBCFC54715}"/>
    <cellStyle name="Titulo 24 2 9 2" xfId="28034" xr:uid="{922EB9E0-C593-4910-ACE3-CDA2DC8DF8B5}"/>
    <cellStyle name="Titulo 24 2 9 3" xfId="34034" xr:uid="{828C7000-BC3C-4EBD-89BC-606E0113E214}"/>
    <cellStyle name="Titulo 24 20" xfId="22477" xr:uid="{6D34962E-714C-4E9B-8926-57E1FFE242EA}"/>
    <cellStyle name="Titulo 24 21" xfId="25455" xr:uid="{D651802F-7324-4DEE-8C95-15ABC426E2C1}"/>
    <cellStyle name="Titulo 24 21 2" xfId="18846" xr:uid="{743742D5-4B10-4672-9C31-57BD1BEF4EF8}"/>
    <cellStyle name="Titulo 24 21 3" xfId="36766" xr:uid="{EFFB0162-B894-4BA1-BC9E-DF124455E17D}"/>
    <cellStyle name="Titulo 24 22" xfId="27397" xr:uid="{232C97E8-9D18-4D69-B82B-35A7814DD609}"/>
    <cellStyle name="Titulo 24 22 2" xfId="29754" xr:uid="{A7E15A57-3379-41CF-94DD-C362C1AD14CC}"/>
    <cellStyle name="Titulo 24 22 2 2" xfId="38409" xr:uid="{6B90E50F-5A00-4389-BBEF-C7ACD573ADFB}"/>
    <cellStyle name="Titulo 24 23" xfId="23308" xr:uid="{1E574FBD-CBA3-45E5-BE2F-6D822DB7C848}"/>
    <cellStyle name="Titulo 24 24" xfId="19289" xr:uid="{D001ECBD-5484-4D78-AFBC-A4601FBC0117}"/>
    <cellStyle name="Titulo 24 25" xfId="18397" xr:uid="{19B03D1D-E401-416D-BA0C-89E0679C7D8B}"/>
    <cellStyle name="Titulo 24 26" xfId="29886" xr:uid="{6F9D35BF-1AE0-4CB1-8A79-F1B01F8D2F73}"/>
    <cellStyle name="Titulo 24 3" xfId="13572" xr:uid="{AC226079-4C2E-44CC-B0D3-113DE4B0DBFA}"/>
    <cellStyle name="Titulo 24 4" xfId="15766" xr:uid="{C05C0906-E58D-4125-B3B7-95E3E8E384DC}"/>
    <cellStyle name="Titulo 24 4 2" xfId="18593" xr:uid="{4EFE4FFA-19FF-43E5-B4C6-BE5F63D90E96}"/>
    <cellStyle name="Titulo 24 4 3" xfId="32738" xr:uid="{BB78051B-5D65-48DD-BD5D-54E50AFD41E4}"/>
    <cellStyle name="Titulo 24 5" xfId="16626" xr:uid="{B3BDE35A-6BED-41DC-9309-D298BCBA6779}"/>
    <cellStyle name="Titulo 24 5 2" xfId="20049" xr:uid="{E30C1803-3DED-40AE-862A-CF1A0D742A83}"/>
    <cellStyle name="Titulo 24 5 3" xfId="33595" xr:uid="{3C577F05-6BCE-495C-8F9B-77E75B65F041}"/>
    <cellStyle name="Titulo 24 6" xfId="15861" xr:uid="{198F8B50-4FE9-4E57-818F-97B45032A6E5}"/>
    <cellStyle name="Titulo 24 6 2" xfId="23532" xr:uid="{79293B66-0C19-46D9-9942-E999035E61F7}"/>
    <cellStyle name="Titulo 24 6 3" xfId="32833" xr:uid="{E2E79CDC-9222-4914-81CC-483516966A0E}"/>
    <cellStyle name="Titulo 24 7" xfId="16745" xr:uid="{C989B85F-527A-4E3B-B8DB-3BD48ECBC83F}"/>
    <cellStyle name="Titulo 24 7 2" xfId="27714" xr:uid="{8881CA97-34EB-45AC-9FDF-0DC01845988C}"/>
    <cellStyle name="Titulo 24 7 3" xfId="33714" xr:uid="{AEBA71D4-28E3-488C-96BF-6D297717ED63}"/>
    <cellStyle name="Titulo 24 8" xfId="16010" xr:uid="{72268509-617A-491D-AD8D-684F91283DB5}"/>
    <cellStyle name="Titulo 24 8 2" xfId="19913" xr:uid="{859523A8-E708-492C-819F-E12654372EBC}"/>
    <cellStyle name="Titulo 24 8 3" xfId="32982" xr:uid="{7AB1BF36-C661-4615-A347-D079CB2B760F}"/>
    <cellStyle name="Titulo 24 9" xfId="16898" xr:uid="{7C0D2520-7F89-43C2-858E-AEE1969920CD}"/>
    <cellStyle name="Titulo 24 9 2" xfId="27867" xr:uid="{DBCA2747-E847-416C-B24E-2D64CDC954D2}"/>
    <cellStyle name="Titulo 24 9 3" xfId="33867" xr:uid="{8087D163-2B5A-487B-A16E-ED4D75E79CC6}"/>
    <cellStyle name="Titulo 25" xfId="8177" xr:uid="{00BC6196-7F65-45DF-9C16-8BACB9098251}"/>
    <cellStyle name="Título 25" xfId="6461" xr:uid="{0677C3EC-C1DD-4C5B-B1E7-8001F5C97167}"/>
    <cellStyle name="Titulo 25 10" xfId="16190" xr:uid="{ABB8AFBC-A37D-4A64-8900-0363623E1BA9}"/>
    <cellStyle name="Titulo 25 10 2" xfId="20388" xr:uid="{CD03ECCD-DBD2-42C8-82E1-EA177BAA2109}"/>
    <cellStyle name="Titulo 25 10 3" xfId="33162" xr:uid="{4F032F1E-0111-4419-B0A1-3F76D97F1D0A}"/>
    <cellStyle name="Titulo 25 11" xfId="17069" xr:uid="{A6E97BA5-A3BE-4228-B5A9-BC7CE3D0F2D8}"/>
    <cellStyle name="Titulo 25 11 2" xfId="28038" xr:uid="{5C0A112B-7BFD-4BF0-8B40-0552C94327F0}"/>
    <cellStyle name="Titulo 25 11 3" xfId="34038" xr:uid="{93744AB1-C947-4542-BAFF-69BA6FEEE08B}"/>
    <cellStyle name="Titulo 25 12" xfId="16347" xr:uid="{6B724D89-04C7-4097-8E96-187160AD00F1}"/>
    <cellStyle name="Titulo 25 12 2" xfId="20066" xr:uid="{AE17C662-5E17-4CD2-B84F-0BF9895A42DD}"/>
    <cellStyle name="Titulo 25 12 3" xfId="33319" xr:uid="{BA337023-592A-4335-A5F4-2EA1A6305B10}"/>
    <cellStyle name="Titulo 25 13" xfId="17192" xr:uid="{AE432292-9A93-4D07-817D-8A9786570103}"/>
    <cellStyle name="Titulo 25 13 2" xfId="28161" xr:uid="{6431347F-C8C3-474E-91B7-1CB3F0292206}"/>
    <cellStyle name="Titulo 25 13 3" xfId="34161" xr:uid="{AD8A73BB-79BB-40CA-AD5A-C894A3400E56}"/>
    <cellStyle name="Titulo 25 14" xfId="16472" xr:uid="{8035F67C-C638-4462-97BE-C853E34258E5}"/>
    <cellStyle name="Titulo 25 14 2" xfId="19317" xr:uid="{5DBC5B7A-FC33-40EC-B722-976821D406FE}"/>
    <cellStyle name="Titulo 25 14 3" xfId="33442" xr:uid="{C9E1C260-0A47-4BBC-81C1-A3A73FB86F6C}"/>
    <cellStyle name="Titulo 25 15" xfId="17314" xr:uid="{1BBCCD10-2DA3-415D-90D0-508431356261}"/>
    <cellStyle name="Titulo 25 15 2" xfId="28283" xr:uid="{294FD37A-22F0-442B-AD42-9CEAC5916EAC}"/>
    <cellStyle name="Titulo 25 15 3" xfId="34283" xr:uid="{CA3491B1-0691-4CB4-9C51-81FDEE3F4DFA}"/>
    <cellStyle name="Titulo 25 16" xfId="18089" xr:uid="{6FA5003C-42D2-42D9-9FC7-BE4E46030A54}"/>
    <cellStyle name="Titulo 25 16 2" xfId="29007" xr:uid="{A70A2996-DC17-44FD-A5E7-7580C034AD48}"/>
    <cellStyle name="Titulo 25 16 3" xfId="35012" xr:uid="{88A7A412-0C97-4F33-8AE8-7DFDAAB0D62A}"/>
    <cellStyle name="Titulo 25 17" xfId="17780" xr:uid="{611F1DBB-0FEE-478B-BB06-3DF713A83567}"/>
    <cellStyle name="Titulo 25 17 2" xfId="28749" xr:uid="{C6A1590A-8840-40A2-9679-39CC0920EA2B}"/>
    <cellStyle name="Titulo 25 17 3" xfId="34749" xr:uid="{1F93566F-255D-444E-99EC-EFEEB2F56FE6}"/>
    <cellStyle name="Titulo 25 18" xfId="22334" xr:uid="{BB374CC4-EC9B-4103-A792-F7598855855F}"/>
    <cellStyle name="Titulo 25 19" xfId="23162" xr:uid="{37224E1F-BF24-4ED9-BAAF-352F8D5B2A65}"/>
    <cellStyle name="Titulo 25 2" xfId="9341" xr:uid="{2D3875C9-33D0-4141-B9F7-5B09210F681E}"/>
    <cellStyle name="Título 25 2" xfId="13575" xr:uid="{1AFA5F65-1E02-4456-804F-B6E5CC72EA82}"/>
    <cellStyle name="Titulo 25 2 10" xfId="16348" xr:uid="{69BC451D-4C5D-408F-AB2B-5D44E050BD63}"/>
    <cellStyle name="Titulo 25 2 10 2" xfId="21256" xr:uid="{4A87ABD0-472A-450F-8599-5F2CBE3B0C0E}"/>
    <cellStyle name="Titulo 25 2 10 3" xfId="33320" xr:uid="{76CD1048-CA86-47E8-A71A-B13CE64DCC2B}"/>
    <cellStyle name="Titulo 25 2 11" xfId="17197" xr:uid="{1C97EFAD-3C60-4298-8C6C-390B1F00EA62}"/>
    <cellStyle name="Titulo 25 2 11 2" xfId="28166" xr:uid="{B0B93E42-0E4C-4C24-9D7B-79A9E383FEF8}"/>
    <cellStyle name="Titulo 25 2 11 3" xfId="34166" xr:uid="{EC6B3949-1BF9-4C79-A31E-074658959F11}"/>
    <cellStyle name="Titulo 25 2 12" xfId="16474" xr:uid="{3DEBF912-BAD8-4B64-887E-F5010688A5F4}"/>
    <cellStyle name="Titulo 25 2 12 2" xfId="20409" xr:uid="{FD356C77-9E40-4BD2-B045-378D14ED32D0}"/>
    <cellStyle name="Titulo 25 2 12 3" xfId="33443" xr:uid="{A95B9253-08B1-4FFD-8711-9BAD586D56A6}"/>
    <cellStyle name="Titulo 25 2 13" xfId="17317" xr:uid="{9EA16514-D211-4F68-9040-90BCD8EB5255}"/>
    <cellStyle name="Titulo 25 2 13 2" xfId="28286" xr:uid="{7E8BAE19-3D71-4FFA-9018-F8CCB62C8309}"/>
    <cellStyle name="Titulo 25 2 13 3" xfId="34286" xr:uid="{1F1F40BC-6380-4D84-A626-591265C29FA5}"/>
    <cellStyle name="Titulo 25 2 14" xfId="18090" xr:uid="{F34DA2F9-AE90-4FAD-9EA8-9A17F7F43C7E}"/>
    <cellStyle name="Titulo 25 2 14 2" xfId="29008" xr:uid="{E51D50B4-FCB6-46AB-969A-21FE7243F5D9}"/>
    <cellStyle name="Titulo 25 2 14 3" xfId="35013" xr:uid="{CB287DA2-B425-4FFD-AE41-002F4898E43E}"/>
    <cellStyle name="Titulo 25 2 15" xfId="17779" xr:uid="{024D2FFF-D2F7-4E17-BDF3-CEEEA49E0D19}"/>
    <cellStyle name="Titulo 25 2 15 2" xfId="28748" xr:uid="{A898839F-8584-4A7D-A40C-88A5458A2D65}"/>
    <cellStyle name="Titulo 25 2 15 3" xfId="34748" xr:uid="{D25077D9-B89B-4DE4-AEBA-33787DE20F1D}"/>
    <cellStyle name="Titulo 25 2 16" xfId="21190" xr:uid="{3C1A8944-C9A4-4A8D-95B0-6F4D44049587}"/>
    <cellStyle name="Titulo 25 2 16 2" xfId="36002" xr:uid="{C4B073A3-3CAB-4995-9B56-EACB1EC27D87}"/>
    <cellStyle name="Titulo 25 2 2" xfId="15771" xr:uid="{F5B50CE6-579E-4552-9A8E-F578088EC637}"/>
    <cellStyle name="Titulo 25 2 2 2" xfId="21233" xr:uid="{3F424F9E-93C7-4F1B-8027-76BC119D8F92}"/>
    <cellStyle name="Titulo 25 2 2 3" xfId="32743" xr:uid="{F669B364-EC58-4EC9-942E-07B9197A3B39}"/>
    <cellStyle name="Titulo 25 2 3" xfId="16632" xr:uid="{47D7395B-A30A-4679-AD5B-ABA9BFA6725A}"/>
    <cellStyle name="Titulo 25 2 3 2" xfId="19320" xr:uid="{92441E43-C88B-49A6-A6E6-B5DEE398E90C}"/>
    <cellStyle name="Titulo 25 2 3 3" xfId="33601" xr:uid="{0A34CC20-0896-48F7-9C44-E696A7E48E58}"/>
    <cellStyle name="Titulo 25 2 4" xfId="15870" xr:uid="{E6D576E2-D53C-466F-9A1A-75BA78BB3508}"/>
    <cellStyle name="Titulo 25 2 4 2" xfId="18609" xr:uid="{1D711299-0A3C-4FEC-872D-7BF54A846D60}"/>
    <cellStyle name="Titulo 25 2 4 3" xfId="32842" xr:uid="{6BAB4410-E7D7-434D-9110-0BA26BC14E6F}"/>
    <cellStyle name="Titulo 25 2 5" xfId="16752" xr:uid="{AFC611E5-83A7-4A63-BED2-7D4E8CAE8ED8}"/>
    <cellStyle name="Titulo 25 2 5 2" xfId="27721" xr:uid="{7EE98312-63BE-4B0C-A62D-FA7723991D21}"/>
    <cellStyle name="Titulo 25 2 5 3" xfId="33721" xr:uid="{E21E3DEF-35AB-44BB-BC45-98AE1A9929DB}"/>
    <cellStyle name="Titulo 25 2 6" xfId="16019" xr:uid="{D3C0F898-D2FE-4C98-829D-09DF3292ACBA}"/>
    <cellStyle name="Titulo 25 2 6 2" xfId="22134" xr:uid="{DE8102FE-A4EF-4B1A-9743-BA2B9F98FF24}"/>
    <cellStyle name="Titulo 25 2 6 3" xfId="32991" xr:uid="{D8C1B748-33FB-4943-AD48-9F281AAFA1CD}"/>
    <cellStyle name="Titulo 25 2 7" xfId="16907" xr:uid="{954FB75B-2E78-4F74-BB6C-C3B3E4D64D2A}"/>
    <cellStyle name="Titulo 25 2 7 2" xfId="27876" xr:uid="{E9D43FFC-4F8E-4B28-81BC-E74433AEA601}"/>
    <cellStyle name="Titulo 25 2 7 3" xfId="33876" xr:uid="{CF235669-66C4-4C0D-834A-1BF81C9A3932}"/>
    <cellStyle name="Titulo 25 2 8" xfId="16192" xr:uid="{F0F4DE9D-00E4-434C-AE74-E801FF4F8848}"/>
    <cellStyle name="Titulo 25 2 8 2" xfId="19928" xr:uid="{AA491E96-8463-49C9-803C-2AA0E5C708DC}"/>
    <cellStyle name="Titulo 25 2 8 3" xfId="33164" xr:uid="{F4BB4BA4-C249-40B1-A610-3FC9FF0909EB}"/>
    <cellStyle name="Titulo 25 2 9" xfId="17070" xr:uid="{25CA4695-19A3-4800-9381-8B27A6906795}"/>
    <cellStyle name="Titulo 25 2 9 2" xfId="28039" xr:uid="{F3E32385-ED70-4B82-92BA-2B7F000586C5}"/>
    <cellStyle name="Titulo 25 2 9 3" xfId="34039" xr:uid="{A2296375-3917-4CBE-8CFF-4195138D07BE}"/>
    <cellStyle name="Titulo 25 20" xfId="22478" xr:uid="{1BA26F35-4C53-4111-A01A-0CDA846F95A5}"/>
    <cellStyle name="Titulo 25 21" xfId="25565" xr:uid="{81E086F3-5B88-40D5-8781-349495959E2C}"/>
    <cellStyle name="Titulo 25 21 2" xfId="20072" xr:uid="{DEA93937-9B39-4623-A146-CC5C4346459B}"/>
    <cellStyle name="Titulo 25 21 3" xfId="36837" xr:uid="{ECE4C4B0-066A-47A7-8CAA-25897AD59021}"/>
    <cellStyle name="Titulo 25 22" xfId="27387" xr:uid="{1B45BFDC-5106-4E5D-B159-4B13C24E3677}"/>
    <cellStyle name="Titulo 25 22 2" xfId="29745" xr:uid="{053CBBB5-A6E2-422A-9F81-6F7937B2CB2D}"/>
    <cellStyle name="Titulo 25 22 2 2" xfId="38400" xr:uid="{529D25A9-DC8E-4E5C-AA2A-BD56028C2D77}"/>
    <cellStyle name="Titulo 25 23" xfId="19211" xr:uid="{D34C2DCB-FE42-46F1-846C-B1824B5EFC1C}"/>
    <cellStyle name="Titulo 25 24" xfId="18326" xr:uid="{BEC3F04B-EA70-43F5-9DD4-5677FBE0053D}"/>
    <cellStyle name="Titulo 25 25" xfId="26754" xr:uid="{94966872-A9E5-4DF8-8C54-76B1AAB07E14}"/>
    <cellStyle name="Titulo 25 26" xfId="29946" xr:uid="{41ADBA20-1E1C-4D92-BB78-1B2F89144C18}"/>
    <cellStyle name="Titulo 25 3" xfId="13574" xr:uid="{76BF1BB2-DD67-48A8-A4CF-E9891D81A18A}"/>
    <cellStyle name="Titulo 25 4" xfId="15769" xr:uid="{3ED2CC1A-D521-4006-BE92-D49648B2AC1B}"/>
    <cellStyle name="Titulo 25 4 2" xfId="19973" xr:uid="{84F80B12-A0AD-474F-B5A0-55A051828648}"/>
    <cellStyle name="Titulo 25 4 3" xfId="32741" xr:uid="{592CF7FB-C568-40CC-9070-3966A836160A}"/>
    <cellStyle name="Titulo 25 5" xfId="16631" xr:uid="{D7C629A5-3FAC-4811-8A70-FBAF921240DF}"/>
    <cellStyle name="Titulo 25 5 2" xfId="20991" xr:uid="{5801E972-6233-4A31-A011-623EF016CFE1}"/>
    <cellStyle name="Titulo 25 5 3" xfId="33600" xr:uid="{18C721BC-0615-480A-823B-261488CF2FB6}"/>
    <cellStyle name="Titulo 25 6" xfId="15868" xr:uid="{126CA21B-C59D-452E-8AB0-D8E88EF031D4}"/>
    <cellStyle name="Titulo 25 6 2" xfId="20000" xr:uid="{5A0B2F2A-F7A7-46D9-AAD1-E4CD48E88C1B}"/>
    <cellStyle name="Titulo 25 6 3" xfId="32840" xr:uid="{061B86AB-0F07-47CE-A747-B70DC6C3C823}"/>
    <cellStyle name="Titulo 25 7" xfId="16750" xr:uid="{F13FE85E-4C38-42B5-980E-1ADA89E0408A}"/>
    <cellStyle name="Titulo 25 7 2" xfId="27719" xr:uid="{78274744-AF48-4E51-A028-33802849C5FD}"/>
    <cellStyle name="Titulo 25 7 3" xfId="33719" xr:uid="{8DEB0C37-B27D-4F8D-B950-8BF60975C980}"/>
    <cellStyle name="Titulo 25 8" xfId="16016" xr:uid="{6CFD585F-B642-44C8-9CF9-9621F224CC06}"/>
    <cellStyle name="Titulo 25 8 2" xfId="19526" xr:uid="{FD8D466F-B76C-4C3F-8F69-30CFFB3653E7}"/>
    <cellStyle name="Titulo 25 8 3" xfId="32988" xr:uid="{92863745-8AEE-4C7C-9B17-55E4257B5D4A}"/>
    <cellStyle name="Titulo 25 9" xfId="16906" xr:uid="{5671C6D3-9198-4075-836B-4166F56AA485}"/>
    <cellStyle name="Titulo 25 9 2" xfId="27875" xr:uid="{AFCF7CCC-9EB9-460B-83D3-9770DE80BC47}"/>
    <cellStyle name="Titulo 25 9 3" xfId="33875" xr:uid="{399833C6-1C61-41C6-849B-4D4248DA43CB}"/>
    <cellStyle name="Titulo 26" xfId="8013" xr:uid="{05E07205-0696-4A90-AB6B-7798434982A6}"/>
    <cellStyle name="Título 26" xfId="6462" xr:uid="{CAE8F82B-40E4-4063-98AD-BEA9BAB84D46}"/>
    <cellStyle name="Titulo 26 10" xfId="16194" xr:uid="{076D57E0-1265-4B0D-A46B-C961154CEBFB}"/>
    <cellStyle name="Titulo 26 10 2" xfId="18365" xr:uid="{DE886FF3-800B-499C-B35E-0D94525E8C8C}"/>
    <cellStyle name="Titulo 26 10 3" xfId="33166" xr:uid="{745D2382-4065-468B-A3F8-2F89555899B7}"/>
    <cellStyle name="Titulo 26 11" xfId="17072" xr:uid="{C2A65D44-5D6C-422C-9730-F05D247C96C0}"/>
    <cellStyle name="Titulo 26 11 2" xfId="28041" xr:uid="{C1033B64-41CA-462F-90E4-32F1636F42A7}"/>
    <cellStyle name="Titulo 26 11 3" xfId="34041" xr:uid="{3298BD41-D554-4E0D-8307-3D5E89505EA8}"/>
    <cellStyle name="Titulo 26 12" xfId="16350" xr:uid="{47EA9067-79F4-4F9F-9E8B-4882570BB9D5}"/>
    <cellStyle name="Titulo 26 12 2" xfId="22617" xr:uid="{BC85BCC4-5E36-4014-8824-1AE17FED27B3}"/>
    <cellStyle name="Titulo 26 12 3" xfId="33322" xr:uid="{80CFC68C-8A3B-47D8-834C-6E50E227A321}"/>
    <cellStyle name="Titulo 26 13" xfId="17207" xr:uid="{37D1ACCA-2919-4CEE-B67D-FACE128CE532}"/>
    <cellStyle name="Titulo 26 13 2" xfId="28176" xr:uid="{879A249C-55F5-46B3-A5A8-3E01888A6545}"/>
    <cellStyle name="Titulo 26 13 3" xfId="34176" xr:uid="{C8FF02C3-1713-40E0-A3CC-F638D4B3D28B}"/>
    <cellStyle name="Titulo 26 14" xfId="16475" xr:uid="{CF1C7525-B636-4C9A-AEDC-35CB8B2FC428}"/>
    <cellStyle name="Titulo 26 14 2" xfId="23583" xr:uid="{AE2A4AB9-7C4A-48F0-B0D2-4AA3D1D02F13}"/>
    <cellStyle name="Titulo 26 14 3" xfId="33444" xr:uid="{AF1CC89B-52E5-4502-B0A2-EBF986B184B4}"/>
    <cellStyle name="Titulo 26 15" xfId="17322" xr:uid="{AAA15AA5-00AC-4640-BFA4-0512E8FD0FFD}"/>
    <cellStyle name="Titulo 26 15 2" xfId="28291" xr:uid="{E2D933AB-5B2A-4FD2-AE4A-04A1649B64BF}"/>
    <cellStyle name="Titulo 26 15 3" xfId="34291" xr:uid="{4F61F759-57BF-4F13-A91E-4CA28C37629E}"/>
    <cellStyle name="Titulo 26 16" xfId="18091" xr:uid="{43FA3A52-73E1-4D19-BD78-C8B4D1AD2416}"/>
    <cellStyle name="Titulo 26 16 2" xfId="29009" xr:uid="{24C7EFD3-7237-48B5-AC68-31621DE70519}"/>
    <cellStyle name="Titulo 26 16 3" xfId="35014" xr:uid="{44077699-0107-4D92-A442-0CD97813C69A}"/>
    <cellStyle name="Titulo 26 17" xfId="17778" xr:uid="{A33E28AB-2002-4CFC-846C-62238C120EFD}"/>
    <cellStyle name="Titulo 26 17 2" xfId="28747" xr:uid="{E9693CE1-CD91-4AC9-A7ED-EDED61568076}"/>
    <cellStyle name="Titulo 26 17 3" xfId="34747" xr:uid="{81085141-37E4-49B7-9B4B-FF623F0E8ACE}"/>
    <cellStyle name="Titulo 26 18" xfId="22335" xr:uid="{F3409EB5-D6C3-464C-B193-D60D6DEB894E}"/>
    <cellStyle name="Titulo 26 19" xfId="23163" xr:uid="{E322807B-B4C1-4D90-B407-EF492333DE58}"/>
    <cellStyle name="Titulo 26 2" xfId="8421" xr:uid="{1C347094-8DBF-4822-9EA7-AA79DC616919}"/>
    <cellStyle name="Título 26 2" xfId="13577" xr:uid="{E3E5CC41-6F27-42BC-B919-3B3FC48DC9BC}"/>
    <cellStyle name="Titulo 26 2 10" xfId="16351" xr:uid="{546B3A77-21C3-45A0-80BA-F4321EAA6C2F}"/>
    <cellStyle name="Titulo 26 2 10 2" xfId="18370" xr:uid="{39876758-78C1-41F1-BEFA-2BBA7D1B393E}"/>
    <cellStyle name="Titulo 26 2 10 3" xfId="33323" xr:uid="{3BD2050B-A099-46EE-A8A3-8A46F49BA563}"/>
    <cellStyle name="Titulo 26 2 11" xfId="17209" xr:uid="{953722F9-60CA-4CCE-B810-02803414B023}"/>
    <cellStyle name="Titulo 26 2 11 2" xfId="28178" xr:uid="{9EFAA6F3-E0E4-4BA4-8350-3C8BA10BD7D2}"/>
    <cellStyle name="Titulo 26 2 11 3" xfId="34178" xr:uid="{0D7D542C-1C6E-4FFA-9965-FA70F6048895}"/>
    <cellStyle name="Titulo 26 2 12" xfId="16476" xr:uid="{F4EF6D81-5452-4467-80E8-40AFE99ABAC8}"/>
    <cellStyle name="Titulo 26 2 12 2" xfId="23585" xr:uid="{08577B4E-5CE4-49E8-B777-B5FB20B0C561}"/>
    <cellStyle name="Titulo 26 2 12 3" xfId="33445" xr:uid="{5CCE599F-01B2-470D-BF89-CDD0F61036AE}"/>
    <cellStyle name="Titulo 26 2 13" xfId="17324" xr:uid="{02229044-6D93-4259-9D8A-D1223EC35D8B}"/>
    <cellStyle name="Titulo 26 2 13 2" xfId="28293" xr:uid="{D088AB15-86B7-4A39-98E5-C3107E30C5C7}"/>
    <cellStyle name="Titulo 26 2 13 3" xfId="34293" xr:uid="{A6D1A52D-76D3-4739-B41E-8425D907F427}"/>
    <cellStyle name="Titulo 26 2 14" xfId="18092" xr:uid="{B0FF7884-92E2-48B1-91B1-E4A21B897607}"/>
    <cellStyle name="Titulo 26 2 14 2" xfId="29010" xr:uid="{744C0310-79EE-4A19-88AE-0D34B96C388E}"/>
    <cellStyle name="Titulo 26 2 14 3" xfId="35015" xr:uid="{2ED4BA76-7136-4BA0-AC0C-4C3BBF6B7346}"/>
    <cellStyle name="Titulo 26 2 15" xfId="17777" xr:uid="{4D3290BB-085B-4403-98CF-AF62FC498BDF}"/>
    <cellStyle name="Titulo 26 2 15 2" xfId="28746" xr:uid="{B2661A45-45C6-4C79-9DBB-2255F2DA6115}"/>
    <cellStyle name="Titulo 26 2 15 3" xfId="34746" xr:uid="{7CAC0224-C6DC-4B79-A4BE-42FCF7B6AE77}"/>
    <cellStyle name="Titulo 26 2 16" xfId="26833" xr:uid="{71279921-B8A7-4C47-A00B-A94D14E11AA3}"/>
    <cellStyle name="Titulo 26 2 16 2" xfId="37622" xr:uid="{B4498694-2247-4806-9943-3D8727D75C2A}"/>
    <cellStyle name="Titulo 26 2 2" xfId="15775" xr:uid="{09E10F7B-917F-4A95-8DAF-778EFA7388A8}"/>
    <cellStyle name="Titulo 26 2 2 2" xfId="19694" xr:uid="{A1E2E0BC-83F1-4D07-91C5-AAE119FF202A}"/>
    <cellStyle name="Titulo 26 2 2 3" xfId="32747" xr:uid="{13390371-6414-412C-9E11-1585561F40D8}"/>
    <cellStyle name="Titulo 26 2 3" xfId="16637" xr:uid="{04697A8A-96F4-4162-8C16-6910A408B9FA}"/>
    <cellStyle name="Titulo 26 2 3 2" xfId="19319" xr:uid="{85761189-947E-4825-969C-494FEE382B3B}"/>
    <cellStyle name="Titulo 26 2 3 3" xfId="33606" xr:uid="{2756E9E9-9A14-4F35-8154-B199046EFB67}"/>
    <cellStyle name="Titulo 26 2 4" xfId="15877" xr:uid="{4AD15F41-557B-454B-9869-EB4CA85D8064}"/>
    <cellStyle name="Titulo 26 2 4 2" xfId="22535" xr:uid="{335C37D3-2853-4945-A3B2-79E2637D8EB5}"/>
    <cellStyle name="Titulo 26 2 4 3" xfId="32849" xr:uid="{FE6D0723-73B9-4661-A798-6236862491D7}"/>
    <cellStyle name="Titulo 26 2 5" xfId="16756" xr:uid="{EBFE08CC-0598-4857-BC13-0902DE4271A6}"/>
    <cellStyle name="Titulo 26 2 5 2" xfId="27725" xr:uid="{CB0B0DD6-ECD7-4F56-8175-3C8AD2A3A56A}"/>
    <cellStyle name="Titulo 26 2 5 3" xfId="33725" xr:uid="{83B70921-149D-473C-B356-3A3A826D26B4}"/>
    <cellStyle name="Titulo 26 2 6" xfId="16028" xr:uid="{1E51E045-D54E-49FD-8F82-F4014E979106}"/>
    <cellStyle name="Titulo 26 2 6 2" xfId="21400" xr:uid="{E145D043-90D3-4B51-B6DA-1EA4AFF3FB6A}"/>
    <cellStyle name="Titulo 26 2 6 3" xfId="33000" xr:uid="{F74B9D3A-351F-4A64-90F7-6E386CB03095}"/>
    <cellStyle name="Titulo 26 2 7" xfId="16912" xr:uid="{0901D464-28EE-44E5-BF4D-4244D4991283}"/>
    <cellStyle name="Titulo 26 2 7 2" xfId="27881" xr:uid="{0C90BA23-DA89-421A-9495-628535BDCF15}"/>
    <cellStyle name="Titulo 26 2 7 3" xfId="33881" xr:uid="{359DA25D-6170-43AF-9DA3-596F95E06BCA}"/>
    <cellStyle name="Titulo 26 2 8" xfId="16196" xr:uid="{365EDF5C-CBEF-4817-AC91-1D57D727D037}"/>
    <cellStyle name="Titulo 26 2 8 2" xfId="18383" xr:uid="{5F43C796-28AA-47A1-88E7-088C9214819A}"/>
    <cellStyle name="Titulo 26 2 8 3" xfId="33168" xr:uid="{CE058094-AEDC-465A-9513-5059B42EA8A5}"/>
    <cellStyle name="Titulo 26 2 9" xfId="17073" xr:uid="{8AE8BBC3-70E8-4460-A542-D543929505F9}"/>
    <cellStyle name="Titulo 26 2 9 2" xfId="28042" xr:uid="{82596DC8-60D0-4F22-AFE9-91FEA85806CC}"/>
    <cellStyle name="Titulo 26 2 9 3" xfId="34042" xr:uid="{86BE267D-281E-4A64-88BC-85D580F3010E}"/>
    <cellStyle name="Titulo 26 20" xfId="19872" xr:uid="{EA8A1CE0-1B57-491C-B47B-69D606D2ECA3}"/>
    <cellStyle name="Titulo 26 21" xfId="25456" xr:uid="{B20DBFA1-A347-499E-B197-FE41A50617E0}"/>
    <cellStyle name="Titulo 26 21 2" xfId="19367" xr:uid="{0C560BB8-8B33-47F8-B5E2-3454914D8859}"/>
    <cellStyle name="Titulo 26 21 3" xfId="36767" xr:uid="{7C63B909-26B1-4BB0-9FB7-771E73261DA3}"/>
    <cellStyle name="Titulo 26 22" xfId="24040" xr:uid="{C2814D71-7DC3-4F19-9459-C25D7E3655F9}"/>
    <cellStyle name="Titulo 26 22 2" xfId="21958" xr:uid="{8323092D-21ED-401A-AFCD-562FC58FC8AF}"/>
    <cellStyle name="Titulo 26 22 2 2" xfId="36195" xr:uid="{3CC25D40-04BB-4B20-AFAB-963CB6BAAF6F}"/>
    <cellStyle name="Titulo 26 23" xfId="18872" xr:uid="{7FA91519-F730-4E17-A00D-982025B900A1}"/>
    <cellStyle name="Titulo 26 24" xfId="26316" xr:uid="{FAA8F742-864D-4AA1-8D8D-C76171899BBA}"/>
    <cellStyle name="Titulo 26 25" xfId="19478" xr:uid="{064DFF79-3872-490A-A049-E3BDA04064F9}"/>
    <cellStyle name="Titulo 26 26" xfId="29887" xr:uid="{3ECFFB7D-73BA-48EA-8F98-B00C03685AC6}"/>
    <cellStyle name="Titulo 26 3" xfId="13576" xr:uid="{7478D738-D6B7-4E76-8CEF-80EAE4D28C76}"/>
    <cellStyle name="Titulo 26 4" xfId="15774" xr:uid="{27D13169-F3C9-4BEA-B53B-B6D280FE3659}"/>
    <cellStyle name="Titulo 26 4 2" xfId="23525" xr:uid="{4652E4E4-6491-443B-80BA-DBBC4DF08FAA}"/>
    <cellStyle name="Titulo 26 4 3" xfId="32746" xr:uid="{6D527970-C758-4D01-B440-E743EFD75983}"/>
    <cellStyle name="Titulo 26 5" xfId="16635" xr:uid="{75A7B8E8-3E15-4647-BD3E-6F4F8D4C9D72}"/>
    <cellStyle name="Titulo 26 5 2" xfId="18481" xr:uid="{5AE41300-5AC2-413F-882A-8D0DDE5815D0}"/>
    <cellStyle name="Titulo 26 5 3" xfId="33604" xr:uid="{864DA252-711F-41EC-B624-530AE09C0571}"/>
    <cellStyle name="Titulo 26 6" xfId="15875" xr:uid="{4817720C-8B00-4DD8-9516-8828C38DFDD1}"/>
    <cellStyle name="Titulo 26 6 2" xfId="20726" xr:uid="{743DEB04-F40C-4027-A613-98D59C018978}"/>
    <cellStyle name="Titulo 26 6 3" xfId="32847" xr:uid="{2C361F2E-380F-4822-843E-8344A082900D}"/>
    <cellStyle name="Titulo 26 7" xfId="16755" xr:uid="{211AC293-9792-4FC7-A127-3711F0BA6191}"/>
    <cellStyle name="Titulo 26 7 2" xfId="27724" xr:uid="{94DB5DBE-0077-4A41-91B7-2E7B04B4B0CE}"/>
    <cellStyle name="Titulo 26 7 3" xfId="33724" xr:uid="{215ED783-4518-4AB5-9CF6-ADAD38817BF9}"/>
    <cellStyle name="Titulo 26 8" xfId="16024" xr:uid="{65BCDECE-65D2-44F0-8031-C367325E5848}"/>
    <cellStyle name="Titulo 26 8 2" xfId="23599" xr:uid="{63C7FCB5-D459-42A6-8546-0160D90B5A68}"/>
    <cellStyle name="Titulo 26 8 3" xfId="32996" xr:uid="{03F34935-1362-46D7-8E97-6551AB0B5FCB}"/>
    <cellStyle name="Titulo 26 9" xfId="16910" xr:uid="{22BF8DBE-8D55-4AE6-9E5A-285270D1D61B}"/>
    <cellStyle name="Titulo 26 9 2" xfId="27879" xr:uid="{060FCC4C-EB71-46C3-83FB-61542A6A8834}"/>
    <cellStyle name="Titulo 26 9 3" xfId="33879" xr:uid="{52C8DB39-8B09-4AE6-A3D3-4AB3363866DE}"/>
    <cellStyle name="Titulo 27" xfId="8173" xr:uid="{1C2015AD-8F08-4EC3-9FD8-E8B5FEDF6B1A}"/>
    <cellStyle name="Título 27" xfId="6463" xr:uid="{3C038968-C39E-4FEF-BB09-D3BB29EA534F}"/>
    <cellStyle name="Titulo 27 10" xfId="16199" xr:uid="{EE0EFB99-6469-4227-805A-B746CFD23797}"/>
    <cellStyle name="Titulo 27 10 2" xfId="18245" xr:uid="{1BD2E22A-2050-410A-9D61-5106DEF8327A}"/>
    <cellStyle name="Titulo 27 10 3" xfId="33171" xr:uid="{1EF27137-9EC8-4BF7-888F-DAC4747DC13D}"/>
    <cellStyle name="Titulo 27 11" xfId="17076" xr:uid="{5D94F36A-C2A6-4012-B6AF-A34D1427D3C3}"/>
    <cellStyle name="Titulo 27 11 2" xfId="28045" xr:uid="{6902005F-8661-4521-87FA-CDB551DD0E57}"/>
    <cellStyle name="Titulo 27 11 3" xfId="34045" xr:uid="{712282BC-EE2A-4ECB-90B4-9519AFCF2FC3}"/>
    <cellStyle name="Titulo 27 12" xfId="16352" xr:uid="{49B6A301-0BB0-4346-B9C9-D5C2DBAFD3C7}"/>
    <cellStyle name="Titulo 27 12 2" xfId="21253" xr:uid="{83D30D1A-A888-4E5F-B6E5-21DFDD836C05}"/>
    <cellStyle name="Titulo 27 12 3" xfId="33324" xr:uid="{79F85545-23D7-45FC-BD45-B7E14DBA3DB7}"/>
    <cellStyle name="Titulo 27 13" xfId="17212" xr:uid="{02AF7B41-95C8-44B2-98D2-CAE8444D85FA}"/>
    <cellStyle name="Titulo 27 13 2" xfId="28181" xr:uid="{3DC1DB66-FC0E-4259-A715-060320923E59}"/>
    <cellStyle name="Titulo 27 13 3" xfId="34181" xr:uid="{B61FE174-E44D-4F1D-B9CE-28F3803D420C}"/>
    <cellStyle name="Titulo 27 14" xfId="16477" xr:uid="{46A9080A-14AA-42BB-ADF2-6A638B1659FF}"/>
    <cellStyle name="Titulo 27 14 2" xfId="23587" xr:uid="{14389D0B-916D-4E58-96F5-D47EC19D46AB}"/>
    <cellStyle name="Titulo 27 14 3" xfId="33446" xr:uid="{16360B92-5A84-4CF1-B30E-F6FABFB619A9}"/>
    <cellStyle name="Titulo 27 15" xfId="17327" xr:uid="{A9B38C7D-1381-4B05-B017-3BBE1701759D}"/>
    <cellStyle name="Titulo 27 15 2" xfId="28296" xr:uid="{57ADAC25-A018-49DF-9F0B-E7139A455A08}"/>
    <cellStyle name="Titulo 27 15 3" xfId="34296" xr:uid="{B155A08E-FFA4-4BDA-BFA1-32762A6187E4}"/>
    <cellStyle name="Titulo 27 16" xfId="18093" xr:uid="{7FB738B7-3957-4D53-8F88-A0AE4E6B49FC}"/>
    <cellStyle name="Titulo 27 16 2" xfId="29011" xr:uid="{182CB542-0DC3-4904-A494-1BF4B6C4212C}"/>
    <cellStyle name="Titulo 27 16 3" xfId="35016" xr:uid="{4742F082-1ADD-46D2-AD1D-F13A218E8ECF}"/>
    <cellStyle name="Titulo 27 17" xfId="17776" xr:uid="{79FD6632-ACAE-4CE9-878E-BCB9F8CE0FBA}"/>
    <cellStyle name="Titulo 27 17 2" xfId="28745" xr:uid="{FB27A87F-03BF-4A30-BE3B-2B2D0DC929E9}"/>
    <cellStyle name="Titulo 27 17 3" xfId="34745" xr:uid="{1627F36B-F823-47DE-84C5-A15751C16966}"/>
    <cellStyle name="Titulo 27 18" xfId="22337" xr:uid="{068D2521-ED8E-4CD4-B1D8-6D69F4401FA7}"/>
    <cellStyle name="Titulo 27 19" xfId="23164" xr:uid="{2987B11C-9C65-40FA-850A-B87B59787415}"/>
    <cellStyle name="Titulo 27 2" xfId="9337" xr:uid="{3BF5D4E2-9ED7-49D0-B701-6766BA6B3F6C}"/>
    <cellStyle name="Título 27 2" xfId="13579" xr:uid="{B2E9ADB2-0102-45DB-9131-07FF3F0BD127}"/>
    <cellStyle name="Titulo 27 2 10" xfId="16353" xr:uid="{228983F8-2DA5-4FA6-8BD2-3CA147BABC05}"/>
    <cellStyle name="Titulo 27 2 10 2" xfId="22619" xr:uid="{126AB515-70C5-40FA-9288-B6D07CF67AE9}"/>
    <cellStyle name="Titulo 27 2 10 3" xfId="33325" xr:uid="{5A7E8019-34AD-4A43-9934-9E0E36A6D739}"/>
    <cellStyle name="Titulo 27 2 11" xfId="17214" xr:uid="{16082287-7E37-4BCF-9D22-B79E1E6AD551}"/>
    <cellStyle name="Titulo 27 2 11 2" xfId="28183" xr:uid="{5089A76D-50AC-45EE-B141-DA696DE9C367}"/>
    <cellStyle name="Titulo 27 2 11 3" xfId="34183" xr:uid="{6782AF40-B6ED-4299-B8A3-7E5EBE5D629D}"/>
    <cellStyle name="Titulo 27 2 12" xfId="16478" xr:uid="{C1519FEC-4C50-4D56-A303-60948CAE628E}"/>
    <cellStyle name="Titulo 27 2 12 2" xfId="23588" xr:uid="{77281FA9-1041-4F4B-B612-56885E5F1BFB}"/>
    <cellStyle name="Titulo 27 2 12 3" xfId="33447" xr:uid="{B42E9EEB-1B17-4F39-8613-46FA37A0307C}"/>
    <cellStyle name="Titulo 27 2 13" xfId="17329" xr:uid="{59C73DE9-8825-45FE-9F09-8C1F2EE10F28}"/>
    <cellStyle name="Titulo 27 2 13 2" xfId="28298" xr:uid="{D7C064B3-7D05-4FC9-B2AC-19009AB5B0A8}"/>
    <cellStyle name="Titulo 27 2 13 3" xfId="34298" xr:uid="{E753BC0B-8C5F-4571-B24B-FBA36C700F39}"/>
    <cellStyle name="Titulo 27 2 14" xfId="18094" xr:uid="{0CD8543F-1E93-48A0-B3E6-543C72C13684}"/>
    <cellStyle name="Titulo 27 2 14 2" xfId="29012" xr:uid="{0491F14B-A1D8-442C-B4D1-CDC8D34FEFEA}"/>
    <cellStyle name="Titulo 27 2 14 3" xfId="35017" xr:uid="{49400ECE-6C5A-4C96-84FD-8F135AD0C235}"/>
    <cellStyle name="Titulo 27 2 15" xfId="17775" xr:uid="{26510521-9DD1-4255-A518-1F8D2A89DAEF}"/>
    <cellStyle name="Titulo 27 2 15 2" xfId="28744" xr:uid="{46813993-4E8C-4B49-ABF6-84873D0BB556}"/>
    <cellStyle name="Titulo 27 2 15 3" xfId="34744" xr:uid="{245E2A3C-BE78-4E81-8777-6DAB6C641574}"/>
    <cellStyle name="Titulo 27 2 16" xfId="27201" xr:uid="{1EA0864A-72CA-4341-A3A4-86FB7543F1BE}"/>
    <cellStyle name="Titulo 27 2 16 2" xfId="37925" xr:uid="{59FA6D55-78B4-4DF1-8346-31C3CA846E88}"/>
    <cellStyle name="Titulo 27 2 2" xfId="15779" xr:uid="{384C2440-E664-497E-955C-0CF292159799}"/>
    <cellStyle name="Titulo 27 2 2 2" xfId="19996" xr:uid="{3535E276-6E3B-4D62-9A8F-650B3F98E8E9}"/>
    <cellStyle name="Titulo 27 2 2 3" xfId="32751" xr:uid="{1F91E5F9-BCB4-406C-B768-0DB332067908}"/>
    <cellStyle name="Titulo 27 2 3" xfId="16641" xr:uid="{E6E213FA-6EF0-44D4-9FE7-7A4DAAB459EF}"/>
    <cellStyle name="Titulo 27 2 3 2" xfId="19322" xr:uid="{56737B16-6551-4563-8A64-57DC9287FC0D}"/>
    <cellStyle name="Titulo 27 2 3 3" xfId="33610" xr:uid="{9F7F6F1D-E8E4-4BDC-9A70-CF929F3DDB82}"/>
    <cellStyle name="Titulo 27 2 4" xfId="15881" xr:uid="{10593D5E-2CBA-4622-8BE7-2C44C49F8C32}"/>
    <cellStyle name="Titulo 27 2 4 2" xfId="19946" xr:uid="{A3649962-48CC-4A17-8FD8-39F5CAB75680}"/>
    <cellStyle name="Titulo 27 2 4 3" xfId="32853" xr:uid="{B71DC7CD-B65B-4E59-ABE4-0AC054F8CD77}"/>
    <cellStyle name="Titulo 27 2 5" xfId="16760" xr:uid="{5D97AE13-05F8-4A91-8738-A53EB6DB4E24}"/>
    <cellStyle name="Titulo 27 2 5 2" xfId="27729" xr:uid="{1F12C415-001D-4DDC-B0C9-C04B323661AE}"/>
    <cellStyle name="Titulo 27 2 5 3" xfId="33729" xr:uid="{1FF99A20-2DC7-4835-8F2B-A0337194A0DA}"/>
    <cellStyle name="Titulo 27 2 6" xfId="16035" xr:uid="{17CA2C42-8AF3-489E-B7EA-3514136C0923}"/>
    <cellStyle name="Titulo 27 2 6 2" xfId="22569" xr:uid="{E8EFF18A-753C-4611-B310-F7082C4A3E36}"/>
    <cellStyle name="Titulo 27 2 6 3" xfId="33007" xr:uid="{6989317A-DBC4-4312-93D7-6E03F123F186}"/>
    <cellStyle name="Titulo 27 2 7" xfId="16916" xr:uid="{4DCF856E-205C-48CE-A148-E78B51F93784}"/>
    <cellStyle name="Titulo 27 2 7 2" xfId="27885" xr:uid="{CE6B6C33-1FFC-4C24-9541-5841A18EB7C7}"/>
    <cellStyle name="Titulo 27 2 7 3" xfId="33885" xr:uid="{5A82B873-A20F-48CA-8F8F-37405034C9D5}"/>
    <cellStyle name="Titulo 27 2 8" xfId="16200" xr:uid="{51B0907C-F56F-4328-832E-4654CC6EC023}"/>
    <cellStyle name="Titulo 27 2 8 2" xfId="22596" xr:uid="{AA781299-7870-4DCB-8B9F-94ED34A86225}"/>
    <cellStyle name="Titulo 27 2 8 3" xfId="33172" xr:uid="{72D69967-3176-4944-B04B-B48CFFF16A70}"/>
    <cellStyle name="Titulo 27 2 9" xfId="17078" xr:uid="{609C8F44-E639-484F-8F7E-490667E5070C}"/>
    <cellStyle name="Titulo 27 2 9 2" xfId="28047" xr:uid="{E824FFF1-047A-4488-A691-7AAE6B2E9F81}"/>
    <cellStyle name="Titulo 27 2 9 3" xfId="34047" xr:uid="{151647C4-4956-4439-825B-45BD7FA49663}"/>
    <cellStyle name="Titulo 27 20" xfId="22479" xr:uid="{F27C23AB-691B-4C3A-B39D-5A111D4B4E8C}"/>
    <cellStyle name="Titulo 27 21" xfId="25561" xr:uid="{61F414C0-AC3B-49AA-96EE-66AB800F6081}"/>
    <cellStyle name="Titulo 27 21 2" xfId="19167" xr:uid="{1871CD9E-6CC5-44B1-8FDF-A38C3B4F42C1}"/>
    <cellStyle name="Titulo 27 21 3" xfId="36833" xr:uid="{069F0DE7-CD0A-4EAA-AAC3-87219764336C}"/>
    <cellStyle name="Titulo 27 22" xfId="24082" xr:uid="{75A7EDD5-10E3-4C8C-BA93-7E8843C21463}"/>
    <cellStyle name="Titulo 27 22 2" xfId="20668" xr:uid="{166F88B9-21E3-499C-95D6-FF315AEF6763}"/>
    <cellStyle name="Titulo 27 22 2 2" xfId="35877" xr:uid="{BB75627A-B87F-469D-9981-9F4C02E85F86}"/>
    <cellStyle name="Titulo 27 23" xfId="23309" xr:uid="{0FB950DC-2C02-47EE-A5BF-851BD61AEBE2}"/>
    <cellStyle name="Titulo 27 24" xfId="19290" xr:uid="{09E0C3AE-9DFD-40AA-88B7-0AB0C6461CBA}"/>
    <cellStyle name="Titulo 27 25" xfId="19462" xr:uid="{549ECC47-9234-45CE-9D0B-5157C37E3F4F}"/>
    <cellStyle name="Titulo 27 26" xfId="29942" xr:uid="{820DC813-F8E7-4795-91FF-D61F218733E1}"/>
    <cellStyle name="Titulo 27 3" xfId="13578" xr:uid="{30E8FD2B-9A55-48AE-BC1C-A400696CFB11}"/>
    <cellStyle name="Titulo 27 4" xfId="15778" xr:uid="{2CACA395-4ED2-496E-98E6-F669DD90E0A9}"/>
    <cellStyle name="Titulo 27 4 2" xfId="19061" xr:uid="{DEB7BF07-E2FE-4625-BF64-7D22AD97DAE5}"/>
    <cellStyle name="Titulo 27 4 3" xfId="32750" xr:uid="{0FD53A3B-B864-4F56-956C-83D1851D310D}"/>
    <cellStyle name="Titulo 27 5" xfId="16640" xr:uid="{857207C8-D16F-429B-AC95-26B8ACAF19FE}"/>
    <cellStyle name="Titulo 27 5 2" xfId="19321" xr:uid="{7C0D69CC-BCF1-4506-98ED-BA7DAC1FF00C}"/>
    <cellStyle name="Titulo 27 5 3" xfId="33609" xr:uid="{EBEC7521-022C-4107-9EBC-88FBE20C7B41}"/>
    <cellStyle name="Titulo 27 6" xfId="15879" xr:uid="{3D4E63CB-F24D-4787-B5C5-E6C544FA6EBF}"/>
    <cellStyle name="Titulo 27 6 2" xfId="22537" xr:uid="{8F3B925C-19C7-4985-A0C8-3B1098C6111C}"/>
    <cellStyle name="Titulo 27 6 3" xfId="32851" xr:uid="{020256E8-9A5C-4A6D-86C8-876B729F8635}"/>
    <cellStyle name="Titulo 27 7" xfId="16759" xr:uid="{7AB9D2DA-B291-4052-AC00-AA7ACC09AD67}"/>
    <cellStyle name="Titulo 27 7 2" xfId="27728" xr:uid="{2EDD174D-15D2-4C32-A35D-C93632BF8F27}"/>
    <cellStyle name="Titulo 27 7 3" xfId="33728" xr:uid="{B89792D9-46D9-4C86-B9FF-B88EBDC144E2}"/>
    <cellStyle name="Titulo 27 8" xfId="16032" xr:uid="{06285618-B151-4C81-8C26-69B90CF9D063}"/>
    <cellStyle name="Titulo 27 8 2" xfId="19914" xr:uid="{6C5B4531-AC16-42CF-A9FC-6E5C0E9F83E2}"/>
    <cellStyle name="Titulo 27 8 3" xfId="33004" xr:uid="{19423235-DEBF-449D-A075-853C0426B638}"/>
    <cellStyle name="Titulo 27 9" xfId="16915" xr:uid="{EE79C9D3-3927-4E02-BB29-0D4C2EDF922E}"/>
    <cellStyle name="Titulo 27 9 2" xfId="27884" xr:uid="{3854B269-5CCC-438B-B87B-3F4D5D277E3D}"/>
    <cellStyle name="Titulo 27 9 3" xfId="33884" xr:uid="{BC6B4524-815E-45E7-B619-07C1C46473FD}"/>
    <cellStyle name="Titulo 28" xfId="8014" xr:uid="{78C9ED0D-806F-40DE-9669-1DAECD34124B}"/>
    <cellStyle name="Título 28" xfId="6464" xr:uid="{F71D8B1A-721F-4EE7-9675-AAE84147F071}"/>
    <cellStyle name="Titulo 28 10" xfId="16203" xr:uid="{5259C1C0-B454-4624-A063-848556AAAD16}"/>
    <cellStyle name="Titulo 28 10 2" xfId="20757" xr:uid="{E58F5E86-590D-4CE1-AE35-C68C78342178}"/>
    <cellStyle name="Titulo 28 10 3" xfId="33175" xr:uid="{D379B3D8-1713-434A-94BD-68BACEC02EE3}"/>
    <cellStyle name="Titulo 28 11" xfId="17079" xr:uid="{D481DBA8-4E2C-436B-BCA0-DCA2D32DAD65}"/>
    <cellStyle name="Titulo 28 11 2" xfId="28048" xr:uid="{FEE0290D-4088-48B8-AEC1-2890D1955100}"/>
    <cellStyle name="Titulo 28 11 3" xfId="34048" xr:uid="{BB648D04-FF51-4F74-A8A5-73A4651F865C}"/>
    <cellStyle name="Titulo 28 12" xfId="16354" xr:uid="{50519F08-63B6-4A51-AFEC-91B67F965C93}"/>
    <cellStyle name="Titulo 28 12 2" xfId="19641" xr:uid="{0459403A-BE56-4178-887F-0DF80A35B772}"/>
    <cellStyle name="Titulo 28 12 3" xfId="33326" xr:uid="{8065F47A-4E3D-4E6B-AFF9-CE704F8E2237}"/>
    <cellStyle name="Titulo 28 13" xfId="17216" xr:uid="{D8B9059D-49AC-4784-93E7-C9E8E6C30DF6}"/>
    <cellStyle name="Titulo 28 13 2" xfId="28185" xr:uid="{746F1EE7-3270-4976-AB34-5812F822D204}"/>
    <cellStyle name="Titulo 28 13 3" xfId="34185" xr:uid="{42CFDE4E-421B-4283-97BA-5332B1E8C4C5}"/>
    <cellStyle name="Titulo 28 14" xfId="16479" xr:uid="{FDB8D812-1B24-4990-B203-1FCCF1FCD1D3}"/>
    <cellStyle name="Titulo 28 14 2" xfId="23590" xr:uid="{1B970C82-8930-4DFC-957B-65A057A8DD33}"/>
    <cellStyle name="Titulo 28 14 3" xfId="33448" xr:uid="{3BD9B088-7CA6-4C3B-9094-F80B59DEC69B}"/>
    <cellStyle name="Titulo 28 15" xfId="17331" xr:uid="{06FA636C-39AE-41CE-BC16-B9DB018304C3}"/>
    <cellStyle name="Titulo 28 15 2" xfId="28300" xr:uid="{AC463F80-7841-4F9B-8846-537F6E06C63C}"/>
    <cellStyle name="Titulo 28 15 3" xfId="34300" xr:uid="{B0408185-3E13-47F6-9F9A-8A36C4383E43}"/>
    <cellStyle name="Titulo 28 16" xfId="18095" xr:uid="{13FE98B4-9E46-48AF-B845-9EC80C968687}"/>
    <cellStyle name="Titulo 28 16 2" xfId="29013" xr:uid="{FB7EC9E5-BE3A-4F39-B373-5BD1DC92730B}"/>
    <cellStyle name="Titulo 28 16 3" xfId="35018" xr:uid="{1FFA8A41-5D73-4682-B339-3CE294975949}"/>
    <cellStyle name="Titulo 28 17" xfId="17774" xr:uid="{1A8A41C3-7628-452A-8F35-06DC28488E87}"/>
    <cellStyle name="Titulo 28 17 2" xfId="28743" xr:uid="{8299691C-3C4C-48B2-A67C-4D9BF8610B79}"/>
    <cellStyle name="Titulo 28 17 3" xfId="34743" xr:uid="{3122D47D-7201-4938-8AED-735B1873D25F}"/>
    <cellStyle name="Titulo 28 18" xfId="22338" xr:uid="{2E63D692-A752-4BEA-A037-C77D24619CD6}"/>
    <cellStyle name="Titulo 28 19" xfId="23165" xr:uid="{000ABECC-B8DE-4D35-AAD8-3D60577CC1EA}"/>
    <cellStyle name="Titulo 28 2" xfId="8449" xr:uid="{FD63586B-12B9-420E-AC06-63972C966B94}"/>
    <cellStyle name="Título 28 2" xfId="13581" xr:uid="{2D46CD62-53CB-42E8-83D3-B7330AEA823E}"/>
    <cellStyle name="Titulo 28 2 10" xfId="16355" xr:uid="{33D4709C-74B9-4875-B588-02629461586E}"/>
    <cellStyle name="Titulo 28 2 10 2" xfId="21146" xr:uid="{9FF32E88-E019-478D-A87E-13546FC64816}"/>
    <cellStyle name="Titulo 28 2 10 3" xfId="33327" xr:uid="{0B3386AF-99DD-4FC5-9467-B7CBB9BC899C}"/>
    <cellStyle name="Titulo 28 2 11" xfId="17217" xr:uid="{6D2D698E-551C-44FE-9908-6C7B71189B9D}"/>
    <cellStyle name="Titulo 28 2 11 2" xfId="28186" xr:uid="{E6C993E6-B238-4D18-889B-0AC337908ABA}"/>
    <cellStyle name="Titulo 28 2 11 3" xfId="34186" xr:uid="{07396BE8-AFDB-4153-B10E-20572AEF8CB2}"/>
    <cellStyle name="Titulo 28 2 12" xfId="16480" xr:uid="{77A587F1-8B91-4DE3-AECA-224B4AE3B1FA}"/>
    <cellStyle name="Titulo 28 2 12 2" xfId="23591" xr:uid="{EDC210A8-39E9-414E-A409-46FCD8C5558C}"/>
    <cellStyle name="Titulo 28 2 12 3" xfId="33449" xr:uid="{39D1C7D5-7421-44FE-8040-9DCE31033C2D}"/>
    <cellStyle name="Titulo 28 2 13" xfId="17332" xr:uid="{106D2243-43D3-4AA6-B750-02DBCFC6B44D}"/>
    <cellStyle name="Titulo 28 2 13 2" xfId="28301" xr:uid="{52CE39CD-03DD-4BCF-935C-0E5266FCB572}"/>
    <cellStyle name="Titulo 28 2 13 3" xfId="34301" xr:uid="{10BC3B1D-E1F0-44E0-86DE-B601780D30F2}"/>
    <cellStyle name="Titulo 28 2 14" xfId="18096" xr:uid="{74E1CD34-3022-4E4D-9B31-6214347F948E}"/>
    <cellStyle name="Titulo 28 2 14 2" xfId="29014" xr:uid="{5DEF8A70-318B-4B18-940F-98160C81CB51}"/>
    <cellStyle name="Titulo 28 2 14 3" xfId="35019" xr:uid="{0625B011-78FD-4C87-A39B-CCE8ADD0E5B5}"/>
    <cellStyle name="Titulo 28 2 15" xfId="17773" xr:uid="{FCA8DDDC-C3BA-4128-810A-ACA34034AA3A}"/>
    <cellStyle name="Titulo 28 2 15 2" xfId="28742" xr:uid="{BF3DE9EA-8640-454E-99AD-881EC5E8703B}"/>
    <cellStyle name="Titulo 28 2 15 3" xfId="34742" xr:uid="{DE2DD180-4B49-4B23-A493-B3F81B7ABD64}"/>
    <cellStyle name="Titulo 28 2 16" xfId="27061" xr:uid="{A29B69BE-33B4-444E-90C5-48780949605B}"/>
    <cellStyle name="Titulo 28 2 16 2" xfId="37823" xr:uid="{D754C6A5-4860-4261-B22D-063ED23ECBBF}"/>
    <cellStyle name="Titulo 28 2 2" xfId="15783" xr:uid="{DB22FBBC-A427-4C6D-A640-A1D1B9A1285C}"/>
    <cellStyle name="Titulo 28 2 2 2" xfId="18595" xr:uid="{D646521C-DE68-4C2F-AF78-581BF7BE0B4B}"/>
    <cellStyle name="Titulo 28 2 2 3" xfId="32755" xr:uid="{5714CE2A-E17B-48A2-BE5A-8726143611AD}"/>
    <cellStyle name="Titulo 28 2 3" xfId="16646" xr:uid="{D9334CA0-F5C1-4BFE-B95C-7439F66CB4FF}"/>
    <cellStyle name="Titulo 28 2 3 2" xfId="22643" xr:uid="{4A40FE18-C721-4C6F-9DBB-33969032E146}"/>
    <cellStyle name="Titulo 28 2 3 3" xfId="33615" xr:uid="{02B57B27-A45F-47C9-AE49-F416405B4B93}"/>
    <cellStyle name="Titulo 28 2 4" xfId="15885" xr:uid="{53A6E14E-CD5E-4AEE-98C4-0AF00080FBC0}"/>
    <cellStyle name="Titulo 28 2 4 2" xfId="18610" xr:uid="{5CC4A433-2AA5-4E6F-ACF4-D1490C89A91B}"/>
    <cellStyle name="Titulo 28 2 4 3" xfId="32857" xr:uid="{6D2073C6-5DE6-49A2-A962-175F60856C99}"/>
    <cellStyle name="Titulo 28 2 5" xfId="16764" xr:uid="{D18D5939-E165-41FD-A70B-882A8F745CBC}"/>
    <cellStyle name="Titulo 28 2 5 2" xfId="27733" xr:uid="{DC22A457-5E1E-4B58-8C89-1A0E07817D77}"/>
    <cellStyle name="Titulo 28 2 5 3" xfId="33733" xr:uid="{A14C6FC2-74BB-42CD-934D-A02AAFE5E1A7}"/>
    <cellStyle name="Titulo 28 2 6" xfId="16038" xr:uid="{C7441C0C-A8AC-4627-B48D-249079B10A28}"/>
    <cellStyle name="Titulo 28 2 6 2" xfId="22568" xr:uid="{A1315890-73F4-444A-B8CD-0296258F4648}"/>
    <cellStyle name="Titulo 28 2 6 3" xfId="33010" xr:uid="{8F856614-C13B-4358-80C0-F7206653A7D2}"/>
    <cellStyle name="Titulo 28 2 7" xfId="16920" xr:uid="{EEA9DA46-96F4-44D3-9498-19495F6C49FB}"/>
    <cellStyle name="Titulo 28 2 7 2" xfId="27889" xr:uid="{A6A07112-CE5F-4E45-A2DF-2CDA8CCEBFDA}"/>
    <cellStyle name="Titulo 28 2 7 3" xfId="33889" xr:uid="{69079D33-C32C-4104-A384-ED55D83AB35B}"/>
    <cellStyle name="Titulo 28 2 8" xfId="16204" xr:uid="{4B66BDA6-D6D7-42B7-9F7F-8F0BE2EBA308}"/>
    <cellStyle name="Titulo 28 2 8 2" xfId="18651" xr:uid="{61A8DCB1-CEFB-4BF1-8B21-5EC241D813DD}"/>
    <cellStyle name="Titulo 28 2 8 3" xfId="33176" xr:uid="{233CB2C3-D08E-4A95-8BC2-54D0BA111834}"/>
    <cellStyle name="Titulo 28 2 9" xfId="17081" xr:uid="{DFEB5BB4-2A55-4B04-B283-F436320B7A2C}"/>
    <cellStyle name="Titulo 28 2 9 2" xfId="28050" xr:uid="{FB74EA82-D1B1-4E15-AACA-D2163861F720}"/>
    <cellStyle name="Titulo 28 2 9 3" xfId="34050" xr:uid="{4D7BF7F8-B04C-448A-B3CF-7526EDD99D11}"/>
    <cellStyle name="Titulo 28 20" xfId="20950" xr:uid="{AB2EE7AC-52B1-4D9C-918D-1C2B99A29986}"/>
    <cellStyle name="Titulo 28 21" xfId="25457" xr:uid="{1C6FEABD-9568-4906-A82C-C95122430C7E}"/>
    <cellStyle name="Titulo 28 21 2" xfId="19672" xr:uid="{C1FB4C75-EE22-401A-AE07-86F9F790F3AC}"/>
    <cellStyle name="Titulo 28 21 3" xfId="36768" xr:uid="{F1E491B5-4692-4578-8F0F-692658A5F895}"/>
    <cellStyle name="Titulo 28 22" xfId="27396" xr:uid="{9AE33163-11C3-42C9-AFF3-72F5216F99E8}"/>
    <cellStyle name="Titulo 28 22 2" xfId="29753" xr:uid="{3BC1728F-6C3C-4F3D-922F-F4E87B0D6A05}"/>
    <cellStyle name="Titulo 28 22 2 2" xfId="38408" xr:uid="{D1EE59F9-FB28-425F-9DEA-D52E54DB770D}"/>
    <cellStyle name="Titulo 28 23" xfId="21052" xr:uid="{CA31E242-1F67-47CA-8142-52D734BDB2D8}"/>
    <cellStyle name="Titulo 28 24" xfId="19521" xr:uid="{141A8B8C-FEE7-4DE4-8C40-FB4EC31301C8}"/>
    <cellStyle name="Titulo 28 25" xfId="26062" xr:uid="{CA611E3B-7F45-4F4E-8B48-0973B6EF6BBF}"/>
    <cellStyle name="Titulo 28 26" xfId="29888" xr:uid="{2BF7C938-601B-4E7F-B43A-F32A62224C1C}"/>
    <cellStyle name="Titulo 28 3" xfId="13580" xr:uid="{20D1A85B-265E-49CF-9EDB-EC5484C926D3}"/>
    <cellStyle name="Titulo 28 4" xfId="15781" xr:uid="{A985B7E5-36B7-4061-BA6B-D702EE014CE0}"/>
    <cellStyle name="Titulo 28 4 2" xfId="18597" xr:uid="{43E3A1A0-5DEB-4166-A9DD-4B9477F203A5}"/>
    <cellStyle name="Titulo 28 4 3" xfId="32753" xr:uid="{6F71F0DD-E7E7-4D6F-BF82-FFC6A7914CEA}"/>
    <cellStyle name="Titulo 28 5" xfId="16644" xr:uid="{BB0496AB-9633-4185-B176-A898DBB532C0}"/>
    <cellStyle name="Titulo 28 5 2" xfId="21207" xr:uid="{C0B43F60-74A2-4EE5-9D24-0687033DCD95}"/>
    <cellStyle name="Titulo 28 5 3" xfId="33613" xr:uid="{26D14AFD-6EEC-4683-BE46-CFFB94EE4A01}"/>
    <cellStyle name="Titulo 28 6" xfId="15883" xr:uid="{E04D5346-EF6D-4789-9A9E-45C5E3F702B7}"/>
    <cellStyle name="Titulo 28 6 2" xfId="19070" xr:uid="{0DF74E94-575B-43B0-A0B5-D974D669F2AC}"/>
    <cellStyle name="Titulo 28 6 3" xfId="32855" xr:uid="{671B1050-3E86-4906-9277-D209ADEE01D1}"/>
    <cellStyle name="Titulo 28 7" xfId="16762" xr:uid="{EF97E958-C97C-47DE-8430-F6A86315B8D3}"/>
    <cellStyle name="Titulo 28 7 2" xfId="27731" xr:uid="{5E6C9546-9B69-4031-B478-5D3A2FE34AEC}"/>
    <cellStyle name="Titulo 28 7 3" xfId="33731" xr:uid="{C338B422-74A8-4012-94C7-0B742C014935}"/>
    <cellStyle name="Titulo 28 8" xfId="16037" xr:uid="{79EB8B25-3D77-4780-82A6-4E7D3DD12161}"/>
    <cellStyle name="Titulo 28 8 2" xfId="20003" xr:uid="{B67E116C-EEF3-4486-8D13-AD257679EEDA}"/>
    <cellStyle name="Titulo 28 8 3" xfId="33009" xr:uid="{C30A980E-0E2D-4D0A-A0BB-ECF43E60880E}"/>
    <cellStyle name="Titulo 28 9" xfId="16919" xr:uid="{980AD60A-C60E-41F7-94CD-FB127E211EEA}"/>
    <cellStyle name="Titulo 28 9 2" xfId="27888" xr:uid="{EEA66663-6C33-4D7E-981E-D399ED4CBBE1}"/>
    <cellStyle name="Titulo 28 9 3" xfId="33888" xr:uid="{A1E5F0AA-4C9E-453B-8C50-46033AD0E067}"/>
    <cellStyle name="Titulo 29" xfId="8074" xr:uid="{FEDB01D6-0528-404E-AA26-A19C6915ED3D}"/>
    <cellStyle name="Título 29" xfId="6465" xr:uid="{7D3A1900-30DE-4E91-B28B-7C1C34FE32D2}"/>
    <cellStyle name="Titulo 29 10" xfId="16207" xr:uid="{0225C754-3BE7-44E5-B513-120FDCA6873C}"/>
    <cellStyle name="Titulo 29 10 2" xfId="19588" xr:uid="{D7D6AC0A-556A-4EB0-89A9-127116439432}"/>
    <cellStyle name="Titulo 29 10 3" xfId="33179" xr:uid="{111DEC97-2444-4E77-895E-B11EABDC404F}"/>
    <cellStyle name="Titulo 29 11" xfId="17083" xr:uid="{83F1AA9E-47DE-49E2-9ADF-B910B85BFE72}"/>
    <cellStyle name="Titulo 29 11 2" xfId="28052" xr:uid="{D42C027C-8C98-47DA-8A9A-AD97FFA8D8C1}"/>
    <cellStyle name="Titulo 29 11 3" xfId="34052" xr:uid="{4AE13DF2-24F8-456C-98F8-AA75C3BE63F4}"/>
    <cellStyle name="Titulo 29 12" xfId="16356" xr:uid="{3B2B1FE1-FADA-47AF-B401-EE4975D1C086}"/>
    <cellStyle name="Titulo 29 12 2" xfId="20541" xr:uid="{1A019F11-B9DE-4EFB-9F0E-85F508A09F1E}"/>
    <cellStyle name="Titulo 29 12 3" xfId="33328" xr:uid="{5CAAE792-E789-4FF6-B0D5-495D13A89BB1}"/>
    <cellStyle name="Titulo 29 13" xfId="17218" xr:uid="{371E5FF8-93E0-43F8-93DE-12C743240B1E}"/>
    <cellStyle name="Titulo 29 13 2" xfId="28187" xr:uid="{02056C35-5934-4325-B587-F3B04679BEFE}"/>
    <cellStyle name="Titulo 29 13 3" xfId="34187" xr:uid="{D2CCA719-8411-4200-A859-67E2949C3FF9}"/>
    <cellStyle name="Titulo 29 14" xfId="16481" xr:uid="{ABBD2C1E-D86B-47AC-9FE6-1B1118AD275D}"/>
    <cellStyle name="Titulo 29 14 2" xfId="21902" xr:uid="{13849579-1050-4633-BD75-EF75A4124370}"/>
    <cellStyle name="Titulo 29 14 3" xfId="33450" xr:uid="{6128FDCC-70D8-456E-A91B-4343E5AA45D0}"/>
    <cellStyle name="Titulo 29 15" xfId="17333" xr:uid="{C2DC880B-430B-4864-9EB7-E8CF06FF1D8B}"/>
    <cellStyle name="Titulo 29 15 2" xfId="28302" xr:uid="{85178080-D976-4DF8-A7F3-4E12BCB70073}"/>
    <cellStyle name="Titulo 29 15 3" xfId="34302" xr:uid="{7D846D1E-FC2B-4CFD-B08D-4B8D3D2878F8}"/>
    <cellStyle name="Titulo 29 16" xfId="18097" xr:uid="{E0782672-34A4-40DC-8A28-7C3F146416B2}"/>
    <cellStyle name="Titulo 29 16 2" xfId="29015" xr:uid="{7C9A56A1-1CA3-4D7F-87AF-E1D4C9AADE75}"/>
    <cellStyle name="Titulo 29 16 3" xfId="35020" xr:uid="{9D8EA891-9024-4C10-A8A8-6E6DFABC35E1}"/>
    <cellStyle name="Titulo 29 17" xfId="17772" xr:uid="{B9E22142-FAC2-4241-AFA3-FB906ACA0482}"/>
    <cellStyle name="Titulo 29 17 2" xfId="28741" xr:uid="{01A05A37-F722-4F1A-9427-A8A66564748E}"/>
    <cellStyle name="Titulo 29 17 3" xfId="34741" xr:uid="{449ABBC1-14FB-4DA5-898E-854848C81789}"/>
    <cellStyle name="Titulo 29 18" xfId="22339" xr:uid="{7B87FF56-77FD-4811-BCEE-4017A434740A}"/>
    <cellStyle name="Titulo 29 19" xfId="23166" xr:uid="{3FAD78C7-8B01-4E6D-8E7F-02AF8454CD3F}"/>
    <cellStyle name="Titulo 29 2" xfId="8694" xr:uid="{6808726F-45C9-472B-BBCD-AEFA98FE3896}"/>
    <cellStyle name="Título 29 2" xfId="13583" xr:uid="{EADFD97A-972B-40CA-9410-F5BBDB8812FE}"/>
    <cellStyle name="Titulo 29 2 10" xfId="16358" xr:uid="{6D039B3C-69A0-49E3-AC08-59A4F1324078}"/>
    <cellStyle name="Titulo 29 2 10 2" xfId="22620" xr:uid="{D6815875-688F-4DCA-BFD0-00C265EE6B0C}"/>
    <cellStyle name="Titulo 29 2 10 3" xfId="33330" xr:uid="{98FDFB72-3C03-43CE-B8EC-C07D292983BA}"/>
    <cellStyle name="Titulo 29 2 11" xfId="17220" xr:uid="{84E1A407-A932-42F8-99E7-3A67B257C441}"/>
    <cellStyle name="Titulo 29 2 11 2" xfId="28189" xr:uid="{3BC2A6B6-24BF-4B43-A04C-67EFE43C4F59}"/>
    <cellStyle name="Titulo 29 2 11 3" xfId="34189" xr:uid="{E336AA84-9C64-4A0A-864F-1566EDCDE7D0}"/>
    <cellStyle name="Titulo 29 2 12" xfId="17337" xr:uid="{218E329D-8317-4C81-9AB0-97EA2A7FE15C}"/>
    <cellStyle name="Titulo 29 2 12 2" xfId="28306" xr:uid="{8ADD5BA7-806A-412D-9774-0E39F5DFF018}"/>
    <cellStyle name="Titulo 29 2 12 3" xfId="34306" xr:uid="{F188B29F-714C-46FB-8F1C-740E920C4AA2}"/>
    <cellStyle name="Titulo 29 2 13" xfId="17334" xr:uid="{3D94BBFB-CB4D-4AA2-9195-BBCD24C405B1}"/>
    <cellStyle name="Titulo 29 2 13 2" xfId="28303" xr:uid="{8EDA86CE-3B95-4226-9BE0-C9FA27F259AA}"/>
    <cellStyle name="Titulo 29 2 13 3" xfId="34303" xr:uid="{A8D9A03C-D488-47D9-9366-965E817001E5}"/>
    <cellStyle name="Titulo 29 2 14" xfId="18098" xr:uid="{6A7F20A7-3C83-4FE1-84D0-DAEB44B52AD0}"/>
    <cellStyle name="Titulo 29 2 14 2" xfId="29016" xr:uid="{F08B93A0-4328-497A-8CE5-AEEE863CA42A}"/>
    <cellStyle name="Titulo 29 2 14 3" xfId="35021" xr:uid="{31E10B2A-1951-4877-914E-75FBAEC4A451}"/>
    <cellStyle name="Titulo 29 2 15" xfId="17771" xr:uid="{55261BE8-A955-41ED-9022-4D2C5E194E9F}"/>
    <cellStyle name="Titulo 29 2 15 2" xfId="28740" xr:uid="{01B6D114-91FC-4DC0-B704-5F34D0B0B23F}"/>
    <cellStyle name="Titulo 29 2 15 3" xfId="34740" xr:uid="{9441AE7A-094B-4D13-920D-287C995835C5}"/>
    <cellStyle name="Titulo 29 2 16" xfId="22045" xr:uid="{74F08D3F-6A82-470B-87D3-5FC471AB5D3D}"/>
    <cellStyle name="Titulo 29 2 16 2" xfId="36211" xr:uid="{2DBDF1FF-C7D0-481C-9A0B-619C569BDA73}"/>
    <cellStyle name="Titulo 29 2 2" xfId="15787" xr:uid="{6795315F-4733-4A01-857C-10016CA59131}"/>
    <cellStyle name="Titulo 29 2 2 2" xfId="21234" xr:uid="{73A4E791-CD6D-4A2D-8DAD-E98718922FF3}"/>
    <cellStyle name="Titulo 29 2 2 3" xfId="32759" xr:uid="{F67860A8-DD22-446C-9073-066E0B135792}"/>
    <cellStyle name="Titulo 29 2 3" xfId="16650" xr:uid="{89A35677-4F12-40F3-9741-46A124938196}"/>
    <cellStyle name="Titulo 29 2 3 2" xfId="18878" xr:uid="{4CE98FA4-6DAF-47E7-A815-A0435DA5FCC2}"/>
    <cellStyle name="Titulo 29 2 3 3" xfId="33619" xr:uid="{FD477AE8-466E-4AC3-8D30-8A5D0EC60766}"/>
    <cellStyle name="Titulo 29 2 4" xfId="15889" xr:uid="{FF4E7BBB-742D-43F7-8913-9A0B9328C829}"/>
    <cellStyle name="Titulo 29 2 4 2" xfId="21134" xr:uid="{50939FE7-A5BA-4C31-BDF6-25E1FE85AEDC}"/>
    <cellStyle name="Titulo 29 2 4 3" xfId="32861" xr:uid="{DEB32E2E-9173-424A-A0A0-9072FA0BB1F8}"/>
    <cellStyle name="Titulo 29 2 5" xfId="16768" xr:uid="{F90114DB-83E1-4D7E-8DD8-78163607EB6F}"/>
    <cellStyle name="Titulo 29 2 5 2" xfId="27737" xr:uid="{DF2CDEE1-FAC5-4F0B-9D88-77C005445921}"/>
    <cellStyle name="Titulo 29 2 5 3" xfId="33737" xr:uid="{58869966-AC4E-4E57-99C8-D49E52694A10}"/>
    <cellStyle name="Titulo 29 2 6" xfId="16044" xr:uid="{AC6BD93B-D266-4BDE-9696-3A80047D5374}"/>
    <cellStyle name="Titulo 29 2 6 2" xfId="22653" xr:uid="{CB3CE664-1C2A-4202-A9D9-1F421E36CE9A}"/>
    <cellStyle name="Titulo 29 2 6 3" xfId="33016" xr:uid="{CE705F90-3E6B-402E-83F0-F0B4C391EBA5}"/>
    <cellStyle name="Titulo 29 2 7" xfId="16925" xr:uid="{31A79DE6-D867-4AC0-9EAE-A0AF94955BFD}"/>
    <cellStyle name="Titulo 29 2 7 2" xfId="27894" xr:uid="{E629FEB0-149F-4419-840B-8CB5F856DDE1}"/>
    <cellStyle name="Titulo 29 2 7 3" xfId="33894" xr:uid="{6B5E991D-C17B-4739-9A12-79CFBB58D898}"/>
    <cellStyle name="Titulo 29 2 8" xfId="16208" xr:uid="{17E4AB50-5C38-48FD-9FF5-8E215B33FE14}"/>
    <cellStyle name="Titulo 29 2 8 2" xfId="19927" xr:uid="{B961E712-C6C9-4C85-8F97-8CA60F990276}"/>
    <cellStyle name="Titulo 29 2 8 3" xfId="33180" xr:uid="{88451319-DE59-4BFA-90AF-0751832FA44B}"/>
    <cellStyle name="Titulo 29 2 9" xfId="17084" xr:uid="{F0EF777A-751A-4326-A617-76D4559268AD}"/>
    <cellStyle name="Titulo 29 2 9 2" xfId="28053" xr:uid="{C6C8C563-6E06-4246-AECC-E1877C3AA3AB}"/>
    <cellStyle name="Titulo 29 2 9 3" xfId="34053" xr:uid="{09AB497D-7167-4808-9C6D-AA79C4355C63}"/>
    <cellStyle name="Titulo 29 20" xfId="19874" xr:uid="{1067AA99-5A0E-48D0-A068-128E730AB251}"/>
    <cellStyle name="Titulo 29 21" xfId="25500" xr:uid="{436C25D6-D1C9-477B-812B-6BD409B3D088}"/>
    <cellStyle name="Titulo 29 21 2" xfId="26281" xr:uid="{17772094-4372-4AF0-ADD3-D9FAF0C68A86}"/>
    <cellStyle name="Titulo 29 21 3" xfId="36793" xr:uid="{69610685-7F1E-4CE3-8376-5542A5042C9B}"/>
    <cellStyle name="Titulo 29 22" xfId="24380" xr:uid="{11292CD6-A1DE-4320-97F2-EBA8129E5714}"/>
    <cellStyle name="Titulo 29 22 2" xfId="26391" xr:uid="{B4CF9568-144F-45BD-ADBD-16F390D6E6A1}"/>
    <cellStyle name="Titulo 29 22 2 2" xfId="37358" xr:uid="{AB8BF8C8-1BF0-4172-810C-75D01F26005C}"/>
    <cellStyle name="Titulo 29 23" xfId="18391" xr:uid="{64813741-B36C-4161-9572-541C7E874C67}"/>
    <cellStyle name="Titulo 29 24" xfId="19468" xr:uid="{C7BAD3BE-A230-4FB2-84B3-21F49FE7D960}"/>
    <cellStyle name="Titulo 29 25" xfId="26381" xr:uid="{B4BEC02A-2EE6-4D75-BE7C-8396C6403EF8}"/>
    <cellStyle name="Titulo 29 26" xfId="29912" xr:uid="{2CECA5CE-3DA8-42E8-94D2-A77EDD9F55C9}"/>
    <cellStyle name="Titulo 29 3" xfId="13582" xr:uid="{4933686D-8459-488F-BB45-E3231A26D9C9}"/>
    <cellStyle name="Titulo 29 4" xfId="15785" xr:uid="{6AC5B7DA-E421-4C30-859A-744B40EF4A92}"/>
    <cellStyle name="Titulo 29 4 2" xfId="18596" xr:uid="{7EAC7344-C35E-4FF7-B963-F88BA639267A}"/>
    <cellStyle name="Titulo 29 4 3" xfId="32757" xr:uid="{8864F47B-C760-42FE-9B14-510E3DB7175E}"/>
    <cellStyle name="Titulo 29 5" xfId="16648" xr:uid="{0E536F28-0697-4763-8F5F-C15375D61BF0}"/>
    <cellStyle name="Titulo 29 5 2" xfId="21387" xr:uid="{A8F24551-8592-48FF-BEF3-557CD0DAA8CE}"/>
    <cellStyle name="Titulo 29 5 3" xfId="33617" xr:uid="{3A48A68E-7019-49CD-B02D-AA80832ADDE7}"/>
    <cellStyle name="Titulo 29 6" xfId="15887" xr:uid="{DC9ADBC2-5AD3-47B1-B525-5DCE98588C87}"/>
    <cellStyle name="Titulo 29 6 2" xfId="22539" xr:uid="{5C948AE8-08B3-4EDB-9D80-9DF76F5010F1}"/>
    <cellStyle name="Titulo 29 6 3" xfId="32859" xr:uid="{5A5C6DC3-CD17-499C-AFDA-7A4E3148DEC6}"/>
    <cellStyle name="Titulo 29 7" xfId="16766" xr:uid="{95BA13B2-EA8F-4F13-BD68-7E4D8EF3EBD5}"/>
    <cellStyle name="Titulo 29 7 2" xfId="27735" xr:uid="{6073A843-3378-4F1C-83DC-5EF4D88B565E}"/>
    <cellStyle name="Titulo 29 7 3" xfId="33735" xr:uid="{872AF723-945B-4857-BACE-5A5D6DB792C6}"/>
    <cellStyle name="Titulo 29 8" xfId="16041" xr:uid="{80F48124-4C13-4F2B-8EA0-DFF6E28AF83D}"/>
    <cellStyle name="Titulo 29 8 2" xfId="19084" xr:uid="{55B75E74-A79D-4486-973C-A21CC4BDF90F}"/>
    <cellStyle name="Titulo 29 8 3" xfId="33013" xr:uid="{098DCB3E-B7F4-4FBF-B2ED-89F0469A0238}"/>
    <cellStyle name="Titulo 29 9" xfId="16923" xr:uid="{B6D54A05-E94A-46A6-87C5-676DD8388F9C}"/>
    <cellStyle name="Titulo 29 9 2" xfId="27892" xr:uid="{BAF24E5C-6F8A-4F52-8BB0-E5C1C1267790}"/>
    <cellStyle name="Titulo 29 9 3" xfId="33892" xr:uid="{B82D29A0-C537-419D-A5C8-378B53A08FB9}"/>
    <cellStyle name="Titulo 3" xfId="867" xr:uid="{36F8944F-0F8C-4449-BDC0-FFE5B36EAE02}"/>
    <cellStyle name="Titulo 3 10" xfId="22826" xr:uid="{06A276EE-39BD-4E76-989D-1BFF227C039F}"/>
    <cellStyle name="Título 3 10" xfId="20803" xr:uid="{C2070B5D-B03A-480C-BD0F-BAFFFE7745F8}"/>
    <cellStyle name="Titulo 3 11" xfId="21108" xr:uid="{6E70EB40-25E9-4999-A2C5-A44B9BA43136}"/>
    <cellStyle name="Título 3 11" xfId="20809" xr:uid="{73F96049-0B9A-4B2B-BC4D-F270F1AE3208}"/>
    <cellStyle name="Titulo 3 12" xfId="18970" xr:uid="{0C78C512-D087-44A8-A3BA-8CA292244EA5}"/>
    <cellStyle name="Título 3 12" xfId="22828" xr:uid="{77060B73-CF75-4E4B-B744-5818736D47F7}"/>
    <cellStyle name="Titulo 3 13" xfId="23725" xr:uid="{A5D458B2-3D43-4945-B7DA-F46A0628A11D}"/>
    <cellStyle name="Título 3 13" xfId="20811" xr:uid="{8A0AF9EC-67A9-4B7A-95DF-80B839D4CDA1}"/>
    <cellStyle name="Titulo 3 13 2" xfId="18971" xr:uid="{7B8BA96A-172F-4075-8865-CC45E7344793}"/>
    <cellStyle name="Titulo 3 13 3" xfId="27016" xr:uid="{5FF85A7F-CAEB-4A96-A14F-EAB8FEEC1CD0}"/>
    <cellStyle name="Titulo 3 13 4" xfId="36515" xr:uid="{D032A0DC-568D-4C72-995D-B78E834C8A6E}"/>
    <cellStyle name="Titulo 3 14" xfId="26539" xr:uid="{7D199CFF-682B-4173-B5EE-2CE893A94D2E}"/>
    <cellStyle name="Título 3 14" xfId="22830" xr:uid="{F7FD49CC-A29C-437C-8C90-9D1DD560B6DB}"/>
    <cellStyle name="Titulo 3 14 2" xfId="21017" xr:uid="{75F18AC1-BAA3-43EF-A3CC-5A27B2D8BEEB}"/>
    <cellStyle name="Titulo 3 14 3" xfId="18392" xr:uid="{B51D386C-D6F7-4CF7-81DC-8B2BEF5E8C3F}"/>
    <cellStyle name="Titulo 3 14 4" xfId="37486" xr:uid="{C94D3D51-5203-47EA-9D8B-DC523409CB55}"/>
    <cellStyle name="Titulo 3 15" xfId="18277" xr:uid="{C71D05F7-BA3F-4022-B841-7E22A0566A30}"/>
    <cellStyle name="Título 3 15" xfId="20813" xr:uid="{6104EDF4-E1F3-4D6B-8A76-653314CA1598}"/>
    <cellStyle name="Titulo 3 16" xfId="26594" xr:uid="{2D251E7B-D194-4D4C-92AD-7E5D6ACD784C}"/>
    <cellStyle name="Título 3 16" xfId="22834" xr:uid="{548137BA-0F24-4911-9C25-06E6D75CA037}"/>
    <cellStyle name="Titulo 3 17" xfId="22975" xr:uid="{7978E92D-B534-466C-8345-D5CA7CEE0113}"/>
    <cellStyle name="Título 3 17" xfId="20816" xr:uid="{4B40B7A5-9170-4E79-B78F-6A54E8A2444A}"/>
    <cellStyle name="Titulo 3 18" xfId="29838" xr:uid="{1E0A8F9C-43B9-4D43-9F10-E7EB4DBE3A8C}"/>
    <cellStyle name="Título 3 18" xfId="22839" xr:uid="{D19D91C7-19CE-4607-A0F5-469F4DF49C01}"/>
    <cellStyle name="Titulo 3 19" xfId="38536" xr:uid="{11C33213-F5BF-4E6D-B486-D1DA32655942}"/>
    <cellStyle name="Título 3 19" xfId="20821" xr:uid="{5B8834EC-48FF-4AE2-8393-3FAAB7794E52}"/>
    <cellStyle name="Titulo 3 2" xfId="6289" xr:uid="{0BC8DC42-DABA-4B03-BD5C-2772D3DCEA3C}"/>
    <cellStyle name="Título 3 2" xfId="635" xr:uid="{750DD9EE-43FD-4FC0-851B-C743AEF65024}"/>
    <cellStyle name="Titulo 3 2 10" xfId="19351" xr:uid="{1BE397D9-243E-4834-BA21-DC4A3ECE9833}"/>
    <cellStyle name="Título 3 2 10" xfId="14037" xr:uid="{3CDFA216-7FF1-419B-AED4-CF61CC9361C6}"/>
    <cellStyle name="Título 3 2 11" xfId="19023" xr:uid="{928AEF84-B9BC-4412-9454-9F41C86878F4}"/>
    <cellStyle name="Título 3 2 12" xfId="29835" xr:uid="{EDAE4113-E858-45D6-B567-4C8175E5C849}"/>
    <cellStyle name="Título 3 2 13" xfId="38517" xr:uid="{00A03280-4A11-44EB-AF4A-056D5A09254E}"/>
    <cellStyle name="Título 3 2 14" xfId="38532" xr:uid="{A4D7E249-8EBE-4745-BC7A-50CE23146C9E}"/>
    <cellStyle name="Titulo 3 2 2" xfId="13586" xr:uid="{D9511D4C-FA11-44E8-A8D1-AFF0380D1EDC}"/>
    <cellStyle name="Título 3 2 2" xfId="1004" xr:uid="{2AA57E1F-5EB3-4E82-8D0A-7C77FD8C4D65}"/>
    <cellStyle name="Título 3 2 2 2" xfId="6468" xr:uid="{97D84529-52B9-4C9E-B713-121BBB4BD8EE}"/>
    <cellStyle name="Título 3 2 2 2 2" xfId="13589" xr:uid="{443C9DC0-8FB1-44DC-90F7-41DC3CB9DB84}"/>
    <cellStyle name="Título 3 2 2 3" xfId="13588" xr:uid="{972B333A-9072-49C6-BB80-BD987CF912C4}"/>
    <cellStyle name="Titulo 3 2 3" xfId="22341" xr:uid="{00EC705F-0E4D-4592-AFCF-A4481BD0E8B3}"/>
    <cellStyle name="Título 3 2 3" xfId="6469" xr:uid="{03CC4E77-C6C6-4F33-B42A-39D74F6A8E07}"/>
    <cellStyle name="Título 3 2 3 2" xfId="13590" xr:uid="{B0D309D2-6E93-419E-9547-D343E27A4B30}"/>
    <cellStyle name="Titulo 3 2 4" xfId="23168" xr:uid="{CF8FE9E7-976B-48C5-A367-3040A34C2119}"/>
    <cellStyle name="Título 3 2 4" xfId="6467" xr:uid="{B25EBC49-50AF-4CDA-99EC-BD298F48691F}"/>
    <cellStyle name="Título 3 2 4 2" xfId="13591" xr:uid="{33C2D56F-4E80-4FA3-8647-BB60382C7442}"/>
    <cellStyle name="Titulo 3 2 5" xfId="19875" xr:uid="{F5FE626B-3532-4E85-894F-69D4C0018635}"/>
    <cellStyle name="Título 3 2 5" xfId="4028" xr:uid="{DCD92823-D9A4-4DBF-BCDE-EA59DD03726C}"/>
    <cellStyle name="Título 3 2 5 2" xfId="13592" xr:uid="{679C58E4-26AD-433F-8E9A-8E569A216656}"/>
    <cellStyle name="Título 3 2 5 3" xfId="24338" xr:uid="{B5CF2C6E-B7ED-4CC5-B835-D3BE96BE4006}"/>
    <cellStyle name="Titulo 3 2 6" xfId="24528" xr:uid="{82CAC63B-735D-4727-9594-41A2EE3087D3}"/>
    <cellStyle name="Título 3 2 6" xfId="13587" xr:uid="{DF815CCF-B749-41B3-9DAE-C8C1351C5E94}"/>
    <cellStyle name="Titulo 3 2 7" xfId="24559" xr:uid="{08D820A7-11CB-416E-9592-9BB8406232BA}"/>
    <cellStyle name="Título 3 2 7" xfId="14274" xr:uid="{CF0D6C6D-2BA7-4963-B492-1FFC7AD64025}"/>
    <cellStyle name="Titulo 3 2 8" xfId="18871" xr:uid="{421B77DE-CFEC-44C3-9438-5BEA16FCA222}"/>
    <cellStyle name="Título 3 2 8" xfId="14291" xr:uid="{953D8318-6CA8-4171-8BD7-94B05E19E975}"/>
    <cellStyle name="Titulo 3 2 9" xfId="18409" xr:uid="{4165C93D-6167-45CC-9A9B-A7353DDEEB9F}"/>
    <cellStyle name="Título 3 2 9" xfId="14259" xr:uid="{900E01D2-789C-46AD-A569-A65D49831943}"/>
    <cellStyle name="Titulo 3 20" xfId="38503" xr:uid="{94569BE6-2775-4B32-8339-B88ED6E646B5}"/>
    <cellStyle name="Título 3 20" xfId="22843" xr:uid="{8A48E930-A40F-4FD4-9651-99FA3276B495}"/>
    <cellStyle name="Título 3 21" xfId="20825" xr:uid="{60BA1C8D-6173-4901-8150-79E4A9873DF3}"/>
    <cellStyle name="Título 3 22" xfId="22847" xr:uid="{BFAF221F-8792-4B4F-BF16-5579341964A0}"/>
    <cellStyle name="Título 3 23" xfId="20829" xr:uid="{DBEF345E-FDC7-45EA-97BA-A7F75E78C82B}"/>
    <cellStyle name="Título 3 24" xfId="22852" xr:uid="{E5EEEFD3-2C20-40F4-9E88-CEFE0772F4A7}"/>
    <cellStyle name="Titulo 3 3" xfId="9308" xr:uid="{4FEEAA92-5B02-4C76-91B5-A71A412EE57A}"/>
    <cellStyle name="Título 3 3" xfId="1161" xr:uid="{E0A580EA-73CB-4C5E-875F-38D7B63EE22C}"/>
    <cellStyle name="Titulo 3 3 10" xfId="16369" xr:uid="{920C772C-C6F9-410C-B2A4-86A779817378}"/>
    <cellStyle name="Título 3 3 10" xfId="27417" xr:uid="{D9145388-24C6-427D-A9FB-701CE3639910}"/>
    <cellStyle name="Titulo 3 3 10 2" xfId="18820" xr:uid="{5F4C3B39-FC54-4FD0-A57B-D4517E7DCE0A}"/>
    <cellStyle name="Titulo 3 3 10 3" xfId="29564" xr:uid="{B8CF8BD6-34DF-4508-A214-69F5E0007974}"/>
    <cellStyle name="Titulo 3 3 10 4" xfId="33341" xr:uid="{189DF6AB-A109-4D06-A7DA-6338DF538F49}"/>
    <cellStyle name="Titulo 3 3 11" xfId="17223" xr:uid="{A69B7252-C9A7-4FFD-B988-412CDE1EBE79}"/>
    <cellStyle name="Título 3 3 11" xfId="19404" xr:uid="{044D881D-2840-4473-A0AA-8BBBFCECE7BE}"/>
    <cellStyle name="Titulo 3 3 11 2" xfId="28192" xr:uid="{FFC8EA77-302E-4BA6-984D-669689715EEE}"/>
    <cellStyle name="Titulo 3 3 11 3" xfId="29693" xr:uid="{FFA94CB7-A125-4A4E-8454-B2BD91C2D5A1}"/>
    <cellStyle name="Titulo 3 3 11 4" xfId="34192" xr:uid="{73576220-DA55-478E-87CA-8CADA8308BF4}"/>
    <cellStyle name="Titulo 3 3 12" xfId="17347" xr:uid="{3A6CD5D2-98A7-482E-8CA7-890181818BAF}"/>
    <cellStyle name="Título 3 3 12" xfId="27426" xr:uid="{D8F95931-81B1-4E47-A4B7-BFA547B4C619}"/>
    <cellStyle name="Titulo 3 3 12 2" xfId="28316" xr:uid="{B589E73A-6456-4522-9277-1DBF3468A3DD}"/>
    <cellStyle name="Titulo 3 3 12 3" xfId="29696" xr:uid="{C54B6ECC-A0E4-4EE2-9278-74C0AC5BDFD5}"/>
    <cellStyle name="Titulo 3 3 12 4" xfId="34316" xr:uid="{B785F74E-3D73-405E-8A3E-DF7737CA4D15}"/>
    <cellStyle name="Titulo 3 3 13" xfId="17336" xr:uid="{510D900E-AF2F-4532-8B1A-540666632BCC}"/>
    <cellStyle name="Título 3 3 13" xfId="18712" xr:uid="{9CF97390-A302-44D5-9BBE-C8708A74CFEF}"/>
    <cellStyle name="Titulo 3 3 13 2" xfId="28305" xr:uid="{4A12DCD6-C187-4AF5-823B-6BB8C8A58649}"/>
    <cellStyle name="Titulo 3 3 13 3" xfId="34305" xr:uid="{681D1EBD-7C3E-4041-89AA-F561F7C9F497}"/>
    <cellStyle name="Titulo 3 3 14" xfId="18099" xr:uid="{B99059C1-4CCF-4E07-9D1F-B116D0AC7114}"/>
    <cellStyle name="Título 3 3 14" xfId="38518" xr:uid="{EAEAAFEA-BB0E-46F0-8953-0D4AF3932C97}"/>
    <cellStyle name="Titulo 3 3 14 2" xfId="29017" xr:uid="{2E914E04-D8E3-4497-A38E-B43E4A93140C}"/>
    <cellStyle name="Titulo 3 3 14 3" xfId="35022" xr:uid="{61D1E78A-C695-4B6C-A619-437B59866C7E}"/>
    <cellStyle name="Titulo 3 3 15" xfId="17770" xr:uid="{4FB68D17-631E-4461-A6EE-079C12C143CE}"/>
    <cellStyle name="Título 3 3 15" xfId="38531" xr:uid="{162AC28E-64D0-47BF-930B-CEA1101B8B4A}"/>
    <cellStyle name="Titulo 3 3 15 2" xfId="28739" xr:uid="{500FE758-D83F-4356-82FE-F488E13AEEA9}"/>
    <cellStyle name="Titulo 3 3 15 3" xfId="34739" xr:uid="{C606E053-FD19-4C9A-8861-3C324277A12B}"/>
    <cellStyle name="Titulo 3 3 16" xfId="22340" xr:uid="{5AA3117E-ED9B-4DA1-894D-D9357CF2A571}"/>
    <cellStyle name="Titulo 3 3 17" xfId="23167" xr:uid="{CF5451BB-2432-4F14-9182-19F545B5DD0D}"/>
    <cellStyle name="Titulo 3 3 18" xfId="18817" xr:uid="{B77BDF5D-766D-4A3F-9416-0F3D6A50B7F5}"/>
    <cellStyle name="Titulo 3 3 19" xfId="26115" xr:uid="{2052C815-7700-4CBE-B755-AD84EFB94B4F}"/>
    <cellStyle name="Titulo 3 3 19 2" xfId="19417" xr:uid="{7182FF5F-FB09-45C0-B9DE-E42A0F8AC4F1}"/>
    <cellStyle name="Titulo 3 3 19 3" xfId="37268" xr:uid="{D9E2DDB7-4331-44B4-8949-4723FD21D31E}"/>
    <cellStyle name="Titulo 3 3 2" xfId="15798" xr:uid="{0A0ADC2A-0898-4A7E-BDD0-EC7064208758}"/>
    <cellStyle name="Título 3 3 2" xfId="4030" xr:uid="{45F3ECB8-A62D-4CAC-A301-BCDD4D844710}"/>
    <cellStyle name="Titulo 3 3 2 2" xfId="19895" xr:uid="{DC9DBD2C-1622-4B55-AA07-0340611E8D54}"/>
    <cellStyle name="Título 3 3 2 2" xfId="6471" xr:uid="{34C687BA-1C8A-4F63-938F-34E796358D85}"/>
    <cellStyle name="Título 3 3 2 2 2" xfId="13595" xr:uid="{48EDFB51-1945-4C7D-BFD1-0C38DCAB19F2}"/>
    <cellStyle name="Titulo 3 3 2 3" xfId="29503" xr:uid="{A12F3A16-951C-429B-97E5-68EFAF7F03CB}"/>
    <cellStyle name="Título 3 3 2 3" xfId="13594" xr:uid="{84369068-D506-4297-B1D1-CE99A558222D}"/>
    <cellStyle name="Titulo 3 3 2 4" xfId="32770" xr:uid="{7C951C25-1CD0-40DE-9164-9796AD14AD3D}"/>
    <cellStyle name="Titulo 3 3 20" xfId="24035" xr:uid="{7BF01FE8-5177-43C4-8B17-6D80EB4FA2E6}"/>
    <cellStyle name="Titulo 3 3 20 2" xfId="26998" xr:uid="{DC274B55-91A0-4953-BD2C-B10A10370E04}"/>
    <cellStyle name="Titulo 3 3 20 2 2" xfId="37765" xr:uid="{F6556C17-8555-477D-8C72-BD12D9C4E58A}"/>
    <cellStyle name="Titulo 3 3 21" xfId="20933" xr:uid="{58F5CDA1-3205-4BBE-94E7-6E1562A04841}"/>
    <cellStyle name="Titulo 3 3 22" xfId="26315" xr:uid="{AEBA3C21-CE8A-49BB-BDB6-12FA78B11678}"/>
    <cellStyle name="Titulo 3 3 23" xfId="22297" xr:uid="{DCAC9539-C63A-47B2-BB38-707C3AE32DFE}"/>
    <cellStyle name="Titulo 3 3 24" xfId="30851" xr:uid="{681E5804-5CC9-4160-8409-846337FEF8C8}"/>
    <cellStyle name="Titulo 3 3 3" xfId="16664" xr:uid="{882F7381-6484-498F-AEE7-A84420E3BA11}"/>
    <cellStyle name="Título 3 3 3" xfId="6470" xr:uid="{A08177AE-B8C1-4118-B76F-D06E0A6DED75}"/>
    <cellStyle name="Titulo 3 3 3 2" xfId="20917" xr:uid="{E6F8D49D-8B51-4C14-B8E9-A086324C7B57}"/>
    <cellStyle name="Título 3 3 3 2" xfId="13596" xr:uid="{95962082-2262-4693-90C8-825EA53B5794}"/>
    <cellStyle name="Titulo 3 3 3 3" xfId="29641" xr:uid="{4751AC9A-1C12-4708-AAEC-3061D43EC65D}"/>
    <cellStyle name="Titulo 3 3 3 4" xfId="33633" xr:uid="{520C8067-318C-4C1A-9D5E-1508CAC33226}"/>
    <cellStyle name="Titulo 3 3 4" xfId="15903" xr:uid="{D8D71996-631B-4323-88CD-5528B3F4B40D}"/>
    <cellStyle name="Título 3 3 4" xfId="4029" xr:uid="{8C0CACCA-05A9-462B-86E1-4B645FD9ACE4}"/>
    <cellStyle name="Titulo 3 3 4 2" xfId="19072" xr:uid="{73A697AA-7797-4CC8-AFC5-B4142EA2F41A}"/>
    <cellStyle name="Título 3 3 4 2" xfId="13597" xr:uid="{9B0625EF-3FE6-4801-A5EF-D7D34C4E7979}"/>
    <cellStyle name="Titulo 3 3 4 3" xfId="29525" xr:uid="{DB7D21F6-AEC2-450F-AD62-35E2840200BF}"/>
    <cellStyle name="Título 3 3 4 3" xfId="24339" xr:uid="{1F254FCC-C133-4052-B0CC-C52254F257D8}"/>
    <cellStyle name="Titulo 3 3 4 4" xfId="32875" xr:uid="{E9D3EF1B-09D0-415B-A9FB-780AEA6B023C}"/>
    <cellStyle name="Título 3 3 4 4" xfId="19691" xr:uid="{E6C9BDD3-FB25-4DC1-AC75-224504BF3494}"/>
    <cellStyle name="Titulo 3 3 5" xfId="16782" xr:uid="{5A229874-F229-4797-82F9-0932686FE982}"/>
    <cellStyle name="Título 3 3 5" xfId="13593" xr:uid="{4639F3B9-A730-4B15-A4D9-0182F22BFC41}"/>
    <cellStyle name="Titulo 3 3 5 2" xfId="27751" xr:uid="{26D28C07-4A82-4DE8-AC58-0E1152344214}"/>
    <cellStyle name="Titulo 3 3 5 3" xfId="29665" xr:uid="{9AF4B2A7-A626-442A-9F9A-F0E6FFD2C9B4}"/>
    <cellStyle name="Titulo 3 3 5 4" xfId="33751" xr:uid="{0CD0E094-8436-497D-A2BE-660AE0BD9E7F}"/>
    <cellStyle name="Titulo 3 3 6" xfId="16056" xr:uid="{3C4436E3-09EF-4467-AFBA-00A7A88CA021}"/>
    <cellStyle name="Título 3 3 6" xfId="19024" xr:uid="{90A3D0FE-B983-4E99-8CD2-E280F39F2C9F}"/>
    <cellStyle name="Titulo 3 3 6 2" xfId="19915" xr:uid="{2295750E-E35F-4F3F-9067-82CCDB7A40CB}"/>
    <cellStyle name="Titulo 3 3 6 3" xfId="29541" xr:uid="{076DCF19-68A1-4AAE-AC48-04C9BAF33FE2}"/>
    <cellStyle name="Titulo 3 3 6 4" xfId="33028" xr:uid="{D735C22B-2D52-42B5-9761-B35D10A06E3B}"/>
    <cellStyle name="Titulo 3 3 7" xfId="16932" xr:uid="{709DB13D-F58D-4887-9DA1-9BC01E31298D}"/>
    <cellStyle name="Título 3 3 7" xfId="19661" xr:uid="{09F67835-5876-4918-A882-93DA526549EE}"/>
    <cellStyle name="Titulo 3 3 7 2" xfId="27901" xr:uid="{3972C3F0-111C-4287-9568-377B8FD6B6AD}"/>
    <cellStyle name="Titulo 3 3 7 3" xfId="29680" xr:uid="{2F9F4819-B466-4997-A623-CC76FB1BE240}"/>
    <cellStyle name="Titulo 3 3 7 4" xfId="33901" xr:uid="{F89555ED-3A54-4694-AA7A-7CB44EFE8092}"/>
    <cellStyle name="Titulo 3 3 8" xfId="16218" xr:uid="{7DAEF89A-C786-4D19-BFFE-AE70A957300A}"/>
    <cellStyle name="Título 3 3 8" xfId="20231" xr:uid="{5798D993-DCEB-4ADE-820C-667059DFB642}"/>
    <cellStyle name="Titulo 3 3 8 2" xfId="19099" xr:uid="{87D7866A-B7ED-4FF1-BD77-5284CCD5D99E}"/>
    <cellStyle name="Titulo 3 3 8 3" xfId="29561" xr:uid="{12E61423-3D38-491E-9A81-13A373455817}"/>
    <cellStyle name="Titulo 3 3 8 4" xfId="33190" xr:uid="{FB028EF4-DAFB-4A13-9DB8-CE85967A380D}"/>
    <cellStyle name="Titulo 3 3 9" xfId="17090" xr:uid="{1E7BB264-1262-473B-8D2A-3C32B8A8AA20}"/>
    <cellStyle name="Título 3 3 9" xfId="23825" xr:uid="{9EC64677-309A-4314-9CC6-19777889DAD6}"/>
    <cellStyle name="Titulo 3 3 9 2" xfId="28059" xr:uid="{D01DCDD8-D02C-43C5-9EF9-6C257A2C3221}"/>
    <cellStyle name="Titulo 3 3 9 3" xfId="29690" xr:uid="{10052028-288B-4E15-8FBE-8BFDC9759BA5}"/>
    <cellStyle name="Titulo 3 3 9 4" xfId="34059" xr:uid="{AB5E62C3-6CF3-443C-99BB-3555A5A49600}"/>
    <cellStyle name="Titulo 3 4" xfId="13584" xr:uid="{46D6DA83-87FE-41BB-AD39-CCBFC0EE74E5}"/>
    <cellStyle name="Título 3 4" xfId="4031" xr:uid="{74165B1C-9849-4C25-971B-41F45383A602}"/>
    <cellStyle name="Título 3 4 2" xfId="4032" xr:uid="{DF7E5A95-BEA6-4B77-9145-0E3A43301BB0}"/>
    <cellStyle name="Título 3 4 2 2" xfId="6473" xr:uid="{6E2D2EB3-626F-48A3-AAC8-C013E8CBACF2}"/>
    <cellStyle name="Título 3 4 2 2 2" xfId="13600" xr:uid="{C5D30F18-5DA8-42D1-9AA7-B1EAEA716608}"/>
    <cellStyle name="Título 3 4 2 3" xfId="13599" xr:uid="{E125D8F7-3AD5-4D23-ACD7-904E9AB2B0D6}"/>
    <cellStyle name="Título 3 4 3" xfId="6472" xr:uid="{7A12C83C-C4AB-4CD3-9B07-DCF01B05F5D3}"/>
    <cellStyle name="Título 3 4 3 2" xfId="13601" xr:uid="{06140FCF-69A7-499D-BBF3-A3E5BE49C8C1}"/>
    <cellStyle name="Título 3 4 4" xfId="13598" xr:uid="{96FB26CE-6B34-4E67-BDDB-07F7D198D8F5}"/>
    <cellStyle name="Titulo 3 5" xfId="20804" xr:uid="{678BCEAF-3E24-431F-BD02-9D164359AF4B}"/>
    <cellStyle name="Título 3 5" xfId="4033" xr:uid="{34B2B10A-BBFA-4546-A257-081A56953FD1}"/>
    <cellStyle name="Título 3 5 2" xfId="4034" xr:uid="{FC9A51E4-4DF4-42ED-8DAD-60567A081A74}"/>
    <cellStyle name="Título 3 5 2 2" xfId="6475" xr:uid="{6A63433C-DEA2-4AE6-8F5A-7F61948588BB}"/>
    <cellStyle name="Título 3 5 2 2 2" xfId="13604" xr:uid="{083FCB85-A051-4797-A614-EC814CB7EDEA}"/>
    <cellStyle name="Título 3 5 2 3" xfId="13603" xr:uid="{5D67BBDB-FDE2-4E32-8061-FF2D0571CF57}"/>
    <cellStyle name="Título 3 5 3" xfId="6474" xr:uid="{2CC9F94F-A2F3-4217-AEA0-6D4D6E2CAD93}"/>
    <cellStyle name="Título 3 5 3 2" xfId="13605" xr:uid="{4A3E7B7F-4916-43E3-B7FC-DAE692E452F3}"/>
    <cellStyle name="Título 3 5 4" xfId="13602" xr:uid="{ACC8E999-27B5-49C2-9B3A-D654233E2C71}"/>
    <cellStyle name="Titulo 3 6" xfId="22823" xr:uid="{BC4B20E9-3EA2-4132-9F22-6BE4E09BF3EB}"/>
    <cellStyle name="Título 3 6" xfId="4035" xr:uid="{BCD41618-4993-49BD-AF2E-24ED1FBF2FFF}"/>
    <cellStyle name="Título 3 6 2" xfId="4036" xr:uid="{8DC663AF-3ACF-4DC1-B026-53FCDD7890F8}"/>
    <cellStyle name="Título 3 6 2 2" xfId="6477" xr:uid="{E9E43BEE-0648-436A-98A0-939E32976E60}"/>
    <cellStyle name="Título 3 6 2 2 2" xfId="13608" xr:uid="{1FF40638-4E03-4C3E-892A-219CD749309F}"/>
    <cellStyle name="Título 3 6 2 3" xfId="13607" xr:uid="{6518354D-F573-44FC-8F11-6F78AE2EF2CC}"/>
    <cellStyle name="Título 3 6 3" xfId="6476" xr:uid="{02957D26-FB7C-48E5-B85D-78F5DF29C282}"/>
    <cellStyle name="Título 3 6 3 2" xfId="13609" xr:uid="{1C7FF40C-BDD6-4AF6-9E68-D60DF51AE9F9}"/>
    <cellStyle name="Título 3 6 4" xfId="13606" xr:uid="{33CD42E8-B0C8-4D88-B02F-09B5CF1099BE}"/>
    <cellStyle name="Titulo 3 7" xfId="20805" xr:uid="{BA7E2467-2C0B-49B8-9C0F-89FF8111C5D2}"/>
    <cellStyle name="Título 3 7" xfId="6466" xr:uid="{AA007F4B-CEFD-4930-8B36-C1CC0AEE24CC}"/>
    <cellStyle name="Título 3 7 2" xfId="13610" xr:uid="{48245A66-E22D-44A4-B1C3-845AA21209DB}"/>
    <cellStyle name="Titulo 3 8" xfId="22824" xr:uid="{7BF22D7A-A36D-4D32-91AC-7AF10E97E59E}"/>
    <cellStyle name="Título 3 8" xfId="13585" xr:uid="{86332C2F-712F-4085-AA58-F0EFDB5AF6DE}"/>
    <cellStyle name="Titulo 3 9" xfId="20806" xr:uid="{B62B67A8-E961-40A4-A471-CB94738B39FE}"/>
    <cellStyle name="Título 3 9" xfId="22822" xr:uid="{0D16E231-68E2-4823-9FFE-C696DEA09DA8}"/>
    <cellStyle name="Titulo 30" xfId="8015" xr:uid="{D53AD08C-DA18-4F9C-8D0D-17AC7B88265A}"/>
    <cellStyle name="Título 30" xfId="6478" xr:uid="{F9AC3DAE-2661-457C-8B24-9D459BEBB46C}"/>
    <cellStyle name="Titulo 30 10" xfId="16266" xr:uid="{D7484723-2EC9-492B-805E-C29C995565B1}"/>
    <cellStyle name="Titulo 30 10 2" xfId="22604" xr:uid="{01132277-F7F1-4FC0-8C14-649DED7EADC2}"/>
    <cellStyle name="Titulo 30 10 3" xfId="33238" xr:uid="{D34973C9-7926-4278-8B5D-8DF1F40E364C}"/>
    <cellStyle name="Titulo 30 11" xfId="17143" xr:uid="{32731A00-7192-408C-9CCC-21CDCF2F0244}"/>
    <cellStyle name="Titulo 30 11 2" xfId="28112" xr:uid="{4ECAE00E-B21C-4914-8A1D-B809D8478288}"/>
    <cellStyle name="Titulo 30 11 3" xfId="34112" xr:uid="{3E1E990D-8FEA-4296-9831-4D5D338B03EC}"/>
    <cellStyle name="Titulo 30 12" xfId="16416" xr:uid="{933FC1FD-5755-4658-A6CF-7B0870DD6906}"/>
    <cellStyle name="Titulo 30 12 2" xfId="18800" xr:uid="{4CBB0EED-516C-4B45-B97D-42DD9F4D44D3}"/>
    <cellStyle name="Titulo 30 12 3" xfId="33388" xr:uid="{94039E18-12E0-454A-9670-41F1234C0132}"/>
    <cellStyle name="Titulo 30 13" xfId="17254" xr:uid="{95B02DD2-B338-4589-950A-C1D69B9DC5D0}"/>
    <cellStyle name="Titulo 30 13 2" xfId="28223" xr:uid="{8474B852-CA3A-4D80-B61E-D7B38E4DF13C}"/>
    <cellStyle name="Titulo 30 13 3" xfId="34223" xr:uid="{CAAF800F-D7B2-47FA-948E-0C6DB3F7A75D}"/>
    <cellStyle name="Titulo 30 14" xfId="17371" xr:uid="{4C40394F-ABA2-4C46-A1FA-B4C83BE7B045}"/>
    <cellStyle name="Titulo 30 14 2" xfId="28340" xr:uid="{0EA2F7C3-7FCE-4368-BFA3-E6D82755ADFF}"/>
    <cellStyle name="Titulo 30 14 3" xfId="34340" xr:uid="{FADCE712-B59F-43DE-A7FC-771114704C54}"/>
    <cellStyle name="Titulo 30 15" xfId="17455" xr:uid="{52E0061A-0FCC-426B-B7E2-A2823FA6A48D}"/>
    <cellStyle name="Titulo 30 15 2" xfId="28424" xr:uid="{9C8E7DCE-5344-4B00-AC96-FA1D2148AF93}"/>
    <cellStyle name="Titulo 30 15 3" xfId="34424" xr:uid="{F6B26F0B-05D8-4054-9FEC-42C70845A58C}"/>
    <cellStyle name="Titulo 30 16" xfId="18100" xr:uid="{C399ADCE-CDE7-48A6-883F-7F5CF365E33D}"/>
    <cellStyle name="Titulo 30 16 2" xfId="29018" xr:uid="{3D777135-662F-4A51-8477-D8E969831F61}"/>
    <cellStyle name="Titulo 30 16 3" xfId="35023" xr:uid="{19E3CD1B-AAD6-4CFA-AEC3-4DB3BCB2E40A}"/>
    <cellStyle name="Titulo 30 17" xfId="17769" xr:uid="{B76A24A6-02FB-40A5-87A7-0CA3F675D3C9}"/>
    <cellStyle name="Titulo 30 17 2" xfId="28738" xr:uid="{CC051C31-BE13-4340-8FB2-635AD1992209}"/>
    <cellStyle name="Titulo 30 17 3" xfId="34738" xr:uid="{B9EAE8CB-ABBD-487E-B22C-530AC60125DA}"/>
    <cellStyle name="Titulo 30 18" xfId="22343" xr:uid="{17683D08-F8BC-4DA2-A5AD-64D0D36260A8}"/>
    <cellStyle name="Titulo 30 19" xfId="23175" xr:uid="{767992C9-9F39-4395-A5CE-40593EF2C32D}"/>
    <cellStyle name="Titulo 30 2" xfId="8773" xr:uid="{375F3F81-0BC3-45E6-9506-9A1BE973530B}"/>
    <cellStyle name="Título 30 2" xfId="13612" xr:uid="{D54439FA-8A48-425F-A936-7AE7E130E7DC}"/>
    <cellStyle name="Titulo 30 2 10" xfId="16417" xr:uid="{960D9B3D-F57C-4E70-8D79-A1078BCADCAA}"/>
    <cellStyle name="Titulo 30 2 10 2" xfId="22629" xr:uid="{8A4D8C95-3E5D-4FE3-AEF5-66F53F1B6470}"/>
    <cellStyle name="Titulo 30 2 10 3" xfId="33389" xr:uid="{82ECCE00-CECB-4445-8E25-FDA506D7C2CA}"/>
    <cellStyle name="Titulo 30 2 11" xfId="17257" xr:uid="{77AFB1DA-8A99-436A-B325-1E30A3E47F7F}"/>
    <cellStyle name="Titulo 30 2 11 2" xfId="28226" xr:uid="{34A2C886-F3F7-430B-942B-5F273385C567}"/>
    <cellStyle name="Titulo 30 2 11 3" xfId="34226" xr:uid="{05BA3E17-CA77-4F59-A78F-7566130CAA46}"/>
    <cellStyle name="Titulo 30 2 12" xfId="17373" xr:uid="{4709507A-B099-4B6D-87DD-E0052D368468}"/>
    <cellStyle name="Titulo 30 2 12 2" xfId="28342" xr:uid="{BD6B4EAC-11D5-46AB-AFE8-8CDAD6F166C6}"/>
    <cellStyle name="Titulo 30 2 12 3" xfId="34342" xr:uid="{A9B778F2-A6F4-4262-A936-4F86D0FA1667}"/>
    <cellStyle name="Titulo 30 2 13" xfId="17458" xr:uid="{02BFAB6C-23BD-4F06-A176-C05A3AC0BB04}"/>
    <cellStyle name="Titulo 30 2 13 2" xfId="28427" xr:uid="{6B3E863B-0734-499C-8A5C-D216D7564C24}"/>
    <cellStyle name="Titulo 30 2 13 3" xfId="34427" xr:uid="{3063BBA9-0251-4A9D-BEEC-C6505D6FFC79}"/>
    <cellStyle name="Titulo 30 2 14" xfId="18101" xr:uid="{D27EAD7C-7ACA-4418-81F6-8886EE4C8656}"/>
    <cellStyle name="Titulo 30 2 14 2" xfId="29019" xr:uid="{CEB5BC94-5997-4E48-A27D-F2B22BED25F7}"/>
    <cellStyle name="Titulo 30 2 14 3" xfId="35024" xr:uid="{E5B6351C-48F3-43BF-87B4-B56A7EF6A018}"/>
    <cellStyle name="Titulo 30 2 15" xfId="17768" xr:uid="{4C1B9925-21CF-4272-8FF5-A1D9EF1057BD}"/>
    <cellStyle name="Titulo 30 2 15 2" xfId="28737" xr:uid="{1452C956-DC7D-4E15-BC66-E47FC06C1405}"/>
    <cellStyle name="Titulo 30 2 15 3" xfId="34737" xr:uid="{C2667E6E-2B56-4974-B356-A515A4FB1C61}"/>
    <cellStyle name="Titulo 30 2 16" xfId="23439" xr:uid="{B2F7EC63-06A5-434E-8235-136F65B4F8D1}"/>
    <cellStyle name="Titulo 30 2 16 2" xfId="36434" xr:uid="{53D6337C-286A-4AEA-9D5B-0D4B59487A72}"/>
    <cellStyle name="Titulo 30 2 2" xfId="15832" xr:uid="{8120F78E-5D59-4886-86D4-E1DE295D81E3}"/>
    <cellStyle name="Titulo 30 2 2 2" xfId="23564" xr:uid="{55D93E4A-BF9A-49CC-ABF1-33157AC2580B}"/>
    <cellStyle name="Titulo 30 2 2 3" xfId="32804" xr:uid="{262A5CC7-88F1-4FB5-BF59-2D5E23FE3E64}"/>
    <cellStyle name="Titulo 30 2 3" xfId="16698" xr:uid="{57ACA8CA-1888-4F6C-B7AC-74B6BE6643E7}"/>
    <cellStyle name="Titulo 30 2 3 2" xfId="27667" xr:uid="{A3DC223F-8F80-4FD7-A411-BE19FA747EE1}"/>
    <cellStyle name="Titulo 30 2 3 3" xfId="33667" xr:uid="{1D3C076E-2323-4009-A4BA-5EC746A01552}"/>
    <cellStyle name="Titulo 30 2 4" xfId="15941" xr:uid="{63A0B8CE-E2B0-46CE-900E-12E9463AA38C}"/>
    <cellStyle name="Titulo 30 2 4 2" xfId="26162" xr:uid="{AB706B8D-FC40-4EFC-9B55-C34DC1E86831}"/>
    <cellStyle name="Titulo 30 2 4 3" xfId="32913" xr:uid="{76BCA170-F1AF-47BA-868F-BB7652F40F01}"/>
    <cellStyle name="Titulo 30 2 5" xfId="16830" xr:uid="{EE8E23EF-4E3C-4854-BCF1-D367F3DEC676}"/>
    <cellStyle name="Titulo 30 2 5 2" xfId="27799" xr:uid="{127E4C9F-A68F-4BD7-9317-EB35777AA64B}"/>
    <cellStyle name="Titulo 30 2 5 3" xfId="33799" xr:uid="{B0594367-E405-40A4-AC2A-F8A29B57C0A7}"/>
    <cellStyle name="Titulo 30 2 6" xfId="16114" xr:uid="{D4C117F6-765A-45E4-92AE-43716F57D1E9}"/>
    <cellStyle name="Titulo 30 2 6 2" xfId="19329" xr:uid="{085127E8-8E7B-4155-A5B4-C9FC69DA9643}"/>
    <cellStyle name="Titulo 30 2 6 3" xfId="33086" xr:uid="{D1EB81C9-DCC3-4490-B8AD-66CB37C4D323}"/>
    <cellStyle name="Titulo 30 2 7" xfId="16995" xr:uid="{A8903C37-F085-4A3A-B18B-BF308D8682BB}"/>
    <cellStyle name="Titulo 30 2 7 2" xfId="27964" xr:uid="{598E7EB6-EE17-4837-B26D-D34EDD57887C}"/>
    <cellStyle name="Titulo 30 2 7 3" xfId="33964" xr:uid="{D2289918-52EF-469A-B66E-3287FC67818A}"/>
    <cellStyle name="Titulo 30 2 8" xfId="16269" xr:uid="{3BBF3D2F-2864-4C5C-9FD7-3FDA97A10354}"/>
    <cellStyle name="Titulo 30 2 8 2" xfId="21907" xr:uid="{AC1DBE5B-DA09-4946-947B-42E26175BC8B}"/>
    <cellStyle name="Titulo 30 2 8 3" xfId="33241" xr:uid="{315F3724-7BEB-4F6B-A8F4-4306F17AB05E}"/>
    <cellStyle name="Titulo 30 2 9" xfId="17145" xr:uid="{0FBC312D-0124-478B-9140-1AD681E634A0}"/>
    <cellStyle name="Titulo 30 2 9 2" xfId="28114" xr:uid="{4BA49119-7239-4F4E-9FD8-3D00E9809F2A}"/>
    <cellStyle name="Titulo 30 2 9 3" xfId="34114" xr:uid="{29B34179-A76A-414F-839D-539609E44B23}"/>
    <cellStyle name="Titulo 30 20" xfId="22490" xr:uid="{A465C1BF-098E-41A0-89C7-C14090EEA7C3}"/>
    <cellStyle name="Titulo 30 21" xfId="25458" xr:uid="{422EBD78-A2DA-47D3-8577-C3D5FCED4814}"/>
    <cellStyle name="Titulo 30 21 2" xfId="19366" xr:uid="{2B288F32-FE18-47E1-8205-F3D5E81A58AB}"/>
    <cellStyle name="Titulo 30 21 3" xfId="36769" xr:uid="{7DD1C8AA-6904-4DED-8BFC-79039802EC08}"/>
    <cellStyle name="Titulo 30 22" xfId="24708" xr:uid="{757991E4-CC64-4923-9C51-4B3785D9EA3E}"/>
    <cellStyle name="Titulo 30 22 2" xfId="21654" xr:uid="{5FA49158-4A58-4FF2-B8B3-E1E5C3528FED}"/>
    <cellStyle name="Titulo 30 22 2 2" xfId="36077" xr:uid="{C7ABBDA5-BBFE-483B-8620-689CB9EE80E2}"/>
    <cellStyle name="Titulo 30 23" xfId="21943" xr:uid="{2698075B-5311-4FCC-8276-2A54084EDD24}"/>
    <cellStyle name="Titulo 30 24" xfId="21173" xr:uid="{397874B5-8803-44B5-88C8-05EEA8C37A96}"/>
    <cellStyle name="Titulo 30 25" xfId="27317" xr:uid="{A0BD3349-46C0-4A23-BFCF-D4CDCBB4F271}"/>
    <cellStyle name="Titulo 30 26" xfId="29889" xr:uid="{CDEA8F3E-7D2C-44E7-9E86-180CEE0CA5BB}"/>
    <cellStyle name="Titulo 30 3" xfId="13611" xr:uid="{541E55AE-FA0C-42C1-BF3B-B3CFE844809D}"/>
    <cellStyle name="Titulo 30 4" xfId="15830" xr:uid="{15233299-5128-49B7-9125-5EAAA56DC984}"/>
    <cellStyle name="Titulo 30 4 2" xfId="19975" xr:uid="{551F562A-CB8F-4217-A29A-E3CB0AD2689B}"/>
    <cellStyle name="Titulo 30 4 3" xfId="32802" xr:uid="{68948F27-1390-4125-987F-853278837002}"/>
    <cellStyle name="Titulo 30 5" xfId="16696" xr:uid="{7A680DBB-AB98-4C78-A949-BF705756686C}"/>
    <cellStyle name="Titulo 30 5 2" xfId="27665" xr:uid="{D981F538-D67F-46C3-9E76-980E20E922D6}"/>
    <cellStyle name="Titulo 30 5 3" xfId="33665" xr:uid="{A3F8AF77-6BFA-432F-BC7E-6BFBCE3CAC40}"/>
    <cellStyle name="Titulo 30 6" xfId="15937" xr:uid="{6FF5C00D-4D9E-4F43-AB54-C92270B62B24}"/>
    <cellStyle name="Titulo 30 6 2" xfId="18859" xr:uid="{696D7FC0-B2C0-4A6A-AD4D-240DD495E349}"/>
    <cellStyle name="Titulo 30 6 3" xfId="32909" xr:uid="{982A44FD-30E3-48A2-8DF4-FCE3D2EDE09B}"/>
    <cellStyle name="Titulo 30 7" xfId="16827" xr:uid="{60C2A155-DF71-4D86-B50E-D1F5FE4450B7}"/>
    <cellStyle name="Titulo 30 7 2" xfId="27796" xr:uid="{0F003031-77C5-4F3F-A216-F1BF38D3610C}"/>
    <cellStyle name="Titulo 30 7 3" xfId="33796" xr:uid="{19D8C566-DE44-449D-B509-E66AA12CB643}"/>
    <cellStyle name="Titulo 30 8" xfId="16112" xr:uid="{525B4658-71FA-4367-AEB3-FD8AF250AA97}"/>
    <cellStyle name="Titulo 30 8 2" xfId="20731" xr:uid="{0E10275D-4504-430B-BB8B-846D6BA311A7}"/>
    <cellStyle name="Titulo 30 8 3" xfId="33084" xr:uid="{A4574F40-6BB0-431A-B9AA-F5C8764BCF59}"/>
    <cellStyle name="Titulo 30 9" xfId="16992" xr:uid="{8B5FAFC7-4C39-4636-B631-307F6B419FD2}"/>
    <cellStyle name="Titulo 30 9 2" xfId="27961" xr:uid="{06879CE3-7026-407B-A335-1E3CE656C8F6}"/>
    <cellStyle name="Titulo 30 9 3" xfId="33961" xr:uid="{DC0CD6A9-400D-494C-A643-DE83F9CB6F65}"/>
    <cellStyle name="Titulo 31" xfId="8075" xr:uid="{8D07803C-F415-4358-A65C-86AFFDFE081D}"/>
    <cellStyle name="Título 31" xfId="6479" xr:uid="{58871FB5-E38E-402C-A505-3EE71D626AA6}"/>
    <cellStyle name="Titulo 31 10" xfId="16273" xr:uid="{004353FF-B1AF-4728-882A-9DECDDD2386A}"/>
    <cellStyle name="Titulo 31 10 2" xfId="19698" xr:uid="{BE427E11-9B52-475A-BC9E-1D85CDC16F7D}"/>
    <cellStyle name="Titulo 31 10 3" xfId="33245" xr:uid="{B566898F-0954-485A-8EB2-1EF725667123}"/>
    <cellStyle name="Titulo 31 11" xfId="17150" xr:uid="{460BE8B4-7F09-42AE-83B6-E04B5F6B71E1}"/>
    <cellStyle name="Titulo 31 11 2" xfId="28119" xr:uid="{F5AFE0BA-9D60-4444-9DB3-14170674B5A2}"/>
    <cellStyle name="Titulo 31 11 3" xfId="34119" xr:uid="{D731F39D-9B2F-4772-B85C-D371561C4983}"/>
    <cellStyle name="Titulo 31 12" xfId="16418" xr:uid="{5F2810A7-E3C3-480F-B14D-AB145B4502A0}"/>
    <cellStyle name="Titulo 31 12 2" xfId="21150" xr:uid="{55596787-71B9-4EDE-9632-E1C34C350103}"/>
    <cellStyle name="Titulo 31 12 3" xfId="33390" xr:uid="{A2185DA0-593D-46DD-926B-F4280F7B39CF}"/>
    <cellStyle name="Titulo 31 13" xfId="17260" xr:uid="{E6C1066E-6B11-4B07-BDC5-3060F0554922}"/>
    <cellStyle name="Titulo 31 13 2" xfId="28229" xr:uid="{56BADB19-901F-4923-A848-399B4F5D1978}"/>
    <cellStyle name="Titulo 31 13 3" xfId="34229" xr:uid="{B5767D4D-93F1-4BC3-B712-FEABEF3870FD}"/>
    <cellStyle name="Titulo 31 14" xfId="17376" xr:uid="{19BEB969-28F7-430E-8D91-B96700226D54}"/>
    <cellStyle name="Titulo 31 14 2" xfId="28345" xr:uid="{DF99A660-6C66-4B5B-8558-F8625F61D515}"/>
    <cellStyle name="Titulo 31 14 3" xfId="34345" xr:uid="{F8CDC141-A46A-423F-A591-CAB92717C0E7}"/>
    <cellStyle name="Titulo 31 15" xfId="17461" xr:uid="{B8DEB1A4-0AE0-444F-8543-B7AFC9F691C8}"/>
    <cellStyle name="Titulo 31 15 2" xfId="28430" xr:uid="{56D7B066-2D98-42FB-9B44-69BCD8FE8AA9}"/>
    <cellStyle name="Titulo 31 15 3" xfId="34430" xr:uid="{2C2FF241-A97E-48A5-A386-28BD78FCEB82}"/>
    <cellStyle name="Titulo 31 16" xfId="18102" xr:uid="{0981920C-43FE-49E0-B61E-564ED8915F0E}"/>
    <cellStyle name="Titulo 31 16 2" xfId="29020" xr:uid="{75431D44-2E9E-4D2A-8424-AB4E24ACC385}"/>
    <cellStyle name="Titulo 31 16 3" xfId="35025" xr:uid="{AD3327A0-C159-4ABA-914A-A78E3D3680C0}"/>
    <cellStyle name="Titulo 31 17" xfId="17767" xr:uid="{FBD6E211-F8F8-40FC-BAF8-A7E2B79F31E3}"/>
    <cellStyle name="Titulo 31 17 2" xfId="28736" xr:uid="{ACA19F2E-6E7D-4BC6-8F94-E6A28DE113C6}"/>
    <cellStyle name="Titulo 31 17 3" xfId="34736" xr:uid="{33CC53A1-8220-4821-9149-1E73AA3B3690}"/>
    <cellStyle name="Titulo 31 18" xfId="22344" xr:uid="{692C5F2E-59A5-4ACD-8B2C-FDC2C991AE53}"/>
    <cellStyle name="Titulo 31 19" xfId="23176" xr:uid="{12C78A72-9CA8-4A50-AFF0-55F47CBB8656}"/>
    <cellStyle name="Titulo 31 2" xfId="9214" xr:uid="{9B107EFD-E9CE-4BA2-9E43-0599AE2E687B}"/>
    <cellStyle name="Título 31 2" xfId="13614" xr:uid="{5727211E-3649-4DCC-BBE9-1D3D827C693A}"/>
    <cellStyle name="Titulo 31 2 10" xfId="16419" xr:uid="{C66BCD1D-7E10-4AB0-82CA-2C50231F0D17}"/>
    <cellStyle name="Titulo 31 2 10 2" xfId="18374" xr:uid="{90141998-8B03-4485-896A-DD440518EEBF}"/>
    <cellStyle name="Titulo 31 2 10 3" xfId="33391" xr:uid="{56707279-42B1-446B-9AEB-C463F6B3722C}"/>
    <cellStyle name="Titulo 31 2 11" xfId="17263" xr:uid="{4C6ED1BD-A6C0-4EE6-BFC8-177FDCE7C4EB}"/>
    <cellStyle name="Titulo 31 2 11 2" xfId="28232" xr:uid="{E974E4B2-683A-4913-9AF3-2DA347EBE652}"/>
    <cellStyle name="Titulo 31 2 11 3" xfId="34232" xr:uid="{BB1610C9-627D-4246-9F21-8738EFB2D22F}"/>
    <cellStyle name="Titulo 31 2 12" xfId="17379" xr:uid="{B01FB6E1-596E-40A4-9EFC-3E354FED3AB2}"/>
    <cellStyle name="Titulo 31 2 12 2" xfId="28348" xr:uid="{9D9D91F1-1F59-437E-A2EA-274653EF68CD}"/>
    <cellStyle name="Titulo 31 2 12 3" xfId="34348" xr:uid="{550EBD6E-E853-446D-978A-86EDB71E97CE}"/>
    <cellStyle name="Titulo 31 2 13" xfId="17464" xr:uid="{C8B74459-6CFC-4B0B-87C9-FA4A68903A91}"/>
    <cellStyle name="Titulo 31 2 13 2" xfId="28433" xr:uid="{37E2C02F-D06C-411B-B1BB-F77F8ED5590A}"/>
    <cellStyle name="Titulo 31 2 13 3" xfId="34433" xr:uid="{E4FF76A5-2D30-40E9-9C20-704DB51489C2}"/>
    <cellStyle name="Titulo 31 2 14" xfId="18103" xr:uid="{E7936194-56A7-42ED-BB22-FAF5594FBA8E}"/>
    <cellStyle name="Titulo 31 2 14 2" xfId="29021" xr:uid="{5E29AB9A-0E9C-4939-BEA9-A747A4A64581}"/>
    <cellStyle name="Titulo 31 2 14 3" xfId="35026" xr:uid="{435868E2-63C1-489A-B5BC-D70EC527B7B1}"/>
    <cellStyle name="Titulo 31 2 15" xfId="17766" xr:uid="{00B2C5E0-96E3-4298-8936-7C9D21A783A8}"/>
    <cellStyle name="Titulo 31 2 15 2" xfId="28735" xr:uid="{FACE8880-717E-4748-BFED-09146A571220}"/>
    <cellStyle name="Titulo 31 2 15 3" xfId="34735" xr:uid="{C10BB012-F0C2-42A1-B2AB-BD33848D0A57}"/>
    <cellStyle name="Titulo 31 2 16" xfId="19649" xr:uid="{5109A0DE-A62E-4A93-8651-2232320B15CE}"/>
    <cellStyle name="Titulo 31 2 16 2" xfId="35648" xr:uid="{AF594491-659B-429B-9834-9EA620870DDB}"/>
    <cellStyle name="Titulo 31 2 2" xfId="15837" xr:uid="{9AA72414-670F-43DC-BA46-0634BB7DF10D}"/>
    <cellStyle name="Titulo 31 2 2 2" xfId="23565" xr:uid="{24BD7E33-856E-4468-BC05-227070BDA199}"/>
    <cellStyle name="Titulo 31 2 2 3" xfId="32809" xr:uid="{C69A5E16-287B-4FB4-AF92-C203A6EEE94B}"/>
    <cellStyle name="Titulo 31 2 3" xfId="16703" xr:uid="{F81A79F1-C225-4A4C-A5C8-B0EC74D25FDA}"/>
    <cellStyle name="Titulo 31 2 3 2" xfId="27672" xr:uid="{2CFFAF12-A514-4170-BF63-8A48A1BC007D}"/>
    <cellStyle name="Titulo 31 2 3 3" xfId="33672" xr:uid="{0D4EB52B-3293-4E7F-8D79-D30E69FAAFA5}"/>
    <cellStyle name="Titulo 31 2 4" xfId="15948" xr:uid="{645BC7B5-E86C-4FE5-8E6B-BC5463EF25FA}"/>
    <cellStyle name="Titulo 31 2 4 2" xfId="18949" xr:uid="{0E9D7475-BBA6-4B59-B34B-63EB42150EA8}"/>
    <cellStyle name="Titulo 31 2 4 3" xfId="32920" xr:uid="{FD8BD8EA-2C05-4217-93D8-7589D10D5C9B}"/>
    <cellStyle name="Titulo 31 2 5" xfId="16838" xr:uid="{2453B8BE-B110-40B3-90A0-BFDB843D9C00}"/>
    <cellStyle name="Titulo 31 2 5 2" xfId="27807" xr:uid="{92963517-8B13-47E5-9A6D-F2604BAD892B}"/>
    <cellStyle name="Titulo 31 2 5 3" xfId="33807" xr:uid="{360143CE-3529-4E4A-A954-B555B125610E}"/>
    <cellStyle name="Titulo 31 2 6" xfId="16122" xr:uid="{8371EF62-2307-4129-A26B-3137D710DBD9}"/>
    <cellStyle name="Titulo 31 2 6 2" xfId="20007" xr:uid="{82F52C32-9249-48A9-9DE8-C6C936C37732}"/>
    <cellStyle name="Titulo 31 2 6 3" xfId="33094" xr:uid="{211DEF9B-46F5-440D-903E-205BF728BBD6}"/>
    <cellStyle name="Titulo 31 2 7" xfId="17003" xr:uid="{B8DD7231-26A4-4FB5-992A-B90DA3F0CDAB}"/>
    <cellStyle name="Titulo 31 2 7 2" xfId="27972" xr:uid="{F026D574-A378-4B9D-B1F2-26B6541F0448}"/>
    <cellStyle name="Titulo 31 2 7 3" xfId="33972" xr:uid="{F0DA4EF6-0397-4B36-B749-89CDBF20CA4E}"/>
    <cellStyle name="Titulo 31 2 8" xfId="16276" xr:uid="{BDBC797D-5FE2-4C97-8111-6D4D81FEEC9B}"/>
    <cellStyle name="Titulo 31 2 8 2" xfId="19460" xr:uid="{34822C02-E264-4D0D-8BA7-B456E59EC87B}"/>
    <cellStyle name="Titulo 31 2 8 3" xfId="33248" xr:uid="{A37DA1DB-8804-4A1F-A614-CB3FD7392E26}"/>
    <cellStyle name="Titulo 31 2 9" xfId="17154" xr:uid="{C7F43839-FB4F-45E4-B19D-AD18C43D71F8}"/>
    <cellStyle name="Titulo 31 2 9 2" xfId="28123" xr:uid="{123799C7-820B-4C78-8D91-5DC04799CE25}"/>
    <cellStyle name="Titulo 31 2 9 3" xfId="34123" xr:uid="{4CEADA1C-6D81-4DEA-93B2-D476A500591A}"/>
    <cellStyle name="Titulo 31 20" xfId="21027" xr:uid="{A2C8C8FB-EB15-499D-8762-E7023A45ADA7}"/>
    <cellStyle name="Titulo 31 21" xfId="25501" xr:uid="{CCC8EBF6-F466-44B0-838E-429704EB921A}"/>
    <cellStyle name="Titulo 31 21 2" xfId="21806" xr:uid="{165DAA9F-C433-4B7A-8AD1-5E309B4781FD}"/>
    <cellStyle name="Titulo 31 21 3" xfId="36794" xr:uid="{CC9CCB9C-5B73-4D90-80EE-5E334D9B5B11}"/>
    <cellStyle name="Titulo 31 22" xfId="24379" xr:uid="{482CF448-F340-4D1C-842B-D4DEF89B5015}"/>
    <cellStyle name="Titulo 31 22 2" xfId="20445" xr:uid="{8E1A53BE-6968-4725-9056-4B8646FBACA0}"/>
    <cellStyle name="Titulo 31 22 2 2" xfId="35824" xr:uid="{5E37E155-6968-4E98-BCF4-D5827258DE3B}"/>
    <cellStyle name="Titulo 31 23" xfId="23310" xr:uid="{1AF7F0D7-38BF-493B-8B1D-9F5B85DBFFB0}"/>
    <cellStyle name="Titulo 31 24" xfId="18267" xr:uid="{A2C94647-0761-4C78-AA27-FC3B33E45F2F}"/>
    <cellStyle name="Titulo 31 25" xfId="26873" xr:uid="{A7144499-7745-49CB-B0EE-FED37B9A21D5}"/>
    <cellStyle name="Titulo 31 26" xfId="29913" xr:uid="{D9773D39-7BA0-4206-9C86-812F4A6FF61D}"/>
    <cellStyle name="Titulo 31 3" xfId="13613" xr:uid="{DA816C2B-CDE0-4C96-8DBC-51660080E464}"/>
    <cellStyle name="Titulo 31 4" xfId="15835" xr:uid="{88D935C1-87C6-412C-9B5B-F8D0BE298DD4}"/>
    <cellStyle name="Titulo 31 4 2" xfId="21670" xr:uid="{B2F5F1D0-4B99-489E-B7CB-79E2B39876F1}"/>
    <cellStyle name="Titulo 31 4 3" xfId="32807" xr:uid="{543D705F-1259-4EEA-B670-FE3B4FDA4A41}"/>
    <cellStyle name="Titulo 31 5" xfId="16701" xr:uid="{A4FF79DC-B503-4412-AF5F-6C25390DE378}"/>
    <cellStyle name="Titulo 31 5 2" xfId="27670" xr:uid="{2D1A94BD-EF3C-493B-981B-94682B5EE4E7}"/>
    <cellStyle name="Titulo 31 5 3" xfId="33670" xr:uid="{0CF053A3-84DC-4458-B11A-8662F0776973}"/>
    <cellStyle name="Titulo 31 6" xfId="15945" xr:uid="{D944EE23-9AE5-452D-98C1-8588F600DEA7}"/>
    <cellStyle name="Titulo 31 6 2" xfId="22548" xr:uid="{415B2AA9-F7D4-4766-9010-116EDAA8F499}"/>
    <cellStyle name="Titulo 31 6 3" xfId="32917" xr:uid="{E1B973C6-4832-4744-AFE6-81D15137F48F}"/>
    <cellStyle name="Titulo 31 7" xfId="16834" xr:uid="{6282AE77-9881-4CCA-95F8-473050D32F19}"/>
    <cellStyle name="Titulo 31 7 2" xfId="27803" xr:uid="{54F7F5A0-AA3A-451F-B71A-C686ED0192C2}"/>
    <cellStyle name="Titulo 31 7 3" xfId="33803" xr:uid="{979E834F-97F6-4FF7-9B46-D51468380BA7}"/>
    <cellStyle name="Titulo 31 8" xfId="16118" xr:uid="{7B7AA971-1263-4733-8F72-7AA13C4EB122}"/>
    <cellStyle name="Titulo 31 8 2" xfId="21246" xr:uid="{EA87C19F-CE03-4815-849E-A8FA92F9E2C3}"/>
    <cellStyle name="Titulo 31 8 3" xfId="33090" xr:uid="{738189DB-EB45-489C-9939-422A94D4307B}"/>
    <cellStyle name="Titulo 31 9" xfId="16999" xr:uid="{5238A6AA-DF97-4ACA-8823-0A5335AD9A4B}"/>
    <cellStyle name="Titulo 31 9 2" xfId="27968" xr:uid="{A55EFB04-3472-4A1E-A29C-891A6089E1E1}"/>
    <cellStyle name="Titulo 31 9 3" xfId="33968" xr:uid="{7A747E01-79B6-4C3C-91C2-8DA7254AE440}"/>
    <cellStyle name="Titulo 32" xfId="8016" xr:uid="{C9ECAEFA-53B8-4349-9360-C357018CFC99}"/>
    <cellStyle name="Título 32" xfId="6480" xr:uid="{29BC955D-D2BE-43A9-B796-98CA7DD81115}"/>
    <cellStyle name="Titulo 32 10" xfId="16281" xr:uid="{58AEDE9C-0CC6-4056-B527-9D8EC9DDC5CF}"/>
    <cellStyle name="Titulo 32 10 2" xfId="20246" xr:uid="{7B1F2F55-A31A-41B1-B4E0-467EE10D2E68}"/>
    <cellStyle name="Titulo 32 10 3" xfId="33253" xr:uid="{B2A8B69B-4333-4986-B588-35EE76E6FA7A}"/>
    <cellStyle name="Titulo 32 11" xfId="17157" xr:uid="{33079CCB-CA9E-4CE7-AE7A-3DC0395776CA}"/>
    <cellStyle name="Titulo 32 11 2" xfId="28126" xr:uid="{2372F15F-C153-44D1-AD00-18EDAAFCD781}"/>
    <cellStyle name="Titulo 32 11 3" xfId="34126" xr:uid="{19F9D653-CF7F-465E-9A96-D26F7FB0CFCF}"/>
    <cellStyle name="Titulo 32 12" xfId="16420" xr:uid="{567EE830-F787-44C0-86D7-C6F41C19D489}"/>
    <cellStyle name="Titulo 32 12 2" xfId="21257" xr:uid="{F42ED495-9343-469D-947D-2B0B003A2183}"/>
    <cellStyle name="Titulo 32 12 3" xfId="33392" xr:uid="{30AA2AE6-DFE4-48FA-9358-EB233036BABA}"/>
    <cellStyle name="Titulo 32 13" xfId="17266" xr:uid="{3D385293-7F45-4193-8559-CC898DECD2B8}"/>
    <cellStyle name="Titulo 32 13 2" xfId="28235" xr:uid="{6249C9E8-71F1-491C-A239-A7FE85A1FEAC}"/>
    <cellStyle name="Titulo 32 13 3" xfId="34235" xr:uid="{3F9798FE-0841-4A4F-9787-75757518D53F}"/>
    <cellStyle name="Titulo 32 14" xfId="17382" xr:uid="{7E12C8E6-71EB-4EF7-BE79-0117383B2B54}"/>
    <cellStyle name="Titulo 32 14 2" xfId="28351" xr:uid="{4106A21E-E94B-4530-9BD2-D9A09161A613}"/>
    <cellStyle name="Titulo 32 14 3" xfId="34351" xr:uid="{F133923A-FFD3-40D5-AC65-A6700E7E14A0}"/>
    <cellStyle name="Titulo 32 15" xfId="17467" xr:uid="{8E587532-44AB-4C83-B1E7-A6D28ACE78D7}"/>
    <cellStyle name="Titulo 32 15 2" xfId="28436" xr:uid="{F5E911D4-2356-454D-A4EA-951D09B9C070}"/>
    <cellStyle name="Titulo 32 15 3" xfId="34436" xr:uid="{CA547AF1-9DE0-4470-8BAB-959600470E0B}"/>
    <cellStyle name="Titulo 32 16" xfId="18104" xr:uid="{B79CE6F6-E296-41D9-BED1-0347E05FC53D}"/>
    <cellStyle name="Titulo 32 16 2" xfId="29022" xr:uid="{FC66014D-8CBC-43B9-9466-95D040F4EBA9}"/>
    <cellStyle name="Titulo 32 16 3" xfId="35027" xr:uid="{087121E6-47DE-4DFB-9AA1-DDA7CFDEAF36}"/>
    <cellStyle name="Titulo 32 17" xfId="17765" xr:uid="{C7239AD9-3574-4152-91FD-119887DE7869}"/>
    <cellStyle name="Titulo 32 17 2" xfId="28734" xr:uid="{73863BC3-A799-4890-8BE6-6425A3B3314C}"/>
    <cellStyle name="Titulo 32 17 3" xfId="34734" xr:uid="{1738EE4E-53C6-4D02-9688-E717FC5549F1}"/>
    <cellStyle name="Titulo 32 18" xfId="22345" xr:uid="{F2C261A5-F7B8-45EA-A2CC-080A794FF41F}"/>
    <cellStyle name="Titulo 32 19" xfId="23177" xr:uid="{4CCAF2CA-DEA0-458B-B18C-8C03DB57C6CA}"/>
    <cellStyle name="Titulo 32 2" xfId="8566" xr:uid="{4D1675E7-77C0-487C-ABBF-327C047C316E}"/>
    <cellStyle name="Título 32 2" xfId="13616" xr:uid="{6C9C66E2-BBFA-4A0E-A033-E932013737F9}"/>
    <cellStyle name="Titulo 32 2 10" xfId="16422" xr:uid="{131FB975-D614-4D3D-B4A9-08707C8F1A25}"/>
    <cellStyle name="Titulo 32 2 10 2" xfId="18521" xr:uid="{9B94DFEE-66A4-48B9-8487-A32B87F4BA95}"/>
    <cellStyle name="Titulo 32 2 10 3" xfId="33394" xr:uid="{AB068A13-CF3D-4218-A48A-FFA2DC6FFF89}"/>
    <cellStyle name="Titulo 32 2 11" xfId="17269" xr:uid="{ADA386F7-3CD8-498F-B7DF-B6DE71E21172}"/>
    <cellStyle name="Titulo 32 2 11 2" xfId="28238" xr:uid="{B1144806-353E-4A2C-B114-296D4CA7B702}"/>
    <cellStyle name="Titulo 32 2 11 3" xfId="34238" xr:uid="{C5ADD150-89C5-4E81-A485-4BAAE21C7745}"/>
    <cellStyle name="Titulo 32 2 12" xfId="17383" xr:uid="{55FC0666-1880-4CE4-8BFD-5EDFDC29A5DD}"/>
    <cellStyle name="Titulo 32 2 12 2" xfId="28352" xr:uid="{067CEDFF-45CE-4A97-89B9-0A7322B20532}"/>
    <cellStyle name="Titulo 32 2 12 3" xfId="34352" xr:uid="{539239B1-0DC4-447E-8455-8C2427F152AC}"/>
    <cellStyle name="Titulo 32 2 13" xfId="17468" xr:uid="{8845DC8D-AAC8-4ADF-BDC1-20DAF49DA86C}"/>
    <cellStyle name="Titulo 32 2 13 2" xfId="28437" xr:uid="{AB7ACD52-9B7A-47BC-9A73-517033DB1813}"/>
    <cellStyle name="Titulo 32 2 13 3" xfId="34437" xr:uid="{B266243F-8436-4A51-91C6-7947E3767322}"/>
    <cellStyle name="Titulo 32 2 14" xfId="18105" xr:uid="{7DF57ADA-73EC-432C-AA55-89EE8B873412}"/>
    <cellStyle name="Titulo 32 2 14 2" xfId="29023" xr:uid="{19C8BA58-A8BE-4795-8F99-5E2BF2062384}"/>
    <cellStyle name="Titulo 32 2 14 3" xfId="35028" xr:uid="{7FFA0FC3-18AE-4FC1-880D-39BD45880659}"/>
    <cellStyle name="Titulo 32 2 15" xfId="17764" xr:uid="{13168440-719B-4490-9574-2D23AAE3C336}"/>
    <cellStyle name="Titulo 32 2 15 2" xfId="28733" xr:uid="{1999E522-D636-4E41-ADF0-F4DCB2952023}"/>
    <cellStyle name="Titulo 32 2 15 3" xfId="34733" xr:uid="{ADEA85AE-B4B5-406A-B73C-3B4747C01E20}"/>
    <cellStyle name="Titulo 32 2 16" xfId="23404" xr:uid="{46EBEFE0-97BB-4104-98A5-7AE203370E66}"/>
    <cellStyle name="Titulo 32 2 16 2" xfId="36417" xr:uid="{13A8254B-7EE1-4DFD-8A09-39DE712C5006}"/>
    <cellStyle name="Titulo 32 2 2" xfId="15841" xr:uid="{1781B5B7-4ED0-4D9D-8354-8BD2B8FA04A9}"/>
    <cellStyle name="Titulo 32 2 2 2" xfId="26163" xr:uid="{1F951A2E-93B0-4FBD-BC22-10D99EBE7106}"/>
    <cellStyle name="Titulo 32 2 2 3" xfId="32813" xr:uid="{B261565C-3CC5-4933-832A-0029FF5C731D}"/>
    <cellStyle name="Titulo 32 2 3" xfId="16708" xr:uid="{C438C4A3-C1A3-45A6-9C48-33CDF9BA0C84}"/>
    <cellStyle name="Titulo 32 2 3 2" xfId="27677" xr:uid="{4336EB22-64A3-4C69-8D73-ADBBBBA19F29}"/>
    <cellStyle name="Titulo 32 2 3 3" xfId="33677" xr:uid="{5F1BC747-E131-41C9-9DEF-5E7E09EBC615}"/>
    <cellStyle name="Titulo 32 2 4" xfId="15955" xr:uid="{4B1D19AC-72BC-4172-BEFE-87684969043A}"/>
    <cellStyle name="Titulo 32 2 4 2" xfId="22551" xr:uid="{53C62E1B-9BCB-4330-B022-7C62005955CE}"/>
    <cellStyle name="Titulo 32 2 4 3" xfId="32927" xr:uid="{A1BF8297-3B41-4DB4-9FC6-3155EB3CFC75}"/>
    <cellStyle name="Titulo 32 2 5" xfId="16844" xr:uid="{3BAA43D1-ECA7-431E-AE3B-4588DDECA14B}"/>
    <cellStyle name="Titulo 32 2 5 2" xfId="27813" xr:uid="{835D2A26-A089-4A76-85B6-67E158F1B63A}"/>
    <cellStyle name="Titulo 32 2 5 3" xfId="33813" xr:uid="{66B66410-59E5-4A8D-87D8-F3A0B23F32BF}"/>
    <cellStyle name="Titulo 32 2 6" xfId="16128" xr:uid="{E10A55DA-3977-4951-9BEC-CB9D63323D0F}"/>
    <cellStyle name="Titulo 32 2 6 2" xfId="18641" xr:uid="{7291E678-A257-40C3-AA8D-0B0D2A2345C2}"/>
    <cellStyle name="Titulo 32 2 6 3" xfId="33100" xr:uid="{BA6BF2B6-7B83-4059-BBE1-6B2E48A13E8D}"/>
    <cellStyle name="Titulo 32 2 7" xfId="17009" xr:uid="{82F7E393-7E72-46CB-A35C-C9B545EEA556}"/>
    <cellStyle name="Titulo 32 2 7 2" xfId="27978" xr:uid="{297DBEAC-3882-4B5D-8308-0EABC7EFF591}"/>
    <cellStyle name="Titulo 32 2 7 3" xfId="33978" xr:uid="{E68A03AD-6DEE-4FD1-B0A9-7ACA47A9368F}"/>
    <cellStyle name="Titulo 32 2 8" xfId="16282" xr:uid="{EA706072-83C0-4BE5-A4AE-9756FA50ECB9}"/>
    <cellStyle name="Titulo 32 2 8 2" xfId="21252" xr:uid="{274873E7-C0B3-4605-BF5E-7A6B59400EA3}"/>
    <cellStyle name="Titulo 32 2 8 3" xfId="33254" xr:uid="{91B112B0-BA0C-4E01-9553-9E9DDF962479}"/>
    <cellStyle name="Titulo 32 2 9" xfId="17159" xr:uid="{7AF7B832-28A3-4332-A13A-588C62C42EC8}"/>
    <cellStyle name="Titulo 32 2 9 2" xfId="28128" xr:uid="{EC7E2D98-B73A-40EC-B75F-B9557FF71191}"/>
    <cellStyle name="Titulo 32 2 9 3" xfId="34128" xr:uid="{21EB090E-CFBF-4040-BA2F-F0C4A05EEFE2}"/>
    <cellStyle name="Titulo 32 20" xfId="19050" xr:uid="{43DAFF72-4A8C-4DFB-9CCC-07B1B29570BE}"/>
    <cellStyle name="Titulo 32 21" xfId="25459" xr:uid="{F1FF1DD0-89E3-444A-878D-8469E36CED24}"/>
    <cellStyle name="Titulo 32 21 2" xfId="18788" xr:uid="{183ACED8-DA9B-4E81-B57B-5D03186F643E}"/>
    <cellStyle name="Titulo 32 21 3" xfId="36770" xr:uid="{680F579F-C293-4A8C-9B47-F0E1CFE83553}"/>
    <cellStyle name="Titulo 32 22" xfId="27395" xr:uid="{9B3F3E48-6FC8-45F7-8901-052885171D20}"/>
    <cellStyle name="Titulo 32 22 2" xfId="29752" xr:uid="{B30D78D1-D3FC-4738-9B12-EB0E58160F80}"/>
    <cellStyle name="Titulo 32 22 2 2" xfId="38407" xr:uid="{6ED4E8E0-B7A0-435E-AB9D-69F64D29232C}"/>
    <cellStyle name="Titulo 32 23" xfId="21753" xr:uid="{0D1FA78D-CED4-4217-8893-78019C05D93F}"/>
    <cellStyle name="Titulo 32 24" xfId="20975" xr:uid="{7C830259-0F9E-4445-A155-81C767A2C88C}"/>
    <cellStyle name="Titulo 32 25" xfId="20184" xr:uid="{8E1B223A-5281-4075-BD95-7831186AF8D1}"/>
    <cellStyle name="Titulo 32 26" xfId="29890" xr:uid="{6415A5F1-ADE2-4751-9AD9-121EF4109368}"/>
    <cellStyle name="Titulo 32 3" xfId="13615" xr:uid="{4EC41533-02CC-40E3-9FA1-D5DA8BBACA09}"/>
    <cellStyle name="Titulo 32 4" xfId="15839" xr:uid="{8C9B4262-11B0-4E60-8A0E-8F90301A0568}"/>
    <cellStyle name="Titulo 32 4 2" xfId="21979" xr:uid="{D271304A-A2C1-414C-BDA2-57D9760AB230}"/>
    <cellStyle name="Titulo 32 4 3" xfId="32811" xr:uid="{A86AB362-ECBA-446D-B4E7-04EBA0AB3B92}"/>
    <cellStyle name="Titulo 32 5" xfId="16706" xr:uid="{60F4B198-E135-4888-8567-ECD22EC7C663}"/>
    <cellStyle name="Titulo 32 5 2" xfId="27675" xr:uid="{D69769DA-5190-4DF4-A6F7-C53D506A6258}"/>
    <cellStyle name="Titulo 32 5 3" xfId="33675" xr:uid="{8FEF5864-0974-43DD-891C-8F895E73258D}"/>
    <cellStyle name="Titulo 32 6" xfId="15953" xr:uid="{D8D2FE53-6411-4AE3-9C10-1CB02BE763A6}"/>
    <cellStyle name="Titulo 32 6 2" xfId="19905" xr:uid="{0339B66D-010A-4C26-9BF3-2436BEF73E93}"/>
    <cellStyle name="Titulo 32 6 3" xfId="32925" xr:uid="{E2D7B697-C042-4465-B1A9-8FEB5C2447FA}"/>
    <cellStyle name="Titulo 32 7" xfId="16843" xr:uid="{D4D3B11D-E292-4554-9E85-A2717326816F}"/>
    <cellStyle name="Titulo 32 7 2" xfId="27812" xr:uid="{F01A4399-998B-4F56-8108-50E3922F2FF4}"/>
    <cellStyle name="Titulo 32 7 3" xfId="33812" xr:uid="{58A94F20-8F68-43D6-ACF8-F3FA989C53E9}"/>
    <cellStyle name="Titulo 32 8" xfId="16126" xr:uid="{3BC5232C-FBB3-4277-8B13-D9AA757C8A29}"/>
    <cellStyle name="Titulo 32 8 2" xfId="21247" xr:uid="{57637573-9959-4DCB-B618-C97323C05FB3}"/>
    <cellStyle name="Titulo 32 8 3" xfId="33098" xr:uid="{C077124E-C634-492D-9374-119ED4E12788}"/>
    <cellStyle name="Titulo 32 9" xfId="17007" xr:uid="{CA1E543A-AB49-46F9-898F-57A570605BDE}"/>
    <cellStyle name="Titulo 32 9 2" xfId="27976" xr:uid="{B2697A0F-B99D-42A7-B933-4F68CD8E517C}"/>
    <cellStyle name="Titulo 32 9 3" xfId="33976" xr:uid="{9CE0AEB1-8E08-4CA7-9F2D-EAB25EEEDA34}"/>
    <cellStyle name="Titulo 33" xfId="8179" xr:uid="{F483F84F-4737-46A9-B331-E9481BE32AB5}"/>
    <cellStyle name="Título 33" xfId="6481" xr:uid="{94B5921F-26DF-4AE2-A08C-8AB72CC48743}"/>
    <cellStyle name="Titulo 33 10" xfId="16284" xr:uid="{597C8FD1-0080-4280-A8D2-384EBFE76DE6}"/>
    <cellStyle name="Titulo 33 10 2" xfId="20955" xr:uid="{952DB760-1449-4493-A259-F5B4D7284036}"/>
    <cellStyle name="Titulo 33 10 3" xfId="33256" xr:uid="{EA666CD2-A812-4ABF-978C-9855FB716D38}"/>
    <cellStyle name="Titulo 33 11" xfId="17161" xr:uid="{D24071D6-475C-42D2-AA55-5D059AAF654E}"/>
    <cellStyle name="Titulo 33 11 2" xfId="28130" xr:uid="{C7E1A38A-E09B-4124-BFE3-25304840CC51}"/>
    <cellStyle name="Titulo 33 11 3" xfId="34130" xr:uid="{C8F7370E-72F2-4E53-841C-A0EEE5AE3458}"/>
    <cellStyle name="Titulo 33 12" xfId="16425" xr:uid="{EA8B74AE-90FA-4105-A942-A2C4F5510A93}"/>
    <cellStyle name="Titulo 33 12 2" xfId="20013" xr:uid="{57E7239C-7AA5-4B33-830A-62930C7E85D6}"/>
    <cellStyle name="Titulo 33 12 3" xfId="33397" xr:uid="{9546CAC9-7556-4CA4-8394-883E5A5109DD}"/>
    <cellStyle name="Titulo 33 13" xfId="17272" xr:uid="{5B50BB55-076C-4822-B7FE-6EED376DBB18}"/>
    <cellStyle name="Titulo 33 13 2" xfId="28241" xr:uid="{807EEC96-E0D9-42D8-9C37-B4AF1218B8AC}"/>
    <cellStyle name="Titulo 33 13 3" xfId="34241" xr:uid="{796869AE-2641-49D8-8A1B-88F0C97506EF}"/>
    <cellStyle name="Titulo 33 14" xfId="17384" xr:uid="{8C93ED10-6822-4CD6-901F-F07ED9756652}"/>
    <cellStyle name="Titulo 33 14 2" xfId="28353" xr:uid="{AD058537-A835-461F-94AC-1CF40D44AC26}"/>
    <cellStyle name="Titulo 33 14 3" xfId="34353" xr:uid="{D1A9B5F1-A3C3-4FD2-8784-E4BA42BE067D}"/>
    <cellStyle name="Titulo 33 15" xfId="17469" xr:uid="{B09FD8C2-7920-4CF1-B28B-A7BB662164AD}"/>
    <cellStyle name="Titulo 33 15 2" xfId="28438" xr:uid="{7F1C3B1A-9614-4D9B-A8B8-7D312F059444}"/>
    <cellStyle name="Titulo 33 15 3" xfId="34438" xr:uid="{1C52651F-2F7E-493D-8A32-85AE9061980F}"/>
    <cellStyle name="Titulo 33 16" xfId="18106" xr:uid="{43897F0B-E8DD-4C71-A7E8-CADDE5AAE80F}"/>
    <cellStyle name="Titulo 33 16 2" xfId="29024" xr:uid="{BE49138C-4674-46D5-BA22-5E398E3142F4}"/>
    <cellStyle name="Titulo 33 16 3" xfId="35029" xr:uid="{FBCF5180-10CC-4118-9F59-7139F2F61484}"/>
    <cellStyle name="Titulo 33 17" xfId="17763" xr:uid="{1D7A9984-066A-4B9C-BA98-9E94DC60C816}"/>
    <cellStyle name="Titulo 33 17 2" xfId="28732" xr:uid="{B07664C6-6602-4F71-9A97-680206AA5CE9}"/>
    <cellStyle name="Titulo 33 17 3" xfId="34732" xr:uid="{92120A5A-E54F-4A96-A472-022F844341BF}"/>
    <cellStyle name="Titulo 33 18" xfId="22346" xr:uid="{ECB6E265-4281-4E75-BE30-162B1ED0236D}"/>
    <cellStyle name="Titulo 33 19" xfId="23178" xr:uid="{C5CE955F-CD7F-4B0C-88FB-EE734469C55B}"/>
    <cellStyle name="Titulo 33 2" xfId="9343" xr:uid="{500B1429-D82C-4AE2-8EA2-1083A65414BA}"/>
    <cellStyle name="Título 33 2" xfId="13618" xr:uid="{467041FC-F6FC-4E1F-8D0F-566195290168}"/>
    <cellStyle name="Titulo 33 2 10" xfId="16429" xr:uid="{6CA1E219-DEF6-4B48-BDFA-9C684733369A}"/>
    <cellStyle name="Titulo 33 2 10 2" xfId="19586" xr:uid="{CCF21A9E-7AED-4851-AB9E-06652CC50A6F}"/>
    <cellStyle name="Titulo 33 2 10 3" xfId="33401" xr:uid="{D807B814-A54E-4958-AC4B-13515DC67935}"/>
    <cellStyle name="Titulo 33 2 11" xfId="17274" xr:uid="{9AAEAA5F-AF90-405C-85E5-B7E10E74B87E}"/>
    <cellStyle name="Titulo 33 2 11 2" xfId="28243" xr:uid="{D0746364-244E-4F2E-BECD-48E3410F7EF4}"/>
    <cellStyle name="Titulo 33 2 11 3" xfId="34243" xr:uid="{F49956A6-5931-498B-96D8-EF3FFB318BD6}"/>
    <cellStyle name="Titulo 33 2 12" xfId="17385" xr:uid="{1BDFD8C1-ED09-4435-B438-D4F3A47793E5}"/>
    <cellStyle name="Titulo 33 2 12 2" xfId="28354" xr:uid="{5CE391F8-1439-47F4-84A2-B0E8202900C0}"/>
    <cellStyle name="Titulo 33 2 12 3" xfId="34354" xr:uid="{3E8A317C-97A1-4234-B20B-0959772A440D}"/>
    <cellStyle name="Titulo 33 2 13" xfId="17470" xr:uid="{45D61389-0C09-40B0-A919-0AF01E681C75}"/>
    <cellStyle name="Titulo 33 2 13 2" xfId="28439" xr:uid="{BADE2994-CD7E-491C-9A06-05A5C8CEA970}"/>
    <cellStyle name="Titulo 33 2 13 3" xfId="34439" xr:uid="{96F1CAF8-9404-42CB-8BE4-973D03A28ACC}"/>
    <cellStyle name="Titulo 33 2 14" xfId="18107" xr:uid="{DE1FC63F-0704-435A-B1EA-0BE8CBAFECA0}"/>
    <cellStyle name="Titulo 33 2 14 2" xfId="29025" xr:uid="{C4DE905D-6081-4655-BF26-12328D90AD60}"/>
    <cellStyle name="Titulo 33 2 14 3" xfId="35030" xr:uid="{1018EF82-77C9-40CB-B315-06A23068AAAB}"/>
    <cellStyle name="Titulo 33 2 15" xfId="17762" xr:uid="{81D353D5-A133-4655-A93A-5ED516C0E7EF}"/>
    <cellStyle name="Titulo 33 2 15 2" xfId="28731" xr:uid="{9EA06C4A-FDC1-42B0-9A43-10B647627F3B}"/>
    <cellStyle name="Titulo 33 2 15 3" xfId="34731" xr:uid="{D3C2F600-8686-4E89-9A88-0FFBEAEB9C04}"/>
    <cellStyle name="Titulo 33 2 16" xfId="23146" xr:uid="{95B4400B-DB37-404B-AAE5-89030380D530}"/>
    <cellStyle name="Titulo 33 2 16 2" xfId="36323" xr:uid="{65801EC2-4B43-45D9-AC54-C1215A9049D0}"/>
    <cellStyle name="Titulo 33 2 2" xfId="15846" xr:uid="{1D5B1298-78F4-44D5-9FD5-A7F8070F9DA8}"/>
    <cellStyle name="Titulo 33 2 2 2" xfId="23526" xr:uid="{8E1E34FB-D2B8-469A-B679-5B93F2CFB0D3}"/>
    <cellStyle name="Titulo 33 2 2 3" xfId="32818" xr:uid="{825E9D13-C937-4763-AB09-46829C10FF52}"/>
    <cellStyle name="Titulo 33 2 3" xfId="16712" xr:uid="{3226C559-1DCA-4EFD-9BA6-74675759B374}"/>
    <cellStyle name="Titulo 33 2 3 2" xfId="27681" xr:uid="{7D404645-E4E8-4786-BC43-43EBAA3E5016}"/>
    <cellStyle name="Titulo 33 2 3 3" xfId="33681" xr:uid="{F71ED273-6F1B-4F95-9552-F134C84BAD66}"/>
    <cellStyle name="Titulo 33 2 4" xfId="15964" xr:uid="{E841B94A-B8F0-4AAD-AA72-515A716D6CA5}"/>
    <cellStyle name="Titulo 33 2 4 2" xfId="21890" xr:uid="{1A5A2DB4-CA7B-486A-B2B9-BA801FC95BCC}"/>
    <cellStyle name="Titulo 33 2 4 3" xfId="32936" xr:uid="{31B74751-80F1-4876-B2DE-33C76F1AC5A3}"/>
    <cellStyle name="Titulo 33 2 5" xfId="16848" xr:uid="{2BDB2ACB-BB10-44CE-BBA4-B40CFD0459BC}"/>
    <cellStyle name="Titulo 33 2 5 2" xfId="27817" xr:uid="{9DCFE961-4E2B-44E3-BDD5-2AF9DB3B1095}"/>
    <cellStyle name="Titulo 33 2 5 3" xfId="33817" xr:uid="{B6BEBC89-3487-4665-837D-2C2055B6225E}"/>
    <cellStyle name="Titulo 33 2 6" xfId="16132" xr:uid="{9F7E8163-2784-4DBA-8914-E37D5B8C0BE2}"/>
    <cellStyle name="Titulo 33 2 6 2" xfId="18642" xr:uid="{A863B08D-5BD2-40AF-B527-D8E7D2CFC490}"/>
    <cellStyle name="Titulo 33 2 6 3" xfId="33104" xr:uid="{E89DBB0D-2C9E-4A6F-A36D-FD0AF5375935}"/>
    <cellStyle name="Titulo 33 2 7" xfId="17013" xr:uid="{4D88AEDD-D76F-4977-BDFF-65E71FA4FB9A}"/>
    <cellStyle name="Titulo 33 2 7 2" xfId="27982" xr:uid="{C5F16934-8E84-4C11-90FE-2BD026C6C023}"/>
    <cellStyle name="Titulo 33 2 7 3" xfId="33982" xr:uid="{A6111574-30DC-410A-B1E2-4B768C66C5CE}"/>
    <cellStyle name="Titulo 33 2 8" xfId="16286" xr:uid="{95AEACB4-57CE-4C34-AC85-9408EB543E8D}"/>
    <cellStyle name="Titulo 33 2 8 2" xfId="18656" xr:uid="{43BFFF88-27FC-4AF1-B5B2-C1E98358D4AB}"/>
    <cellStyle name="Titulo 33 2 8 3" xfId="33258" xr:uid="{02BAE370-35B3-4A31-BB31-63E0877619E1}"/>
    <cellStyle name="Titulo 33 2 9" xfId="17163" xr:uid="{693F0E6E-4B06-4D86-85F3-F85FCA439154}"/>
    <cellStyle name="Titulo 33 2 9 2" xfId="28132" xr:uid="{61DA18D2-404E-4249-90F0-F6C4EB09C8C5}"/>
    <cellStyle name="Titulo 33 2 9 3" xfId="34132" xr:uid="{B235820A-B5C9-475C-8F0A-6652AD03A820}"/>
    <cellStyle name="Titulo 33 20" xfId="22492" xr:uid="{FBFC1C00-F2F7-4134-9D62-6B9BBA5F91BF}"/>
    <cellStyle name="Titulo 33 21" xfId="25567" xr:uid="{EEBEEB19-2035-4CF9-94D6-CDB6A8538788}"/>
    <cellStyle name="Titulo 33 21 2" xfId="21180" xr:uid="{885945FA-EAA0-44CE-8312-3A95E542E76F}"/>
    <cellStyle name="Titulo 33 21 3" xfId="36839" xr:uid="{9024C164-89A5-4E3C-802B-E099998FA4A5}"/>
    <cellStyle name="Titulo 33 22" xfId="23735" xr:uid="{1AA0C245-6C5E-44BD-A47B-B80E19D2F6A6}"/>
    <cellStyle name="Titulo 33 22 2" xfId="26764" xr:uid="{5943A9FD-A36D-434A-882D-D16B98D53C48}"/>
    <cellStyle name="Titulo 33 22 2 2" xfId="37557" xr:uid="{1613B18D-BDBD-4A4E-9067-3FF7C6237104}"/>
    <cellStyle name="Titulo 33 23" xfId="21047" xr:uid="{EAC3A73F-44A2-4D32-952A-A239EEC58B34}"/>
    <cellStyle name="Titulo 33 24" xfId="26314" xr:uid="{D88CC921-29A1-4EA3-B4DC-4D925FC239B3}"/>
    <cellStyle name="Titulo 33 25" xfId="23647" xr:uid="{5F46DB33-DE2D-4243-AC63-8C04643E31DB}"/>
    <cellStyle name="Titulo 33 26" xfId="29948" xr:uid="{7E12BB7F-0E6E-4129-A74A-ECBD2ED6E977}"/>
    <cellStyle name="Titulo 33 3" xfId="13617" xr:uid="{5225686D-4EA0-4148-BB1D-501CA1C3BC02}"/>
    <cellStyle name="Titulo 33 4" xfId="15844" xr:uid="{F2F55492-BD4A-46B8-BFAB-A78AFC28597C}"/>
    <cellStyle name="Titulo 33 4 2" xfId="23567" xr:uid="{2A301196-0EA7-4C82-B0DE-3316FA732071}"/>
    <cellStyle name="Titulo 33 4 3" xfId="32816" xr:uid="{08F8426C-E8C4-4AE7-98E0-44CEFEDF786A}"/>
    <cellStyle name="Titulo 33 5" xfId="16710" xr:uid="{D276BE46-1E6F-4E42-8578-3146F0AA0F22}"/>
    <cellStyle name="Titulo 33 5 2" xfId="27679" xr:uid="{88363F30-6ED9-4E88-A3E1-F5CA3542C2BA}"/>
    <cellStyle name="Titulo 33 5 3" xfId="33679" xr:uid="{0EEBCA2A-7496-4CAA-9591-BFFAEC41C050}"/>
    <cellStyle name="Titulo 33 6" xfId="15960" xr:uid="{46D14778-E791-4B1B-82D0-4C987D56BFC3}"/>
    <cellStyle name="Titulo 33 6 2" xfId="18619" xr:uid="{9979212A-A991-477A-9DA8-6E84154F398A}"/>
    <cellStyle name="Titulo 33 6 3" xfId="32932" xr:uid="{1D0036D0-3581-4CE5-8720-5EF9EB9BF977}"/>
    <cellStyle name="Titulo 33 7" xfId="16847" xr:uid="{A4C960C6-061A-43AA-8BAE-C23A94D10AA2}"/>
    <cellStyle name="Titulo 33 7 2" xfId="27816" xr:uid="{F0CA532F-9701-41B4-A04B-3D053B596671}"/>
    <cellStyle name="Titulo 33 7 3" xfId="33816" xr:uid="{074D5E63-1F32-4858-BE8D-55E79DF52B07}"/>
    <cellStyle name="Titulo 33 8" xfId="16130" xr:uid="{8A6FEFA7-3F99-4473-A2D2-26B0A75ADA88}"/>
    <cellStyle name="Titulo 33 8 2" xfId="20008" xr:uid="{7C374F03-9A65-4FD8-97B5-77CCEA0ECAA0}"/>
    <cellStyle name="Titulo 33 8 3" xfId="33102" xr:uid="{4B99A501-53E5-4D9A-A22B-0493FA05AFAC}"/>
    <cellStyle name="Titulo 33 9" xfId="17011" xr:uid="{5F0FF78A-0FE6-4B9B-B1A7-8A4857DC3F11}"/>
    <cellStyle name="Titulo 33 9 2" xfId="27980" xr:uid="{15DA79A6-1A96-4DED-A840-AC1DBA05260F}"/>
    <cellStyle name="Titulo 33 9 3" xfId="33980" xr:uid="{060C74BE-1C50-4445-8BE2-D49D74FDBCAA}"/>
    <cellStyle name="Titulo 34" xfId="8017" xr:uid="{2429800B-AE35-4290-9270-A3817530DE5A}"/>
    <cellStyle name="Título 34" xfId="6482" xr:uid="{FC607DB7-96A3-4F53-9417-5FD770D29A37}"/>
    <cellStyle name="Titulo 34 10" xfId="16288" xr:uid="{EB73FDE8-D31E-4B65-954E-A1E0636B49A5}"/>
    <cellStyle name="Titulo 34 10 2" xfId="19457" xr:uid="{0652DDAD-755B-4877-AA8B-8D9DC7A27D73}"/>
    <cellStyle name="Titulo 34 10 3" xfId="33260" xr:uid="{317E12FF-4712-4C72-8B64-AB689FBEE323}"/>
    <cellStyle name="Titulo 34 11" xfId="17165" xr:uid="{A84A2A53-B79D-4DAC-B8A3-23702425E423}"/>
    <cellStyle name="Titulo 34 11 2" xfId="28134" xr:uid="{404ABE86-9770-4A6C-BB66-E185A4617631}"/>
    <cellStyle name="Titulo 34 11 3" xfId="34134" xr:uid="{819715AD-EDF1-49F8-930F-42DC5731679E}"/>
    <cellStyle name="Titulo 34 12" xfId="16432" xr:uid="{C230159D-6588-4984-A66E-160078E4C714}"/>
    <cellStyle name="Titulo 34 12 2" xfId="20895" xr:uid="{6DAD1554-28C3-44E9-A031-69A41D522BDA}"/>
    <cellStyle name="Titulo 34 12 3" xfId="33404" xr:uid="{7419B21E-93CC-48C2-A900-831B4D533DD6}"/>
    <cellStyle name="Titulo 34 13" xfId="17277" xr:uid="{7AB73EEE-E4DB-4AB5-BEEC-679E99A432BF}"/>
    <cellStyle name="Titulo 34 13 2" xfId="28246" xr:uid="{EB10D5BE-5B4E-41DF-B59C-379D63605BCD}"/>
    <cellStyle name="Titulo 34 13 3" xfId="34246" xr:uid="{94B8D1DE-CFAF-4329-918C-F39463ADAFCD}"/>
    <cellStyle name="Titulo 34 14" xfId="17388" xr:uid="{108C6020-BF9E-40C5-83EF-7AA196455C17}"/>
    <cellStyle name="Titulo 34 14 2" xfId="28357" xr:uid="{7761A8A4-EC7B-419D-A8D2-019140219855}"/>
    <cellStyle name="Titulo 34 14 3" xfId="34357" xr:uid="{C0C823DC-C6E5-456E-B761-1B6896361DF2}"/>
    <cellStyle name="Titulo 34 15" xfId="17471" xr:uid="{F1CA5681-4774-487A-9C09-C87854BCACED}"/>
    <cellStyle name="Titulo 34 15 2" xfId="28440" xr:uid="{E5EAC67D-4822-48AD-8569-2314CB273291}"/>
    <cellStyle name="Titulo 34 15 3" xfId="34440" xr:uid="{E146BA28-1843-40EB-A383-C0B138D93F91}"/>
    <cellStyle name="Titulo 34 16" xfId="18108" xr:uid="{816B985D-FD25-48B4-BB86-7F6C013C22D8}"/>
    <cellStyle name="Titulo 34 16 2" xfId="29026" xr:uid="{7259F872-34A9-4D72-808A-120A42AFA7C7}"/>
    <cellStyle name="Titulo 34 16 3" xfId="35031" xr:uid="{F80AE3B5-473C-4A37-8FE5-96BE8F998860}"/>
    <cellStyle name="Titulo 34 17" xfId="17761" xr:uid="{C41E272D-B492-4CFC-9B33-F336426F3469}"/>
    <cellStyle name="Titulo 34 17 2" xfId="28730" xr:uid="{5BD69255-3A70-4522-B752-43031CA23B85}"/>
    <cellStyle name="Titulo 34 17 3" xfId="34730" xr:uid="{FD6F3A89-615E-4282-8659-1C79FB513CC0}"/>
    <cellStyle name="Titulo 34 18" xfId="22347" xr:uid="{E33F0526-B53D-4170-BF93-7AFD6E8981B9}"/>
    <cellStyle name="Titulo 34 19" xfId="23179" xr:uid="{BF9ADC52-03A8-4584-9D50-864D1C5D9BFA}"/>
    <cellStyle name="Titulo 34 2" xfId="8565" xr:uid="{1573078D-F951-4F1C-8FCF-73EA3C836D03}"/>
    <cellStyle name="Título 34 2" xfId="13620" xr:uid="{9604D5F9-0B4E-47D7-A345-012D8F70D0BC}"/>
    <cellStyle name="Titulo 34 2 10" xfId="16435" xr:uid="{3D539C3B-0925-4D0D-B221-370DDE70E80E}"/>
    <cellStyle name="Titulo 34 2 10 2" xfId="22631" xr:uid="{3A4D3309-7F39-4C1B-A13E-1BF047DC2E97}"/>
    <cellStyle name="Titulo 34 2 10 3" xfId="33407" xr:uid="{3FA38072-DD5F-4DBD-B414-A42BE9C69534}"/>
    <cellStyle name="Titulo 34 2 11" xfId="17279" xr:uid="{5706B5D9-FE7D-49F6-B2D0-F1381118052B}"/>
    <cellStyle name="Titulo 34 2 11 2" xfId="28248" xr:uid="{44864FA5-37CE-4ACE-86BD-24036DDF693D}"/>
    <cellStyle name="Titulo 34 2 11 3" xfId="34248" xr:uid="{A0D488DC-0546-461E-BF72-053616FA6401}"/>
    <cellStyle name="Titulo 34 2 12" xfId="17389" xr:uid="{77EEEF62-933F-4508-93DF-DF882D59CB60}"/>
    <cellStyle name="Titulo 34 2 12 2" xfId="28358" xr:uid="{F5910142-CC47-422C-9962-C74F6FB113D7}"/>
    <cellStyle name="Titulo 34 2 12 3" xfId="34358" xr:uid="{7B427E86-EBB1-4749-884F-21FEAD70A7BB}"/>
    <cellStyle name="Titulo 34 2 13" xfId="17472" xr:uid="{223A0715-0540-49D4-A856-9F6E3B6E1510}"/>
    <cellStyle name="Titulo 34 2 13 2" xfId="28441" xr:uid="{CA6E39BE-1273-4D1D-B730-ADA7443A9C81}"/>
    <cellStyle name="Titulo 34 2 13 3" xfId="34441" xr:uid="{80D1F2DE-E401-4038-B5B9-B5EA460CE67D}"/>
    <cellStyle name="Titulo 34 2 14" xfId="18109" xr:uid="{F9AB9F54-EAB3-4E73-B908-C8EC580ABDF1}"/>
    <cellStyle name="Titulo 34 2 14 2" xfId="29027" xr:uid="{6EF269E6-CDCD-4F4C-8AE8-2AA08F9ED5FA}"/>
    <cellStyle name="Titulo 34 2 14 3" xfId="35032" xr:uid="{DE62FDEA-D3C9-4458-B9F4-F7E5ECFA905B}"/>
    <cellStyle name="Titulo 34 2 15" xfId="17760" xr:uid="{50E598A2-C342-4A83-95F3-07523FD023F2}"/>
    <cellStyle name="Titulo 34 2 15 2" xfId="28729" xr:uid="{5C79267E-3CD2-4398-B3E8-AFAE7E18FA41}"/>
    <cellStyle name="Titulo 34 2 15 3" xfId="34729" xr:uid="{4C8F236E-2840-4D0C-9F7D-F611EBCC8197}"/>
    <cellStyle name="Titulo 34 2 16" xfId="19197" xr:uid="{6D8642EF-0F0A-410A-B13E-7E3C51764631}"/>
    <cellStyle name="Titulo 34 2 16 2" xfId="35462" xr:uid="{F739D82A-E256-472E-BDE9-7108DDD0FF5D}"/>
    <cellStyle name="Titulo 34 2 2" xfId="15850" xr:uid="{760F6762-7F12-4CBB-8DCE-E64BAD16E841}"/>
    <cellStyle name="Titulo 34 2 2 2" xfId="18601" xr:uid="{BCFD4719-CCA4-4142-B2A9-95A8BDAE18D4}"/>
    <cellStyle name="Titulo 34 2 2 3" xfId="32822" xr:uid="{87538936-A74A-422A-A391-28DCB6C7C925}"/>
    <cellStyle name="Titulo 34 2 3" xfId="16717" xr:uid="{8BE8BC7E-1D70-4132-8FB3-54A85179B940}"/>
    <cellStyle name="Titulo 34 2 3 2" xfId="27686" xr:uid="{938B4269-9BF6-4B8E-B86D-4ABE58296391}"/>
    <cellStyle name="Titulo 34 2 3 3" xfId="33686" xr:uid="{EF0F5C9C-B745-442E-9A72-DB9AB09C186D}"/>
    <cellStyle name="Titulo 34 2 4" xfId="15971" xr:uid="{862FB5F5-8D4A-43A0-AC69-61A9DBA9D609}"/>
    <cellStyle name="Titulo 34 2 4 2" xfId="22553" xr:uid="{E5286997-1451-4625-9349-54BDB36E533B}"/>
    <cellStyle name="Titulo 34 2 4 3" xfId="32943" xr:uid="{10E65D28-EB6F-4559-B7FB-47AD114B51AE}"/>
    <cellStyle name="Titulo 34 2 5" xfId="16853" xr:uid="{F8A57107-EEEB-4104-9B72-083526E1E00E}"/>
    <cellStyle name="Titulo 34 2 5 2" xfId="27822" xr:uid="{F8D00029-BF84-4585-9528-C3237250B75D}"/>
    <cellStyle name="Titulo 34 2 5 3" xfId="33822" xr:uid="{00953149-1903-4314-8C3C-DC22434A70E1}"/>
    <cellStyle name="Titulo 34 2 6" xfId="16136" xr:uid="{62B65B14-2628-4BDE-BE6B-6DD2C23D62FE}"/>
    <cellStyle name="Titulo 34 2 6 2" xfId="19129" xr:uid="{10FBF64C-288D-4FD3-A7E3-74B0717D1A7B}"/>
    <cellStyle name="Titulo 34 2 6 3" xfId="33108" xr:uid="{0D4DF391-BDC5-4CA1-80C0-7BAE4C91365D}"/>
    <cellStyle name="Titulo 34 2 7" xfId="17017" xr:uid="{6940C089-E8DC-4648-AC0C-B2DA3333E664}"/>
    <cellStyle name="Titulo 34 2 7 2" xfId="27986" xr:uid="{EC454311-C4F0-4F53-81BF-2017DC223DE3}"/>
    <cellStyle name="Titulo 34 2 7 3" xfId="33986" xr:uid="{D74C2003-B271-479D-89BF-FDF1D57553FD}"/>
    <cellStyle name="Titulo 34 2 8" xfId="16290" xr:uid="{F63200A2-AB16-4C5A-9BD8-4552F04A8CB0}"/>
    <cellStyle name="Titulo 34 2 8 2" xfId="18889" xr:uid="{FD883F4A-8F03-4735-A139-DE3FA8C9B85D}"/>
    <cellStyle name="Titulo 34 2 8 3" xfId="33262" xr:uid="{1088EDFD-73C8-4EE1-8910-7D478908A698}"/>
    <cellStyle name="Titulo 34 2 9" xfId="17166" xr:uid="{6F2BEAA3-64D4-4C79-A79C-507154686EE0}"/>
    <cellStyle name="Titulo 34 2 9 2" xfId="28135" xr:uid="{AFE79435-3EB9-4554-AF97-2CBCDA1AEC1E}"/>
    <cellStyle name="Titulo 34 2 9 3" xfId="34135" xr:uid="{C7FD7310-0A79-43BF-80A1-62ED69BF5C1C}"/>
    <cellStyle name="Titulo 34 20" xfId="19051" xr:uid="{6B538179-0BAC-4960-93D6-0B92A9D4CB86}"/>
    <cellStyle name="Titulo 34 21" xfId="25460" xr:uid="{74564FF2-0A70-4BCA-B740-37B89143A4E2}"/>
    <cellStyle name="Titulo 34 21 2" xfId="19705" xr:uid="{8C34D987-A158-4E5F-9972-06BA884B377B}"/>
    <cellStyle name="Titulo 34 21 3" xfId="36771" xr:uid="{D0B7628D-5A57-41F5-A4F4-C347029B4ECB}"/>
    <cellStyle name="Titulo 34 22" xfId="24628" xr:uid="{3B141FBD-525A-488D-90F0-94B474E8DCB7}"/>
    <cellStyle name="Titulo 34 22 2" xfId="27065" xr:uid="{A9685167-9A96-430C-9014-961D8DAF344E}"/>
    <cellStyle name="Titulo 34 22 2 2" xfId="37826" xr:uid="{3CD69E3A-9E31-456D-81F5-F204AA0BF815}"/>
    <cellStyle name="Titulo 34 23" xfId="23312" xr:uid="{D502E2B5-B4A1-47BB-BC70-B50A921D65F8}"/>
    <cellStyle name="Titulo 34 24" xfId="18410" xr:uid="{8CA26E7F-57EC-4CC3-952F-52B386BBA49A}"/>
    <cellStyle name="Titulo 34 25" xfId="23648" xr:uid="{04E40A3E-85D8-4652-B46C-2476D9C5C9CF}"/>
    <cellStyle name="Titulo 34 26" xfId="29891" xr:uid="{FFDC6A04-F248-42C2-B1CF-B503D662AB01}"/>
    <cellStyle name="Titulo 34 3" xfId="13619" xr:uid="{92144F18-5564-4C0E-ADA7-62D63352F2AE}"/>
    <cellStyle name="Titulo 34 4" xfId="15849" xr:uid="{6466D39E-8EC4-446A-A4BE-BFE5E0940F3C}"/>
    <cellStyle name="Titulo 34 4 2" xfId="21967" xr:uid="{A86D1F2E-FC57-495B-A760-F16B6E9345CB}"/>
    <cellStyle name="Titulo 34 4 3" xfId="32821" xr:uid="{B1543DDF-2C93-4873-815C-6C6E0648D728}"/>
    <cellStyle name="Titulo 34 5" xfId="16715" xr:uid="{D15EABC1-1761-4FAE-B69B-F4EFC628417F}"/>
    <cellStyle name="Titulo 34 5 2" xfId="27684" xr:uid="{8326B1CE-BBCE-42CD-833A-084011F72BE1}"/>
    <cellStyle name="Titulo 34 5 3" xfId="33684" xr:uid="{7FF656B4-3231-4A8D-A834-C72100128DA0}"/>
    <cellStyle name="Titulo 34 6" xfId="15968" xr:uid="{F6F4D8AF-CD87-4D71-8806-C5A37C590BB6}"/>
    <cellStyle name="Titulo 34 6 2" xfId="21892" xr:uid="{F33C0CD9-92EF-4A7D-9CF4-EE3FF7A95F59}"/>
    <cellStyle name="Titulo 34 6 3" xfId="32940" xr:uid="{8CAFA703-CCC4-4980-A500-97CA807FE7EE}"/>
    <cellStyle name="Titulo 34 7" xfId="16851" xr:uid="{32E81515-F400-4D66-ADC6-98B15D5EA3B9}"/>
    <cellStyle name="Titulo 34 7 2" xfId="27820" xr:uid="{E597CEE6-AD98-4F55-A72D-CCD65A8BA37D}"/>
    <cellStyle name="Titulo 34 7 3" xfId="33820" xr:uid="{16ADFE41-9344-4645-AC19-7F886E19F123}"/>
    <cellStyle name="Titulo 34 8" xfId="16134" xr:uid="{00E933EC-04E7-4683-BB87-FA4816269F59}"/>
    <cellStyle name="Titulo 34 8 2" xfId="21248" xr:uid="{02FF5547-7033-4D9C-8753-408090C9B4E1}"/>
    <cellStyle name="Titulo 34 8 3" xfId="33106" xr:uid="{57E63D4B-C0ED-40DA-A089-F2E35694927C}"/>
    <cellStyle name="Titulo 34 9" xfId="17015" xr:uid="{9FC27FA9-E4DD-4984-9495-394E664D4663}"/>
    <cellStyle name="Titulo 34 9 2" xfId="27984" xr:uid="{982C71A8-DB1C-4136-914D-C9FE1E3CA5F5}"/>
    <cellStyle name="Titulo 34 9 3" xfId="33984" xr:uid="{24EF741B-AE1B-440A-A18D-3C72BC33FD1F}"/>
    <cellStyle name="Titulo 35" xfId="8076" xr:uid="{38C62ADC-D324-4480-A874-A67DB45003E7}"/>
    <cellStyle name="Título 35" xfId="6483" xr:uid="{B6B8FE75-B132-459F-990D-5763CF0DBFCA}"/>
    <cellStyle name="Titulo 35 10" xfId="16292" xr:uid="{854270C3-BC40-4F16-8044-5B25B0578334}"/>
    <cellStyle name="Titulo 35 10 2" xfId="18877" xr:uid="{55C507EA-F580-4C30-B756-841929D4B246}"/>
    <cellStyle name="Titulo 35 10 3" xfId="33264" xr:uid="{AE13DC71-28BD-401C-9DCB-0BC4556FBB61}"/>
    <cellStyle name="Titulo 35 11" xfId="17169" xr:uid="{6371B5D9-3BA4-44EB-B755-503745FD1D86}"/>
    <cellStyle name="Titulo 35 11 2" xfId="28138" xr:uid="{BDB5A9FB-CDB3-41A0-8D7E-B525C2DD44AE}"/>
    <cellStyle name="Titulo 35 11 3" xfId="34138" xr:uid="{AB6517C1-EA27-4C82-ADB6-D653A11B9C6B}"/>
    <cellStyle name="Titulo 35 12" xfId="16438" xr:uid="{C5F4F5F6-472D-484F-9AFD-3858063C9D12}"/>
    <cellStyle name="Titulo 35 12 2" xfId="20542" xr:uid="{F70B1386-8BB9-4E74-8714-269287007522}"/>
    <cellStyle name="Titulo 35 12 3" xfId="33410" xr:uid="{4D979E3A-534A-4BDF-8AB5-965BBE11CDD1}"/>
    <cellStyle name="Titulo 35 13" xfId="17282" xr:uid="{194F6447-3C19-4DF4-8ADE-DE1C0BA8BA3F}"/>
    <cellStyle name="Titulo 35 13 2" xfId="28251" xr:uid="{36D7FA8B-0C1E-4C36-AB26-D7CBC9E5F1D7}"/>
    <cellStyle name="Titulo 35 13 3" xfId="34251" xr:uid="{B2F00E1F-8F89-49AB-99D7-B6728BA6CC87}"/>
    <cellStyle name="Titulo 35 14" xfId="17390" xr:uid="{CFCC68F0-4E4A-4EB7-B49F-DC3642A479B2}"/>
    <cellStyle name="Titulo 35 14 2" xfId="28359" xr:uid="{0BD035DE-4C5D-42A0-84A5-3C2FFE78B1B3}"/>
    <cellStyle name="Titulo 35 14 3" xfId="34359" xr:uid="{F93B6FA4-BD76-43F4-A9F5-B83CF4A83C84}"/>
    <cellStyle name="Titulo 35 15" xfId="17473" xr:uid="{C4067831-1144-4704-8495-7F358A763B9B}"/>
    <cellStyle name="Titulo 35 15 2" xfId="28442" xr:uid="{F71DD8D1-4E91-4785-AF56-77F5F9E761E5}"/>
    <cellStyle name="Titulo 35 15 3" xfId="34442" xr:uid="{0FC81825-AF09-40C7-B949-65DCB4CA6026}"/>
    <cellStyle name="Titulo 35 16" xfId="18110" xr:uid="{CE0232C9-6D82-42C4-9B36-E18B62DB3742}"/>
    <cellStyle name="Titulo 35 16 2" xfId="29028" xr:uid="{F491D148-11CC-48DA-AD64-46F477738F90}"/>
    <cellStyle name="Titulo 35 16 3" xfId="35033" xr:uid="{D1A98866-787E-4F61-B78C-6B9E34BD1813}"/>
    <cellStyle name="Titulo 35 17" xfId="17759" xr:uid="{8D4E763C-2343-4E07-8695-A51B3F01C03C}"/>
    <cellStyle name="Titulo 35 17 2" xfId="28728" xr:uid="{AC05DFB1-0912-4BC3-9F3B-DB3CD18139D8}"/>
    <cellStyle name="Titulo 35 17 3" xfId="34728" xr:uid="{A6FF9991-EDBA-4F98-AC7B-FCFCFA1FD733}"/>
    <cellStyle name="Titulo 35 18" xfId="22348" xr:uid="{30F1E409-F3EE-46BE-85CF-573035929A18}"/>
    <cellStyle name="Titulo 35 19" xfId="23181" xr:uid="{25D1EFD6-2532-4857-8D83-2DE84343C210}"/>
    <cellStyle name="Titulo 35 2" xfId="8442" xr:uid="{1E29E596-B2F6-4C4F-AE13-A9B49751B10A}"/>
    <cellStyle name="Título 35 2" xfId="13622" xr:uid="{C9378FA0-35C2-4A4F-9AC9-55CDAB976EE3}"/>
    <cellStyle name="Titulo 35 2 10" xfId="16441" xr:uid="{B3A26425-0582-478D-BDD8-85767C2C56E5}"/>
    <cellStyle name="Titulo 35 2 10 2" xfId="18865" xr:uid="{3989F0F4-274B-4014-8130-8FF8C2BBC0F5}"/>
    <cellStyle name="Titulo 35 2 10 3" xfId="33413" xr:uid="{33FD9CCB-6BFB-4BFC-A4EA-8658E12A5CD6}"/>
    <cellStyle name="Titulo 35 2 11" xfId="17284" xr:uid="{5D951EE2-9C25-4E68-8591-7F465F771F3C}"/>
    <cellStyle name="Titulo 35 2 11 2" xfId="28253" xr:uid="{230761CA-8E91-4AA6-B0BE-6B276B1C7840}"/>
    <cellStyle name="Titulo 35 2 11 3" xfId="34253" xr:uid="{298CE7B3-E4BB-458B-8423-5B31A4EA713A}"/>
    <cellStyle name="Titulo 35 2 12" xfId="17393" xr:uid="{84BBC328-4611-4294-9405-7F303B15836B}"/>
    <cellStyle name="Titulo 35 2 12 2" xfId="28362" xr:uid="{3B85D14A-F9A3-4445-B111-ECD19EA44F09}"/>
    <cellStyle name="Titulo 35 2 12 3" xfId="34362" xr:uid="{3E241705-B64C-4FE8-8443-D404BD19F025}"/>
    <cellStyle name="Titulo 35 2 13" xfId="17476" xr:uid="{6CE6CBBA-B22C-461A-8E32-AEEF63F71A3E}"/>
    <cellStyle name="Titulo 35 2 13 2" xfId="28445" xr:uid="{E6ECCF9F-7FEC-440B-88AB-51141D0071DD}"/>
    <cellStyle name="Titulo 35 2 13 3" xfId="34445" xr:uid="{AFAFBCE8-0D7C-4758-94CB-C45E584B4A55}"/>
    <cellStyle name="Titulo 35 2 14" xfId="18111" xr:uid="{8C1AA7BC-CAB2-431E-9A4D-5C8A4F73F381}"/>
    <cellStyle name="Titulo 35 2 14 2" xfId="29029" xr:uid="{7EE6B696-8760-49CC-A026-FA6AFC8C24F7}"/>
    <cellStyle name="Titulo 35 2 14 3" xfId="35034" xr:uid="{73FDA088-997E-4044-9226-87FB35845FF3}"/>
    <cellStyle name="Titulo 35 2 15" xfId="17758" xr:uid="{F5380BA8-8D79-413A-8164-1F4BE3093B40}"/>
    <cellStyle name="Titulo 35 2 15 2" xfId="28727" xr:uid="{DD4BA9A6-46C2-4B8F-9922-0E2C21CEF44B}"/>
    <cellStyle name="Titulo 35 2 15 3" xfId="34727" xr:uid="{37D1F0FC-E00E-43B9-BD1C-6F8165B9174D}"/>
    <cellStyle name="Titulo 35 2 16" xfId="26935" xr:uid="{029E3988-C6AB-4315-99AC-FCA7749B7A32}"/>
    <cellStyle name="Titulo 35 2 16 2" xfId="37715" xr:uid="{91D41AED-278E-43FA-8127-BB46D0C90554}"/>
    <cellStyle name="Titulo 35 2 2" xfId="15855" xr:uid="{2A568B0C-3D83-475C-AE1D-A5425E0F0960}"/>
    <cellStyle name="Titulo 35 2 2 2" xfId="19067" xr:uid="{65021D4F-AF66-4EA0-BEB3-B3B8201D4BB2}"/>
    <cellStyle name="Titulo 35 2 2 3" xfId="32827" xr:uid="{00BAD2F3-F4D7-4A4D-A879-4795F38CA11C}"/>
    <cellStyle name="Titulo 35 2 3" xfId="16722" xr:uid="{3C5CD308-7AFF-4F37-9D7B-E0E9A7C196F2}"/>
    <cellStyle name="Titulo 35 2 3 2" xfId="27691" xr:uid="{166AC0FD-158F-4F48-885C-035A6E22F7F7}"/>
    <cellStyle name="Titulo 35 2 3 3" xfId="33691" xr:uid="{DEA50053-6847-4A81-A5C1-EC9D64E74988}"/>
    <cellStyle name="Titulo 35 2 4" xfId="15976" xr:uid="{3B3E6701-D20D-4853-9615-63D3B9879918}"/>
    <cellStyle name="Titulo 35 2 4 2" xfId="20063" xr:uid="{DC831869-3130-4F2D-8E51-73090CC621A7}"/>
    <cellStyle name="Titulo 35 2 4 3" xfId="32948" xr:uid="{96C26A4E-837F-4E84-BABE-EF7CEBABE65B}"/>
    <cellStyle name="Titulo 35 2 5" xfId="16859" xr:uid="{A2F10434-03C4-4896-97CB-88D8F99EB4E7}"/>
    <cellStyle name="Titulo 35 2 5 2" xfId="27828" xr:uid="{EC31213F-EF6F-4697-9088-241A416BF09E}"/>
    <cellStyle name="Titulo 35 2 5 3" xfId="33828" xr:uid="{76611B41-32D8-447A-85E6-95F92FDC9B09}"/>
    <cellStyle name="Titulo 35 2 6" xfId="16142" xr:uid="{2C1C02DE-9273-4ED5-991F-BB22274BA357}"/>
    <cellStyle name="Titulo 35 2 6 2" xfId="19640" xr:uid="{A131FAB6-EDA7-407C-92FF-71CD06A8F78E}"/>
    <cellStyle name="Titulo 35 2 6 3" xfId="33114" xr:uid="{8A93312A-8A7C-49D0-A743-6CF8A2F02FA6}"/>
    <cellStyle name="Titulo 35 2 7" xfId="17023" xr:uid="{5A8F0F25-E077-42AE-B42E-007D06E4F979}"/>
    <cellStyle name="Titulo 35 2 7 2" xfId="27992" xr:uid="{641F1353-984D-4A7A-8B14-69B72D0C7E6D}"/>
    <cellStyle name="Titulo 35 2 7 3" xfId="33992" xr:uid="{BD654E90-5EC9-49D5-9C15-3A7D4736F884}"/>
    <cellStyle name="Titulo 35 2 8" xfId="16295" xr:uid="{7090EACD-98E4-44AD-999E-AFAFF38B4788}"/>
    <cellStyle name="Titulo 35 2 8 2" xfId="20247" xr:uid="{B1CA2E42-E210-4ACA-B05F-CF8244572849}"/>
    <cellStyle name="Titulo 35 2 8 3" xfId="33267" xr:uid="{B69A9350-F6B6-40E0-84CC-C9D833559B6B}"/>
    <cellStyle name="Titulo 35 2 9" xfId="17173" xr:uid="{531C32DD-7B44-437A-9C6D-18D48DC834D7}"/>
    <cellStyle name="Titulo 35 2 9 2" xfId="28142" xr:uid="{5847A874-9352-4A78-BBB4-EE2E7910F2A6}"/>
    <cellStyle name="Titulo 35 2 9 3" xfId="34142" xr:uid="{3BA1D4EA-AAC7-4717-9409-6A62EB5A4D4F}"/>
    <cellStyle name="Titulo 35 20" xfId="22494" xr:uid="{0634314F-A35F-4BF1-B367-BD8D71E09E97}"/>
    <cellStyle name="Titulo 35 21" xfId="25502" xr:uid="{09691F5C-88FD-47D8-84FD-DB6AB7F8466B}"/>
    <cellStyle name="Titulo 35 21 2" xfId="20146" xr:uid="{D676FDAE-61BB-49B5-821F-928A4671836C}"/>
    <cellStyle name="Titulo 35 21 3" xfId="36795" xr:uid="{6D2CB850-A78B-4153-AEA5-BDE4D3768735}"/>
    <cellStyle name="Titulo 35 22" xfId="24378" xr:uid="{A739268F-EE63-49F0-945E-D8C6D16F7E01}"/>
    <cellStyle name="Titulo 35 22 2" xfId="21653" xr:uid="{8C84B2C5-B5B2-4DD5-9759-DD988F774C6A}"/>
    <cellStyle name="Titulo 35 22 2 2" xfId="36076" xr:uid="{76C407F2-850D-43E2-B4B9-B40EC9270CB7}"/>
    <cellStyle name="Titulo 35 23" xfId="23313" xr:uid="{23F9DBB3-D12C-487E-B622-E5F3AC3318E7}"/>
    <cellStyle name="Titulo 35 24" xfId="21174" xr:uid="{492DCA3D-3DF9-4CC3-B7E0-DEA35CDE4196}"/>
    <cellStyle name="Titulo 35 25" xfId="21780" xr:uid="{F57C6C74-74E1-458F-BA23-D79C7E084AA1}"/>
    <cellStyle name="Titulo 35 26" xfId="29914" xr:uid="{1F1FDCC8-806C-4956-A07A-803B1FEF4891}"/>
    <cellStyle name="Titulo 35 3" xfId="13621" xr:uid="{A441F3A5-2E0E-438A-A6C7-5722D5B233DE}"/>
    <cellStyle name="Titulo 35 4" xfId="15853" xr:uid="{F160C6A7-9B79-411A-A44A-E870B8C8B9BD}"/>
    <cellStyle name="Titulo 35 4 2" xfId="19897" xr:uid="{C9A93380-E95B-4AEB-BC79-288B2CD6AB65}"/>
    <cellStyle name="Titulo 35 4 3" xfId="32825" xr:uid="{2891EDC0-2115-40E2-9CDA-615D948BB634}"/>
    <cellStyle name="Titulo 35 5" xfId="16720" xr:uid="{A468797E-32D0-453F-B115-1A51B0D3D57E}"/>
    <cellStyle name="Titulo 35 5 2" xfId="27689" xr:uid="{C221EF15-26A0-4C0C-BFC3-834896352240}"/>
    <cellStyle name="Titulo 35 5 3" xfId="33689" xr:uid="{1ED1AEC2-B453-4D22-A22D-B74A232AC744}"/>
    <cellStyle name="Titulo 35 6" xfId="15974" xr:uid="{33141F85-BDBB-4D40-A473-C71DC3BA640B}"/>
    <cellStyle name="Titulo 35 6 2" xfId="19078" xr:uid="{E99ED2D6-BD98-475A-891E-442DABC66F57}"/>
    <cellStyle name="Titulo 35 6 3" xfId="32946" xr:uid="{A87B370F-91C3-4AB9-B429-E6E7DA445972}"/>
    <cellStyle name="Titulo 35 7" xfId="16855" xr:uid="{2F2FBA94-893D-452E-813A-853941F73525}"/>
    <cellStyle name="Titulo 35 7 2" xfId="27824" xr:uid="{1C75BA49-CEA3-476C-B941-437F560C9DDC}"/>
    <cellStyle name="Titulo 35 7 3" xfId="33824" xr:uid="{D1D0240D-4C29-4455-82BC-7CAFA502220F}"/>
    <cellStyle name="Titulo 35 8" xfId="16138" xr:uid="{BE14334F-2431-43D7-9036-4F7AD9ACA99F}"/>
    <cellStyle name="Titulo 35 8 2" xfId="19923" xr:uid="{9DA9CE79-B185-4844-824F-72273893D6CE}"/>
    <cellStyle name="Titulo 35 8 3" xfId="33110" xr:uid="{8EE3E3DD-713B-4F08-A21D-EF8E2D348FAE}"/>
    <cellStyle name="Titulo 35 9" xfId="17019" xr:uid="{ED4046C0-9EDA-4F29-8CB2-F7B445DA69F2}"/>
    <cellStyle name="Titulo 35 9 2" xfId="27988" xr:uid="{D3557C0E-81AC-47E7-B33B-303519ED0133}"/>
    <cellStyle name="Titulo 35 9 3" xfId="33988" xr:uid="{82CC5E4A-4830-45F1-B911-7A4D30A43360}"/>
    <cellStyle name="Titulo 36" xfId="8018" xr:uid="{10D311EC-EAA0-4490-84E8-2B4827C3E464}"/>
    <cellStyle name="Título 36" xfId="6484" xr:uid="{9CBACE8E-C9B1-47E8-AA8A-EED372C5FAA9}"/>
    <cellStyle name="Titulo 36 10" xfId="16301" xr:uid="{091DCF50-C32F-4505-9E59-E30C911CB3A4}"/>
    <cellStyle name="Titulo 36 10 2" xfId="21384" xr:uid="{36EA391C-661D-4D57-ADF0-76FF4911994C}"/>
    <cellStyle name="Titulo 36 10 3" xfId="33273" xr:uid="{ABFD2271-0539-4C58-A670-F55C79D7EE10}"/>
    <cellStyle name="Titulo 36 11" xfId="17179" xr:uid="{291251C9-6E25-4252-BA75-0C2E74CACF2B}"/>
    <cellStyle name="Titulo 36 11 2" xfId="28148" xr:uid="{08CA213A-2901-4341-9446-3A646F354D71}"/>
    <cellStyle name="Titulo 36 11 3" xfId="34148" xr:uid="{DB271D1A-EB3F-4881-B8CA-6F7E36FD1E82}"/>
    <cellStyle name="Titulo 36 12" xfId="16445" xr:uid="{37C1A9AD-27EA-41C4-AAD6-681595EA7043}"/>
    <cellStyle name="Titulo 36 12 2" xfId="20899" xr:uid="{7779F429-9CD0-49F7-8320-F1ECFAFF44C3}"/>
    <cellStyle name="Titulo 36 12 3" xfId="33417" xr:uid="{A188F736-243D-43EC-8253-CB469421359F}"/>
    <cellStyle name="Titulo 36 13" xfId="17286" xr:uid="{D6E42B03-D76E-4C8C-92A0-11BF403437FE}"/>
    <cellStyle name="Titulo 36 13 2" xfId="28255" xr:uid="{2432D096-9C58-4936-9F7D-FC553FEB6FA4}"/>
    <cellStyle name="Titulo 36 13 3" xfId="34255" xr:uid="{F9E50546-F437-46E8-B2A1-0045D38F7F0E}"/>
    <cellStyle name="Titulo 36 14" xfId="17396" xr:uid="{AD71DAFF-93D7-4885-8E0B-A2C455E3D2D6}"/>
    <cellStyle name="Titulo 36 14 2" xfId="28365" xr:uid="{DBE11AAD-4636-4FBB-8D39-9D3DD74C7A5A}"/>
    <cellStyle name="Titulo 36 14 3" xfId="34365" xr:uid="{7F3B3692-9DB9-4B0D-A5F3-7D454988AEED}"/>
    <cellStyle name="Titulo 36 15" xfId="17479" xr:uid="{6766C3C0-D068-4041-9793-6A33155D0819}"/>
    <cellStyle name="Titulo 36 15 2" xfId="28448" xr:uid="{F5091928-C10E-4DD4-882C-EFAB9311F7C7}"/>
    <cellStyle name="Titulo 36 15 3" xfId="34448" xr:uid="{94B2D8A5-0486-4D80-9F92-8249734BD872}"/>
    <cellStyle name="Titulo 36 16" xfId="18112" xr:uid="{D985A7F2-3BFB-4FF0-B890-BAC89256C3FC}"/>
    <cellStyle name="Titulo 36 16 2" xfId="29030" xr:uid="{6FA450E2-6AAB-42B3-9AB0-C53E5C22E244}"/>
    <cellStyle name="Titulo 36 16 3" xfId="35035" xr:uid="{A7174926-9BF4-4A7C-A48F-BFC784365960}"/>
    <cellStyle name="Titulo 36 17" xfId="17757" xr:uid="{B48F1601-E647-4FD7-9966-590C0660DA77}"/>
    <cellStyle name="Titulo 36 17 2" xfId="28726" xr:uid="{5DF82F83-505E-48B0-8CE0-94AECE5D8DBF}"/>
    <cellStyle name="Titulo 36 17 3" xfId="34726" xr:uid="{FBDD8F38-2857-475C-9B99-0091B505F9AF}"/>
    <cellStyle name="Titulo 36 18" xfId="22349" xr:uid="{686243C3-057A-41DD-826D-7079B9222290}"/>
    <cellStyle name="Titulo 36 19" xfId="23183" xr:uid="{7304312E-680A-41C2-A495-5D8C7491594C}"/>
    <cellStyle name="Titulo 36 2" xfId="8477" xr:uid="{6F173DDB-7B8F-4642-A9A4-D3C510492291}"/>
    <cellStyle name="Título 36 2" xfId="13624" xr:uid="{8C7760A7-680B-42C7-922B-DD531FFC2B5D}"/>
    <cellStyle name="Titulo 36 2 10" xfId="16447" xr:uid="{937846C9-19C5-401C-8BAA-A251DB8D66AB}"/>
    <cellStyle name="Titulo 36 2 10 2" xfId="21156" xr:uid="{D8210E03-0860-4C04-9031-7D3B8D904E6C}"/>
    <cellStyle name="Titulo 36 2 10 3" xfId="33419" xr:uid="{E09D953A-965B-4F8D-B180-B239467DD9FD}"/>
    <cellStyle name="Titulo 36 2 11" xfId="17287" xr:uid="{635C67F5-901C-4C42-B0DE-474D7494C999}"/>
    <cellStyle name="Titulo 36 2 11 2" xfId="28256" xr:uid="{7CCB86BC-4F3A-4935-9C96-CE18DE2B1ED9}"/>
    <cellStyle name="Titulo 36 2 11 3" xfId="34256" xr:uid="{809DD0F2-5E5F-4E02-B07F-DAA0A7B3A312}"/>
    <cellStyle name="Titulo 36 2 12" xfId="17398" xr:uid="{5658DD66-223C-4B24-9604-BC85DEF00B63}"/>
    <cellStyle name="Titulo 36 2 12 2" xfId="28367" xr:uid="{191A896C-2BEC-4672-AF31-D081DEDAC4C9}"/>
    <cellStyle name="Titulo 36 2 12 3" xfId="34367" xr:uid="{64523F3F-2217-4F03-8F71-E6FE588490E2}"/>
    <cellStyle name="Titulo 36 2 13" xfId="17481" xr:uid="{59430323-20CD-4A36-926B-C2274EBCFFF5}"/>
    <cellStyle name="Titulo 36 2 13 2" xfId="28450" xr:uid="{E9789EE2-DD48-4003-B7CE-778F1AB18F95}"/>
    <cellStyle name="Titulo 36 2 13 3" xfId="34450" xr:uid="{E17F5C0E-CA98-4F26-B5D9-F1A0AEFE111A}"/>
    <cellStyle name="Titulo 36 2 14" xfId="18113" xr:uid="{DED7FE8E-637B-4D18-8E88-D013DD982CB0}"/>
    <cellStyle name="Titulo 36 2 14 2" xfId="29031" xr:uid="{DE5C69F1-FC4E-497C-AEC9-4AA5FB48DB02}"/>
    <cellStyle name="Titulo 36 2 14 3" xfId="35036" xr:uid="{7D6AB42C-8D79-48D4-868B-D2052ABC90D0}"/>
    <cellStyle name="Titulo 36 2 15" xfId="17756" xr:uid="{9BDBC92A-F7DD-4F9D-919F-AD274A1FAEFD}"/>
    <cellStyle name="Titulo 36 2 15 2" xfId="28725" xr:uid="{53D8C5E6-4CB8-4286-AD10-13C0654F4013}"/>
    <cellStyle name="Titulo 36 2 15 3" xfId="34725" xr:uid="{040AE710-EF74-4953-A4BE-2991F955A307}"/>
    <cellStyle name="Titulo 36 2 16" xfId="27038" xr:uid="{7BECAAF5-4426-4EC7-88DB-9EF654BF1249}"/>
    <cellStyle name="Titulo 36 2 16 2" xfId="37801" xr:uid="{B944EFDD-A09D-47E3-BF22-4076BEED3EB3}"/>
    <cellStyle name="Titulo 36 2 2" xfId="15860" xr:uid="{A1F3EE3C-B5AD-4A5A-AA77-D10CD77ED5D3}"/>
    <cellStyle name="Titulo 36 2 2 2" xfId="23540" xr:uid="{94759584-7503-48DD-8E6E-AD5671F82D06}"/>
    <cellStyle name="Titulo 36 2 2 3" xfId="32832" xr:uid="{24B1B295-741A-45A9-A057-E36F657B3611}"/>
    <cellStyle name="Titulo 36 2 3" xfId="16727" xr:uid="{C14D4CF3-C9D6-49E4-86A8-756B9AEEC0F9}"/>
    <cellStyle name="Titulo 36 2 3 2" xfId="27696" xr:uid="{EAC55A87-39E3-4CD5-A033-2CBEAEBEC418}"/>
    <cellStyle name="Titulo 36 2 3 3" xfId="33696" xr:uid="{3543C0BB-E897-4ECC-9AFC-E568840217D6}"/>
    <cellStyle name="Titulo 36 2 4" xfId="15981" xr:uid="{9BB7FA7D-AD15-4A57-B0EF-FE72F9706844}"/>
    <cellStyle name="Titulo 36 2 4 2" xfId="22558" xr:uid="{3C472958-DF52-4F3B-B11B-DDB44B66937D}"/>
    <cellStyle name="Titulo 36 2 4 3" xfId="32953" xr:uid="{2BCAB310-888D-4472-AAA3-541F29EC5BE4}"/>
    <cellStyle name="Titulo 36 2 5" xfId="16867" xr:uid="{8E215597-596D-4606-AD78-FD3011DA4B6E}"/>
    <cellStyle name="Titulo 36 2 5 2" xfId="27836" xr:uid="{52A9C089-949D-4092-93DD-CFFFB05D2888}"/>
    <cellStyle name="Titulo 36 2 5 3" xfId="33836" xr:uid="{639C9AB6-A00D-4E9E-8D65-55A4F386D274}"/>
    <cellStyle name="Titulo 36 2 6" xfId="16149" xr:uid="{EA7658D8-20B1-4E42-8842-BD33D3FB8055}"/>
    <cellStyle name="Titulo 36 2 6 2" xfId="22587" xr:uid="{D5DC7987-CEFD-4682-AB67-62BEF901FD8E}"/>
    <cellStyle name="Titulo 36 2 6 3" xfId="33121" xr:uid="{063F47BA-183C-4582-AE9E-C70E71E62EE2}"/>
    <cellStyle name="Titulo 36 2 7" xfId="17032" xr:uid="{07708BDF-4382-440C-BF94-A1ADCF6690BF}"/>
    <cellStyle name="Titulo 36 2 7 2" xfId="28001" xr:uid="{7879DE7F-E3DD-44E9-8E49-87B71DFE6443}"/>
    <cellStyle name="Titulo 36 2 7 3" xfId="34001" xr:uid="{7BEFD2F0-00A3-4A88-BC59-47FA8FB0DAF7}"/>
    <cellStyle name="Titulo 36 2 8" xfId="16303" xr:uid="{F25C8E7E-9229-4FC0-87A5-A0AB7C1A9952}"/>
    <cellStyle name="Titulo 36 2 8 2" xfId="20949" xr:uid="{E8F622D3-CC37-4D5C-BF71-F724BABE78A5}"/>
    <cellStyle name="Titulo 36 2 8 3" xfId="33275" xr:uid="{3E628BAD-CB6B-4222-9BBD-30BD270D5829}"/>
    <cellStyle name="Titulo 36 2 9" xfId="17182" xr:uid="{DF428735-0E15-44B6-8EDB-20E58DF67CA5}"/>
    <cellStyle name="Titulo 36 2 9 2" xfId="28151" xr:uid="{CCBC8D4C-0C84-47D8-BD17-E28B401BBCB3}"/>
    <cellStyle name="Titulo 36 2 9 3" xfId="34151" xr:uid="{31002242-DC4B-4E62-B32F-9BAD21946E14}"/>
    <cellStyle name="Titulo 36 20" xfId="19052" xr:uid="{369AB6B4-75F2-4E19-A30B-E010B888669B}"/>
    <cellStyle name="Titulo 36 21" xfId="25461" xr:uid="{13590585-BE42-42B7-8BAC-89C292F71B43}"/>
    <cellStyle name="Titulo 36 21 2" xfId="26284" xr:uid="{E3F02603-F4DD-4A91-976E-F27C188D897D}"/>
    <cellStyle name="Titulo 36 21 3" xfId="36772" xr:uid="{9C2FDC03-2A38-4698-8235-8B1E55382981}"/>
    <cellStyle name="Titulo 36 22" xfId="27394" xr:uid="{7E262F46-3D6B-464F-BC2E-CC3F8FCF3305}"/>
    <cellStyle name="Titulo 36 22 2" xfId="29751" xr:uid="{7FC470AB-EED5-4FDB-A0EC-EB4BA3F19059}"/>
    <cellStyle name="Titulo 36 22 2 2" xfId="38406" xr:uid="{E2419670-1A55-4143-9F3F-3C2551E88E3D}"/>
    <cellStyle name="Titulo 36 23" xfId="23314" xr:uid="{C7686C38-8B9E-476E-8E93-F2BD0014D5EC}"/>
    <cellStyle name="Titulo 36 24" xfId="19409" xr:uid="{5F94D41D-C29E-4DA2-AB00-5B192B432B56}"/>
    <cellStyle name="Titulo 36 25" xfId="19680" xr:uid="{C3CB0972-9088-4FFF-A8B4-5183455BB064}"/>
    <cellStyle name="Titulo 36 26" xfId="29892" xr:uid="{74F14906-24D0-4B27-8BB9-B41E484BB992}"/>
    <cellStyle name="Titulo 36 3" xfId="13623" xr:uid="{FECE279F-4C48-4F0A-B1FB-AF3A283ED766}"/>
    <cellStyle name="Titulo 36 4" xfId="15858" xr:uid="{F2584C22-2BE4-4847-8C88-469D53D812F4}"/>
    <cellStyle name="Titulo 36 4 2" xfId="21318" xr:uid="{EDC81198-8084-4035-99D7-4AFBE56D722C}"/>
    <cellStyle name="Titulo 36 4 3" xfId="32830" xr:uid="{434293C5-2AEA-428C-B4A3-F846CE626071}"/>
    <cellStyle name="Titulo 36 5" xfId="16725" xr:uid="{C5050492-B710-42AF-A84B-899D8711BA8E}"/>
    <cellStyle name="Titulo 36 5 2" xfId="27694" xr:uid="{6FC14CC9-CD2F-48D6-AE64-E97701014251}"/>
    <cellStyle name="Titulo 36 5 3" xfId="33694" xr:uid="{CEBDD659-32D1-4715-BD47-5CD750448981}"/>
    <cellStyle name="Titulo 36 6" xfId="15979" xr:uid="{F797A2C1-FB71-44BB-AEB3-C43271FDDABC}"/>
    <cellStyle name="Titulo 36 6 2" xfId="18888" xr:uid="{790AC509-AFEE-4F45-A881-F1C9FCD91C0E}"/>
    <cellStyle name="Titulo 36 6 3" xfId="32951" xr:uid="{C40CC9C2-F961-4E50-BADD-03CF29C5B03D}"/>
    <cellStyle name="Titulo 36 7" xfId="16864" xr:uid="{410A7702-A1FE-4936-9320-DAE10B45666D}"/>
    <cellStyle name="Titulo 36 7 2" xfId="27833" xr:uid="{031F5B83-9FC0-40AF-9F3E-5C42F9AFF1A0}"/>
    <cellStyle name="Titulo 36 7 3" xfId="33833" xr:uid="{8B61D8D7-1DE4-405D-AAD0-FB9032CEEF23}"/>
    <cellStyle name="Titulo 36 8" xfId="16147" xr:uid="{C11F88DB-1132-4712-9A15-53343EEB3A9F}"/>
    <cellStyle name="Titulo 36 8 2" xfId="20971" xr:uid="{0594573D-CDDB-4627-99E7-503953E27A64}"/>
    <cellStyle name="Titulo 36 8 3" xfId="33119" xr:uid="{EC547F1D-BBA8-4305-86C9-7F5D02E4F7EC}"/>
    <cellStyle name="Titulo 36 9" xfId="17029" xr:uid="{9061C2B3-092E-48CF-8510-132A2D95468C}"/>
    <cellStyle name="Titulo 36 9 2" xfId="27998" xr:uid="{22E17705-914E-4D6F-906F-94DD675B371C}"/>
    <cellStyle name="Titulo 36 9 3" xfId="33998" xr:uid="{FCCCE763-5DD9-402F-BC09-9C3065D59311}"/>
    <cellStyle name="Titulo 37" xfId="8230" xr:uid="{2D4E004B-F165-4792-97A8-32154C881102}"/>
    <cellStyle name="Título 37" xfId="6485" xr:uid="{F4D95A06-0076-4CA2-B500-8AFC83991963}"/>
    <cellStyle name="Titulo 37 10" xfId="16307" xr:uid="{125E57CD-9AA3-460C-9B85-983573863001}"/>
    <cellStyle name="Titulo 37 10 2" xfId="18798" xr:uid="{A6ABFEF2-72FA-48AC-8EA9-4459ADD4E52A}"/>
    <cellStyle name="Titulo 37 10 3" xfId="33279" xr:uid="{54EF32CF-628C-4ED4-A3B8-5C03D4D241B2}"/>
    <cellStyle name="Titulo 37 11" xfId="17186" xr:uid="{5D49021C-5725-443B-919E-DC145425913A}"/>
    <cellStyle name="Titulo 37 11 2" xfId="28155" xr:uid="{81491033-9C04-4D72-AA1D-E388EBA944A7}"/>
    <cellStyle name="Titulo 37 11 3" xfId="34155" xr:uid="{9AE73D1A-A0DD-4FCD-B39A-E6D3932E9D49}"/>
    <cellStyle name="Titulo 37 12" xfId="16452" xr:uid="{A5218CEF-45A5-4EF0-8D24-5AF3FAE3EF52}"/>
    <cellStyle name="Titulo 37 12 2" xfId="19941" xr:uid="{C692E1B5-A190-4C2D-9AD5-10FE84EFB2B6}"/>
    <cellStyle name="Titulo 37 12 3" xfId="33424" xr:uid="{31D1F0EC-9599-47E8-B28D-7742D939FBBF}"/>
    <cellStyle name="Titulo 37 13" xfId="17288" xr:uid="{D2994DF5-019C-4A74-93DC-CE44753A4BED}"/>
    <cellStyle name="Titulo 37 13 2" xfId="28257" xr:uid="{789301B3-3273-4C38-B308-765424FB1C3A}"/>
    <cellStyle name="Titulo 37 13 3" xfId="34257" xr:uid="{1F527467-19D7-449A-9D44-D3D475F62E97}"/>
    <cellStyle name="Titulo 37 14" xfId="17401" xr:uid="{6E01FBF6-5D4E-4AF9-B841-99214CC42E87}"/>
    <cellStyle name="Titulo 37 14 2" xfId="28370" xr:uid="{62338769-E8F1-4AC1-AB63-3491F43C9EA0}"/>
    <cellStyle name="Titulo 37 14 3" xfId="34370" xr:uid="{32EA07E2-AE25-4358-86C0-0BEB282E8D51}"/>
    <cellStyle name="Titulo 37 15" xfId="17484" xr:uid="{1C9A5680-6D49-46A7-8B8B-D0AF6C165158}"/>
    <cellStyle name="Titulo 37 15 2" xfId="28453" xr:uid="{AEBBAB76-94B5-4678-A4EC-C52BDE8DB520}"/>
    <cellStyle name="Titulo 37 15 3" xfId="34453" xr:uid="{4A72E4F6-CEB4-4B7C-909E-9CE0F900D8C8}"/>
    <cellStyle name="Titulo 37 16" xfId="18114" xr:uid="{693D549A-979E-4DCA-A99B-DC2C045F324E}"/>
    <cellStyle name="Titulo 37 16 2" xfId="29032" xr:uid="{718CE23D-8AD4-4721-982B-EDBCE3EDAF7F}"/>
    <cellStyle name="Titulo 37 16 3" xfId="35037" xr:uid="{C787682D-A44B-4744-93F9-B9EFEFF705B1}"/>
    <cellStyle name="Titulo 37 17" xfId="17755" xr:uid="{DFB208C8-3320-4B2C-B349-1BDE03378D5A}"/>
    <cellStyle name="Titulo 37 17 2" xfId="28724" xr:uid="{88D918A8-8754-4470-91D9-E243EA4C1BB4}"/>
    <cellStyle name="Titulo 37 17 3" xfId="34724" xr:uid="{6EB740D6-83EC-4C55-9051-36834534C278}"/>
    <cellStyle name="Titulo 37 18" xfId="22350" xr:uid="{59523418-7F01-43B2-BA8B-33AA775A142B}"/>
    <cellStyle name="Titulo 37 19" xfId="23185" xr:uid="{417CAB63-9EDE-4B4A-A3FB-ECBCD77037E3}"/>
    <cellStyle name="Titulo 37 2" xfId="9368" xr:uid="{EC4CB819-4110-42C6-A151-A4B00A73FAE0}"/>
    <cellStyle name="Título 37 2" xfId="13626" xr:uid="{1DFFF6FC-6BDA-4DC7-91A4-8186F54941A7}"/>
    <cellStyle name="Titulo 37 2 10" xfId="16455" xr:uid="{84CF2008-8E85-4603-9F75-38BA6D608BE2}"/>
    <cellStyle name="Titulo 37 2 10 2" xfId="23570" xr:uid="{130D6D31-9647-49AF-948E-904078C8AE92}"/>
    <cellStyle name="Titulo 37 2 10 3" xfId="33427" xr:uid="{43CBB951-AAE8-4E02-8E3F-12FB728CB5D7}"/>
    <cellStyle name="Titulo 37 2 11" xfId="17289" xr:uid="{4F16B97E-1131-4F34-8926-90133F2E21ED}"/>
    <cellStyle name="Titulo 37 2 11 2" xfId="28258" xr:uid="{A1287B19-BC76-4F25-81F6-7F355CAA74CF}"/>
    <cellStyle name="Titulo 37 2 11 3" xfId="34258" xr:uid="{E845BE09-7670-4360-B3C3-3E9C0ACDF33B}"/>
    <cellStyle name="Titulo 37 2 12" xfId="17403" xr:uid="{4FE52FB7-5921-438A-B963-A45C71C83E37}"/>
    <cellStyle name="Titulo 37 2 12 2" xfId="28372" xr:uid="{A6DD75EC-895C-4AD8-844D-15ED0EF79709}"/>
    <cellStyle name="Titulo 37 2 12 3" xfId="34372" xr:uid="{6DEA97A3-194C-4DEE-8A95-5D7D24B20444}"/>
    <cellStyle name="Titulo 37 2 13" xfId="17486" xr:uid="{B2145E13-40E4-436F-B3EA-43DC1E699A75}"/>
    <cellStyle name="Titulo 37 2 13 2" xfId="28455" xr:uid="{126632AB-E609-43C9-8864-33B7913A387B}"/>
    <cellStyle name="Titulo 37 2 13 3" xfId="34455" xr:uid="{530BCB81-E282-428D-A117-8052A8CFE459}"/>
    <cellStyle name="Titulo 37 2 14" xfId="18115" xr:uid="{8A04CF57-85CA-4125-B4BB-E2143F95F22A}"/>
    <cellStyle name="Titulo 37 2 14 2" xfId="29033" xr:uid="{3A36532A-BF7A-4CFE-ABE3-C063FE0B3E04}"/>
    <cellStyle name="Titulo 37 2 14 3" xfId="35038" xr:uid="{7619CACA-E38D-435C-9F00-413CD68F92C5}"/>
    <cellStyle name="Titulo 37 2 15" xfId="17754" xr:uid="{C80AE55A-4CD0-4F4A-84AD-289AB4C83AC5}"/>
    <cellStyle name="Titulo 37 2 15 2" xfId="28723" xr:uid="{AB44EBA9-4772-4690-A72B-2B10DBA0E0CB}"/>
    <cellStyle name="Titulo 37 2 15 3" xfId="34723" xr:uid="{0F629F8F-35EE-47BA-A7E2-C43C49CDF0DF}"/>
    <cellStyle name="Titulo 37 2 16" xfId="21750" xr:uid="{250AEF40-0668-41C3-85ED-2C90597D1D1F}"/>
    <cellStyle name="Titulo 37 2 16 2" xfId="36125" xr:uid="{176B6D54-2DC3-4DAF-9261-9FD7FBFDA99D}"/>
    <cellStyle name="Titulo 37 2 2" xfId="15865" xr:uid="{DC691EC0-6267-4D76-9533-D5A8924074A4}"/>
    <cellStyle name="Titulo 37 2 2 2" xfId="19428" xr:uid="{CBFBF05F-3D0F-466D-801C-BCCFF523ABFF}"/>
    <cellStyle name="Titulo 37 2 2 3" xfId="32837" xr:uid="{3B8425B3-981D-45BA-93AD-7FD39F4FDF57}"/>
    <cellStyle name="Titulo 37 2 3" xfId="16731" xr:uid="{03D9037D-09B0-4423-8BC0-0A671CC7D967}"/>
    <cellStyle name="Titulo 37 2 3 2" xfId="27700" xr:uid="{83F3B54C-6C77-428F-B1CE-F3AC2E62ECD0}"/>
    <cellStyle name="Titulo 37 2 3 3" xfId="33700" xr:uid="{8A706DEC-12A5-4257-BE41-70009824306C}"/>
    <cellStyle name="Titulo 37 2 4" xfId="15985" xr:uid="{3D4A0342-B87D-4852-887E-AB92479A83A9}"/>
    <cellStyle name="Titulo 37 2 4 2" xfId="18673" xr:uid="{9B8EF1F5-7638-4A4A-A65E-BB196A3CA88A}"/>
    <cellStyle name="Titulo 37 2 4 3" xfId="32957" xr:uid="{539E6622-B915-49DD-8F73-E262C4763F4A}"/>
    <cellStyle name="Titulo 37 2 5" xfId="16875" xr:uid="{C07A23A4-A446-4156-99F9-5D7D0328FD78}"/>
    <cellStyle name="Titulo 37 2 5 2" xfId="27844" xr:uid="{60A105DC-C6E3-4A36-9A13-7AF1DC64E30D}"/>
    <cellStyle name="Titulo 37 2 5 3" xfId="33844" xr:uid="{017C645F-E250-4995-B1BB-FF2295C815FC}"/>
    <cellStyle name="Titulo 37 2 6" xfId="16156" xr:uid="{3FD49275-7411-4289-B461-10E4E15E7B4F}"/>
    <cellStyle name="Titulo 37 2 6 2" xfId="20733" xr:uid="{8FC36E61-D767-4E3C-A913-098D803E29C4}"/>
    <cellStyle name="Titulo 37 2 6 3" xfId="33128" xr:uid="{BB3A23E1-ED67-41D1-8A61-FCC99C263D00}"/>
    <cellStyle name="Titulo 37 2 7" xfId="17039" xr:uid="{B9A359EF-FE32-4BEB-92D5-3A44BE186D02}"/>
    <cellStyle name="Titulo 37 2 7 2" xfId="28008" xr:uid="{25870F9D-A16A-4019-A76D-3510F8258EDF}"/>
    <cellStyle name="Titulo 37 2 7 3" xfId="34008" xr:uid="{6342AD24-6562-48D6-90C1-E4D09D63445E}"/>
    <cellStyle name="Titulo 37 2 8" xfId="16309" xr:uid="{B9CA8007-6A91-4135-BE3D-82AE5F27A8E2}"/>
    <cellStyle name="Titulo 37 2 8 2" xfId="21254" xr:uid="{8FB8DF11-39A2-4416-AED8-C86919FB95F5}"/>
    <cellStyle name="Titulo 37 2 8 3" xfId="33281" xr:uid="{E14F0B41-5042-4BB3-B41A-698F558EDF07}"/>
    <cellStyle name="Titulo 37 2 9" xfId="17188" xr:uid="{78176C54-FB69-4236-8ED8-9FAC462C98D8}"/>
    <cellStyle name="Titulo 37 2 9 2" xfId="28157" xr:uid="{C0657BF4-0DB1-4637-8C02-D3BB68F64E71}"/>
    <cellStyle name="Titulo 37 2 9 3" xfId="34157" xr:uid="{EE3DDBCF-846F-4EE4-9708-8171F09CD7CC}"/>
    <cellStyle name="Titulo 37 20" xfId="22496" xr:uid="{AD11B47A-0FA9-4E45-B8FE-F5954781AD03}"/>
    <cellStyle name="Titulo 37 21" xfId="25597" xr:uid="{D1FD7449-FB53-4858-A49C-C6CA35CEE661}"/>
    <cellStyle name="Titulo 37 21 2" xfId="18756" xr:uid="{E496841F-DD35-419B-84D9-9A153D7CB18C}"/>
    <cellStyle name="Titulo 37 21 3" xfId="36855" xr:uid="{CA7FDA4B-B12F-415F-8945-C6DFAB6626DD}"/>
    <cellStyle name="Titulo 37 22" xfId="23818" xr:uid="{01C68F6B-267E-4760-8ABC-96BAB670A0EA}"/>
    <cellStyle name="Titulo 37 22 2" xfId="26766" xr:uid="{F623C649-23DD-48CA-8C31-C8E5584DD20E}"/>
    <cellStyle name="Titulo 37 22 2 2" xfId="37559" xr:uid="{16C59059-5C1A-467A-A929-4D1CFCE04CC1}"/>
    <cellStyle name="Titulo 37 23" xfId="23311" xr:uid="{48D3018C-E883-4D88-B680-EB981776166D}"/>
    <cellStyle name="Titulo 37 24" xfId="26313" xr:uid="{D495D5C5-1AFA-4647-8703-CD32FB0D203C}"/>
    <cellStyle name="Titulo 37 25" xfId="23649" xr:uid="{749A0839-198C-400A-8ED5-E353160BA650}"/>
    <cellStyle name="Titulo 37 26" xfId="29963" xr:uid="{74D4BF28-680F-459D-A69D-6F4A3EEFDD40}"/>
    <cellStyle name="Titulo 37 3" xfId="13625" xr:uid="{9EA76542-7D70-44F2-8E67-A92F58A23124}"/>
    <cellStyle name="Titulo 37 4" xfId="15863" xr:uid="{D57632EF-553B-47FC-B0AD-FBD56EF02357}"/>
    <cellStyle name="Titulo 37 4 2" xfId="20035" xr:uid="{280EF14D-058C-4825-B70A-21632C56808C}"/>
    <cellStyle name="Titulo 37 4 3" xfId="32835" xr:uid="{1B39C273-337D-40EC-94B4-279921EC0559}"/>
    <cellStyle name="Titulo 37 5" xfId="16730" xr:uid="{47B6B86F-8B00-49FE-8D22-96CE74AF3913}"/>
    <cellStyle name="Titulo 37 5 2" xfId="27699" xr:uid="{9644FAB6-1279-4CBC-8126-0E3EB7E17BC6}"/>
    <cellStyle name="Titulo 37 5 3" xfId="33699" xr:uid="{56A2C0F2-CC08-48B3-A9E7-21F88BDF52E0}"/>
    <cellStyle name="Titulo 37 6" xfId="15984" xr:uid="{811EF971-C628-4D70-9574-E1FB5B154287}"/>
    <cellStyle name="Titulo 37 6 2" xfId="20730" xr:uid="{D82C03D8-E641-4067-985C-BBF0CC941773}"/>
    <cellStyle name="Titulo 37 6 3" xfId="32956" xr:uid="{B5DF46CB-F16F-4F3D-9499-B6C6800A0F62}"/>
    <cellStyle name="Titulo 37 7" xfId="16872" xr:uid="{8401EF97-B90C-4338-A920-EB43A43B71BC}"/>
    <cellStyle name="Titulo 37 7 2" xfId="27841" xr:uid="{897F7CD2-9F26-40E4-A0E8-887EB90AAA94}"/>
    <cellStyle name="Titulo 37 7 3" xfId="33841" xr:uid="{12685571-D10B-464A-AD55-6EEA45DD9876}"/>
    <cellStyle name="Titulo 37 8" xfId="16153" xr:uid="{70A5A3FF-18D1-4104-BF59-03325691492F}"/>
    <cellStyle name="Titulo 37 8 2" xfId="20921" xr:uid="{27A2B9C3-F190-469E-B755-8A7C577F0D0D}"/>
    <cellStyle name="Titulo 37 8 3" xfId="33125" xr:uid="{29391CA0-434F-4E53-8C2E-241DD88B6010}"/>
    <cellStyle name="Titulo 37 9" xfId="17036" xr:uid="{BA04967E-B2B7-4A7B-86C9-F275F0DD2661}"/>
    <cellStyle name="Titulo 37 9 2" xfId="28005" xr:uid="{2D7F1771-9569-464E-BF40-6852612020DA}"/>
    <cellStyle name="Titulo 37 9 3" xfId="34005" xr:uid="{CAE84056-3A33-44AF-AFDF-2B90EE0EC4E8}"/>
    <cellStyle name="Titulo 38" xfId="7913" xr:uid="{457B2BF2-EDD9-447A-9CF8-E1E35918C13A}"/>
    <cellStyle name="Título 38" xfId="6486" xr:uid="{7430B127-31C3-4177-A552-18CF2069E21F}"/>
    <cellStyle name="Titulo 38 10" xfId="16313" xr:uid="{FCEE7B5D-1CFE-4D4C-8BF3-1B4BFD98060C}"/>
    <cellStyle name="Titulo 38 10 2" xfId="22612" xr:uid="{74BFF6D4-ACFB-4387-9B4C-F36E7B94A007}"/>
    <cellStyle name="Titulo 38 10 3" xfId="33285" xr:uid="{A1E7065D-0699-4B89-BAD1-94E2FA7490C6}"/>
    <cellStyle name="Titulo 38 11" xfId="17193" xr:uid="{57BF8170-46ED-4DC6-ADBE-BAF818AB74E4}"/>
    <cellStyle name="Titulo 38 11 2" xfId="28162" xr:uid="{AE919919-49F3-4B56-B33E-5FABC0916A29}"/>
    <cellStyle name="Titulo 38 11 3" xfId="34162" xr:uid="{09BDC472-A0D5-4960-B2C5-81A821D4F826}"/>
    <cellStyle name="Titulo 38 12" xfId="16459" xr:uid="{7948ECA7-0CEA-46BA-9D24-FE674CC5BB42}"/>
    <cellStyle name="Titulo 38 12 2" xfId="23572" xr:uid="{4638A72F-F53F-4585-B0B7-F14062276EE7}"/>
    <cellStyle name="Titulo 38 12 3" xfId="33431" xr:uid="{9862D0BC-1B8A-4FDE-AB98-D26EF997E7EE}"/>
    <cellStyle name="Titulo 38 13" xfId="17292" xr:uid="{B854C6D2-103A-41C4-97A1-F5C722B4B1E7}"/>
    <cellStyle name="Titulo 38 13 2" xfId="28261" xr:uid="{EC80B543-9D05-4680-A714-E330AD37F59F}"/>
    <cellStyle name="Titulo 38 13 3" xfId="34261" xr:uid="{9D955A42-A826-4131-BA30-6EFC8AC58295}"/>
    <cellStyle name="Titulo 38 14" xfId="17408" xr:uid="{C1D6864F-F04E-4FC0-82AB-09AF7D24964C}"/>
    <cellStyle name="Titulo 38 14 2" xfId="28377" xr:uid="{94471974-56B2-4608-A1EA-7E95745B0EFD}"/>
    <cellStyle name="Titulo 38 14 3" xfId="34377" xr:uid="{BD6C4A1C-5544-44C5-852F-7CBCAC32B959}"/>
    <cellStyle name="Titulo 38 15" xfId="17491" xr:uid="{5121B980-9256-4EF3-85D0-B7F9C4A4A98E}"/>
    <cellStyle name="Titulo 38 15 2" xfId="28460" xr:uid="{72E3C733-0BBE-42E9-A823-A2EDD474E1EC}"/>
    <cellStyle name="Titulo 38 15 3" xfId="34460" xr:uid="{010EC1F3-F3AA-41B1-A49A-9DC8E3E02176}"/>
    <cellStyle name="Titulo 38 16" xfId="18116" xr:uid="{4748DB2C-4E31-4D33-861E-19474083FB85}"/>
    <cellStyle name="Titulo 38 16 2" xfId="29034" xr:uid="{249D5407-8569-4319-A19C-50D4A91E0CE5}"/>
    <cellStyle name="Titulo 38 16 3" xfId="35039" xr:uid="{8E872C83-2A95-418B-8711-231150D93D59}"/>
    <cellStyle name="Titulo 38 17" xfId="17753" xr:uid="{CC498E12-9DA1-463E-BB54-E491FDC7030B}"/>
    <cellStyle name="Titulo 38 17 2" xfId="28722" xr:uid="{403A2DC7-AB8B-444D-B8AB-50AA528A7E34}"/>
    <cellStyle name="Titulo 38 17 3" xfId="34722" xr:uid="{91CB5B64-EBD7-4048-BBCE-FFCD47B63061}"/>
    <cellStyle name="Titulo 38 18" xfId="22351" xr:uid="{FC7BCD42-D988-4723-9417-6057FECC486E}"/>
    <cellStyle name="Titulo 38 19" xfId="23186" xr:uid="{FCD8AA9A-C14A-4544-9262-FD09BB99E257}"/>
    <cellStyle name="Titulo 38 2" xfId="8591" xr:uid="{EC9618E4-193F-4690-AF41-B8F31762BC78}"/>
    <cellStyle name="Título 38 2" xfId="13628" xr:uid="{BC22D6FA-E66C-4E73-ACD1-71D38A2DDFB1}"/>
    <cellStyle name="Titulo 38 2 10" xfId="16462" xr:uid="{D6C4B3D5-2214-497F-A093-5401E91A1795}"/>
    <cellStyle name="Titulo 38 2 10 2" xfId="18662" xr:uid="{A3034EFB-4A23-4321-A8DB-0989981C554D}"/>
    <cellStyle name="Titulo 38 2 10 3" xfId="33434" xr:uid="{35B4A1A6-B0C0-4C25-8C30-FEE3772E0492}"/>
    <cellStyle name="Titulo 38 2 11" xfId="17295" xr:uid="{D8ED879C-6B6F-4047-95DE-E76FB69CFAB3}"/>
    <cellStyle name="Titulo 38 2 11 2" xfId="28264" xr:uid="{0C0C1089-D29B-4A26-8FD8-5ED31839CE0F}"/>
    <cellStyle name="Titulo 38 2 11 3" xfId="34264" xr:uid="{AD0EF52B-71F8-4EDC-AB15-48B171156992}"/>
    <cellStyle name="Titulo 38 2 12" xfId="17411" xr:uid="{8F326BF3-EE65-499A-9EE1-8C638B572817}"/>
    <cellStyle name="Titulo 38 2 12 2" xfId="28380" xr:uid="{224E3CD2-4023-4D07-9ADB-6FE92756126D}"/>
    <cellStyle name="Titulo 38 2 12 3" xfId="34380" xr:uid="{B7D685BE-75A0-4554-9D07-C6702EDEBB50}"/>
    <cellStyle name="Titulo 38 2 13" xfId="17494" xr:uid="{D48D274A-E8A9-47D3-96B8-BF49ADF7D74D}"/>
    <cellStyle name="Titulo 38 2 13 2" xfId="28463" xr:uid="{7FF7732F-69EE-47DD-9030-859924F0C09B}"/>
    <cellStyle name="Titulo 38 2 13 3" xfId="34463" xr:uid="{B9B240AB-2AC7-4981-A01C-4F411F537161}"/>
    <cellStyle name="Titulo 38 2 14" xfId="18117" xr:uid="{EE93F71E-D20A-45A4-A33E-F094B1FB47CB}"/>
    <cellStyle name="Titulo 38 2 14 2" xfId="29035" xr:uid="{19BA6ACA-855A-4EB6-95E8-6BBC8EAD7050}"/>
    <cellStyle name="Titulo 38 2 14 3" xfId="35040" xr:uid="{204DBE00-5048-4659-881B-80A17A0A076A}"/>
    <cellStyle name="Titulo 38 2 15" xfId="17752" xr:uid="{A2FC7812-063C-4B42-A81A-376A7C6D76C2}"/>
    <cellStyle name="Titulo 38 2 15 2" xfId="28721" xr:uid="{0F086160-F727-4A09-88C7-4866364BB7CF}"/>
    <cellStyle name="Titulo 38 2 15 3" xfId="34721" xr:uid="{CC569E36-313C-4216-BD56-D30EA72D8854}"/>
    <cellStyle name="Titulo 38 2 16" xfId="26401" xr:uid="{80E5AAB2-4F57-434F-8461-F92119405B15}"/>
    <cellStyle name="Titulo 38 2 16 2" xfId="37368" xr:uid="{E7425E7B-7926-4919-9F4D-1041A73B5265}"/>
    <cellStyle name="Titulo 38 2 2" xfId="15869" xr:uid="{18C7195A-4525-413C-9518-0BF1C91DBE62}"/>
    <cellStyle name="Titulo 38 2 2 2" xfId="22532" xr:uid="{3245702F-4D2E-4B9A-A8A1-ADF0884B682E}"/>
    <cellStyle name="Titulo 38 2 2 3" xfId="32841" xr:uid="{58F87EFF-860C-4ADB-A368-907CADD8EF9D}"/>
    <cellStyle name="Titulo 38 2 3" xfId="16736" xr:uid="{FFADD363-2600-4259-BD5E-16E9AD5630B0}"/>
    <cellStyle name="Titulo 38 2 3 2" xfId="27705" xr:uid="{3EBD6C9C-AE1A-410A-9E4C-F43E4D7F9899}"/>
    <cellStyle name="Titulo 38 2 3 3" xfId="33705" xr:uid="{6919E1B7-D04C-4119-95C5-058D1CE428F9}"/>
    <cellStyle name="Titulo 38 2 4" xfId="15993" xr:uid="{3E2E94DC-83D1-4A58-B4EC-EA1CAFE14E23}"/>
    <cellStyle name="Titulo 38 2 4 2" xfId="21239" xr:uid="{A557080E-DB97-459F-A5F6-E7F068873504}"/>
    <cellStyle name="Titulo 38 2 4 3" xfId="32965" xr:uid="{DDC4276F-9314-42D8-A169-7D1C19C6341C}"/>
    <cellStyle name="Titulo 38 2 5" xfId="16884" xr:uid="{28C548D2-EA3B-4A8A-93DD-342AFBBECA84}"/>
    <cellStyle name="Titulo 38 2 5 2" xfId="27853" xr:uid="{A581D571-A709-4FA1-8A14-07B7BF0559DC}"/>
    <cellStyle name="Titulo 38 2 5 3" xfId="33853" xr:uid="{3DC2BBE4-83BA-4EF7-8EE4-3B7C1B3EE8BA}"/>
    <cellStyle name="Titulo 38 2 6" xfId="16167" xr:uid="{39A0F626-C584-4CAF-A261-E3BDEF02FB44}"/>
    <cellStyle name="Titulo 38 2 6 2" xfId="18796" xr:uid="{76F6A04C-EBB6-46CD-B32D-07591613E24F}"/>
    <cellStyle name="Titulo 38 2 6 3" xfId="33139" xr:uid="{C8A599C7-3DC7-4396-98DD-C9BF5303F2B9}"/>
    <cellStyle name="Titulo 38 2 7" xfId="17047" xr:uid="{0717AEA7-52E3-4E96-A656-31F5B789F508}"/>
    <cellStyle name="Titulo 38 2 7 2" xfId="28016" xr:uid="{900711C4-9BE8-4CA5-B145-C0727054F27B}"/>
    <cellStyle name="Titulo 38 2 7 3" xfId="34016" xr:uid="{AC70FCF2-A891-44C2-BDE2-CF4BF1A25936}"/>
    <cellStyle name="Titulo 38 2 8" xfId="16317" xr:uid="{D270590F-184B-4F76-91D0-24B64BE5FFCA}"/>
    <cellStyle name="Titulo 38 2 8 2" xfId="20537" xr:uid="{40856764-CCDC-4AA9-8B9B-14BD8926665D}"/>
    <cellStyle name="Titulo 38 2 8 3" xfId="33289" xr:uid="{E53D0F21-89CE-4076-8EF9-10D0E9B892FE}"/>
    <cellStyle name="Titulo 38 2 9" xfId="17196" xr:uid="{34A7C4C7-9497-4AD6-B34C-67C095161F99}"/>
    <cellStyle name="Titulo 38 2 9 2" xfId="28165" xr:uid="{4CA90FE9-276D-4B7E-8E8F-40D4E4FD3E5C}"/>
    <cellStyle name="Titulo 38 2 9 3" xfId="34165" xr:uid="{5EEC0888-56FE-4CEA-9B88-8A1CBBE7A226}"/>
    <cellStyle name="Titulo 38 20" xfId="19053" xr:uid="{C6871711-A527-4EF8-87FB-6BE221BB83AF}"/>
    <cellStyle name="Titulo 38 21" xfId="25390" xr:uid="{35761943-20F4-4D72-8311-87099420B38C}"/>
    <cellStyle name="Titulo 38 21 2" xfId="22946" xr:uid="{9BC87C10-51CE-43E6-872A-BCACD688BF77}"/>
    <cellStyle name="Titulo 38 21 3" xfId="36736" xr:uid="{A28E07E7-0DC8-4351-A164-A65AC36AF34C}"/>
    <cellStyle name="Titulo 38 22" xfId="24405" xr:uid="{C7CC762C-50EC-4009-B6FF-E27A6C88CB81}"/>
    <cellStyle name="Titulo 38 22 2" xfId="26892" xr:uid="{01919BDC-E448-414B-80F4-8EA726447BDB}"/>
    <cellStyle name="Titulo 38 22 2 2" xfId="37676" xr:uid="{A376D355-FBC8-452D-9369-5F933054C3CA}"/>
    <cellStyle name="Titulo 38 23" xfId="18956" xr:uid="{E22295EE-D9B4-4AB4-B5B2-415F56898941}"/>
    <cellStyle name="Titulo 38 24" xfId="20252" xr:uid="{43A4A181-A93D-409A-8605-DD3D51425110}"/>
    <cellStyle name="Titulo 38 25" xfId="23650" xr:uid="{D3C40889-7E3C-41D7-9BE8-014490D4583F}"/>
    <cellStyle name="Titulo 38 26" xfId="29867" xr:uid="{D0D383FF-78A3-40AF-8225-9E36F9DCEC0D}"/>
    <cellStyle name="Titulo 38 3" xfId="13627" xr:uid="{BA659B2F-F8B7-4CE3-97F7-B7D9C8561D9C}"/>
    <cellStyle name="Titulo 38 4" xfId="15867" xr:uid="{6DCB9C21-715A-4C2F-AC6E-128899315440}"/>
    <cellStyle name="Titulo 38 4 2" xfId="18830" xr:uid="{1D368338-C3C3-481B-8B67-E83C3646ACAA}"/>
    <cellStyle name="Titulo 38 4 3" xfId="32839" xr:uid="{013F6FDE-8FBA-43DB-8539-0193FDDCDBDD}"/>
    <cellStyle name="Titulo 38 5" xfId="16734" xr:uid="{2152F3E3-C417-4C28-B6FE-07F09C62934F}"/>
    <cellStyle name="Titulo 38 5 2" xfId="27703" xr:uid="{6B26588C-6D97-4176-9E12-149AC5E52EAF}"/>
    <cellStyle name="Titulo 38 5 3" xfId="33703" xr:uid="{75238D9E-323A-44B1-BDD2-48D310A697CC}"/>
    <cellStyle name="Titulo 38 6" xfId="15990" xr:uid="{CE57CB89-9E1F-427A-B6B2-E1D71A52A943}"/>
    <cellStyle name="Titulo 38 6 2" xfId="22560" xr:uid="{9100851B-C9A5-4D15-B9D6-34B0429DF173}"/>
    <cellStyle name="Titulo 38 6 3" xfId="32962" xr:uid="{C397FA05-063B-4CF6-8F80-C00F2FC6FB3B}"/>
    <cellStyle name="Titulo 38 7" xfId="16880" xr:uid="{17144EB4-1CC7-4782-8F11-9D316B4DB652}"/>
    <cellStyle name="Titulo 38 7 2" xfId="27849" xr:uid="{B4F1BE35-CA26-4BCC-9040-EEA13C8E5006}"/>
    <cellStyle name="Titulo 38 7 3" xfId="33849" xr:uid="{820CB2E3-7DC1-4C4A-BC6C-F33F87624AD2}"/>
    <cellStyle name="Titulo 38 8" xfId="16163" xr:uid="{C7C99973-8626-4F3F-8E29-86048A857E02}"/>
    <cellStyle name="Titulo 38 8 2" xfId="22654" xr:uid="{E6AC89D5-8E6F-4AF9-B30A-F7ABA49AAC80}"/>
    <cellStyle name="Titulo 38 8 3" xfId="33135" xr:uid="{6683BDBD-BA31-4D3E-AC6C-7A10715D9B9E}"/>
    <cellStyle name="Titulo 38 9" xfId="17043" xr:uid="{EF2C9827-5E74-4AFC-8E64-3F2863628FE4}"/>
    <cellStyle name="Titulo 38 9 2" xfId="28012" xr:uid="{AC518B1B-29ED-4BD6-9D3E-377B3D9BB035}"/>
    <cellStyle name="Titulo 38 9 3" xfId="34012" xr:uid="{6420C380-B8A5-4419-A6A9-F4FA1CAB1AD5}"/>
    <cellStyle name="Titulo 39" xfId="8022" xr:uid="{DE25BEEB-18CA-42E6-8620-E002FEFBD270}"/>
    <cellStyle name="Título 39" xfId="6487" xr:uid="{C5D67EA9-7A0C-42C0-98DE-289D15B49D54}"/>
    <cellStyle name="Titulo 39 10" xfId="16320" xr:uid="{E063F7D9-74C6-4EF8-83E0-51C6CD69D34F}"/>
    <cellStyle name="Titulo 39 10 2" xfId="21255" xr:uid="{490C62DB-2B67-40DA-98D0-BDDB02487C13}"/>
    <cellStyle name="Titulo 39 10 3" xfId="33292" xr:uid="{D3397F01-6EB7-4697-988D-2A34079A1DCE}"/>
    <cellStyle name="Titulo 39 11" xfId="17201" xr:uid="{3B401E79-6C81-418F-87E6-F1DAF3DB6ABE}"/>
    <cellStyle name="Titulo 39 11 2" xfId="28170" xr:uid="{069F0F88-3D46-47BB-BCBC-F4A6EDC9E64F}"/>
    <cellStyle name="Titulo 39 11 3" xfId="34170" xr:uid="{4BCE8297-C8DC-424D-902E-11D24CCF9F4E}"/>
    <cellStyle name="Titulo 39 12" xfId="16463" xr:uid="{DA281127-D088-4DF8-9E5D-E10B5201B925}"/>
    <cellStyle name="Titulo 39 12 2" xfId="19107" xr:uid="{85A4EB4B-192A-4B34-8566-292D0A87A5F6}"/>
    <cellStyle name="Titulo 39 12 3" xfId="33435" xr:uid="{6FC6E38E-7584-4D40-B826-00315E58A6C5}"/>
    <cellStyle name="Titulo 39 13" xfId="17300" xr:uid="{81AD05D0-46D5-445E-8129-A7359D7FDB22}"/>
    <cellStyle name="Titulo 39 13 2" xfId="28269" xr:uid="{C4159974-63AC-4051-AE02-638FAE187675}"/>
    <cellStyle name="Titulo 39 13 3" xfId="34269" xr:uid="{81BD9020-FEA9-49DA-8BB7-22D3423AC45E}"/>
    <cellStyle name="Titulo 39 14" xfId="17414" xr:uid="{5D377F68-4BE7-4D28-A4EF-5E77ED65FD7F}"/>
    <cellStyle name="Titulo 39 14 2" xfId="28383" xr:uid="{59F2DC22-47CC-4DA7-BD20-1D587B01D420}"/>
    <cellStyle name="Titulo 39 14 3" xfId="34383" xr:uid="{348B2589-3BB1-4F1A-B4F2-6A347D1F3392}"/>
    <cellStyle name="Titulo 39 15" xfId="17497" xr:uid="{FEF02E75-210F-4C63-A466-C1E78F9D1F4C}"/>
    <cellStyle name="Titulo 39 15 2" xfId="28466" xr:uid="{18DA6773-25CF-438B-A001-64D5DA56D3E1}"/>
    <cellStyle name="Titulo 39 15 3" xfId="34466" xr:uid="{F962BE91-1FE8-4C62-9A4A-199E46B1C930}"/>
    <cellStyle name="Titulo 39 16" xfId="18118" xr:uid="{B0D58A1A-3DD7-441B-965A-CBEB86D4AF93}"/>
    <cellStyle name="Titulo 39 16 2" xfId="29036" xr:uid="{7E7BCF68-FFD1-4730-B570-079511139FAC}"/>
    <cellStyle name="Titulo 39 16 3" xfId="35041" xr:uid="{62E83360-6362-46DE-A2D7-55F6FAFE0197}"/>
    <cellStyle name="Titulo 39 17" xfId="17751" xr:uid="{9B27D6E4-BF79-4B8B-A91F-1842ABDF8F20}"/>
    <cellStyle name="Titulo 39 17 2" xfId="28720" xr:uid="{24D0EB00-76E7-4953-AE6B-8D3B4E6B271D}"/>
    <cellStyle name="Titulo 39 17 3" xfId="34720" xr:uid="{06B50CCE-2009-44D1-8B4B-CD40B5C4F15A}"/>
    <cellStyle name="Titulo 39 18" xfId="22353" xr:uid="{71CFE485-F566-4571-B7B8-C211986B74B4}"/>
    <cellStyle name="Titulo 39 19" xfId="23188" xr:uid="{F221DA1B-75AE-4AFD-9C2F-F902490EC8A2}"/>
    <cellStyle name="Titulo 39 2" xfId="8564" xr:uid="{BF07CE9D-C4B6-47C8-8EFC-AFF77F7CE0EF}"/>
    <cellStyle name="Título 39 2" xfId="13630" xr:uid="{40039309-70F3-42DC-85EB-B67F86C20665}"/>
    <cellStyle name="Titulo 39 2 10" xfId="16465" xr:uid="{DCCF3A75-DAB7-4681-9427-3355E5321D53}"/>
    <cellStyle name="Titulo 39 2 10 2" xfId="21679" xr:uid="{C8543DE2-0829-4097-8A2C-A04BF432C4DB}"/>
    <cellStyle name="Titulo 39 2 10 3" xfId="33437" xr:uid="{A7A22AF2-8CBA-4829-83CC-6BEE2D2B078B}"/>
    <cellStyle name="Titulo 39 2 11" xfId="17304" xr:uid="{0E42585E-369E-44E0-B445-71C7942F6888}"/>
    <cellStyle name="Titulo 39 2 11 2" xfId="28273" xr:uid="{6ADC76BA-D963-4835-9604-8FF32B529F98}"/>
    <cellStyle name="Titulo 39 2 11 3" xfId="34273" xr:uid="{E9145E64-7D8B-44C0-BBE4-30C1BFFD3C4D}"/>
    <cellStyle name="Titulo 39 2 12" xfId="17416" xr:uid="{C41F9C1C-0F7B-4D31-9D18-29B149C20EEE}"/>
    <cellStyle name="Titulo 39 2 12 2" xfId="28385" xr:uid="{AE0A168D-71CC-4EB4-9C51-AE5DC9F3D77F}"/>
    <cellStyle name="Titulo 39 2 12 3" xfId="34385" xr:uid="{962D31FF-2D1E-47B7-AC2D-6942BABC8869}"/>
    <cellStyle name="Titulo 39 2 13" xfId="17499" xr:uid="{FBA5BA8D-66C3-498B-BA37-0C7162EF5FCE}"/>
    <cellStyle name="Titulo 39 2 13 2" xfId="28468" xr:uid="{A4106432-DC86-43E0-8EB0-CD2F39BE763E}"/>
    <cellStyle name="Titulo 39 2 13 3" xfId="34468" xr:uid="{C047C02A-3425-46F1-BF7B-F15AA3D7B280}"/>
    <cellStyle name="Titulo 39 2 14" xfId="18119" xr:uid="{B3D448D6-D752-4C36-BDFC-61E9F00DA239}"/>
    <cellStyle name="Titulo 39 2 14 2" xfId="29037" xr:uid="{C5BAFF44-2F85-429C-BCD2-B7482183A6E5}"/>
    <cellStyle name="Titulo 39 2 14 3" xfId="35042" xr:uid="{7137BF13-3301-4736-B641-4FDDFAD19D8F}"/>
    <cellStyle name="Titulo 39 2 15" xfId="17750" xr:uid="{91115D8B-FF5C-4A68-B343-5201DB179F26}"/>
    <cellStyle name="Titulo 39 2 15 2" xfId="28719" xr:uid="{835E3A98-EB60-4539-B5C1-FB4925AEF2B2}"/>
    <cellStyle name="Titulo 39 2 15 3" xfId="34719" xr:uid="{9CCF04FC-4BC7-4221-81C1-7C1BF811EB60}"/>
    <cellStyle name="Titulo 39 2 16" xfId="20689" xr:uid="{89994A7C-03C0-460E-AD83-4503A5B8AC8F}"/>
    <cellStyle name="Titulo 39 2 16 2" xfId="35884" xr:uid="{BBB3972D-D4E7-48F1-8DB9-3F7D65100BF8}"/>
    <cellStyle name="Titulo 39 2 2" xfId="15873" xr:uid="{4C3FC519-09F4-4C80-85D8-2899036DF2B8}"/>
    <cellStyle name="Titulo 39 2 2 2" xfId="19900" xr:uid="{104EF8D6-9AF3-43C3-9E04-2ED1A25A80C0}"/>
    <cellStyle name="Titulo 39 2 2 3" xfId="32845" xr:uid="{81AFA053-78F7-43F2-ADFF-B6B82EC5CFF0}"/>
    <cellStyle name="Titulo 39 2 3" xfId="16740" xr:uid="{9576EEC6-719B-4E3F-8BE0-E460CEA16A94}"/>
    <cellStyle name="Titulo 39 2 3 2" xfId="27709" xr:uid="{7AD6E0D1-5D99-4534-8852-14A259B5B8A5}"/>
    <cellStyle name="Titulo 39 2 3 3" xfId="33709" xr:uid="{C10DED66-723D-444A-92B7-4840C46F4673}"/>
    <cellStyle name="Titulo 39 2 4" xfId="16001" xr:uid="{90D71FBE-80C2-4E67-9961-9345E8A2FB4E}"/>
    <cellStyle name="Titulo 39 2 4 2" xfId="21240" xr:uid="{B3314515-15D3-4BEA-A36C-F2CBDC6DAC25}"/>
    <cellStyle name="Titulo 39 2 4 3" xfId="32973" xr:uid="{005FCFB0-3C21-42BB-9B8A-2040C37DF221}"/>
    <cellStyle name="Titulo 39 2 5" xfId="16890" xr:uid="{E7CEF7F7-11CE-48D7-AF06-0F4FA80AE2A1}"/>
    <cellStyle name="Titulo 39 2 5 2" xfId="27859" xr:uid="{05323CA5-3A4F-46AE-8138-403A8E57EC28}"/>
    <cellStyle name="Titulo 39 2 5 3" xfId="33859" xr:uid="{2348D3A7-C334-436E-93FE-6A1481A283FB}"/>
    <cellStyle name="Titulo 39 2 6" xfId="16174" xr:uid="{9209F848-3B88-4834-9B8F-F53DB71688EB}"/>
    <cellStyle name="Titulo 39 2 6 2" xfId="19925" xr:uid="{9C823E9F-FB05-4524-B12F-F436689058EC}"/>
    <cellStyle name="Titulo 39 2 6 3" xfId="33146" xr:uid="{8BA931E7-A41B-4C8F-8F67-02F5E6C08BA8}"/>
    <cellStyle name="Titulo 39 2 7" xfId="17055" xr:uid="{152F162D-1848-45EF-815C-CCE54E235679}"/>
    <cellStyle name="Titulo 39 2 7 2" xfId="28024" xr:uid="{333B27C8-4894-467F-B5D2-C9DAF2B11FEA}"/>
    <cellStyle name="Titulo 39 2 7 3" xfId="34024" xr:uid="{F9A230C3-046C-49CE-9BB9-46F207613A4B}"/>
    <cellStyle name="Titulo 39 2 8" xfId="16324" xr:uid="{A0A4C6FA-77B3-4B3B-B04C-5D4770B0AE0D}"/>
    <cellStyle name="Titulo 39 2 8 2" xfId="18371" xr:uid="{96B11174-357F-4450-97D9-BE747E7AE375}"/>
    <cellStyle name="Titulo 39 2 8 3" xfId="33296" xr:uid="{4D937A61-433F-4FEA-9DA9-5EE25C6D6D87}"/>
    <cellStyle name="Titulo 39 2 9" xfId="17204" xr:uid="{C7EB18DF-5931-4E9B-B380-15312EC14456}"/>
    <cellStyle name="Titulo 39 2 9 2" xfId="28173" xr:uid="{B467AAA7-29F9-43D9-809B-19D6F58A21BE}"/>
    <cellStyle name="Titulo 39 2 9 3" xfId="34173" xr:uid="{8E398FDA-E056-4ECD-A851-1978B4C20994}"/>
    <cellStyle name="Titulo 39 20" xfId="22498" xr:uid="{C6C735C6-1C4A-4D4C-AAA8-50A786E57D11}"/>
    <cellStyle name="Titulo 39 21" xfId="25465" xr:uid="{64E626A0-B715-45FE-963D-5C45C88C5906}"/>
    <cellStyle name="Titulo 39 21 2" xfId="26282" xr:uid="{DDD49A0C-3EAF-4460-A512-F227DEDE682A}"/>
    <cellStyle name="Titulo 39 21 3" xfId="36776" xr:uid="{143CB6CE-D2CB-4999-9098-4A1F0045A58A}"/>
    <cellStyle name="Titulo 39 22" xfId="27392" xr:uid="{EF928FBB-40B2-4E0F-B46D-D308E8A40BD1}"/>
    <cellStyle name="Titulo 39 22 2" xfId="29749" xr:uid="{BDAD1E22-CE07-4ED7-9BDB-CA95DED343C1}"/>
    <cellStyle name="Titulo 39 22 2 2" xfId="38404" xr:uid="{63FB2DC4-2304-43BF-8ECC-0F804964A0E4}"/>
    <cellStyle name="Titulo 39 23" xfId="23315" xr:uid="{98425022-B324-408E-8399-5A9221CE0649}"/>
    <cellStyle name="Titulo 39 24" xfId="21175" xr:uid="{D6195624-2082-4803-9BAA-76C2960BE967}"/>
    <cellStyle name="Titulo 39 25" xfId="18437" xr:uid="{C32503C9-83DD-4AE4-A9A9-22CEFC9FDF8D}"/>
    <cellStyle name="Titulo 39 26" xfId="29896" xr:uid="{E2163B03-E2A1-484E-A2F6-D12CD8218BF6}"/>
    <cellStyle name="Titulo 39 3" xfId="13629" xr:uid="{B783C1E9-1706-4548-86A0-5770832EF54C}"/>
    <cellStyle name="Titulo 39 4" xfId="15871" xr:uid="{94A87233-EB22-437C-B128-1BD341C82397}"/>
    <cellStyle name="Titulo 39 4 2" xfId="19068" xr:uid="{D601482B-A76E-4721-995F-EAD2771B1235}"/>
    <cellStyle name="Titulo 39 4 3" xfId="32843" xr:uid="{125AD0B8-AFD3-4F96-92DF-DCA1FCD1272C}"/>
    <cellStyle name="Titulo 39 5" xfId="16738" xr:uid="{EAF501C6-DA9D-49DD-9571-441A4222D1BC}"/>
    <cellStyle name="Titulo 39 5 2" xfId="27707" xr:uid="{E50500D0-D27D-4DC3-B915-552EDBEE2D09}"/>
    <cellStyle name="Titulo 39 5 3" xfId="33707" xr:uid="{D1B78505-DE59-4767-8226-07ED83799CF9}"/>
    <cellStyle name="Titulo 39 6" xfId="15998" xr:uid="{DCF3453E-2D27-4C93-814E-2A31278D9D90}"/>
    <cellStyle name="Titulo 39 6 2" xfId="22562" xr:uid="{C38EAFBB-639A-4554-BBC2-170FC22B2196}"/>
    <cellStyle name="Titulo 39 6 3" xfId="32970" xr:uid="{F1763E7D-A7E3-46F9-A318-CA54422AF9E6}"/>
    <cellStyle name="Titulo 39 7" xfId="16887" xr:uid="{39A58739-2461-4894-AC2C-319903D63465}"/>
    <cellStyle name="Titulo 39 7 2" xfId="27856" xr:uid="{4DCE6FD0-BD3E-4393-AA57-05EFDB1434F8}"/>
    <cellStyle name="Titulo 39 7 3" xfId="33856" xr:uid="{F2EE9B52-2077-422D-B6C4-3B651D2E5E38}"/>
    <cellStyle name="Titulo 39 8" xfId="16171" xr:uid="{309FC5E6-ADBD-4B33-8849-3849E922A182}"/>
    <cellStyle name="Titulo 39 8 2" xfId="22589" xr:uid="{5F8E2147-BF7B-40DD-9B57-DD7263088F11}"/>
    <cellStyle name="Titulo 39 8 3" xfId="33143" xr:uid="{86D638A1-3674-4EC7-8709-B14E5CCCE2AA}"/>
    <cellStyle name="Titulo 39 9" xfId="17051" xr:uid="{0D76C92F-E84B-487D-99A3-C411CCC2CC77}"/>
    <cellStyle name="Titulo 39 9 2" xfId="28020" xr:uid="{06F87A0C-FBDC-4199-90E2-AC020FAC181F}"/>
    <cellStyle name="Titulo 39 9 3" xfId="34020" xr:uid="{5B93CF9F-BB33-49D1-B514-098BDF91BFA8}"/>
    <cellStyle name="Titulo 4" xfId="6815" xr:uid="{9A2E190C-E875-4637-9BF1-1BE35E9CC0A1}"/>
    <cellStyle name="Título 4" xfId="636" xr:uid="{94457081-F167-4A79-B3CF-B108637C6A30}"/>
    <cellStyle name="Titulo 4 10" xfId="20812" xr:uid="{B2078704-98B2-45B0-8E14-7E24D4E75D10}"/>
    <cellStyle name="Título 4 10" xfId="4038" xr:uid="{3D99CD5F-A622-44FC-A085-8DA67449EAF1}"/>
    <cellStyle name="Título 4 10 2" xfId="6489" xr:uid="{9C63D085-354E-432A-88B1-78622C1C80AE}"/>
    <cellStyle name="Título 4 10 2 2" xfId="13634" xr:uid="{5A45B205-AEDA-416A-8E6F-ADD609F3E283}"/>
    <cellStyle name="Título 4 10 3" xfId="13633" xr:uid="{09501EE1-B1FE-4FB2-87E7-8C425E27E87C}"/>
    <cellStyle name="Titulo 4 11" xfId="22835" xr:uid="{874C114B-BE55-4165-A149-860D4C8C0E68}"/>
    <cellStyle name="Título 4 11" xfId="4039" xr:uid="{A2F2391F-C587-4EAB-ABB0-0A6EBD4DF3C4}"/>
    <cellStyle name="Título 4 11 2" xfId="6490" xr:uid="{D5DC38E5-F2A8-46EA-A762-F393AC541C14}"/>
    <cellStyle name="Título 4 11 2 2" xfId="13636" xr:uid="{8F401B14-822A-42F4-85F2-FD1B09A30C19}"/>
    <cellStyle name="Título 4 11 3" xfId="13635" xr:uid="{544785AE-1E65-4490-BB18-5D8141AD97C0}"/>
    <cellStyle name="Titulo 4 12" xfId="20817" xr:uid="{F504D681-464C-4F4D-B17B-C084AF6F8B5C}"/>
    <cellStyle name="Título 4 12" xfId="4040" xr:uid="{0D843E02-D0EE-472E-A831-57543BD292BE}"/>
    <cellStyle name="Título 4 12 2" xfId="6491" xr:uid="{51D85507-3870-439E-A1BF-B09F462CB9CD}"/>
    <cellStyle name="Título 4 12 2 2" xfId="13638" xr:uid="{2E436143-18CB-44A7-8E6A-5A62A16DB06A}"/>
    <cellStyle name="Título 4 12 3" xfId="13637" xr:uid="{BBD17756-91F9-4595-BFFC-1A58590558EE}"/>
    <cellStyle name="Titulo 4 13" xfId="22840" xr:uid="{B1B4A26A-F21F-447B-9C48-56094C55D4CF}"/>
    <cellStyle name="Título 4 13" xfId="4041" xr:uid="{C2B1DC51-38B3-4C8B-9232-F531A4426AB9}"/>
    <cellStyle name="Título 4 13 2" xfId="6492" xr:uid="{A000AA7D-BEF6-4D6F-AB60-A0FD39039012}"/>
    <cellStyle name="Título 4 13 2 2" xfId="13640" xr:uid="{6B932065-CD7C-4165-B438-7E076933F179}"/>
    <cellStyle name="Título 4 13 3" xfId="13639" xr:uid="{FBF5ABF4-3A3A-4C91-8E6E-174009A80FA1}"/>
    <cellStyle name="Titulo 4 14" xfId="20822" xr:uid="{4B0222ED-7D65-4D44-8FCB-A90FFFEA9D0C}"/>
    <cellStyle name="Título 4 14" xfId="4042" xr:uid="{08113300-A11F-420B-B722-FB7A7D33B403}"/>
    <cellStyle name="Título 4 14 2" xfId="6493" xr:uid="{FE02ED66-053C-4D8C-B60E-99B7B2B51CFF}"/>
    <cellStyle name="Título 4 14 2 2" xfId="13642" xr:uid="{747E7B18-4ECB-47B5-935C-D0FC5F190A84}"/>
    <cellStyle name="Título 4 14 3" xfId="13641" xr:uid="{FA429492-7F37-4F7F-8098-2CBE7C55B1DD}"/>
    <cellStyle name="Titulo 4 15" xfId="22844" xr:uid="{11AEBB3D-BAB9-45BF-8A12-C8CF5D86BE12}"/>
    <cellStyle name="Título 4 15" xfId="4043" xr:uid="{C2ED05C3-5F53-4044-AEB3-7A4CBABFCF6E}"/>
    <cellStyle name="Título 4 15 2" xfId="6494" xr:uid="{9A1C0EA8-9978-477F-B0B4-3DB14C916E77}"/>
    <cellStyle name="Título 4 15 2 2" xfId="13644" xr:uid="{6256DE80-C280-42E0-AE56-EC575916F25E}"/>
    <cellStyle name="Título 4 15 3" xfId="13643" xr:uid="{1496CDC8-BDCA-4AFC-9C88-66B3332E75B2}"/>
    <cellStyle name="Titulo 4 16" xfId="20826" xr:uid="{CFC2DBAE-6736-410B-A42F-F03B8D464E14}"/>
    <cellStyle name="Título 4 16" xfId="6495" xr:uid="{09917814-9D7E-4100-BE09-F593273BFF44}"/>
    <cellStyle name="Título 4 16 2" xfId="13645" xr:uid="{6968A94E-2E27-45DF-9C47-8AC8046C87E2}"/>
    <cellStyle name="Titulo 4 17" xfId="22848" xr:uid="{DE8145CA-6585-4D73-9101-F069EF82A895}"/>
    <cellStyle name="Título 4 17" xfId="6488" xr:uid="{B56BB2CF-2D8E-4B3D-8305-D1560223379F}"/>
    <cellStyle name="Título 4 17 2" xfId="13646" xr:uid="{4813FC25-5F95-4EEB-B680-B6A25EA71E3E}"/>
    <cellStyle name="Titulo 4 18" xfId="20830" xr:uid="{089F8849-21E8-4C4B-A3A4-A16EB033A264}"/>
    <cellStyle name="Título 4 18" xfId="4037" xr:uid="{96282DEA-821D-4922-A9BF-1A8362F3B7D3}"/>
    <cellStyle name="Título 4 18 2" xfId="13647" xr:uid="{376FAFE1-7E5A-4121-A175-3224B68DC0A4}"/>
    <cellStyle name="Título 4 18 3" xfId="20118" xr:uid="{5AFF210A-3C6D-4483-ABF9-DF1CE87BAD6A}"/>
    <cellStyle name="Título 4 18 4" xfId="24340" xr:uid="{5F5FBB93-0EEB-47AD-A746-D3F7C6D04DCD}"/>
    <cellStyle name="Titulo 4 19" xfId="22853" xr:uid="{D60943DD-95A1-41F6-AA9B-53A3628B33B7}"/>
    <cellStyle name="Título 4 19" xfId="13632" xr:uid="{987E7F1F-10DC-4FDC-BB84-98E67D1961D1}"/>
    <cellStyle name="Titulo 4 2" xfId="13631" xr:uid="{D9B00C15-5009-4AEB-B8D8-D3E651B0588F}"/>
    <cellStyle name="Título 4 2" xfId="1103" xr:uid="{729FD4D5-D1FE-437C-9044-84E9355CDE32}"/>
    <cellStyle name="Título 4 2 2" xfId="6496" xr:uid="{0BACF2E8-EBA0-4B31-89D6-B79AC625F750}"/>
    <cellStyle name="Título 4 2 2 2" xfId="13649" xr:uid="{556073CA-B7A3-43B6-8B3F-99A2BB08EBC1}"/>
    <cellStyle name="Título 4 2 3" xfId="4044" xr:uid="{019A02CF-E4CD-4269-8D4F-6EFD8546EC0F}"/>
    <cellStyle name="Título 4 2 3 2" xfId="13650" xr:uid="{0AAAE564-BA57-438C-A45F-00CCDA8B8CD6}"/>
    <cellStyle name="Título 4 2 3 3" xfId="24341" xr:uid="{3CB410B9-1FCD-431B-877C-41F139C727FA}"/>
    <cellStyle name="Título 4 2 4" xfId="13648" xr:uid="{58FF830E-3723-47E7-83DA-1F1E0F781CFE}"/>
    <cellStyle name="Título 4 2 5" xfId="23815" xr:uid="{6E0DDB91-2A71-40F0-9FE6-F868CDFF124C}"/>
    <cellStyle name="Titulo 4 20" xfId="20834" xr:uid="{8A357BF5-BDEB-4D7A-9527-67FBEA3371A8}"/>
    <cellStyle name="Título 4 20" xfId="14275" xr:uid="{8E5A48CF-C28F-44B9-B03D-8847B76FD03E}"/>
    <cellStyle name="Título 4 20 2" xfId="22836" xr:uid="{19F0961B-7DB0-4784-914D-D667F4D19CE2}"/>
    <cellStyle name="Título 4 20 3" xfId="26661" xr:uid="{3694B48F-674B-4146-84CE-6204383B63FF}"/>
    <cellStyle name="Titulo 4 21" xfId="22857" xr:uid="{30D958D4-01C1-4CF7-B19C-9825E85B4997}"/>
    <cellStyle name="Título 4 21" xfId="14292" xr:uid="{2F0BF249-3EB5-46DD-A888-50694871F697}"/>
    <cellStyle name="Título 4 21 2" xfId="20818" xr:uid="{B45FC6F0-F023-4A4F-BE47-7859C83966B0}"/>
    <cellStyle name="Título 4 21 3" xfId="26665" xr:uid="{AC4F983D-9E51-42A0-A5D2-E21723EF8A4C}"/>
    <cellStyle name="Titulo 4 22" xfId="20838" xr:uid="{0B9F4236-24D8-4B9C-B3A2-5B0D2CD7AF4F}"/>
    <cellStyle name="Título 4 22" xfId="14260" xr:uid="{00E1DB92-F3DB-4969-9205-8E91664A6F25}"/>
    <cellStyle name="Título 4 22 2" xfId="22841" xr:uid="{642AFA62-333D-4072-8117-FA416339DB55}"/>
    <cellStyle name="Título 4 22 3" xfId="26658" xr:uid="{28AB4264-2AEA-4F12-9AF4-BBF1A7303D56}"/>
    <cellStyle name="Titulo 4 23" xfId="22861" xr:uid="{206BF1E2-2A3B-44A8-80CF-1F6F4D7F7230}"/>
    <cellStyle name="Título 4 23" xfId="14036" xr:uid="{C9F790FF-9007-4671-9801-06A01959CDE4}"/>
    <cellStyle name="Título 4 23 2" xfId="20823" xr:uid="{FD533706-2721-4BDB-89FA-B3E99C5B74F4}"/>
    <cellStyle name="Título 4 23 3" xfId="26597" xr:uid="{AAC45675-45C9-4BB1-994F-A677272CD0A6}"/>
    <cellStyle name="Titulo 4 24" xfId="20842" xr:uid="{93EA4EFF-1F95-4158-B901-C82AF18084E2}"/>
    <cellStyle name="Título 4 24" xfId="14258" xr:uid="{B246BDDD-A269-4B60-9784-EFB46D67C435}"/>
    <cellStyle name="Título 4 24 2" xfId="22845" xr:uid="{4A8BE5FB-2469-4934-96A7-45A8E273DF1D}"/>
    <cellStyle name="Título 4 24 3" xfId="26657" xr:uid="{C209ACF0-BC62-4EEA-B412-1257C7F6E53A}"/>
    <cellStyle name="Titulo 4 25" xfId="22865" xr:uid="{F9C432FC-9185-4D02-A673-32DB7CBFCDBA}"/>
    <cellStyle name="Título 4 25" xfId="14329" xr:uid="{E2B95A7A-DA63-41D3-AE3A-4FDF8FA27285}"/>
    <cellStyle name="Título 4 25 2" xfId="20827" xr:uid="{73032996-350F-42B2-B58F-2E3054F75199}"/>
    <cellStyle name="Título 4 25 3" xfId="26670" xr:uid="{213AA918-0523-4A72-B04D-D1911E023FEF}"/>
    <cellStyle name="Título 4 26" xfId="14243" xr:uid="{C9F9A45E-7A31-44B9-8BD1-036BA8FF7D14}"/>
    <cellStyle name="Título 4 26 2" xfId="22849" xr:uid="{CC69810F-01B3-4F84-BB04-23ED1665EC65}"/>
    <cellStyle name="Título 4 26 3" xfId="26656" xr:uid="{0E3E023A-C4A9-4BB5-B1FA-CC75C979B658}"/>
    <cellStyle name="Título 4 27" xfId="14330" xr:uid="{5A10F054-5646-4FDF-B243-2887166EC663}"/>
    <cellStyle name="Título 4 27 2" xfId="20831" xr:uid="{D8616F34-073A-4309-9A54-4C404BA520F7}"/>
    <cellStyle name="Título 4 27 3" xfId="26671" xr:uid="{310FB9F4-89FF-44FE-88B1-C8C9FABBF3E8}"/>
    <cellStyle name="Título 4 28" xfId="22854" xr:uid="{C2896931-00BF-489B-BCEF-8DDAD3B76641}"/>
    <cellStyle name="Título 4 29" xfId="20835" xr:uid="{D75E0DEF-045D-4B74-9858-ACA21E21265D}"/>
    <cellStyle name="Titulo 4 3" xfId="22825" xr:uid="{67C43092-E760-4BC6-9BE5-A963A6249071}"/>
    <cellStyle name="Título 4 3" xfId="4045" xr:uid="{1CD993C8-898B-455D-AD4D-110B6C7E4BCD}"/>
    <cellStyle name="Título 4 3 2" xfId="6497" xr:uid="{C6F23E17-E9D8-4FAF-8107-AD40868908AA}"/>
    <cellStyle name="Título 4 3 2 2" xfId="13652" xr:uid="{01E04A45-F7FB-47BB-ABC1-93278398096D}"/>
    <cellStyle name="Título 4 3 3" xfId="13651" xr:uid="{90A6EF3E-1C01-4234-B56F-A096F0A7C240}"/>
    <cellStyle name="Título 4 30" xfId="22858" xr:uid="{F5EBB598-E050-477E-B894-C57CD3F2411D}"/>
    <cellStyle name="Título 4 31" xfId="20839" xr:uid="{0E9A5C1E-3FFB-4082-A3FA-1BAB946755CF}"/>
    <cellStyle name="Título 4 32" xfId="22862" xr:uid="{479ECEED-C02C-4A33-96C8-3DC6782A1EDB}"/>
    <cellStyle name="Título 4 33" xfId="20843" xr:uid="{664E0A5D-CB73-4521-AE3F-DA53CDFD58EC}"/>
    <cellStyle name="Título 4 34" xfId="22866" xr:uid="{927E0180-7DEB-48F8-A4B1-6CF12256A1A3}"/>
    <cellStyle name="Título 4 35" xfId="19659" xr:uid="{5136B61A-C009-4AF5-9074-3CBBEC3BBD9E}"/>
    <cellStyle name="Título 4 36" xfId="21137" xr:uid="{02EC6959-AB47-4FA3-A499-F04160EDD090}"/>
    <cellStyle name="Título 4 37" xfId="23719" xr:uid="{DAA14399-ABDB-431F-AC38-484356821557}"/>
    <cellStyle name="Título 4 38" xfId="26543" xr:uid="{80FD974F-948A-4222-B88D-A84EA4A35C25}"/>
    <cellStyle name="Título 4 39" xfId="18525" xr:uid="{B1B9206D-0C60-4499-BCC7-6167F31996EE}"/>
    <cellStyle name="Titulo 4 4" xfId="20807" xr:uid="{4DFBBAAD-01B5-4904-B1B5-B4768860C0ED}"/>
    <cellStyle name="Título 4 4" xfId="4046" xr:uid="{ED45383B-30B4-4E72-80A0-B4B7B868CE83}"/>
    <cellStyle name="Título 4 4 2" xfId="6498" xr:uid="{9A612BDE-8B82-47F5-8764-72CB2816AB89}"/>
    <cellStyle name="Título 4 4 2 2" xfId="13654" xr:uid="{0D75A9E5-BF1E-4624-8CE7-ACD36AAD51FC}"/>
    <cellStyle name="Título 4 4 3" xfId="13653" xr:uid="{52BC24A8-0184-46AF-928F-284E1A199F18}"/>
    <cellStyle name="Título 4 40" xfId="26923" xr:uid="{6CA3A573-C2C4-4B6B-B556-AAF283F24F4A}"/>
    <cellStyle name="Título 4 41" xfId="27464" xr:uid="{89ED37FB-C32C-457A-8787-8BF7ACE4E4BA}"/>
    <cellStyle name="Título 4 42" xfId="38519" xr:uid="{33FAB39A-0539-461D-9B27-519A3433C53F}"/>
    <cellStyle name="Título 4 43" xfId="38530" xr:uid="{2A55AF5B-DDE2-4E93-AA39-9EB2BF45652A}"/>
    <cellStyle name="Titulo 4 5" xfId="22827" xr:uid="{4BE7FE37-C88A-4BC2-9163-F28EEB931135}"/>
    <cellStyle name="Título 4 5" xfId="4047" xr:uid="{96B15A6E-8A5D-47DE-88C4-08A995FFA22C}"/>
    <cellStyle name="Título 4 5 2" xfId="6499" xr:uid="{22EBB7C1-513D-42C4-B139-F2F332D1AF46}"/>
    <cellStyle name="Título 4 5 2 2" xfId="13656" xr:uid="{414C3A1D-DC4D-4F9D-87BF-5B6A3403FB44}"/>
    <cellStyle name="Título 4 5 3" xfId="13655" xr:uid="{A705A87E-DBE5-4089-B5D0-818E205AD07A}"/>
    <cellStyle name="Titulo 4 6" xfId="20808" xr:uid="{55C91A99-19D0-41D9-96FC-ED1600CCC5CC}"/>
    <cellStyle name="Título 4 6" xfId="4048" xr:uid="{35460F4A-7B68-46E3-9C58-78439DC24258}"/>
    <cellStyle name="Título 4 6 2" xfId="6500" xr:uid="{1C1904D2-9C51-4CE2-9CD0-6D3659F98BDF}"/>
    <cellStyle name="Título 4 6 2 2" xfId="13658" xr:uid="{388D7914-34B6-4B2A-AEC0-4FA9926D0460}"/>
    <cellStyle name="Título 4 6 3" xfId="13657" xr:uid="{0272C140-71DA-4305-B7A5-0322F185997F}"/>
    <cellStyle name="Titulo 4 7" xfId="22829" xr:uid="{23FDD766-B90D-47E2-BA00-D4E584992BF1}"/>
    <cellStyle name="Título 4 7" xfId="4049" xr:uid="{B948F9B6-FA8D-4007-9DA2-94D4E838C5AC}"/>
    <cellStyle name="Título 4 7 2" xfId="6501" xr:uid="{32E1D19E-5C6E-4301-B63A-F425D5C8F9B3}"/>
    <cellStyle name="Título 4 7 2 2" xfId="13660" xr:uid="{442A56FB-3CB3-4C64-96DA-3B5B9FBE9FC0}"/>
    <cellStyle name="Título 4 7 3" xfId="13659" xr:uid="{2A431186-02B1-4DC6-B942-A2D0C6B5AA4D}"/>
    <cellStyle name="Titulo 4 8" xfId="20810" xr:uid="{B54F577B-8E71-476C-947B-1488CF917A3C}"/>
    <cellStyle name="Título 4 8" xfId="4050" xr:uid="{97A5216B-D006-4087-918E-C51F078436A3}"/>
    <cellStyle name="Título 4 8 2" xfId="6502" xr:uid="{C9869737-31CA-417D-A12B-E8D88D64BACE}"/>
    <cellStyle name="Título 4 8 2 2" xfId="13662" xr:uid="{5E700F9B-74A3-40F4-8F66-211BCE79F079}"/>
    <cellStyle name="Título 4 8 3" xfId="13661" xr:uid="{B2F3ECE1-3326-4233-AC3D-C734309B69EB}"/>
    <cellStyle name="Titulo 4 9" xfId="22831" xr:uid="{87BC8C36-29ED-463B-969C-E95EC71C301F}"/>
    <cellStyle name="Título 4 9" xfId="4051" xr:uid="{62555ED0-F6A4-4A6D-A368-0F623D65F36B}"/>
    <cellStyle name="Título 4 9 2" xfId="6503" xr:uid="{3D2CF48E-01BA-477F-BE6D-E1667FA1DAD5}"/>
    <cellStyle name="Título 4 9 2 2" xfId="13664" xr:uid="{4635B192-C7A2-4335-A07E-3A355EA750CD}"/>
    <cellStyle name="Título 4 9 3" xfId="13663" xr:uid="{9D681F21-5B68-42E0-950E-CF36F49E379B}"/>
    <cellStyle name="Titulo 40" xfId="8019" xr:uid="{36BF0C5D-53D2-440E-89AD-0F373DFB854A}"/>
    <cellStyle name="Título 40" xfId="6504" xr:uid="{1D2BEB1B-A204-4FD9-B33F-3BA716E78E7D}"/>
    <cellStyle name="Titulo 40 10" xfId="16376" xr:uid="{33CE1B5A-7810-4A06-8E14-6E371BA0693F}"/>
    <cellStyle name="Titulo 40 10 2" xfId="20539" xr:uid="{9CC6D1B4-8BC0-4C7C-B33D-2302BAEAE5F9}"/>
    <cellStyle name="Titulo 40 10 3" xfId="33348" xr:uid="{0E4A6BBD-0FDC-4122-883C-D5EAB5965E76}"/>
    <cellStyle name="Titulo 40 11" xfId="17246" xr:uid="{CD94800B-AAC5-411A-A09C-BEA45F364916}"/>
    <cellStyle name="Titulo 40 11 2" xfId="28215" xr:uid="{F3A82BF1-2D18-4117-B9AB-75DD2DA8660E}"/>
    <cellStyle name="Titulo 40 11 3" xfId="34215" xr:uid="{1A387B96-9A26-4988-AD1F-DE3F4788781C}"/>
    <cellStyle name="Titulo 40 12" xfId="17357" xr:uid="{1FFFC2E1-6C5C-4431-97AF-7F88B4AD28FC}"/>
    <cellStyle name="Titulo 40 12 2" xfId="28326" xr:uid="{95FF8F29-11E9-45E2-930A-4E0EDB1430D3}"/>
    <cellStyle name="Titulo 40 12 3" xfId="34326" xr:uid="{E882833D-25F1-4254-AD82-005A9D0EE5C3}"/>
    <cellStyle name="Titulo 40 13" xfId="17428" xr:uid="{E08A96D0-B598-409D-B484-DAB3F01C689E}"/>
    <cellStyle name="Titulo 40 13 2" xfId="28397" xr:uid="{03B31D21-E107-44EF-924F-AD5D00C9B945}"/>
    <cellStyle name="Titulo 40 13 3" xfId="34397" xr:uid="{14C9BF5E-C28E-4C05-8A73-0D8F483CF81F}"/>
    <cellStyle name="Titulo 40 14" xfId="17527" xr:uid="{DA4B283B-EABB-42B5-BC58-EEC39C743BF9}"/>
    <cellStyle name="Titulo 40 14 2" xfId="28496" xr:uid="{C1A301A2-F7DD-4031-B8A1-1FA34146DFBC}"/>
    <cellStyle name="Titulo 40 14 3" xfId="34496" xr:uid="{D4FD23F3-7D64-4C95-A70F-F1DE1686A83E}"/>
    <cellStyle name="Titulo 40 15" xfId="17588" xr:uid="{B1BC965C-6DA9-44E8-86EA-ED7105F1569B}"/>
    <cellStyle name="Titulo 40 15 2" xfId="28557" xr:uid="{A50C07EC-EDD1-49A8-90DB-58AD4810C684}"/>
    <cellStyle name="Titulo 40 15 3" xfId="34557" xr:uid="{D15E0154-E5C1-4119-A8EF-B2D358459CBD}"/>
    <cellStyle name="Titulo 40 16" xfId="18120" xr:uid="{A73783DB-EFB3-46B6-BFB1-062FC85868C2}"/>
    <cellStyle name="Titulo 40 16 2" xfId="29038" xr:uid="{E031D8DA-4247-4B69-9169-27D5E6767682}"/>
    <cellStyle name="Titulo 40 16 3" xfId="35043" xr:uid="{A361948D-4C1A-45CF-A75E-1375275784F4}"/>
    <cellStyle name="Titulo 40 17" xfId="17749" xr:uid="{C1EA8184-1B37-4742-963B-A9F9CC875B2C}"/>
    <cellStyle name="Titulo 40 17 2" xfId="28718" xr:uid="{86B03908-231C-4E2F-8636-108A0858E249}"/>
    <cellStyle name="Titulo 40 17 3" xfId="34718" xr:uid="{D22AA60F-7817-4F5A-AD42-3EB6DF035713}"/>
    <cellStyle name="Titulo 40 18" xfId="22360" xr:uid="{87AC36B2-F40A-4013-AD9D-7591E8EE2D3F}"/>
    <cellStyle name="Titulo 40 19" xfId="23208" xr:uid="{3D17C3E0-5010-445D-842D-756923087F39}"/>
    <cellStyle name="Titulo 40 2" xfId="8420" xr:uid="{5F8093CA-8BD6-4AEA-ACD0-28C21864F7C5}"/>
    <cellStyle name="Título 40 2" xfId="13666" xr:uid="{46178672-A67B-4998-9A5A-A1C9B2913776}"/>
    <cellStyle name="Titulo 40 2 10" xfId="17358" xr:uid="{CE5441D6-4FD4-4F24-9C6D-0B21C552B8DA}"/>
    <cellStyle name="Titulo 40 2 10 2" xfId="28327" xr:uid="{73ADCDDD-A156-42C8-854E-F1D937092025}"/>
    <cellStyle name="Titulo 40 2 10 3" xfId="34327" xr:uid="{CB9FC4D1-87C3-47EB-8492-8704E4AFDD79}"/>
    <cellStyle name="Titulo 40 2 11" xfId="17431" xr:uid="{9F6E605E-D702-4735-88E8-73CFEF5DDCF1}"/>
    <cellStyle name="Titulo 40 2 11 2" xfId="28400" xr:uid="{1CBFD41A-E7DA-497E-8BED-CEE81D169562}"/>
    <cellStyle name="Titulo 40 2 11 3" xfId="34400" xr:uid="{8D686B62-9FA3-4B8A-98E2-DC531CB2474A}"/>
    <cellStyle name="Titulo 40 2 12" xfId="17529" xr:uid="{DDC211E1-EE6D-4EE1-A647-2EDA6CA775A6}"/>
    <cellStyle name="Titulo 40 2 12 2" xfId="28498" xr:uid="{6C76D80D-4AAC-4D2B-9B12-A32CD1FB7039}"/>
    <cellStyle name="Titulo 40 2 12 3" xfId="34498" xr:uid="{5453A318-136C-47D7-B626-75701D10132C}"/>
    <cellStyle name="Titulo 40 2 13" xfId="17590" xr:uid="{1EDDFF6E-8C1E-4A88-973A-0766602B3751}"/>
    <cellStyle name="Titulo 40 2 13 2" xfId="28559" xr:uid="{B0B85E48-F159-4E00-BB4D-8A1AA2BFAAAF}"/>
    <cellStyle name="Titulo 40 2 13 3" xfId="34559" xr:uid="{A6208EC0-B813-4995-AD2D-A4A3E54FBCEC}"/>
    <cellStyle name="Titulo 40 2 14" xfId="18121" xr:uid="{467270E9-44AF-4D17-BCFF-9BB74CC6A502}"/>
    <cellStyle name="Titulo 40 2 14 2" xfId="29039" xr:uid="{409EFAEE-B134-4E0F-BB9D-A077195CA004}"/>
    <cellStyle name="Titulo 40 2 14 3" xfId="35044" xr:uid="{F2AFA6C4-7A7B-42DC-B403-C7A41FAA5736}"/>
    <cellStyle name="Titulo 40 2 15" xfId="17748" xr:uid="{298511D8-91BA-4937-82E7-93A0F949C3E0}"/>
    <cellStyle name="Titulo 40 2 15 2" xfId="28717" xr:uid="{CC57CDDB-BE14-49B4-83B3-E8A8C871C45A}"/>
    <cellStyle name="Titulo 40 2 15 3" xfId="34717" xr:uid="{1C52A9D8-B596-4955-82F0-1F0171E90A12}"/>
    <cellStyle name="Titulo 40 2 16" xfId="21457" xr:uid="{832C0649-D956-44AE-BA69-73CB47F1057A}"/>
    <cellStyle name="Titulo 40 2 16 2" xfId="36075" xr:uid="{8EC89434-A126-45C8-B894-0548B23C2D74}"/>
    <cellStyle name="Titulo 40 2 2" xfId="15931" xr:uid="{79BC3431-5ADD-4B59-9F08-950A32203B47}"/>
    <cellStyle name="Titulo 40 2 2 2" xfId="18243" xr:uid="{06A0CF3D-A2BD-493E-A4C6-8A1C6FF3B849}"/>
    <cellStyle name="Titulo 40 2 2 3" xfId="32903" xr:uid="{E1F5B5B5-BFA9-4762-BBC6-1B587350E1A0}"/>
    <cellStyle name="Titulo 40 2 3" xfId="16800" xr:uid="{42A1448B-616B-4ADC-B64B-7877CF9C0D3B}"/>
    <cellStyle name="Titulo 40 2 3 2" xfId="27769" xr:uid="{A3094145-B991-416D-832B-6DC189781F7A}"/>
    <cellStyle name="Titulo 40 2 3 3" xfId="33769" xr:uid="{4A0F013B-519A-435B-BE5E-3B6D99AD20A4}"/>
    <cellStyle name="Titulo 40 2 4" xfId="16076" xr:uid="{242463F5-5ADD-415B-A4AD-A2B9218F8C61}"/>
    <cellStyle name="Titulo 40 2 4 2" xfId="19086" xr:uid="{B116C7C6-8608-45B2-810D-AE2D10D07E23}"/>
    <cellStyle name="Titulo 40 2 4 3" xfId="33048" xr:uid="{43C66F54-420F-4FBA-8F06-00B03503E192}"/>
    <cellStyle name="Titulo 40 2 5" xfId="16964" xr:uid="{56D404C9-AF8C-4FE5-8DE1-9C782A82E7CB}"/>
    <cellStyle name="Titulo 40 2 5 2" xfId="27933" xr:uid="{DA79AE40-7397-4297-A2BD-516C600904FF}"/>
    <cellStyle name="Titulo 40 2 5 3" xfId="33933" xr:uid="{AF0EA09A-1FBF-451E-A421-A29DFBFCF999}"/>
    <cellStyle name="Titulo 40 2 6" xfId="16241" xr:uid="{919197B3-A7C1-480C-B6CF-BB067AA4FC30}"/>
    <cellStyle name="Titulo 40 2 6 2" xfId="22598" xr:uid="{B96F8D4B-2B46-4661-9995-9EF670FF1D14}"/>
    <cellStyle name="Titulo 40 2 6 3" xfId="33213" xr:uid="{E2E78A90-E1F2-4AC3-9795-F26B9A824BB7}"/>
    <cellStyle name="Titulo 40 2 7" xfId="17119" xr:uid="{61559026-8986-45BC-85FD-8819F7DB67D5}"/>
    <cellStyle name="Titulo 40 2 7 2" xfId="28088" xr:uid="{7E0554EC-44E6-4DCC-B340-6C6D7E35F433}"/>
    <cellStyle name="Titulo 40 2 7 3" xfId="34088" xr:uid="{259A8BD3-9182-4A7E-B792-477B3141D07C}"/>
    <cellStyle name="Titulo 40 2 8" xfId="16378" xr:uid="{B9AB8CA3-77DD-4966-BBBC-25FF960DBBD0}"/>
    <cellStyle name="Titulo 40 2 8 2" xfId="20391" xr:uid="{7DA8F3E9-7870-4A32-9E38-3307F30C5B88}"/>
    <cellStyle name="Titulo 40 2 8 3" xfId="33350" xr:uid="{B6AF5E28-740E-4648-BE29-B333AC60FD6E}"/>
    <cellStyle name="Titulo 40 2 9" xfId="17248" xr:uid="{97428927-6452-42E1-B95A-3B8AF6D2B09A}"/>
    <cellStyle name="Titulo 40 2 9 2" xfId="28217" xr:uid="{64544B8B-5932-4F74-BC07-CC4202A5136D}"/>
    <cellStyle name="Titulo 40 2 9 3" xfId="34217" xr:uid="{50431E1A-7396-4AF9-8B93-B3C029B85953}"/>
    <cellStyle name="Titulo 40 20" xfId="22515" xr:uid="{18837CA5-0006-4E6F-83E7-FD805B6338D4}"/>
    <cellStyle name="Titulo 40 21" xfId="25462" xr:uid="{B2BF7F97-441A-46D8-AD58-57370084AFD5}"/>
    <cellStyle name="Titulo 40 21 2" xfId="20176" xr:uid="{BF5F46D8-E720-4044-956A-AA3D65556152}"/>
    <cellStyle name="Titulo 40 21 3" xfId="36773" xr:uid="{27DF7B72-F520-486E-ACE6-DFB12E9504D9}"/>
    <cellStyle name="Titulo 40 22" xfId="24858" xr:uid="{573E9945-293B-4ABE-A5CD-DCC1332A8B1D}"/>
    <cellStyle name="Titulo 40 22 2" xfId="26795" xr:uid="{EDB7F4A9-3D04-494A-8A2E-19DF523A658C}"/>
    <cellStyle name="Titulo 40 22 2 2" xfId="37587" xr:uid="{9E3DB57C-6D5A-4B07-AF13-DCEC06DC5E7A}"/>
    <cellStyle name="Titulo 40 23" xfId="23321" xr:uid="{29152C19-3CF8-4169-9704-D5971C18796B}"/>
    <cellStyle name="Titulo 40 24" xfId="26312" xr:uid="{74D657B0-F7E2-435A-9C83-501B5F8A14DD}"/>
    <cellStyle name="Titulo 40 25" xfId="23651" xr:uid="{FC3A58EF-751F-4F3A-9AF8-7DE297BC8E81}"/>
    <cellStyle name="Titulo 40 26" xfId="29893" xr:uid="{85AA14B7-BE87-4EFA-AAEE-EA0286E0D90C}"/>
    <cellStyle name="Titulo 40 3" xfId="13665" xr:uid="{C041D4C8-F793-44EC-B578-1FEC1CA6310F}"/>
    <cellStyle name="Titulo 40 4" xfId="15929" xr:uid="{19253DF9-7D57-4E5E-A29E-735BE4CE9E7E}"/>
    <cellStyle name="Titulo 40 4 2" xfId="22544" xr:uid="{F66CEEBB-1713-4A4E-93A9-95220A7D1B0A}"/>
    <cellStyle name="Titulo 40 4 3" xfId="32901" xr:uid="{02F50F1C-0BE0-4CC2-A85D-93CB83956610}"/>
    <cellStyle name="Titulo 40 5" xfId="16799" xr:uid="{C2600DE9-52AD-4F54-8DC9-F3ABA45ABA65}"/>
    <cellStyle name="Titulo 40 5 2" xfId="27768" xr:uid="{8FFB6F37-BB77-41B9-A358-86B75D2F2609}"/>
    <cellStyle name="Titulo 40 5 3" xfId="33768" xr:uid="{5C84145A-6AFE-41A1-BD99-D9795CD93011}"/>
    <cellStyle name="Titulo 40 6" xfId="16074" xr:uid="{1F8800B7-6B8C-4A30-90CC-5D1901DCDB64}"/>
    <cellStyle name="Titulo 40 6 2" xfId="23500" xr:uid="{7E4CC7EA-43C5-47F9-BCBA-CE14CFD07198}"/>
    <cellStyle name="Titulo 40 6 3" xfId="33046" xr:uid="{A4DC46CE-E2A6-4814-BEFA-12E60FDEDBE0}"/>
    <cellStyle name="Titulo 40 7" xfId="16961" xr:uid="{7A1F447A-7176-48AB-A674-9BA99DDEA022}"/>
    <cellStyle name="Titulo 40 7 2" xfId="27930" xr:uid="{0B6200B9-C7D8-43F8-BBFA-80EE0B2A1405}"/>
    <cellStyle name="Titulo 40 7 3" xfId="33930" xr:uid="{3BEBAC25-1465-413E-8960-8AB6D4307719}"/>
    <cellStyle name="Titulo 40 8" xfId="16239" xr:uid="{A4403EB6-3490-4501-BBF9-48F9C355518D}"/>
    <cellStyle name="Titulo 40 8 2" xfId="21678" xr:uid="{3A606E22-3A7F-4786-87BB-FE84D03CC15F}"/>
    <cellStyle name="Titulo 40 8 3" xfId="33211" xr:uid="{94653C34-0E33-4091-AE85-EA019F190BDA}"/>
    <cellStyle name="Titulo 40 9" xfId="17117" xr:uid="{89E39FD7-EF38-4D97-B954-A9A638C181B3}"/>
    <cellStyle name="Titulo 40 9 2" xfId="28086" xr:uid="{131B8EE9-0978-471B-A4BE-38F44F9037F2}"/>
    <cellStyle name="Titulo 40 9 3" xfId="34086" xr:uid="{631C688C-4A16-49A1-AF8D-D3EB178E41E8}"/>
    <cellStyle name="Titulo 41" xfId="8020" xr:uid="{3830B0CB-B4BB-494F-B528-87D263BEE52E}"/>
    <cellStyle name="Título 41" xfId="6505" xr:uid="{0B55A0FE-AAAA-4B35-99E5-F4A5683141E5}"/>
    <cellStyle name="Titulo 41 10" xfId="16381" xr:uid="{DD983C2B-ACDC-4982-AF34-4E12464B70B3}"/>
    <cellStyle name="Titulo 41 10 2" xfId="21799" xr:uid="{41F2DE3E-A50D-47F8-AC04-19CD72A814E2}"/>
    <cellStyle name="Titulo 41 10 3" xfId="33353" xr:uid="{97580585-D19F-4867-BE4F-05B155D55A7E}"/>
    <cellStyle name="Titulo 41 11" xfId="17252" xr:uid="{2FC667A5-DE96-4043-BA88-B4413ABBED2E}"/>
    <cellStyle name="Titulo 41 11 2" xfId="28221" xr:uid="{78E03D6B-40BB-45D3-A1C2-86A52C0CDB5A}"/>
    <cellStyle name="Titulo 41 11 3" xfId="34221" xr:uid="{B1A0E831-B3B5-42D8-BA9E-B0BA09008972}"/>
    <cellStyle name="Titulo 41 12" xfId="17360" xr:uid="{207A3D4F-94D1-438B-A154-04AB5661381F}"/>
    <cellStyle name="Titulo 41 12 2" xfId="28329" xr:uid="{7944C021-6E7B-4514-9B80-AD0A6479E6BB}"/>
    <cellStyle name="Titulo 41 12 3" xfId="34329" xr:uid="{82690193-DD21-42A3-9090-13773A12D0FC}"/>
    <cellStyle name="Titulo 41 13" xfId="17434" xr:uid="{A96E13A5-036C-4910-9001-E256B321D250}"/>
    <cellStyle name="Titulo 41 13 2" xfId="28403" xr:uid="{1A5E8F31-E94A-4040-A18E-4C4FDAD3FAB7}"/>
    <cellStyle name="Titulo 41 13 3" xfId="34403" xr:uid="{FC8A22C8-8883-4AA2-93C6-C5581E3DD122}"/>
    <cellStyle name="Titulo 41 14" xfId="17532" xr:uid="{4B339C8B-FE4A-4041-B32D-C5B88A66190A}"/>
    <cellStyle name="Titulo 41 14 2" xfId="28501" xr:uid="{56222C5B-D792-4A49-AA75-1741CFFB8F97}"/>
    <cellStyle name="Titulo 41 14 3" xfId="34501" xr:uid="{3675753A-01BA-42FA-AA9F-6DBE2437D991}"/>
    <cellStyle name="Titulo 41 15" xfId="17593" xr:uid="{7B54BD09-6436-4E91-AB54-B8ECD1B437E9}"/>
    <cellStyle name="Titulo 41 15 2" xfId="28562" xr:uid="{B97387B2-C9CB-4BEF-A171-9FEBFE7E80C3}"/>
    <cellStyle name="Titulo 41 15 3" xfId="34562" xr:uid="{1727D670-181F-4472-B35E-F5FD0F2068EC}"/>
    <cellStyle name="Titulo 41 16" xfId="18122" xr:uid="{10A06C85-BDFE-4F8E-B4E9-7E637EA67C0C}"/>
    <cellStyle name="Titulo 41 16 2" xfId="29040" xr:uid="{F7F0FEF7-DCA7-446B-87B9-E96EA345CD4E}"/>
    <cellStyle name="Titulo 41 16 3" xfId="35045" xr:uid="{580A5D25-CC4A-49CC-B6BA-90A0761354D8}"/>
    <cellStyle name="Titulo 41 17" xfId="17747" xr:uid="{14124F2F-B382-420A-B24C-89EBE0AC5226}"/>
    <cellStyle name="Titulo 41 17 2" xfId="28716" xr:uid="{E3E0E0FF-D249-4DA7-B7C8-7B14AC60AB37}"/>
    <cellStyle name="Titulo 41 17 3" xfId="34716" xr:uid="{F7AC7052-1070-4F80-8409-CEFD7D8A975C}"/>
    <cellStyle name="Titulo 41 18" xfId="22362" xr:uid="{B79F14B1-4D62-4AB7-8B9D-F70296150767}"/>
    <cellStyle name="Titulo 41 19" xfId="23209" xr:uid="{398D13F8-C4BD-4D04-9774-0B462B8026D3}"/>
    <cellStyle name="Titulo 41 2" xfId="8448" xr:uid="{331A335A-8686-4EA5-A27F-F8C871D83874}"/>
    <cellStyle name="Título 41 2" xfId="13668" xr:uid="{45B26B11-2A5E-4D49-B6A1-C0AAFD132670}"/>
    <cellStyle name="Titulo 41 2 10" xfId="17361" xr:uid="{CE02B64B-1A90-410B-BD99-9D86F35868F2}"/>
    <cellStyle name="Titulo 41 2 10 2" xfId="28330" xr:uid="{ED3601E4-FA30-485E-B29B-FB0D2DDE795F}"/>
    <cellStyle name="Titulo 41 2 10 3" xfId="34330" xr:uid="{80FC6EF4-63C3-43A8-B9A3-25557C92652D}"/>
    <cellStyle name="Titulo 41 2 11" xfId="17436" xr:uid="{D9EFFF54-15B2-4E68-90C9-9F53C9BCFC49}"/>
    <cellStyle name="Titulo 41 2 11 2" xfId="28405" xr:uid="{4BCA9B43-D79E-495A-BDDC-0D9A0A5FBB99}"/>
    <cellStyle name="Titulo 41 2 11 3" xfId="34405" xr:uid="{E0E93BBF-937D-4386-B268-2CEF0CF8057C}"/>
    <cellStyle name="Titulo 41 2 12" xfId="17533" xr:uid="{E3241382-E803-48F9-B28C-046623BA2526}"/>
    <cellStyle name="Titulo 41 2 12 2" xfId="28502" xr:uid="{27F1E8CF-7DFC-4844-B8BA-94BEBBE135B0}"/>
    <cellStyle name="Titulo 41 2 12 3" xfId="34502" xr:uid="{F45BED18-5DE7-4B56-AEB8-75280E2E544D}"/>
    <cellStyle name="Titulo 41 2 13" xfId="17594" xr:uid="{2CDEE5D2-1024-4114-83CA-B9EDB40DD676}"/>
    <cellStyle name="Titulo 41 2 13 2" xfId="28563" xr:uid="{7567CFAF-2473-4E6D-9194-6A32DD942BFC}"/>
    <cellStyle name="Titulo 41 2 13 3" xfId="34563" xr:uid="{4321BAEA-B87B-433C-AD53-3F1102518298}"/>
    <cellStyle name="Titulo 41 2 14" xfId="18123" xr:uid="{126ED4C2-E439-4641-AD67-74E488AE8D14}"/>
    <cellStyle name="Titulo 41 2 14 2" xfId="29041" xr:uid="{787E899F-B2F2-4ECD-AAAA-E40BBEEBEBE9}"/>
    <cellStyle name="Titulo 41 2 14 3" xfId="35046" xr:uid="{FBEED1C0-7257-43E5-ACDB-27D00493939A}"/>
    <cellStyle name="Titulo 41 2 15" xfId="17746" xr:uid="{775927A3-1806-4288-BB8B-322F2A3D03A2}"/>
    <cellStyle name="Titulo 41 2 15 2" xfId="28715" xr:uid="{106C1BDA-5A8C-4230-9FFA-A71782319A7D}"/>
    <cellStyle name="Titulo 41 2 15 3" xfId="34715" xr:uid="{33649891-0B7E-4972-B603-3CFEC91B282C}"/>
    <cellStyle name="Titulo 41 2 16" xfId="26041" xr:uid="{8B8A9D26-77A0-4AA8-9C28-0B5A1BC5236A}"/>
    <cellStyle name="Titulo 41 2 16 2" xfId="37210" xr:uid="{65818CDA-441F-4453-B17D-2FDDA04F347D}"/>
    <cellStyle name="Titulo 41 2 2" xfId="15936" xr:uid="{7769D784-3920-4E06-B795-86B341E2B629}"/>
    <cellStyle name="Titulo 41 2 2 2" xfId="19075" xr:uid="{51A9F454-10B4-41E4-899B-A5C8C92FA3EF}"/>
    <cellStyle name="Titulo 41 2 2 3" xfId="32908" xr:uid="{630A13A6-DE64-4104-84E7-C84E5913674B}"/>
    <cellStyle name="Titulo 41 2 3" xfId="16805" xr:uid="{7AB58737-0D8B-4C3F-BE46-7EE5368D1334}"/>
    <cellStyle name="Titulo 41 2 3 2" xfId="27774" xr:uid="{E598B3AD-F41E-4983-87D2-72E3B5D59753}"/>
    <cellStyle name="Titulo 41 2 3 3" xfId="33774" xr:uid="{A588B136-59FC-4C58-9100-AAC492519867}"/>
    <cellStyle name="Titulo 41 2 4" xfId="16083" xr:uid="{E8F1CD34-3491-4B09-B1D3-BA99E27998BB}"/>
    <cellStyle name="Titulo 41 2 4 2" xfId="19298" xr:uid="{299E00EE-6D00-4671-A3E5-8CB72F204016}"/>
    <cellStyle name="Titulo 41 2 4 3" xfId="33055" xr:uid="{06C7FDE4-D35D-48A6-815C-B32CE6112F87}"/>
    <cellStyle name="Titulo 41 2 5" xfId="16970" xr:uid="{333F836F-7A65-42A8-A397-47A6EA541479}"/>
    <cellStyle name="Titulo 41 2 5 2" xfId="27939" xr:uid="{98C6C580-3917-4829-901D-17AC63FECAF2}"/>
    <cellStyle name="Titulo 41 2 5 3" xfId="33939" xr:uid="{F6B509DA-5E13-49DC-8658-BF9A42022E59}"/>
    <cellStyle name="Titulo 41 2 6" xfId="16246" xr:uid="{5B37D26A-E038-4FD1-B7FB-527A98E00211}"/>
    <cellStyle name="Titulo 41 2 6 2" xfId="22039" xr:uid="{E4AB457A-D67C-4A20-B1D9-551062D32F13}"/>
    <cellStyle name="Titulo 41 2 6 3" xfId="33218" xr:uid="{2690021E-0D4E-42FD-9127-1B1495E2488C}"/>
    <cellStyle name="Titulo 41 2 7" xfId="17125" xr:uid="{E31F17B3-3B8F-457F-A76D-457B43D29022}"/>
    <cellStyle name="Titulo 41 2 7 2" xfId="28094" xr:uid="{5E13314A-302F-49EE-99F5-4925F33675D1}"/>
    <cellStyle name="Titulo 41 2 7 3" xfId="34094" xr:uid="{94B9AF09-43F0-4DF2-B220-056DC066134D}"/>
    <cellStyle name="Titulo 41 2 8" xfId="16382" xr:uid="{8C591248-A1E1-47B2-AD55-B3FDC7207485}"/>
    <cellStyle name="Titulo 41 2 8 2" xfId="19480" xr:uid="{E52F96D6-B4E8-42D1-8440-125B99975FD4}"/>
    <cellStyle name="Titulo 41 2 8 3" xfId="33354" xr:uid="{30BB0683-27B5-47A8-BBE4-E7D0ECFA4901}"/>
    <cellStyle name="Titulo 41 2 9" xfId="17253" xr:uid="{61318B5A-72ED-4FBE-9685-A893C96EB5FE}"/>
    <cellStyle name="Titulo 41 2 9 2" xfId="28222" xr:uid="{E791224B-20BE-4BEA-B642-8A8FE5DFD9E7}"/>
    <cellStyle name="Titulo 41 2 9 3" xfId="34222" xr:uid="{1E1B97A6-07C7-484F-B610-578FBC50C7E0}"/>
    <cellStyle name="Titulo 41 20" xfId="19886" xr:uid="{C559E08F-8524-4854-AB1E-20320FD20370}"/>
    <cellStyle name="Titulo 41 21" xfId="25463" xr:uid="{4D035B8A-E638-4915-BF3C-444F041D56C6}"/>
    <cellStyle name="Titulo 41 21 2" xfId="26283" xr:uid="{82382783-625F-4FEB-906B-AAB9D76D4FE2}"/>
    <cellStyle name="Titulo 41 21 3" xfId="36774" xr:uid="{48882E7C-427B-4243-B32D-D913D9256451}"/>
    <cellStyle name="Titulo 41 22" xfId="27393" xr:uid="{29E002F6-7EB8-4B87-865A-299E1C55987D}"/>
    <cellStyle name="Titulo 41 22 2" xfId="29750" xr:uid="{3DAE964E-DA50-448A-9C57-C5E11793D617}"/>
    <cellStyle name="Titulo 41 22 2 2" xfId="38405" xr:uid="{92A0E641-37C7-4872-AEA2-3EECFDCF4C62}"/>
    <cellStyle name="Titulo 41 23" xfId="21751" xr:uid="{5DF90981-829B-4853-9E32-EB8044261DC7}"/>
    <cellStyle name="Titulo 41 24" xfId="18411" xr:uid="{FA49BE95-7E73-4A2F-AF7D-8539AF7C085A}"/>
    <cellStyle name="Titulo 41 25" xfId="23652" xr:uid="{55306ABC-05F5-4F45-A50C-1D36E921F959}"/>
    <cellStyle name="Titulo 41 26" xfId="29894" xr:uid="{11D9D64E-E463-4ED5-B78A-8D475E2048EC}"/>
    <cellStyle name="Titulo 41 3" xfId="13667" xr:uid="{E2A8EB3C-3641-482A-A252-2E430FD6CB89}"/>
    <cellStyle name="Titulo 41 4" xfId="15934" xr:uid="{C6D6E708-B917-4014-95CD-F2F8683C6E95}"/>
    <cellStyle name="Titulo 41 4 2" xfId="20728" xr:uid="{922026EF-EAC4-426A-A4B3-DCC64D8DDDA9}"/>
    <cellStyle name="Titulo 41 4 3" xfId="32906" xr:uid="{5CE98FB1-5AED-47F8-BA89-BEA08429F74D}"/>
    <cellStyle name="Titulo 41 5" xfId="16803" xr:uid="{BC301DAA-3A16-469A-951C-A78DDCC2F61A}"/>
    <cellStyle name="Titulo 41 5 2" xfId="27772" xr:uid="{04CC6D8C-30E1-42BF-B73A-20344596FA6F}"/>
    <cellStyle name="Titulo 41 5 3" xfId="33772" xr:uid="{A3E07C51-D7ED-4EFD-B6CC-400CBE442275}"/>
    <cellStyle name="Titulo 41 6" xfId="16080" xr:uid="{42FE6DB6-D73F-4FEC-B1F2-128A8532E18E}"/>
    <cellStyle name="Titulo 41 6 2" xfId="23502" xr:uid="{CF3DEE88-0062-46B6-93D4-EAD45C214EC1}"/>
    <cellStyle name="Titulo 41 6 3" xfId="33052" xr:uid="{821BD007-8F7B-481F-ACF0-2FE0D0A03019}"/>
    <cellStyle name="Titulo 41 7" xfId="16968" xr:uid="{8B0FD60C-4DDD-4360-8F98-536BD058C85F}"/>
    <cellStyle name="Titulo 41 7 2" xfId="27937" xr:uid="{501D7C8F-4E00-459F-8D7B-D19C36BEDEA2}"/>
    <cellStyle name="Titulo 41 7 3" xfId="33937" xr:uid="{7527330B-715F-440C-8241-CA8DA8B0C604}"/>
    <cellStyle name="Titulo 41 8" xfId="16245" xr:uid="{F8360260-01AB-4A1D-817C-83CAA752B646}"/>
    <cellStyle name="Titulo 41 8 2" xfId="23473" xr:uid="{64C70A6F-1FF9-4390-9EAC-5C2127ED5353}"/>
    <cellStyle name="Titulo 41 8 3" xfId="33217" xr:uid="{A38D3D82-731E-4DC6-9C7B-6A7C97CF40E2}"/>
    <cellStyle name="Titulo 41 9" xfId="17124" xr:uid="{4A891FC8-50EC-4832-B1CF-36EA8B8D3EB2}"/>
    <cellStyle name="Titulo 41 9 2" xfId="28093" xr:uid="{59924A4D-6C85-41F8-97F3-170E05ED81E9}"/>
    <cellStyle name="Titulo 41 9 3" xfId="34093" xr:uid="{D9B94465-0F78-492D-AA48-9EF601C9128B}"/>
    <cellStyle name="Titulo 42" xfId="8235" xr:uid="{D863C7B1-739F-4DAA-B1C4-EC90CC3E3D0F}"/>
    <cellStyle name="Título 42" xfId="6506" xr:uid="{2031E9A1-3420-469B-A197-8C9FE265DE8A}"/>
    <cellStyle name="Titulo 42 10" xfId="16385" xr:uid="{0541E062-97AB-4E9B-BD46-F502F8B00856}"/>
    <cellStyle name="Titulo 42 10 2" xfId="26154" xr:uid="{DADC79AA-9BA5-4634-A141-59D8F603182C}"/>
    <cellStyle name="Titulo 42 10 3" xfId="33357" xr:uid="{8F6AFBA6-B6F4-4C04-9EE5-DF7CEA8D328C}"/>
    <cellStyle name="Titulo 42 11" xfId="17256" xr:uid="{7D0C5732-91EA-46FF-8246-2AA4270CD9A9}"/>
    <cellStyle name="Titulo 42 11 2" xfId="28225" xr:uid="{B53AED3B-3416-48F4-AABC-7AC837164E7C}"/>
    <cellStyle name="Titulo 42 11 3" xfId="34225" xr:uid="{D9B1DA7C-05CE-4050-AE9F-D0D7BA30E4E0}"/>
    <cellStyle name="Titulo 42 12" xfId="17362" xr:uid="{9E3CE575-DC85-48F4-B58B-890710AC2FC7}"/>
    <cellStyle name="Titulo 42 12 2" xfId="28331" xr:uid="{C5030359-0A76-4172-AC79-220D7B18A557}"/>
    <cellStyle name="Titulo 42 12 3" xfId="34331" xr:uid="{22AB9AA3-D52B-4D26-874C-927A6E46FC20}"/>
    <cellStyle name="Titulo 42 13" xfId="17439" xr:uid="{D310B964-BAC3-48AC-84E3-595725DF180B}"/>
    <cellStyle name="Titulo 42 13 2" xfId="28408" xr:uid="{626B0343-A606-4BC7-AE2E-78EB349BE7E2}"/>
    <cellStyle name="Titulo 42 13 3" xfId="34408" xr:uid="{F566C021-A8FE-4D71-A466-5CB71690FA29}"/>
    <cellStyle name="Titulo 42 14" xfId="17535" xr:uid="{82BD2842-0A7E-4DCD-AA0C-42D18811BC4B}"/>
    <cellStyle name="Titulo 42 14 2" xfId="28504" xr:uid="{8B96BF47-E69A-4739-B8F7-0A06EB0C1C48}"/>
    <cellStyle name="Titulo 42 14 3" xfId="34504" xr:uid="{4C8BE490-BF52-454F-95E6-4DD3B4B1D731}"/>
    <cellStyle name="Titulo 42 15" xfId="17596" xr:uid="{C4E8956B-04C9-41D5-80D6-6B1750B74069}"/>
    <cellStyle name="Titulo 42 15 2" xfId="28565" xr:uid="{29C14F7F-71CE-4657-B0E7-CA0723E4C766}"/>
    <cellStyle name="Titulo 42 15 3" xfId="34565" xr:uid="{2121FB16-7847-451A-9947-AA8806D5F11D}"/>
    <cellStyle name="Titulo 42 16" xfId="18124" xr:uid="{F0A50676-3747-422A-88EB-CA67560B9CFE}"/>
    <cellStyle name="Titulo 42 16 2" xfId="29042" xr:uid="{C82898E2-D8EC-4B3B-913D-27A8F38C0886}"/>
    <cellStyle name="Titulo 42 16 3" xfId="35047" xr:uid="{31025CE8-63F1-4C22-AF4E-4AE4EE8550F2}"/>
    <cellStyle name="Titulo 42 17" xfId="17745" xr:uid="{87778D4B-0E30-4DC0-AF4E-BB960EFC7017}"/>
    <cellStyle name="Titulo 42 17 2" xfId="28714" xr:uid="{32BA4E48-55CB-4562-9654-3D63CD3E3B34}"/>
    <cellStyle name="Titulo 42 17 3" xfId="34714" xr:uid="{B5C62CE3-3726-41CC-B48D-7DDD9546D4A1}"/>
    <cellStyle name="Titulo 42 18" xfId="22364" xr:uid="{34103251-7A41-422F-8F96-B728E3806957}"/>
    <cellStyle name="Titulo 42 19" xfId="23210" xr:uid="{D15B4524-1AEB-4C1A-85E4-61FA3DBA98C5}"/>
    <cellStyle name="Titulo 42 2" xfId="9371" xr:uid="{37102762-CD83-4ACB-B234-84DF3F8DA9FC}"/>
    <cellStyle name="Título 42 2" xfId="13670" xr:uid="{6AC8BCE7-8FB7-489D-ABB7-F998766BE118}"/>
    <cellStyle name="Titulo 42 2 10" xfId="17363" xr:uid="{957FE131-A9A8-4BD0-A87D-AF5BB34CF9E4}"/>
    <cellStyle name="Titulo 42 2 10 2" xfId="28332" xr:uid="{DDC1ABD4-166C-4CD9-ABA5-B7779AF693EC}"/>
    <cellStyle name="Titulo 42 2 10 3" xfId="34332" xr:uid="{3250AE1F-9592-40F1-84F6-8C1E4E963B44}"/>
    <cellStyle name="Titulo 42 2 11" xfId="17441" xr:uid="{0384B564-750B-417E-AC06-032DA690AAC1}"/>
    <cellStyle name="Titulo 42 2 11 2" xfId="28410" xr:uid="{3E621425-53E4-4E52-8AED-48B43E677569}"/>
    <cellStyle name="Titulo 42 2 11 3" xfId="34410" xr:uid="{C16D1E83-446F-49DA-9F44-002F32F7E09D}"/>
    <cellStyle name="Titulo 42 2 12" xfId="17536" xr:uid="{CE82A613-4E89-46A4-8DAA-D1DE0C014CC1}"/>
    <cellStyle name="Titulo 42 2 12 2" xfId="28505" xr:uid="{E8143E8B-4D7F-4743-91A9-D44F8AD5D69B}"/>
    <cellStyle name="Titulo 42 2 12 3" xfId="34505" xr:uid="{43EF0193-5A1B-4708-84B3-6D190E47E85D}"/>
    <cellStyle name="Titulo 42 2 13" xfId="17597" xr:uid="{4152F20E-6220-415D-83B6-C89ACD86C725}"/>
    <cellStyle name="Titulo 42 2 13 2" xfId="28566" xr:uid="{2F571DB6-8C2D-4A65-A5E5-A443CA6FD243}"/>
    <cellStyle name="Titulo 42 2 13 3" xfId="34566" xr:uid="{6F2409B2-B9A5-42F8-A342-5D8F5444DD13}"/>
    <cellStyle name="Titulo 42 2 14" xfId="18125" xr:uid="{54E4015A-D133-4E73-9FBC-1D677B5A83AC}"/>
    <cellStyle name="Titulo 42 2 14 2" xfId="29043" xr:uid="{58D11702-EF92-424C-8954-6BF043BC86B3}"/>
    <cellStyle name="Titulo 42 2 14 3" xfId="35048" xr:uid="{03F304AC-6B67-4B01-868C-F0E278584528}"/>
    <cellStyle name="Titulo 42 2 15" xfId="17744" xr:uid="{3D5543E9-677F-412B-A940-6C6D5085E5BA}"/>
    <cellStyle name="Titulo 42 2 15 2" xfId="28713" xr:uid="{F85F225B-E1FC-4921-A7F6-E81C58685F3B}"/>
    <cellStyle name="Titulo 42 2 15 3" xfId="34713" xr:uid="{F61B012F-3943-4B71-A819-7235705A3B11}"/>
    <cellStyle name="Titulo 42 2 16" xfId="27185" xr:uid="{619F4760-1D69-47A5-B241-0DB2E9478522}"/>
    <cellStyle name="Titulo 42 2 16 2" xfId="37914" xr:uid="{917210F4-0BBB-4E54-A361-03A810583FC7}"/>
    <cellStyle name="Titulo 42 2 2" xfId="15940" xr:uid="{1CA7BD96-F469-4577-A1D3-C619A0BA36F4}"/>
    <cellStyle name="Titulo 42 2 2 2" xfId="22547" xr:uid="{9059F3F1-E34A-4D98-9461-00D354B78023}"/>
    <cellStyle name="Titulo 42 2 2 3" xfId="32912" xr:uid="{6874E8A7-8DD6-4607-90BB-CA374920B885}"/>
    <cellStyle name="Titulo 42 2 3" xfId="16810" xr:uid="{03C401F7-6D9A-49C7-B610-5B20B2B3EAE5}"/>
    <cellStyle name="Titulo 42 2 3 2" xfId="27779" xr:uid="{403179EC-B4BB-4020-A5A0-79AB9B424296}"/>
    <cellStyle name="Titulo 42 2 3 3" xfId="33779" xr:uid="{91511F46-D39A-4A8A-923B-7DB22373E927}"/>
    <cellStyle name="Titulo 42 2 4" xfId="16089" xr:uid="{8EFDA94F-D583-4F0F-9C15-1BBE2E22280B}"/>
    <cellStyle name="Titulo 42 2 4 2" xfId="18714" xr:uid="{CCB89362-DB6A-4779-B8C3-5B4D6859F08C}"/>
    <cellStyle name="Titulo 42 2 4 3" xfId="33061" xr:uid="{C8C6ED22-39AC-452C-89E9-0611502B4F6E}"/>
    <cellStyle name="Titulo 42 2 5" xfId="16975" xr:uid="{566B5DFF-1507-47B9-AC83-00E746F23907}"/>
    <cellStyle name="Titulo 42 2 5 2" xfId="27944" xr:uid="{312B4B32-6E0B-4B2B-BD23-BDDA1EDE3AA1}"/>
    <cellStyle name="Titulo 42 2 5 3" xfId="33944" xr:uid="{DB07D9A1-DF18-4D1B-93C6-7C1D1D39E61B}"/>
    <cellStyle name="Titulo 42 2 6" xfId="16251" xr:uid="{F0DCC7F5-23C4-4542-A013-261877CE1DBC}"/>
    <cellStyle name="Titulo 42 2 6 2" xfId="20244" xr:uid="{BF6BD9CB-6291-4D69-B2A0-69A874CC6BA0}"/>
    <cellStyle name="Titulo 42 2 6 3" xfId="33223" xr:uid="{13BE596E-BE03-4F78-98AA-E37AB808B96E}"/>
    <cellStyle name="Titulo 42 2 7" xfId="17129" xr:uid="{0F5EA3D8-49C0-4320-829F-4299C0580593}"/>
    <cellStyle name="Titulo 42 2 7 2" xfId="28098" xr:uid="{81DAC367-BE53-47FD-BC7D-491AA0237896}"/>
    <cellStyle name="Titulo 42 2 7 3" xfId="34098" xr:uid="{AFF9ADBC-BA6D-48EA-B4A8-49F90F202628}"/>
    <cellStyle name="Titulo 42 2 8" xfId="16387" xr:uid="{910F4EA4-ECA7-4A38-952C-766099445AD0}"/>
    <cellStyle name="Titulo 42 2 8 2" xfId="18478" xr:uid="{587A1A4F-968B-4AC0-BA78-6E1147AF6BF5}"/>
    <cellStyle name="Titulo 42 2 8 3" xfId="33359" xr:uid="{E5BA9C54-D8E8-4E51-8637-16D825A18DD0}"/>
    <cellStyle name="Titulo 42 2 9" xfId="17258" xr:uid="{B862A932-2100-4E4E-BB61-F32F3BD3AC3B}"/>
    <cellStyle name="Titulo 42 2 9 2" xfId="28227" xr:uid="{C49DFA8E-9B66-4BEB-8AE8-5EB2AA0FE390}"/>
    <cellStyle name="Titulo 42 2 9 3" xfId="34227" xr:uid="{20656DF4-BA95-42D6-8CF0-8D649D985FF0}"/>
    <cellStyle name="Titulo 42 20" xfId="22517" xr:uid="{DF6725E2-3B18-410C-A3FB-4A7909B9AC34}"/>
    <cellStyle name="Titulo 42 21" xfId="25600" xr:uid="{CE4A3FF0-91A2-48FF-84A4-F83F68002954}"/>
    <cellStyle name="Titulo 42 21 2" xfId="26263" xr:uid="{A2236E7B-1999-4138-AE02-4A67551589E9}"/>
    <cellStyle name="Titulo 42 21 3" xfId="36857" xr:uid="{27C1D834-010E-436A-9919-6D55523AB72B}"/>
    <cellStyle name="Titulo 42 22" xfId="23713" xr:uid="{6FED2ED8-B856-4A99-8E13-0D0366080C2C}"/>
    <cellStyle name="Titulo 42 22 2" xfId="26385" xr:uid="{4FDF603F-463E-4F9D-8A39-AE9910AE1631}"/>
    <cellStyle name="Titulo 42 22 2 2" xfId="37352" xr:uid="{0E3CB354-62EC-4D4D-98FB-360876AAF690}"/>
    <cellStyle name="Titulo 42 23" xfId="19492" xr:uid="{3BD8ACCA-BF0D-4074-ACB8-A2FA6C5F34FD}"/>
    <cellStyle name="Titulo 42 24" xfId="19534" xr:uid="{A1767563-BC6E-49B7-BD8C-9F278762EEEE}"/>
    <cellStyle name="Titulo 42 25" xfId="19546" xr:uid="{0BD575AA-B630-40EE-AF4D-6EF1757B3DE9}"/>
    <cellStyle name="Titulo 42 26" xfId="29965" xr:uid="{504C1E38-FFCE-484C-AECC-1AA23929B3B5}"/>
    <cellStyle name="Titulo 42 3" xfId="13669" xr:uid="{BF30514D-2223-448D-9BC0-4A811728287D}"/>
    <cellStyle name="Titulo 42 4" xfId="15938" xr:uid="{E46931AE-1491-43AE-8722-89C0DE2A8D13}"/>
    <cellStyle name="Titulo 42 4 2" xfId="22037" xr:uid="{F624685A-C9A5-40DA-8DB7-616744CBC29D}"/>
    <cellStyle name="Titulo 42 4 3" xfId="32910" xr:uid="{E60C0724-6914-4346-AF98-04C2581892C3}"/>
    <cellStyle name="Titulo 42 5" xfId="16808" xr:uid="{A5AB1D09-EC3C-41F3-BFBF-5F450C0E00E3}"/>
    <cellStyle name="Titulo 42 5 2" xfId="27777" xr:uid="{618DE874-7AF8-483C-AC25-6561E443DBA6}"/>
    <cellStyle name="Titulo 42 5 3" xfId="33777" xr:uid="{8DEB2608-3A15-402A-A1D9-51CFE59D5E53}"/>
    <cellStyle name="Titulo 42 6" xfId="16086" xr:uid="{2263CBDE-0CDE-4380-868E-56239826BC2A}"/>
    <cellStyle name="Titulo 42 6 2" xfId="23504" xr:uid="{EF619A47-8E3E-42D1-9673-4ACD60133591}"/>
    <cellStyle name="Titulo 42 6 3" xfId="33058" xr:uid="{06ED9268-F7A6-4607-8F5D-B857990FA7F0}"/>
    <cellStyle name="Titulo 42 7" xfId="16973" xr:uid="{A876D4A0-044A-4895-9B94-E6DD4F0B8D83}"/>
    <cellStyle name="Titulo 42 7 2" xfId="27942" xr:uid="{ABB641D3-58AF-469E-BF16-0E08FB8EA59B}"/>
    <cellStyle name="Titulo 42 7 3" xfId="33942" xr:uid="{AC9AC7AE-DBC7-4402-AFE0-CA89DBD42820}"/>
    <cellStyle name="Titulo 42 8" xfId="16249" xr:uid="{30B8B9CE-1855-422C-A3EE-1F0EBC2D1589}"/>
    <cellStyle name="Titulo 42 8 2" xfId="18217" xr:uid="{79F1DFDA-08F6-40B1-B248-1841D0ABAFCF}"/>
    <cellStyle name="Titulo 42 8 3" xfId="33221" xr:uid="{36C375A3-4E6F-4471-A267-0BDDC2C67A02}"/>
    <cellStyle name="Titulo 42 9" xfId="17128" xr:uid="{C7A24B57-2C05-4B50-AEFF-4C485E083552}"/>
    <cellStyle name="Titulo 42 9 2" xfId="28097" xr:uid="{0215DE4C-F450-40A8-90EB-737128942FAF}"/>
    <cellStyle name="Titulo 42 9 3" xfId="34097" xr:uid="{BF4A83C0-AD87-4C86-9991-4942578D0148}"/>
    <cellStyle name="Titulo 43" xfId="8124" xr:uid="{5C2931BA-6CF6-40FC-8769-82A18F437C51}"/>
    <cellStyle name="Título 43" xfId="6507" xr:uid="{E3D800CF-C0C2-47CC-9B2E-B2B9F42EEF60}"/>
    <cellStyle name="Titulo 43 10" xfId="16390" xr:uid="{F34D859F-3E16-4F44-B3E9-90EF685300BD}"/>
    <cellStyle name="Titulo 43 10 2" xfId="20069" xr:uid="{C3504F75-795C-4940-B2E3-0E775E2D4CFD}"/>
    <cellStyle name="Titulo 43 10 3" xfId="33362" xr:uid="{9DCC7BFD-7734-426D-ACA1-5594BE6BCCDF}"/>
    <cellStyle name="Titulo 43 11" xfId="17259" xr:uid="{A7981581-D6BD-496F-B861-7A6580DC90B7}"/>
    <cellStyle name="Titulo 43 11 2" xfId="28228" xr:uid="{26B949C5-17BC-4570-9BC5-0BD8CA09650D}"/>
    <cellStyle name="Titulo 43 11 3" xfId="34228" xr:uid="{FCDD5F27-C25F-4925-8265-B8900CDF1E4F}"/>
    <cellStyle name="Titulo 43 12" xfId="17364" xr:uid="{125AABAF-5475-4AD9-962F-C71BF6DA280A}"/>
    <cellStyle name="Titulo 43 12 2" xfId="28333" xr:uid="{8A218EDD-DBE0-4AA5-AFD4-A551BB3D5709}"/>
    <cellStyle name="Titulo 43 12 3" xfId="34333" xr:uid="{6737812E-9FEA-4E7D-8E33-C186F74DE421}"/>
    <cellStyle name="Titulo 43 13" xfId="17444" xr:uid="{6B17F39D-E99E-4BDC-8D54-49F71F870CDE}"/>
    <cellStyle name="Titulo 43 13 2" xfId="28413" xr:uid="{121394A2-1497-4195-BEA4-5FAFB366682E}"/>
    <cellStyle name="Titulo 43 13 3" xfId="34413" xr:uid="{120FF3D8-D5A0-41D5-80DD-45F929CB9BD1}"/>
    <cellStyle name="Titulo 43 14" xfId="17537" xr:uid="{55883039-945F-4AF2-8DD1-EC16D3C5ACB5}"/>
    <cellStyle name="Titulo 43 14 2" xfId="28506" xr:uid="{9E9E06C7-1ABC-4775-8C9A-C75FE4377BBE}"/>
    <cellStyle name="Titulo 43 14 3" xfId="34506" xr:uid="{3FF35F28-FC07-49D5-B515-2E4226E64688}"/>
    <cellStyle name="Titulo 43 15" xfId="17598" xr:uid="{FC776B6B-DA3B-43B2-AA12-79E33B84DD8A}"/>
    <cellStyle name="Titulo 43 15 2" xfId="28567" xr:uid="{066532BE-5DF4-4D47-9F74-F0BDBE94193B}"/>
    <cellStyle name="Titulo 43 15 3" xfId="34567" xr:uid="{A3C9278D-31DF-48DA-921D-7C8F1186513C}"/>
    <cellStyle name="Titulo 43 16" xfId="18126" xr:uid="{B22CC73F-5DC6-4433-9B0A-79E28DDEA5ED}"/>
    <cellStyle name="Titulo 43 16 2" xfId="29044" xr:uid="{FEA35B9B-E7A0-44CC-8B7B-F26BA1C268C0}"/>
    <cellStyle name="Titulo 43 16 3" xfId="35049" xr:uid="{2212DFEA-31E2-4CC7-8E27-CEF5079BE140}"/>
    <cellStyle name="Titulo 43 17" xfId="17743" xr:uid="{259281D5-2850-44E3-BC6B-72A302E9275B}"/>
    <cellStyle name="Titulo 43 17 2" xfId="28712" xr:uid="{D9C489CA-C941-4597-80F0-FD37C8C0EC3E}"/>
    <cellStyle name="Titulo 43 17 3" xfId="34712" xr:uid="{FE7F9674-88D9-4FAC-B748-96FB6D3B32FA}"/>
    <cellStyle name="Titulo 43 18" xfId="22366" xr:uid="{113E1DFA-8615-433D-AC64-5907EB01D9DE}"/>
    <cellStyle name="Titulo 43 19" xfId="23211" xr:uid="{1FA22A90-DE55-448C-8C8D-44259665BB92}"/>
    <cellStyle name="Titulo 43 2" xfId="9110" xr:uid="{67122538-D2D2-42AB-A992-0F71FA533D38}"/>
    <cellStyle name="Título 43 2" xfId="13672" xr:uid="{E90B58ED-3E89-4DAB-94A2-276BA5D8723E}"/>
    <cellStyle name="Titulo 43 2 10" xfId="17365" xr:uid="{0A1A6078-5C88-4DDF-B93A-5DDA011B5E27}"/>
    <cellStyle name="Titulo 43 2 10 2" xfId="28334" xr:uid="{38B1A458-1D36-49DA-940B-179D2986D9E4}"/>
    <cellStyle name="Titulo 43 2 10 3" xfId="34334" xr:uid="{2055616F-BD01-499C-B363-0535CCE0CC7F}"/>
    <cellStyle name="Titulo 43 2 11" xfId="17447" xr:uid="{E36FC26C-A843-40B2-84AB-5B0502AAE00D}"/>
    <cellStyle name="Titulo 43 2 11 2" xfId="28416" xr:uid="{B5112AA5-8103-498F-8C8E-956D53973B9D}"/>
    <cellStyle name="Titulo 43 2 11 3" xfId="34416" xr:uid="{AF648DDE-7050-44AB-AC07-0F9A63A59B76}"/>
    <cellStyle name="Titulo 43 2 12" xfId="17538" xr:uid="{F6CC63E4-B07B-4416-9D34-92920ED4E052}"/>
    <cellStyle name="Titulo 43 2 12 2" xfId="28507" xr:uid="{F67FE83E-E263-4734-8EEB-08C8D695C794}"/>
    <cellStyle name="Titulo 43 2 12 3" xfId="34507" xr:uid="{1E157B01-0BE0-4A2C-A089-627D9BF50BBE}"/>
    <cellStyle name="Titulo 43 2 13" xfId="17599" xr:uid="{F70683BA-4921-48FD-8E65-ACA9C5BE97A8}"/>
    <cellStyle name="Titulo 43 2 13 2" xfId="28568" xr:uid="{1AFDA692-6FEA-4A16-B4AC-1BF8AA20212E}"/>
    <cellStyle name="Titulo 43 2 13 3" xfId="34568" xr:uid="{2FF7D1EB-94C7-4334-A425-AEAA469BDF22}"/>
    <cellStyle name="Titulo 43 2 14" xfId="18127" xr:uid="{F2B331F0-1147-43AA-B25C-B50F06D1F5FD}"/>
    <cellStyle name="Titulo 43 2 14 2" xfId="29045" xr:uid="{827BFF08-715C-4203-879D-465B69B70857}"/>
    <cellStyle name="Titulo 43 2 14 3" xfId="35050" xr:uid="{1A3BB8E7-CEBB-4685-8929-8BB6693C5655}"/>
    <cellStyle name="Titulo 43 2 15" xfId="17742" xr:uid="{A9DA8532-3E63-4B34-9960-3C8BC9C4CB13}"/>
    <cellStyle name="Titulo 43 2 15 2" xfId="28711" xr:uid="{6BF7BA2F-4FBF-4B61-99A1-22DEAF140FD0}"/>
    <cellStyle name="Titulo 43 2 15 3" xfId="34711" xr:uid="{AA9293F5-AE8C-497E-B31F-A629FCFCDB49}"/>
    <cellStyle name="Titulo 43 2 16" xfId="26433" xr:uid="{DF339843-6043-4729-BD53-F6D24C0F0DC0}"/>
    <cellStyle name="Titulo 43 2 16 2" xfId="37400" xr:uid="{6E77D067-2D30-41E1-B636-A191741067D6}"/>
    <cellStyle name="Titulo 43 2 2" xfId="15944" xr:uid="{03C3FDD4-1FB2-4CA7-BFD9-36A16742B35B}"/>
    <cellStyle name="Titulo 43 2 2 2" xfId="19328" xr:uid="{AEE8B3BD-B448-4F17-94A6-17BA42358908}"/>
    <cellStyle name="Titulo 43 2 2 3" xfId="32916" xr:uid="{776B736C-4ABA-47A7-B12E-40A63A6735A3}"/>
    <cellStyle name="Titulo 43 2 3" xfId="16814" xr:uid="{997C2835-CD57-4452-9FE1-BEA1DC1A0144}"/>
    <cellStyle name="Titulo 43 2 3 2" xfId="27783" xr:uid="{D722F274-C45F-4469-ADA9-50771D16FCB0}"/>
    <cellStyle name="Titulo 43 2 3 3" xfId="33783" xr:uid="{AD118A1A-8EA0-4E52-AE8D-1EA1E753791A}"/>
    <cellStyle name="Titulo 43 2 4" xfId="16096" xr:uid="{45B8D833-E1C6-45D0-8BEB-D693C23F18FB}"/>
    <cellStyle name="Titulo 43 2 4 2" xfId="18636" xr:uid="{74124CAE-63C6-4968-BF02-ECD800054D34}"/>
    <cellStyle name="Titulo 43 2 4 3" xfId="33068" xr:uid="{E721A41B-FDFA-4A52-A6AE-CF2FAA3069D2}"/>
    <cellStyle name="Titulo 43 2 5" xfId="16979" xr:uid="{411D1713-9B36-4650-AA40-CB543D4C1585}"/>
    <cellStyle name="Titulo 43 2 5 2" xfId="27948" xr:uid="{1D3DF6C7-993A-4F1C-818A-9E5910CF3750}"/>
    <cellStyle name="Titulo 43 2 5 3" xfId="33948" xr:uid="{47644D28-5B05-49B4-98C4-735FCD447535}"/>
    <cellStyle name="Titulo 43 2 6" xfId="16255" xr:uid="{E1FCC364-86C2-4AC1-885B-F22583F80A94}"/>
    <cellStyle name="Titulo 43 2 6 2" xfId="19101" xr:uid="{7305D1E3-ACB2-4276-AE0D-4FDF31547DE8}"/>
    <cellStyle name="Titulo 43 2 6 3" xfId="33227" xr:uid="{A3C7835B-7208-4331-9535-4917EBFEEA5D}"/>
    <cellStyle name="Titulo 43 2 7" xfId="17133" xr:uid="{82CFF584-F0EC-4789-82F2-556D7A67C1D0}"/>
    <cellStyle name="Titulo 43 2 7 2" xfId="28102" xr:uid="{2671EBAF-5AF2-4210-ADF3-A1E8BD652DAF}"/>
    <cellStyle name="Titulo 43 2 7 3" xfId="34102" xr:uid="{13DDD98E-E7A3-49D8-AF9D-B1994E33E3E4}"/>
    <cellStyle name="Titulo 43 2 8" xfId="16391" xr:uid="{74FF015E-E77D-4DD8-9460-43315DA044AF}"/>
    <cellStyle name="Titulo 43 2 8 2" xfId="21897" xr:uid="{F4A03E79-4DEA-4246-B227-4AA1BD5AD72E}"/>
    <cellStyle name="Titulo 43 2 8 3" xfId="33363" xr:uid="{E2F35955-60F8-4F86-83ED-4848D903D0F3}"/>
    <cellStyle name="Titulo 43 2 9" xfId="17261" xr:uid="{C55D0C7C-C431-4106-BE30-7BD6B6FFDAEC}"/>
    <cellStyle name="Titulo 43 2 9 2" xfId="28230" xr:uid="{098418B5-C01D-49DE-AFE6-CDB4F5CA5958}"/>
    <cellStyle name="Titulo 43 2 9 3" xfId="34230" xr:uid="{71CB8BCA-3CEC-43E8-B643-194CB642FE39}"/>
    <cellStyle name="Titulo 43 20" xfId="19063" xr:uid="{A5D225A8-42B7-4ED8-A7CA-B8610D17BB00}"/>
    <cellStyle name="Titulo 43 21" xfId="25530" xr:uid="{2C5923A4-91DE-4564-909D-0C74F7A0952E}"/>
    <cellStyle name="Titulo 43 21 2" xfId="26277" xr:uid="{B562F983-D656-4282-AC68-E0AC58978B0B}"/>
    <cellStyle name="Titulo 43 21 3" xfId="36811" xr:uid="{FBFC8495-6932-4D93-A048-B16CDDC97828}"/>
    <cellStyle name="Titulo 43 22" xfId="24360" xr:uid="{65291470-5800-45DE-A87A-636545D741C2}"/>
    <cellStyle name="Titulo 43 22 2" xfId="26832" xr:uid="{F28828CC-9422-4670-AF05-C4852675DA64}"/>
    <cellStyle name="Titulo 43 22 2 2" xfId="37621" xr:uid="{59D55D07-0B5A-4C06-9211-9C7D76E1D7C4}"/>
    <cellStyle name="Titulo 43 23" xfId="23323" xr:uid="{326C4EE9-1907-4D8F-9168-2F6EF943A55A}"/>
    <cellStyle name="Titulo 43 24" xfId="18783" xr:uid="{153C2389-8EB9-40C4-91DF-FB9960DA858C}"/>
    <cellStyle name="Titulo 43 25" xfId="18947" xr:uid="{DFBD6736-620F-4E2A-A7B5-D6CC32CD9356}"/>
    <cellStyle name="Titulo 43 26" xfId="29927" xr:uid="{79EB7B06-32A5-440B-9B32-66783AC03A32}"/>
    <cellStyle name="Titulo 43 3" xfId="13671" xr:uid="{143F2665-A0D2-4960-95DD-22979014E938}"/>
    <cellStyle name="Titulo 43 4" xfId="15942" xr:uid="{ACE5FFD0-A41C-493F-A07A-32CF215466B5}"/>
    <cellStyle name="Titulo 43 4 2" xfId="18852" xr:uid="{79D9E874-9C7D-4EB8-AFBE-83456F480DEE}"/>
    <cellStyle name="Titulo 43 4 3" xfId="32914" xr:uid="{4F15AA6B-C985-49E2-969A-C0C218BDD4E9}"/>
    <cellStyle name="Titulo 43 5" xfId="16812" xr:uid="{E3548050-F7C7-4C92-8AA7-823EA66D3BCA}"/>
    <cellStyle name="Titulo 43 5 2" xfId="27781" xr:uid="{EDED3E10-C5AA-49CB-BB52-CEAB307E23C6}"/>
    <cellStyle name="Titulo 43 5 3" xfId="33781" xr:uid="{BECB6227-4DDF-4B12-A217-B491DCF11D1D}"/>
    <cellStyle name="Titulo 43 6" xfId="16094" xr:uid="{00BCD261-5ED0-4862-97E4-9772EF64E45B}"/>
    <cellStyle name="Titulo 43 6 2" xfId="22577" xr:uid="{8119A3BF-8E45-408B-96C2-2F190E525285}"/>
    <cellStyle name="Titulo 43 6 3" xfId="33066" xr:uid="{C795F279-2ADE-4E32-9979-947BD6CE7135}"/>
    <cellStyle name="Titulo 43 7" xfId="16978" xr:uid="{033A44AF-9063-4F38-98D9-BFA9A274FAFC}"/>
    <cellStyle name="Titulo 43 7 2" xfId="27947" xr:uid="{D68B69C8-FBD2-4E0C-A4DF-4C5EDF88D3D8}"/>
    <cellStyle name="Titulo 43 7 3" xfId="33947" xr:uid="{357BAAAE-2614-4379-A426-C8DBBF4CB1BD}"/>
    <cellStyle name="Titulo 43 8" xfId="16253" xr:uid="{A59556D1-F771-43FA-B9D2-8599BBFDCBF8}"/>
    <cellStyle name="Titulo 43 8 2" xfId="18248" xr:uid="{1609F80D-BD7F-4CA8-9F2E-0215F4525D05}"/>
    <cellStyle name="Titulo 43 8 3" xfId="33225" xr:uid="{38FB6F44-E1CB-4C00-AC08-F136AC34B0BE}"/>
    <cellStyle name="Titulo 43 9" xfId="17131" xr:uid="{176FCF6D-2B69-4E3D-93E0-DAB3E3771208}"/>
    <cellStyle name="Titulo 43 9 2" xfId="28100" xr:uid="{D9958A09-63B7-4EB8-A44B-6560E21E002C}"/>
    <cellStyle name="Titulo 43 9 3" xfId="34100" xr:uid="{6152AD55-263D-4678-B2F2-EFD58FD99D23}"/>
    <cellStyle name="Titulo 44" xfId="8152" xr:uid="{7EF37D48-690C-491A-9DAF-D822D793651D}"/>
    <cellStyle name="Título 44" xfId="6508" xr:uid="{9FEBA50A-F026-4656-8B75-39E603617FD7}"/>
    <cellStyle name="Titulo 44 10" xfId="16393" xr:uid="{DA99CE3F-F1BC-40F9-B57F-AD66B401E163}"/>
    <cellStyle name="Titulo 44 10 2" xfId="22627" xr:uid="{3D62C8AA-381A-4350-A699-5B7582DDE05E}"/>
    <cellStyle name="Titulo 44 10 3" xfId="33365" xr:uid="{A91236C8-87DF-4AD0-A65F-B8768D9BD213}"/>
    <cellStyle name="Titulo 44 11" xfId="17264" xr:uid="{22EF9407-536E-4561-9A43-BEB270AD37AB}"/>
    <cellStyle name="Titulo 44 11 2" xfId="28233" xr:uid="{7754DFDD-6EB9-45A1-9351-D43ED82BA736}"/>
    <cellStyle name="Titulo 44 11 3" xfId="34233" xr:uid="{26C68E51-93BF-417B-B08F-973627C177AC}"/>
    <cellStyle name="Titulo 44 12" xfId="17366" xr:uid="{6B9E184C-47EE-4192-936A-C16D3A5F0623}"/>
    <cellStyle name="Titulo 44 12 2" xfId="28335" xr:uid="{5E28CB60-F37C-4DA2-839A-59898F6D0C15}"/>
    <cellStyle name="Titulo 44 12 3" xfId="34335" xr:uid="{4EF2428A-1E27-4984-8280-2F6FF28E57CA}"/>
    <cellStyle name="Titulo 44 13" xfId="17449" xr:uid="{1F6F3540-3167-44F0-B666-1F28B47A6161}"/>
    <cellStyle name="Titulo 44 13 2" xfId="28418" xr:uid="{98AF78F4-FD0E-4F95-8B2B-56918C5083F2}"/>
    <cellStyle name="Titulo 44 13 3" xfId="34418" xr:uid="{E88C0640-66C4-4F32-BB59-834E73AABB88}"/>
    <cellStyle name="Titulo 44 14" xfId="17540" xr:uid="{56697263-51C3-425D-A8FD-29B568975DF2}"/>
    <cellStyle name="Titulo 44 14 2" xfId="28509" xr:uid="{B4789E07-19FD-4E92-8EFD-DCA7E4A4B2E7}"/>
    <cellStyle name="Titulo 44 14 3" xfId="34509" xr:uid="{92C1B7B6-7CB5-4B5F-A08C-8B6E15823CC7}"/>
    <cellStyle name="Titulo 44 15" xfId="17601" xr:uid="{C9C0F48C-51A0-49E0-8C37-F98AC996482C}"/>
    <cellStyle name="Titulo 44 15 2" xfId="28570" xr:uid="{950F039C-B31A-41F1-B964-D0F765E1D25F}"/>
    <cellStyle name="Titulo 44 15 3" xfId="34570" xr:uid="{873B046E-252F-4CB6-A0C2-A98A05255623}"/>
    <cellStyle name="Titulo 44 16" xfId="18128" xr:uid="{3E915353-85AF-40CD-9481-DD6E62070412}"/>
    <cellStyle name="Titulo 44 16 2" xfId="29046" xr:uid="{A6C928AE-E36F-4DB3-AA64-8148FB6CD746}"/>
    <cellStyle name="Titulo 44 16 3" xfId="35051" xr:uid="{46B7BD7E-6BE4-4666-BF65-254ECFC951AE}"/>
    <cellStyle name="Titulo 44 17" xfId="17741" xr:uid="{E30C145C-09A1-4B0B-9267-52098D74AD77}"/>
    <cellStyle name="Titulo 44 17 2" xfId="28710" xr:uid="{296955B4-9318-4C5E-A57B-ECD58FB1ADC0}"/>
    <cellStyle name="Titulo 44 17 3" xfId="34710" xr:uid="{4EE5D064-0D9C-476E-944B-2B9DEB16D379}"/>
    <cellStyle name="Titulo 44 18" xfId="22368" xr:uid="{6F0F01C1-6D9A-42B7-BA29-844EE18F38AA}"/>
    <cellStyle name="Titulo 44 19" xfId="23212" xr:uid="{570366A4-4688-4E5F-92D6-30196B6BCED6}"/>
    <cellStyle name="Titulo 44 2" xfId="8435" xr:uid="{52EE2358-6341-4B13-BFD6-E89FB5C8F33C}"/>
    <cellStyle name="Título 44 2" xfId="13674" xr:uid="{AE87F4D6-9064-4D94-A976-77F3BF4151FD}"/>
    <cellStyle name="Titulo 44 2 10" xfId="17367" xr:uid="{0C6EB5C2-022D-4486-944B-1248A6A94351}"/>
    <cellStyle name="Titulo 44 2 10 2" xfId="28336" xr:uid="{D48DCE3C-9412-466B-9212-D7F80E974805}"/>
    <cellStyle name="Titulo 44 2 10 3" xfId="34336" xr:uid="{FCE3F2E5-87DD-4D36-A700-30B3AF78FD79}"/>
    <cellStyle name="Titulo 44 2 11" xfId="17450" xr:uid="{B0E33B2E-0D96-49D3-A07F-D1630D48C00E}"/>
    <cellStyle name="Titulo 44 2 11 2" xfId="28419" xr:uid="{E78EFC5E-8CFD-4419-908B-59FA99CA9D14}"/>
    <cellStyle name="Titulo 44 2 11 3" xfId="34419" xr:uid="{923389E4-27AA-4142-91E2-05CE2D7D30D1}"/>
    <cellStyle name="Titulo 44 2 12" xfId="17541" xr:uid="{2A241AA5-084E-49DD-8BA6-8936D764D680}"/>
    <cellStyle name="Titulo 44 2 12 2" xfId="28510" xr:uid="{96143540-F600-4018-BE8B-90AF2509ED47}"/>
    <cellStyle name="Titulo 44 2 12 3" xfId="34510" xr:uid="{FFDA5F73-BB2A-4E56-98EF-95C63B78E07B}"/>
    <cellStyle name="Titulo 44 2 13" xfId="17602" xr:uid="{C5ECE009-9C5D-407C-9F66-C62CFB19F1A3}"/>
    <cellStyle name="Titulo 44 2 13 2" xfId="28571" xr:uid="{366D0E36-C788-40E5-96F6-4577F32205D2}"/>
    <cellStyle name="Titulo 44 2 13 3" xfId="34571" xr:uid="{144558BF-6109-4CEF-812A-67CC41D3320D}"/>
    <cellStyle name="Titulo 44 2 14" xfId="18129" xr:uid="{2A9DCCF7-1BEB-4932-B445-919E1B9DD3C1}"/>
    <cellStyle name="Titulo 44 2 14 2" xfId="29047" xr:uid="{23B84F4C-3D59-4616-AA29-9A11FFEB3C67}"/>
    <cellStyle name="Titulo 44 2 14 3" xfId="35052" xr:uid="{25FCAA9A-B3B9-4F3B-BDBA-392CC6EC2013}"/>
    <cellStyle name="Titulo 44 2 15" xfId="17740" xr:uid="{2A1E7EFF-2EAD-4585-8A12-6EE9C82A3A9F}"/>
    <cellStyle name="Titulo 44 2 15 2" xfId="28709" xr:uid="{8CE727FA-CE8A-4119-83F8-2459929C3014}"/>
    <cellStyle name="Titulo 44 2 15 3" xfId="34709" xr:uid="{B1AD3C5C-45A3-429B-9BF7-9EFDBC2B8EFA}"/>
    <cellStyle name="Titulo 44 2 16" xfId="26879" xr:uid="{294EF2CD-4EF8-4D49-A15B-47E3CE3FB72A}"/>
    <cellStyle name="Titulo 44 2 16 2" xfId="37665" xr:uid="{43E26BF6-4B08-4322-A929-6280B6A83DC5}"/>
    <cellStyle name="Titulo 44 2 2" xfId="15949" xr:uid="{025F3458-9EA3-4935-9705-7977242CDC40}"/>
    <cellStyle name="Titulo 44 2 2 2" xfId="19424" xr:uid="{E815A281-B40C-464F-8DA7-9389513352AB}"/>
    <cellStyle name="Titulo 44 2 2 3" xfId="32921" xr:uid="{C6597C39-4004-48D0-9ADD-928B0C6F057C}"/>
    <cellStyle name="Titulo 44 2 3" xfId="16818" xr:uid="{1E2500AA-1184-44B3-BB48-DFD008E38023}"/>
    <cellStyle name="Titulo 44 2 3 2" xfId="27787" xr:uid="{4F22EF65-10DF-40F3-BC5E-988354BA9AF0}"/>
    <cellStyle name="Titulo 44 2 3 3" xfId="33787" xr:uid="{7B292619-2C02-48B2-8A67-81EB868DC9EC}"/>
    <cellStyle name="Titulo 44 2 4" xfId="16101" xr:uid="{EE5BD324-9CBC-4971-8741-1E10CB23B47E}"/>
    <cellStyle name="Titulo 44 2 4 2" xfId="20240" xr:uid="{98033D0E-AF4A-4E76-977D-5F759B5FA500}"/>
    <cellStyle name="Titulo 44 2 4 3" xfId="33073" xr:uid="{48B65F2A-A57A-49EB-9DAF-7A9FA9D9570E}"/>
    <cellStyle name="Titulo 44 2 5" xfId="16985" xr:uid="{1C4217A0-CFDE-4062-84E9-C2FBAE1C186F}"/>
    <cellStyle name="Titulo 44 2 5 2" xfId="27954" xr:uid="{DF510D6E-425A-4833-AAAF-DC2052D308EF}"/>
    <cellStyle name="Titulo 44 2 5 3" xfId="33954" xr:uid="{E79689A3-9CDA-434B-8015-A7BBDDADA21D}"/>
    <cellStyle name="Titulo 44 2 6" xfId="16259" xr:uid="{77E0644D-0537-4E34-9C50-9BA708AF64A8}"/>
    <cellStyle name="Titulo 44 2 6 2" xfId="18489" xr:uid="{2A671DCC-245C-480B-9D41-BAC8FF1F442A}"/>
    <cellStyle name="Titulo 44 2 6 3" xfId="33231" xr:uid="{A338515D-482C-4BF0-AFE2-A0898CF81875}"/>
    <cellStyle name="Titulo 44 2 7" xfId="17137" xr:uid="{519AD166-BD81-4EBC-A666-ABA03970EEA9}"/>
    <cellStyle name="Titulo 44 2 7 2" xfId="28106" xr:uid="{D2148B97-2B55-4865-B4F3-1E10CA03BA3D}"/>
    <cellStyle name="Titulo 44 2 7 3" xfId="34106" xr:uid="{910DCE93-7871-4AB7-9285-A222D4CF2AEB}"/>
    <cellStyle name="Titulo 44 2 8" xfId="16394" xr:uid="{70C637C0-BCCE-4358-8AF6-0D052AC38047}"/>
    <cellStyle name="Titulo 44 2 8 2" xfId="21152" xr:uid="{65714FF6-F812-41EF-ADBC-D54B1AD47A71}"/>
    <cellStyle name="Titulo 44 2 8 3" xfId="33366" xr:uid="{D283095C-0CCA-4D4E-B853-99A09706FA8D}"/>
    <cellStyle name="Titulo 44 2 9" xfId="17265" xr:uid="{C842803D-E4FF-4741-A191-8837B417F40A}"/>
    <cellStyle name="Titulo 44 2 9 2" xfId="28234" xr:uid="{EDC9F248-0E37-4388-A622-7CDE804D62CF}"/>
    <cellStyle name="Titulo 44 2 9 3" xfId="34234" xr:uid="{42F1A743-7B78-4E8F-A4DE-B00B2549DD90}"/>
    <cellStyle name="Titulo 44 20" xfId="22520" xr:uid="{BCDAB8D9-02CF-479A-B49B-908286ABFCDD}"/>
    <cellStyle name="Titulo 44 21" xfId="25541" xr:uid="{2A7783C3-2F12-4FD4-BC5E-4D2310630E09}"/>
    <cellStyle name="Titulo 44 21 2" xfId="22943" xr:uid="{FEA56678-FD96-4F6A-B73E-86C5927AFC27}"/>
    <cellStyle name="Titulo 44 21 3" xfId="36820" xr:uid="{561FF251-DF8A-4B04-8B98-A95D44C73961}"/>
    <cellStyle name="Titulo 44 22" xfId="24357" xr:uid="{E62758CF-FD9C-4DE2-8417-C6B7048A244F}"/>
    <cellStyle name="Titulo 44 22 2" xfId="25773" xr:uid="{2A8A8D9B-B627-4A74-993F-0C6518D8548E}"/>
    <cellStyle name="Titulo 44 22 2 2" xfId="36959" xr:uid="{08BB71F3-9CEA-4B94-8285-8D938E7AC688}"/>
    <cellStyle name="Titulo 44 23" xfId="23325" xr:uid="{637E9731-95C6-4409-A762-5B75019A869A}"/>
    <cellStyle name="Titulo 44 24" xfId="26311" xr:uid="{B01A827D-DE9E-4B64-BCE2-A71E38EB5821}"/>
    <cellStyle name="Titulo 44 25" xfId="26755" xr:uid="{5CDCF339-E477-43E1-B637-CE4BA2F22223}"/>
    <cellStyle name="Titulo 44 26" xfId="29932" xr:uid="{15FF1343-0B89-4F1D-98A0-15FC7143EAA2}"/>
    <cellStyle name="Titulo 44 3" xfId="13673" xr:uid="{B458A678-4DEA-4007-A13E-D841F47B7D74}"/>
    <cellStyle name="Titulo 44 4" xfId="15947" xr:uid="{2E3733CA-E4D4-4450-B07A-DBDE4470D547}"/>
    <cellStyle name="Titulo 44 4 2" xfId="18618" xr:uid="{7504A2BC-9F9C-4042-9928-3B1D333927BB}"/>
    <cellStyle name="Titulo 44 4 3" xfId="32919" xr:uid="{D4FDD282-5FFB-4627-8380-A89DECE94165}"/>
    <cellStyle name="Titulo 44 5" xfId="16817" xr:uid="{6E5731EF-9369-48C6-96D4-B8CF014F5840}"/>
    <cellStyle name="Titulo 44 5 2" xfId="27786" xr:uid="{4FBE3616-07C2-4F7D-88D7-2AAD9A21A7E1}"/>
    <cellStyle name="Titulo 44 5 3" xfId="33786" xr:uid="{4A888008-7200-4357-B96C-BC219C2C827A}"/>
    <cellStyle name="Titulo 44 6" xfId="16100" xr:uid="{DF5DBE07-2F8E-46B6-9EC4-D90725AD9103}"/>
    <cellStyle name="Titulo 44 6 2" xfId="19919" xr:uid="{8317192B-A12C-4D0D-8585-D3490B6C3AC0}"/>
    <cellStyle name="Titulo 44 6 3" xfId="33072" xr:uid="{48AE0943-B18F-4641-941C-A55ACA0F82AA}"/>
    <cellStyle name="Titulo 44 7" xfId="16983" xr:uid="{8075A22E-01B3-4C2A-9ACF-958227C6E18E}"/>
    <cellStyle name="Titulo 44 7 2" xfId="27952" xr:uid="{B6B94DC6-43FD-46A3-8AFA-BB3BB1D179D4}"/>
    <cellStyle name="Titulo 44 7 3" xfId="33952" xr:uid="{5E87BB23-AF90-4371-BC6C-4A895E56B150}"/>
    <cellStyle name="Titulo 44 8" xfId="16258" xr:uid="{8749E360-A170-4B5A-820C-95861984177B}"/>
    <cellStyle name="Titulo 44 8 2" xfId="18216" xr:uid="{A0DEB213-7480-48B3-9B07-C3FAA79C9EA7}"/>
    <cellStyle name="Titulo 44 8 3" xfId="33230" xr:uid="{2C6CCCFA-4149-4E86-A118-99BC3605A1F1}"/>
    <cellStyle name="Titulo 44 9" xfId="17135" xr:uid="{02512075-A5A9-4328-9734-7152F8BD7C8B}"/>
    <cellStyle name="Titulo 44 9 2" xfId="28104" xr:uid="{EF675B47-7C50-448F-B2B6-D64BC4454326}"/>
    <cellStyle name="Titulo 44 9 3" xfId="34104" xr:uid="{3BF05F8C-AA7B-4C14-A9EF-267E7FFA2B7E}"/>
    <cellStyle name="Titulo 45" xfId="8180" xr:uid="{D8D08EAC-FED6-415E-BAA7-A98221EA8FE5}"/>
    <cellStyle name="Título 45" xfId="6509" xr:uid="{E906EB74-E3D0-4C33-A093-D2C8134F53FC}"/>
    <cellStyle name="Titulo 45 10" xfId="16397" xr:uid="{7647E902-6D4B-4EF3-BC3F-2B703138C9D4}"/>
    <cellStyle name="Titulo 45 10 2" xfId="19642" xr:uid="{52AA9723-1ADE-4678-89FE-8EDE299359D0}"/>
    <cellStyle name="Titulo 45 10 3" xfId="33369" xr:uid="{88ADB6B0-398F-4FF4-B405-BCA0424E032B}"/>
    <cellStyle name="Titulo 45 11" xfId="17267" xr:uid="{C8B9588A-E6DC-485B-A0B5-08EDD8E501A5}"/>
    <cellStyle name="Titulo 45 11 2" xfId="28236" xr:uid="{30D2EA80-6613-407C-B337-3F5F850181C8}"/>
    <cellStyle name="Titulo 45 11 3" xfId="34236" xr:uid="{9FB262FF-9AD7-4377-A97C-11D805B52A75}"/>
    <cellStyle name="Titulo 45 12" xfId="17368" xr:uid="{9C5A055D-4C62-4873-85F1-E45030BBC6C4}"/>
    <cellStyle name="Titulo 45 12 2" xfId="28337" xr:uid="{90C376CD-4DE8-441C-8CD4-4AF0E491A9D2}"/>
    <cellStyle name="Titulo 45 12 3" xfId="34337" xr:uid="{6C6CABCD-EEFD-43F0-B2EF-11E70D2D3382}"/>
    <cellStyle name="Titulo 45 13" xfId="17452" xr:uid="{9B83DC13-D331-4511-A3A5-41FC9E330AE2}"/>
    <cellStyle name="Titulo 45 13 2" xfId="28421" xr:uid="{E653C77E-FDAD-4DB6-9453-18B1B69CCF76}"/>
    <cellStyle name="Titulo 45 13 3" xfId="34421" xr:uid="{34333F7C-CA60-4630-ACA6-E1372847C8DA}"/>
    <cellStyle name="Titulo 45 14" xfId="17542" xr:uid="{86B8BFC7-9D52-4E1E-9269-9DBB758846E3}"/>
    <cellStyle name="Titulo 45 14 2" xfId="28511" xr:uid="{B40B946D-C815-484A-B8AC-97EF1E01866D}"/>
    <cellStyle name="Titulo 45 14 3" xfId="34511" xr:uid="{72533323-C75E-45E4-9AA1-378F09B5E92A}"/>
    <cellStyle name="Titulo 45 15" xfId="17603" xr:uid="{16CBBE75-E2E6-4CC5-BE40-2526DB083B8C}"/>
    <cellStyle name="Titulo 45 15 2" xfId="28572" xr:uid="{B0C897F7-B22B-4EBB-B295-F4C47908B3FA}"/>
    <cellStyle name="Titulo 45 15 3" xfId="34572" xr:uid="{F060530F-F2F9-4C2F-A373-29D93C0F4FEB}"/>
    <cellStyle name="Titulo 45 16" xfId="18130" xr:uid="{4C30EC39-7714-4321-B127-44EE62B56B51}"/>
    <cellStyle name="Titulo 45 16 2" xfId="29048" xr:uid="{D2FDCB63-1F86-4E61-9659-DB6C649976A4}"/>
    <cellStyle name="Titulo 45 16 3" xfId="35053" xr:uid="{F1D1A947-376E-461F-B59E-2A5F1E41B6FA}"/>
    <cellStyle name="Titulo 45 17" xfId="17739" xr:uid="{62A917C9-7417-43CD-857D-B9E76C10BEC2}"/>
    <cellStyle name="Titulo 45 17 2" xfId="28708" xr:uid="{9F837E16-B4A9-47E1-8C94-933FC1920006}"/>
    <cellStyle name="Titulo 45 17 3" xfId="34708" xr:uid="{DFE8D83E-7EC1-4AAB-BA68-B4EA2F3E057A}"/>
    <cellStyle name="Titulo 45 18" xfId="22370" xr:uid="{CEB39C41-6934-486F-BE52-25E1B314900B}"/>
    <cellStyle name="Titulo 45 19" xfId="23214" xr:uid="{72CFD104-3A42-4037-857A-34D3BDFC7207}"/>
    <cellStyle name="Titulo 45 2" xfId="9344" xr:uid="{41D86196-3BFA-43DF-A502-EC536E0A36B4}"/>
    <cellStyle name="Título 45 2" xfId="13676" xr:uid="{84480613-6014-4794-AFD7-7B39676A59A7}"/>
    <cellStyle name="Titulo 45 2 10" xfId="17369" xr:uid="{A6D25FE1-6743-4603-8653-52F2DCD00D1A}"/>
    <cellStyle name="Titulo 45 2 10 2" xfId="28338" xr:uid="{6A319113-4546-4455-95A9-4BA9C55B40AB}"/>
    <cellStyle name="Titulo 45 2 10 3" xfId="34338" xr:uid="{E6511E8A-9676-461E-88A8-54A29AA65B73}"/>
    <cellStyle name="Titulo 45 2 11" xfId="17453" xr:uid="{C3B9E379-4E76-4071-A645-FC6EF1A8EED3}"/>
    <cellStyle name="Titulo 45 2 11 2" xfId="28422" xr:uid="{65822F70-09BB-4BE2-921E-8D8ADB8F5503}"/>
    <cellStyle name="Titulo 45 2 11 3" xfId="34422" xr:uid="{849D2EF4-5947-4D7B-A3DE-932B1919681F}"/>
    <cellStyle name="Titulo 45 2 12" xfId="17543" xr:uid="{F1CE96ED-567C-4D38-9DF7-5F22DA7249B1}"/>
    <cellStyle name="Titulo 45 2 12 2" xfId="28512" xr:uid="{A237E5A3-7B2C-4972-849A-036F7F6A0DF8}"/>
    <cellStyle name="Titulo 45 2 12 3" xfId="34512" xr:uid="{63BB0095-0CAD-42ED-AD1F-841A98C2CFC4}"/>
    <cellStyle name="Titulo 45 2 13" xfId="17604" xr:uid="{5A7806B6-3E15-443A-ADB2-A667C847876B}"/>
    <cellStyle name="Titulo 45 2 13 2" xfId="28573" xr:uid="{A95CE0D7-7FB8-4232-8FC3-8EC4C4E772A5}"/>
    <cellStyle name="Titulo 45 2 13 3" xfId="34573" xr:uid="{EEF58FA4-0B61-4C21-8078-9A4AB7A24E60}"/>
    <cellStyle name="Titulo 45 2 14" xfId="18131" xr:uid="{A7529005-A4CB-4CE1-94D9-55EE0101487E}"/>
    <cellStyle name="Titulo 45 2 14 2" xfId="29049" xr:uid="{726A6CF4-B728-4433-A3EB-3C53389A7844}"/>
    <cellStyle name="Titulo 45 2 14 3" xfId="35054" xr:uid="{F7EB5BCA-FE5C-450F-A761-5E11D98A0FE8}"/>
    <cellStyle name="Titulo 45 2 15" xfId="17738" xr:uid="{FFBB8C43-45AD-4CCA-AAD9-EDB5B9BAE5AB}"/>
    <cellStyle name="Titulo 45 2 15 2" xfId="28707" xr:uid="{78B9DAC8-09F7-4F85-8F1D-1C85BA2A4682}"/>
    <cellStyle name="Titulo 45 2 15 3" xfId="34707" xr:uid="{863528BF-2A35-4000-A799-1126259BB94E}"/>
    <cellStyle name="Titulo 45 2 16" xfId="27226" xr:uid="{E2932D33-EC18-49A7-950D-1CF651AF02C5}"/>
    <cellStyle name="Titulo 45 2 16 2" xfId="37941" xr:uid="{A35982DF-1E5D-4EAD-B0EF-96E26A216ECA}"/>
    <cellStyle name="Titulo 45 2 2" xfId="15954" xr:uid="{0D22C32F-FCB2-4742-B24B-4E846510D859}"/>
    <cellStyle name="Titulo 45 2 2 2" xfId="21014" xr:uid="{BDF7837B-2DD3-461A-BD08-7F61D164646C}"/>
    <cellStyle name="Titulo 45 2 2 3" xfId="32926" xr:uid="{E05E4041-AECA-4DCE-AAAE-2D62B78E50E3}"/>
    <cellStyle name="Titulo 45 2 3" xfId="16823" xr:uid="{7BAD96DA-8441-4557-8C43-375474886FE0}"/>
    <cellStyle name="Titulo 45 2 3 2" xfId="27792" xr:uid="{87151339-21DB-4A0A-9912-D572B3926E95}"/>
    <cellStyle name="Titulo 45 2 3 3" xfId="33792" xr:uid="{A9DC28BA-ABFE-4F54-93C6-A967EBE7880E}"/>
    <cellStyle name="Titulo 45 2 4" xfId="16107" xr:uid="{468A805E-EBE6-47EA-BD33-6C8732E0DDF9}"/>
    <cellStyle name="Titulo 45 2 4 2" xfId="19920" xr:uid="{1DC67859-DFCC-4684-8818-57B1917DF2E2}"/>
    <cellStyle name="Titulo 45 2 4 3" xfId="33079" xr:uid="{A0EA0E1B-1372-46EE-8937-AD26F2F41AAA}"/>
    <cellStyle name="Titulo 45 2 5" xfId="16989" xr:uid="{39C6A7EE-955A-430A-B79B-08B92D2BCA05}"/>
    <cellStyle name="Titulo 45 2 5 2" xfId="27958" xr:uid="{067B506B-E889-45C1-BB45-DB8CBAD53B3C}"/>
    <cellStyle name="Titulo 45 2 5 3" xfId="33958" xr:uid="{D0F3D1C6-B4A4-4C02-978F-F76C9F8B26F0}"/>
    <cellStyle name="Titulo 45 2 6" xfId="16263" xr:uid="{DD271787-917E-4C68-B6A5-CBC21809FDDE}"/>
    <cellStyle name="Titulo 45 2 6 2" xfId="18861" xr:uid="{F8CCE7E2-3D16-4322-8944-AD438B05532A}"/>
    <cellStyle name="Titulo 45 2 6 3" xfId="33235" xr:uid="{6B24CE7D-9C8B-40B7-B2A0-FCDB67974F63}"/>
    <cellStyle name="Titulo 45 2 7" xfId="17140" xr:uid="{A283F2A7-ADA2-4C94-AD34-28F7BA921045}"/>
    <cellStyle name="Titulo 45 2 7 2" xfId="28109" xr:uid="{1A2995FE-E245-4331-B580-D953EB406F0C}"/>
    <cellStyle name="Titulo 45 2 7 3" xfId="34109" xr:uid="{00672CD2-8929-40DA-9F92-C1D3813DB479}"/>
    <cellStyle name="Titulo 45 2 8" xfId="16400" xr:uid="{7B86358C-86AE-4724-BD12-E1B4B7E72159}"/>
    <cellStyle name="Titulo 45 2 8 2" xfId="20959" xr:uid="{8DB041F3-946D-44CF-AF2F-0B7D1EC546AC}"/>
    <cellStyle name="Titulo 45 2 8 3" xfId="33372" xr:uid="{3C045CEF-C8B6-4DE0-81FB-A87DD9E04F2C}"/>
    <cellStyle name="Titulo 45 2 9" xfId="17268" xr:uid="{DA9D2E48-E54A-4A3A-92BF-BD16EE1336A7}"/>
    <cellStyle name="Titulo 45 2 9 2" xfId="28237" xr:uid="{FCB18D34-16D1-4D13-8CB9-64D65372A102}"/>
    <cellStyle name="Titulo 45 2 9 3" xfId="34237" xr:uid="{E07D1078-5EFC-4A0E-8316-79F4D5ED15E9}"/>
    <cellStyle name="Titulo 45 20" xfId="22521" xr:uid="{24246D20-D508-4BAF-B89F-31993701DA9C}"/>
    <cellStyle name="Titulo 45 21" xfId="25568" xr:uid="{0AFA1576-9C6F-4E98-B965-A4C965DB33AE}"/>
    <cellStyle name="Titulo 45 21 2" xfId="26269" xr:uid="{8E5884F3-C6BF-4F51-8B45-0784D45B7DBD}"/>
    <cellStyle name="Titulo 45 21 3" xfId="36840" xr:uid="{79D89A6E-81B7-410F-984B-239B69F3849E}"/>
    <cellStyle name="Titulo 45 22" xfId="23714" xr:uid="{3B4D6BAA-B616-495D-98E1-711A0CC3C660}"/>
    <cellStyle name="Titulo 45 22 2" xfId="26512" xr:uid="{DE7BB768-74FC-4D20-A697-8CED943B6A04}"/>
    <cellStyle name="Titulo 45 22 2 2" xfId="37464" xr:uid="{3CF7D6A7-703B-4F83-8FE5-16AD2FB9628B}"/>
    <cellStyle name="Titulo 45 23" xfId="23322" xr:uid="{0188D212-AE76-4D7A-8890-911571C7AC60}"/>
    <cellStyle name="Titulo 45 24" xfId="18412" xr:uid="{9E9DFD96-AC0A-40B4-95D0-1EA46DE08D4A}"/>
    <cellStyle name="Titulo 45 25" xfId="18311" xr:uid="{69BFD68E-6234-4D09-81C6-4F2B05B621F5}"/>
    <cellStyle name="Titulo 45 26" xfId="29949" xr:uid="{05899920-BA92-4E54-BC0C-EE6138922551}"/>
    <cellStyle name="Titulo 45 3" xfId="13675" xr:uid="{C1D7B999-1A01-42EF-8289-9AD1780FF76A}"/>
    <cellStyle name="Titulo 45 4" xfId="15952" xr:uid="{D1354B94-73E9-4FC9-90CF-E59992A267DF}"/>
    <cellStyle name="Titulo 45 4 2" xfId="22549" xr:uid="{2D07112F-7726-403C-8E58-267B1CB2CCA2}"/>
    <cellStyle name="Titulo 45 4 3" xfId="32924" xr:uid="{AA600FFB-D27F-4950-A7DA-963CFEF262A2}"/>
    <cellStyle name="Titulo 45 5" xfId="16821" xr:uid="{CD645270-AA96-4EA6-AEB4-14C56FB1F825}"/>
    <cellStyle name="Titulo 45 5 2" xfId="27790" xr:uid="{783F00FA-82F7-4B13-AC9A-CEBF82E1873C}"/>
    <cellStyle name="Titulo 45 5 3" xfId="33790" xr:uid="{78E3A936-0FD7-40F9-9E49-67E81D2B97D5}"/>
    <cellStyle name="Titulo 45 6" xfId="16105" xr:uid="{9BF3BEB9-AFBE-4999-BA3B-B6999B5F4F8B}"/>
    <cellStyle name="Titulo 45 6 2" xfId="18933" xr:uid="{F70669EA-5BB6-45CE-86E7-C3E70E89B725}"/>
    <cellStyle name="Titulo 45 6 3" xfId="33077" xr:uid="{CDBEA276-0402-4B2B-A51E-B45AEDA81AAC}"/>
    <cellStyle name="Titulo 45 7" xfId="16987" xr:uid="{C5011F97-18FE-4CBE-AE3F-49EBBE660AF5}"/>
    <cellStyle name="Titulo 45 7 2" xfId="27956" xr:uid="{6CF2ACE5-BB2B-4152-9608-3FA3FA818DDA}"/>
    <cellStyle name="Titulo 45 7 3" xfId="33956" xr:uid="{251FC889-26F6-4FD3-8C62-41F320A4F2EA}"/>
    <cellStyle name="Titulo 45 8" xfId="16261" xr:uid="{8275A66C-8009-48D5-9608-151FF721BA88}"/>
    <cellStyle name="Titulo 45 8 2" xfId="22602" xr:uid="{DA798653-1B2A-4834-85B5-EE9F0665CF86}"/>
    <cellStyle name="Titulo 45 8 3" xfId="33233" xr:uid="{FF990633-ED57-48BF-890D-55177DF6CBDA}"/>
    <cellStyle name="Titulo 45 9" xfId="17139" xr:uid="{45979020-1A0A-487B-AD89-329E4D1DDF75}"/>
    <cellStyle name="Titulo 45 9 2" xfId="28108" xr:uid="{45BD5E61-6259-443C-AD5D-DAAC18C35BF3}"/>
    <cellStyle name="Titulo 45 9 3" xfId="34108" xr:uid="{77D901E0-C185-4F6E-B99C-41983E72D116}"/>
    <cellStyle name="Titulo 46" xfId="8109" xr:uid="{08BAA15F-C141-45EC-A531-18D1B628C3CC}"/>
    <cellStyle name="Título 46" xfId="6510" xr:uid="{9B625873-0B87-484F-8055-A72D9E1D0DCF}"/>
    <cellStyle name="Titulo 46 10" xfId="16402" xr:uid="{902CEC32-7689-4059-9549-D13DBD9F8268}"/>
    <cellStyle name="Titulo 46 10 2" xfId="21151" xr:uid="{DC03BB3F-918C-4D00-BE48-0646F7DBF508}"/>
    <cellStyle name="Titulo 46 10 3" xfId="33374" xr:uid="{3399A818-CECD-4EC5-8D34-511D15692BD3}"/>
    <cellStyle name="Titulo 46 11" xfId="17270" xr:uid="{0A489B49-1A1A-40B3-9489-C8223F196E7F}"/>
    <cellStyle name="Titulo 46 11 2" xfId="28239" xr:uid="{2ADB904D-035A-4B99-8305-7A822B73DFDA}"/>
    <cellStyle name="Titulo 46 11 3" xfId="34239" xr:uid="{160F9BC6-07B6-470C-9EA9-DB22C49A9930}"/>
    <cellStyle name="Titulo 46 12" xfId="17370" xr:uid="{10EF8DFD-362C-4AAF-A381-875C357457E3}"/>
    <cellStyle name="Titulo 46 12 2" xfId="28339" xr:uid="{5B48D88D-BC28-45F8-9434-9EE8EA985F61}"/>
    <cellStyle name="Titulo 46 12 3" xfId="34339" xr:uid="{CCD4304E-A533-4417-B54A-CD6B70BA7560}"/>
    <cellStyle name="Titulo 46 13" xfId="17454" xr:uid="{9C0F7BE5-276E-4872-9933-3C8C1119D73E}"/>
    <cellStyle name="Titulo 46 13 2" xfId="28423" xr:uid="{25D74D8F-F475-444F-8E9B-6C2D72B9FFF5}"/>
    <cellStyle name="Titulo 46 13 3" xfId="34423" xr:uid="{9F38F60E-E04A-459A-A0EF-246DE22779F5}"/>
    <cellStyle name="Titulo 46 14" xfId="17544" xr:uid="{FD6E8024-46B1-4C76-A2BE-5B6621165038}"/>
    <cellStyle name="Titulo 46 14 2" xfId="28513" xr:uid="{F100BFC5-D270-4AC5-ADF2-57C34C1107B0}"/>
    <cellStyle name="Titulo 46 14 3" xfId="34513" xr:uid="{E1EEA030-0DDA-4E89-8562-F637E59AC9FA}"/>
    <cellStyle name="Titulo 46 15" xfId="17605" xr:uid="{BCBCDC8F-6942-4F22-B9E9-D8CD56F78BC6}"/>
    <cellStyle name="Titulo 46 15 2" xfId="28574" xr:uid="{AA4A2FEE-DE6F-435C-9668-99E618CBFE9E}"/>
    <cellStyle name="Titulo 46 15 3" xfId="34574" xr:uid="{83A6D794-BA68-4A2F-A02C-30591E873853}"/>
    <cellStyle name="Titulo 46 16" xfId="18132" xr:uid="{2296FF21-126D-4E1A-833C-7D8F4C2E6092}"/>
    <cellStyle name="Titulo 46 16 2" xfId="29050" xr:uid="{84F4E71A-00F1-4417-AF63-491F324F2286}"/>
    <cellStyle name="Titulo 46 16 3" xfId="35055" xr:uid="{9E335B70-74CA-4E64-B2F2-C80E90175940}"/>
    <cellStyle name="Titulo 46 17" xfId="17737" xr:uid="{CFC55A17-910B-410C-B9ED-E85DFF8834A9}"/>
    <cellStyle name="Titulo 46 17 2" xfId="28706" xr:uid="{5224597F-BE72-47B3-BC97-4B6A0388B57F}"/>
    <cellStyle name="Titulo 46 17 3" xfId="34706" xr:uid="{6C4349FB-D583-4818-B7DE-DE4B2DE030EA}"/>
    <cellStyle name="Titulo 46 18" xfId="22372" xr:uid="{FB227FBE-7147-404A-80D1-575A38FAB925}"/>
    <cellStyle name="Titulo 46 19" xfId="23215" xr:uid="{A0631D94-818E-402A-B5B4-B5F07628A495}"/>
    <cellStyle name="Titulo 46 2" xfId="9125" xr:uid="{C2C92A6E-1330-4BFE-9E7F-E8D84B2C7C8E}"/>
    <cellStyle name="Título 46 2" xfId="13678" xr:uid="{8B30C474-40AB-4786-B146-8C8BB61FB2C9}"/>
    <cellStyle name="Titulo 46 2 10" xfId="17372" xr:uid="{0F519DB0-651D-422A-B1EB-9429CA4BBB1F}"/>
    <cellStyle name="Titulo 46 2 10 2" xfId="28341" xr:uid="{52106B34-A38F-47F5-8C96-8AE8EC8CBE21}"/>
    <cellStyle name="Titulo 46 2 10 3" xfId="34341" xr:uid="{A95AB3BE-2218-4D67-9A5E-3E75B1352FA5}"/>
    <cellStyle name="Titulo 46 2 11" xfId="17457" xr:uid="{2E179EAB-3731-426E-9234-3CA609AEA49F}"/>
    <cellStyle name="Titulo 46 2 11 2" xfId="28426" xr:uid="{0DBBAB14-D49E-404A-9EAA-CED75D67921F}"/>
    <cellStyle name="Titulo 46 2 11 3" xfId="34426" xr:uid="{377122AD-CA5E-4410-A0E9-4A419390D189}"/>
    <cellStyle name="Titulo 46 2 12" xfId="17545" xr:uid="{E077B3BD-99C6-4887-AF22-CE00C8D2FA23}"/>
    <cellStyle name="Titulo 46 2 12 2" xfId="28514" xr:uid="{CA3DF4B6-E2FE-4C12-8FC7-55058CF6490E}"/>
    <cellStyle name="Titulo 46 2 12 3" xfId="34514" xr:uid="{8F1A752E-EB99-4A72-8DC5-06DD5D155BBC}"/>
    <cellStyle name="Titulo 46 2 13" xfId="17606" xr:uid="{61A03EC0-BD82-46F1-B720-C4AEAC6D9F89}"/>
    <cellStyle name="Titulo 46 2 13 2" xfId="28575" xr:uid="{61847255-4FE5-41CE-9989-BCF3B1FC2637}"/>
    <cellStyle name="Titulo 46 2 13 3" xfId="34575" xr:uid="{1C50CB34-9C67-493A-B0C6-B8A3F5C933A2}"/>
    <cellStyle name="Titulo 46 2 14" xfId="18133" xr:uid="{771CDA6F-6906-412B-B651-CA7D8C6FD124}"/>
    <cellStyle name="Titulo 46 2 14 2" xfId="29051" xr:uid="{0C340C70-4D17-45C0-A2F9-2403C1612D87}"/>
    <cellStyle name="Titulo 46 2 14 3" xfId="35056" xr:uid="{547B56E6-C21D-46D3-8757-541BB4F52BCA}"/>
    <cellStyle name="Titulo 46 2 15" xfId="17736" xr:uid="{6B156BCA-68E7-4CFF-BE55-9A1DD23025EF}"/>
    <cellStyle name="Titulo 46 2 15 2" xfId="28705" xr:uid="{7DC9ECB3-E381-425F-BA2C-B5A0A7AF8FDB}"/>
    <cellStyle name="Titulo 46 2 15 3" xfId="34705" xr:uid="{62A4CA21-537A-4D56-AD5F-21685AFC6B60}"/>
    <cellStyle name="Titulo 46 2 16" xfId="26436" xr:uid="{0423A6AD-94B6-4BEF-BD18-FE18A25CCC2D}"/>
    <cellStyle name="Titulo 46 2 16 2" xfId="37403" xr:uid="{390113EF-15C7-4A93-93B6-747AC2CF4CA5}"/>
    <cellStyle name="Titulo 46 2 2" xfId="15958" xr:uid="{63C85F88-1D22-4453-A59F-0E3EF68E3AFA}"/>
    <cellStyle name="Titulo 46 2 2 2" xfId="18199" xr:uid="{72B16732-B34F-4340-A8FE-80275CCF9DD9}"/>
    <cellStyle name="Titulo 46 2 2 3" xfId="32930" xr:uid="{FB562E30-C87F-443F-82FC-EF2507AD8310}"/>
    <cellStyle name="Titulo 46 2 3" xfId="16828" xr:uid="{D22D5FB5-6D9A-49E7-A61B-909A61A5B2F6}"/>
    <cellStyle name="Titulo 46 2 3 2" xfId="27797" xr:uid="{A2D5BF8E-A5AB-478E-8702-636CA9EB331C}"/>
    <cellStyle name="Titulo 46 2 3 3" xfId="33797" xr:uid="{54161EFB-ED52-41F4-A6A9-ECE5F70C7802}"/>
    <cellStyle name="Titulo 46 2 4" xfId="16113" xr:uid="{D014EA5F-C0DE-4BC8-9BE3-233297EE12C9}"/>
    <cellStyle name="Titulo 46 2 4 2" xfId="20732" xr:uid="{16C250CB-8275-42EA-9C30-DF9937264BA7}"/>
    <cellStyle name="Titulo 46 2 4 3" xfId="33085" xr:uid="{572F9721-D705-479A-A90B-E514D195255F}"/>
    <cellStyle name="Titulo 46 2 5" xfId="16993" xr:uid="{E8D5621E-3632-42CF-8DE5-3E7C9B27331F}"/>
    <cellStyle name="Titulo 46 2 5 2" xfId="27962" xr:uid="{34962D9C-984F-432A-B613-B2FFDDE2A5E4}"/>
    <cellStyle name="Titulo 46 2 5 3" xfId="33962" xr:uid="{54FCDAE6-B144-4A23-BE46-32A2C2334600}"/>
    <cellStyle name="Titulo 46 2 6" xfId="16267" xr:uid="{F7778773-2979-4703-BD79-0F58F7F60E89}"/>
    <cellStyle name="Titulo 46 2 6 2" xfId="21251" xr:uid="{95EC58E4-5BAC-44E2-8818-AB25B9C0FB84}"/>
    <cellStyle name="Titulo 46 2 6 3" xfId="33239" xr:uid="{A12CB5BE-FD80-4339-B8C9-94F7D24D939C}"/>
    <cellStyle name="Titulo 46 2 7" xfId="17144" xr:uid="{0BD6FF65-A01A-45CD-A97A-02677CD553C8}"/>
    <cellStyle name="Titulo 46 2 7 2" xfId="28113" xr:uid="{9B0CFBAF-5995-4959-BEA7-F30EBC552B29}"/>
    <cellStyle name="Titulo 46 2 7 3" xfId="34113" xr:uid="{0C502294-D837-4503-AD89-B7224242E1B8}"/>
    <cellStyle name="Titulo 46 2 8" xfId="16403" xr:uid="{68DEE107-B1E8-4A01-9E04-9BA447A4205E}"/>
    <cellStyle name="Titulo 46 2 8 2" xfId="18661" xr:uid="{CE3F657C-60D5-4CE3-8C87-297AA3543106}"/>
    <cellStyle name="Titulo 46 2 8 3" xfId="33375" xr:uid="{2FDC20E5-52AB-41F5-A8DD-9A9704CA3E61}"/>
    <cellStyle name="Titulo 46 2 9" xfId="17271" xr:uid="{A4E24857-9C50-40D7-9474-E809A9677918}"/>
    <cellStyle name="Titulo 46 2 9 2" xfId="28240" xr:uid="{CB728CA9-CE8D-41A7-89B7-E72AE20B5E64}"/>
    <cellStyle name="Titulo 46 2 9 3" xfId="34240" xr:uid="{AFDA1ED9-4044-4BBC-AFC0-B9CC8289686D}"/>
    <cellStyle name="Titulo 46 20" xfId="22518" xr:uid="{D9E741C7-AE97-4D7E-95F9-CCC0B86560D5}"/>
    <cellStyle name="Titulo 46 21" xfId="25520" xr:uid="{CC4A7BD1-4120-47B3-B800-A7715DA8A7DC}"/>
    <cellStyle name="Titulo 46 21 2" xfId="26279" xr:uid="{AD1D9CD9-95F4-43DF-9A83-BB90D94DFD0B}"/>
    <cellStyle name="Titulo 46 21 3" xfId="36805" xr:uid="{27D40A72-3E94-4F5F-851A-A45D60E7EF4D}"/>
    <cellStyle name="Titulo 46 22" xfId="24366" xr:uid="{379D38B6-3F3E-44A3-92F3-B55B93077994}"/>
    <cellStyle name="Titulo 46 22 2" xfId="21307" xr:uid="{639B90B7-A966-463E-9023-41B0218859E4}"/>
    <cellStyle name="Titulo 46 22 2 2" xfId="36049" xr:uid="{C7585443-FFD3-4341-8065-5F3A10BFDE2B}"/>
    <cellStyle name="Titulo 46 23" xfId="19491" xr:uid="{45FF5EF0-29A7-4453-BA8A-B14E08FFC32D}"/>
    <cellStyle name="Titulo 46 24" xfId="19960" xr:uid="{12C82012-8BA0-4073-898F-10757217D664}"/>
    <cellStyle name="Titulo 46 25" xfId="26756" xr:uid="{9878AF02-E248-48A0-894A-360BFF1FB759}"/>
    <cellStyle name="Titulo 46 26" xfId="29923" xr:uid="{1C0D3038-9B63-4626-82A4-9D16708F4EA2}"/>
    <cellStyle name="Titulo 46 3" xfId="13677" xr:uid="{B07EA39D-ABE1-42E6-8169-F54902ADB5C6}"/>
    <cellStyle name="Titulo 46 4" xfId="15956" xr:uid="{8CFDFEB2-DFA3-46BE-9EC3-97E1FDA3A67A}"/>
    <cellStyle name="Titulo 46 4 2" xfId="21889" xr:uid="{A2A2583A-5CB1-4A58-BEC8-3449E547260D}"/>
    <cellStyle name="Titulo 46 4 3" xfId="32928" xr:uid="{EB49F086-0945-42CF-BA09-EEB7526E1924}"/>
    <cellStyle name="Titulo 46 5" xfId="16826" xr:uid="{1B0B9F34-78EC-46D6-A5B9-5EEBABB9E510}"/>
    <cellStyle name="Titulo 46 5 2" xfId="27795" xr:uid="{3C22382F-202B-444D-ABDA-98A740145B58}"/>
    <cellStyle name="Titulo 46 5 3" xfId="33795" xr:uid="{E8C022CA-7291-4A35-855C-A26DDA736B71}"/>
    <cellStyle name="Titulo 46 6" xfId="16110" xr:uid="{4EEC5E71-ED17-485B-944A-64103869F132}"/>
    <cellStyle name="Titulo 46 6 2" xfId="19442" xr:uid="{3AC0DB09-B352-4C95-A074-5A4AA334FB8D}"/>
    <cellStyle name="Titulo 46 6 3" xfId="33082" xr:uid="{D5B1E43A-1DEE-49CD-84F0-288CA0FC3676}"/>
    <cellStyle name="Titulo 46 7" xfId="16991" xr:uid="{E73C0F4D-F249-4CFB-AD4B-C35191542B42}"/>
    <cellStyle name="Titulo 46 7 2" xfId="27960" xr:uid="{1FF2AB93-4942-4D4A-9F84-55AD5FD44B6C}"/>
    <cellStyle name="Titulo 46 7 3" xfId="33960" xr:uid="{D76334AA-1ED1-49BF-84EC-BA19A23756F2}"/>
    <cellStyle name="Titulo 46 8" xfId="16265" xr:uid="{395F7296-FE73-430A-9E08-D385C904D54D}"/>
    <cellStyle name="Titulo 46 8 2" xfId="19102" xr:uid="{317B8434-F5B1-412B-951B-71FF5FB7B2D8}"/>
    <cellStyle name="Titulo 46 8 3" xfId="33237" xr:uid="{6CAC4E72-F949-45CB-A059-319D86756D66}"/>
    <cellStyle name="Titulo 46 9" xfId="17142" xr:uid="{B4C92C8D-3B65-44A0-9371-6214A6E5B129}"/>
    <cellStyle name="Titulo 46 9 2" xfId="28111" xr:uid="{317A3DF4-A362-4092-805C-3BA153243380}"/>
    <cellStyle name="Titulo 46 9 3" xfId="34111" xr:uid="{5D5B247A-A572-48CA-9981-9744F9E8AF50}"/>
    <cellStyle name="Titulo 47" xfId="8181" xr:uid="{01FBD868-0126-4407-B081-C4F3EA11F42B}"/>
    <cellStyle name="Título 47" xfId="6511" xr:uid="{046A9285-AC78-4B75-82F4-0A2951A9D0C1}"/>
    <cellStyle name="Titulo 47 10" xfId="16406" xr:uid="{CC90105C-46F3-4B28-89AF-51FBB72CC5FE}"/>
    <cellStyle name="Titulo 47 10 2" xfId="20070" xr:uid="{758F29BF-F8C4-4A02-A6E1-D9A0CE6B1114}"/>
    <cellStyle name="Titulo 47 10 3" xfId="33378" xr:uid="{B544B26A-514A-4491-AEB7-62B381CEFC11}"/>
    <cellStyle name="Titulo 47 11" xfId="17273" xr:uid="{EBEFE043-4CB8-45FF-87C5-BDDADC37FD2C}"/>
    <cellStyle name="Titulo 47 11 2" xfId="28242" xr:uid="{D4953DF3-8938-4782-80CB-B2EA8E712DAB}"/>
    <cellStyle name="Titulo 47 11 3" xfId="34242" xr:uid="{2F1B0A64-5C4C-41EA-93C1-88D2BA01F07E}"/>
    <cellStyle name="Titulo 47 12" xfId="17374" xr:uid="{CC05E641-0026-4626-AC8B-F576048F5968}"/>
    <cellStyle name="Titulo 47 12 2" xfId="28343" xr:uid="{19306DF8-1A0F-46E5-AF7D-FB5DF092EEF0}"/>
    <cellStyle name="Titulo 47 12 3" xfId="34343" xr:uid="{71729017-584E-4C5E-8014-4A352C69D49F}"/>
    <cellStyle name="Titulo 47 13" xfId="17459" xr:uid="{3A53DA04-6776-4FFB-93A8-691AF5B6B01C}"/>
    <cellStyle name="Titulo 47 13 2" xfId="28428" xr:uid="{99F063A0-FF00-4BD8-BAA3-598C56FB2A7F}"/>
    <cellStyle name="Titulo 47 13 3" xfId="34428" xr:uid="{02F97E05-C775-43D7-8254-617FD7409F29}"/>
    <cellStyle name="Titulo 47 14" xfId="17546" xr:uid="{CD401F1A-F580-48EA-91B5-9FF140FB1D9F}"/>
    <cellStyle name="Titulo 47 14 2" xfId="28515" xr:uid="{B3DF4FF8-55B3-4FAC-90C9-36F383CD8C89}"/>
    <cellStyle name="Titulo 47 14 3" xfId="34515" xr:uid="{DDB727DF-3579-4D8C-B49D-9169463113AC}"/>
    <cellStyle name="Titulo 47 15" xfId="17607" xr:uid="{21483637-897A-437F-AD89-57CD674EE177}"/>
    <cellStyle name="Titulo 47 15 2" xfId="28576" xr:uid="{D1565F4E-E63C-4066-9BF4-CE3CE15E0A2E}"/>
    <cellStyle name="Titulo 47 15 3" xfId="34576" xr:uid="{C041A0AD-64CA-4F62-91BF-0F802D3932DB}"/>
    <cellStyle name="Titulo 47 16" xfId="18134" xr:uid="{F500B083-C0A4-42C4-B2AD-0610A9FD3385}"/>
    <cellStyle name="Titulo 47 16 2" xfId="29052" xr:uid="{67A3BE3C-561C-4771-9AB7-C20FBE3378BB}"/>
    <cellStyle name="Titulo 47 16 3" xfId="35057" xr:uid="{C97B1FE1-6B75-40D7-BF45-B7431D5BC17E}"/>
    <cellStyle name="Titulo 47 17" xfId="17735" xr:uid="{46FF830A-7FD5-46A5-939D-4A2C9F4B1D67}"/>
    <cellStyle name="Titulo 47 17 2" xfId="28704" xr:uid="{EE972F6B-1DDA-4A91-A796-FAA6BF8D31A0}"/>
    <cellStyle name="Titulo 47 17 3" xfId="34704" xr:uid="{309E750E-D2B9-4A71-936E-03380808D6B1}"/>
    <cellStyle name="Titulo 47 18" xfId="22374" xr:uid="{9816B25E-4A20-45C3-AC7A-F75F1A1EE813}"/>
    <cellStyle name="Titulo 47 19" xfId="23216" xr:uid="{E1896881-2AD1-4591-B26C-F44468F284A8}"/>
    <cellStyle name="Titulo 47 2" xfId="9345" xr:uid="{49EFFA15-F4AC-4F76-AE56-C164D02A34E2}"/>
    <cellStyle name="Título 47 2" xfId="13680" xr:uid="{462A63F2-9DB3-4FD0-9E23-6B36BADB3714}"/>
    <cellStyle name="Titulo 47 2 10" xfId="17375" xr:uid="{D130D4F1-67E6-4C5B-B480-C041D2BF13CF}"/>
    <cellStyle name="Titulo 47 2 10 2" xfId="28344" xr:uid="{9FC9C14F-CF62-49AA-99C2-EB9D5D84C2C7}"/>
    <cellStyle name="Titulo 47 2 10 3" xfId="34344" xr:uid="{D0107171-B305-47F8-A1FF-7262E7A53941}"/>
    <cellStyle name="Titulo 47 2 11" xfId="17460" xr:uid="{DC35F630-608E-4D8E-8521-0C9606A10F38}"/>
    <cellStyle name="Titulo 47 2 11 2" xfId="28429" xr:uid="{BD8A0A07-A538-4E51-B66C-DED4DB90714C}"/>
    <cellStyle name="Titulo 47 2 11 3" xfId="34429" xr:uid="{D0CACEFB-F1B3-4F6A-AE5B-53E60C549BAC}"/>
    <cellStyle name="Titulo 47 2 12" xfId="17547" xr:uid="{F917E554-B09B-49F3-917B-F6672E4D16F7}"/>
    <cellStyle name="Titulo 47 2 12 2" xfId="28516" xr:uid="{BB339505-70C5-41B2-B55F-809C3F3B679A}"/>
    <cellStyle name="Titulo 47 2 12 3" xfId="34516" xr:uid="{370E8D1C-D2EC-4B39-90ED-0FA279D94B2A}"/>
    <cellStyle name="Titulo 47 2 13" xfId="17608" xr:uid="{18CBD329-5C02-4D5E-82AF-94191C4606DC}"/>
    <cellStyle name="Titulo 47 2 13 2" xfId="28577" xr:uid="{A33D3CC9-F835-475B-93E9-CED8D12D4B34}"/>
    <cellStyle name="Titulo 47 2 13 3" xfId="34577" xr:uid="{8392A5E1-D36D-48EC-8E26-DFCFD503C47E}"/>
    <cellStyle name="Titulo 47 2 14" xfId="18135" xr:uid="{55A4D144-2955-4D52-9FD7-60B2D08ED8F9}"/>
    <cellStyle name="Titulo 47 2 14 2" xfId="29053" xr:uid="{3B3282D6-6848-459D-AE55-CCA65985953B}"/>
    <cellStyle name="Titulo 47 2 14 3" xfId="35058" xr:uid="{0CB696F8-2906-47C4-803E-4F4F40ECD7BE}"/>
    <cellStyle name="Titulo 47 2 15" xfId="17734" xr:uid="{9F866806-8427-4335-8387-7BA76CA3D5FE}"/>
    <cellStyle name="Titulo 47 2 15 2" xfId="28703" xr:uid="{2AE7D733-4936-438F-B53E-49CC434D005A}"/>
    <cellStyle name="Titulo 47 2 15 3" xfId="34703" xr:uid="{1CD5CBEF-1B6F-4C22-B786-0F7551BECDF0}"/>
    <cellStyle name="Titulo 47 2 16" xfId="18539" xr:uid="{2CB05A7F-C3F2-4B40-ADD4-164172AD4288}"/>
    <cellStyle name="Titulo 47 2 16 2" xfId="35253" xr:uid="{3FAD2098-43B9-4DAD-95EF-31CB90F1587B}"/>
    <cellStyle name="Titulo 47 2 2" xfId="15963" xr:uid="{25F4F944-828B-498B-A35C-1CB25A084E56}"/>
    <cellStyle name="Titulo 47 2 2 2" xfId="19077" xr:uid="{C980169F-E100-4519-B30B-1170B50E2F71}"/>
    <cellStyle name="Titulo 47 2 2 3" xfId="32935" xr:uid="{BEB0CF0D-6D26-47F3-8532-AB4FEEDAB855}"/>
    <cellStyle name="Titulo 47 2 3" xfId="16832" xr:uid="{A5B85D5B-87C1-46C2-BA87-C176ACBA9E0A}"/>
    <cellStyle name="Titulo 47 2 3 2" xfId="27801" xr:uid="{C5823810-BB20-4C4B-8F73-3E58E2E9EDC9}"/>
    <cellStyle name="Titulo 47 2 3 3" xfId="33801" xr:uid="{78B92949-846F-4499-A9EF-AF13D00B0DF1}"/>
    <cellStyle name="Titulo 47 2 4" xfId="16116" xr:uid="{FF3DC094-EE49-4A3B-8749-69C0BC40627B}"/>
    <cellStyle name="Titulo 47 2 4 2" xfId="22581" xr:uid="{0F793B84-E01F-448D-B336-0B08F84A97AD}"/>
    <cellStyle name="Titulo 47 2 4 3" xfId="33088" xr:uid="{8AE14D3A-0714-4D0F-BE95-2D260E3387FC}"/>
    <cellStyle name="Titulo 47 2 5" xfId="16998" xr:uid="{E6C52551-1DB5-48FD-AB98-C458EB71468A}"/>
    <cellStyle name="Titulo 47 2 5 2" xfId="27967" xr:uid="{552C80DF-84F7-4881-8D11-CDE8EFF6BE4F}"/>
    <cellStyle name="Titulo 47 2 5 3" xfId="33967" xr:uid="{3604E1D3-D1B1-483C-A9B7-AC4452BD10ED}"/>
    <cellStyle name="Titulo 47 2 6" xfId="16271" xr:uid="{217F7919-95AA-467A-9AA2-77B05A6F65AA}"/>
    <cellStyle name="Titulo 47 2 6 2" xfId="19934" xr:uid="{BAA555FA-6B8F-4529-B4FC-8809B66F34F8}"/>
    <cellStyle name="Titulo 47 2 6 3" xfId="33243" xr:uid="{442E247C-3941-46C0-8C60-E0483E1DB35E}"/>
    <cellStyle name="Titulo 47 2 7" xfId="17148" xr:uid="{2BDF1EA5-24DC-4836-B3EC-C2C44295D6A6}"/>
    <cellStyle name="Titulo 47 2 7 2" xfId="28117" xr:uid="{C1FBEA36-7772-4DC8-B074-97A9BBB3DEE4}"/>
    <cellStyle name="Titulo 47 2 7 3" xfId="34117" xr:uid="{A9AB161D-F46C-4631-AF7C-CE92F86E9350}"/>
    <cellStyle name="Titulo 47 2 8" xfId="16408" xr:uid="{D6E7E8FE-F01A-4C32-A710-8FC64492BE93}"/>
    <cellStyle name="Titulo 47 2 8 2" xfId="19938" xr:uid="{FF0E457D-5F3D-45F5-8536-270519B49E9B}"/>
    <cellStyle name="Titulo 47 2 8 3" xfId="33380" xr:uid="{E23AA2B4-1FDF-4773-8109-94B46AFEB793}"/>
    <cellStyle name="Titulo 47 2 9" xfId="17275" xr:uid="{6AF03A73-7437-4ABD-9486-2A37FC6199C4}"/>
    <cellStyle name="Titulo 47 2 9 2" xfId="28244" xr:uid="{D5DFF06E-92C6-430C-9186-9FDF14C51F69}"/>
    <cellStyle name="Titulo 47 2 9 3" xfId="34244" xr:uid="{46464369-1E00-4D0E-83D3-5D00E9FFC6F2}"/>
    <cellStyle name="Titulo 47 20" xfId="19065" xr:uid="{F0F96BA9-5CF0-4103-B7E5-111743C7517A}"/>
    <cellStyle name="Titulo 47 21" xfId="25569" xr:uid="{74DA4251-0027-4E4E-84C9-9E1860064DF2}"/>
    <cellStyle name="Titulo 47 21 2" xfId="21112" xr:uid="{1AF4594D-8362-4A5B-88D5-D0DCDC50EA59}"/>
    <cellStyle name="Titulo 47 21 3" xfId="36841" xr:uid="{7D45168E-8C34-499A-AF46-09028F9A327D}"/>
    <cellStyle name="Titulo 47 22" xfId="25398" xr:uid="{477A47DE-9C32-47B7-B64C-21CB7F199DED}"/>
    <cellStyle name="Titulo 47 22 2" xfId="19151" xr:uid="{9506C77C-B918-4DCD-BDCC-2063A5367B0E}"/>
    <cellStyle name="Titulo 47 22 2 2" xfId="35445" xr:uid="{6F945C8E-3C24-4490-B6CE-CC16F1604F81}"/>
    <cellStyle name="Titulo 47 23" xfId="23326" xr:uid="{D624147C-4B8B-4640-8BB5-CD46FC56656B}"/>
    <cellStyle name="Titulo 47 24" xfId="19772" xr:uid="{B47F44A0-73A3-4395-B353-B1B5F90BD252}"/>
    <cellStyle name="Titulo 47 25" xfId="26090" xr:uid="{8C9096CA-D147-46A4-978B-A11936F48A5C}"/>
    <cellStyle name="Titulo 47 26" xfId="29950" xr:uid="{3A5EEAD8-BCBF-421C-86BE-228E51EB4C67}"/>
    <cellStyle name="Titulo 47 3" xfId="13679" xr:uid="{682D6241-0FA5-4860-8B28-9ED87E2B8A2C}"/>
    <cellStyle name="Titulo 47 4" xfId="15961" xr:uid="{96885930-3B8C-4561-A98C-AC2BA2D6BB5F}"/>
    <cellStyle name="Titulo 47 4 2" xfId="22546" xr:uid="{B9B6D90A-2031-432B-B0E8-0A54CC81EBF3}"/>
    <cellStyle name="Titulo 47 4 3" xfId="32933" xr:uid="{B0B136EA-EE1D-450A-9484-CC52B9E8A57E}"/>
    <cellStyle name="Titulo 47 5" xfId="16831" xr:uid="{322DDC93-929A-46AA-8682-D90F9AD2A134}"/>
    <cellStyle name="Titulo 47 5 2" xfId="27800" xr:uid="{9BDEBC30-B7A3-4184-B2FD-4E27EBCECE9E}"/>
    <cellStyle name="Titulo 47 5 3" xfId="33800" xr:uid="{B406287A-90C4-48FB-873A-98A089B705E9}"/>
    <cellStyle name="Titulo 47 6" xfId="16115" xr:uid="{860877BA-C8B7-4400-BEEB-A4EAA7B1C769}"/>
    <cellStyle name="Titulo 47 6 2" xfId="18638" xr:uid="{AFA6C119-EA93-46EB-9A25-8B6B161D2006}"/>
    <cellStyle name="Titulo 47 6 3" xfId="33087" xr:uid="{C5111CBB-9F3E-41C9-96ED-64D7641314C2}"/>
    <cellStyle name="Titulo 47 7" xfId="16996" xr:uid="{DCEB9951-2A6B-4718-8A6C-53AB910F9F3B}"/>
    <cellStyle name="Titulo 47 7 2" xfId="27965" xr:uid="{4B34909C-BF6C-40D5-B3BA-1B6E3B5AD538}"/>
    <cellStyle name="Titulo 47 7 3" xfId="33965" xr:uid="{E201CA02-CC44-4EFF-B47B-39BB6A636D38}"/>
    <cellStyle name="Titulo 47 8" xfId="16270" xr:uid="{901EDF27-2429-4FDA-9887-A2D2CC62C31B}"/>
    <cellStyle name="Titulo 47 8 2" xfId="22655" xr:uid="{CFD6348F-360B-4759-977E-CD9190D457E0}"/>
    <cellStyle name="Titulo 47 8 3" xfId="33242" xr:uid="{31AED6E6-2F08-4C72-AAD7-8870B132EE84}"/>
    <cellStyle name="Titulo 47 9" xfId="17146" xr:uid="{33E37711-82AF-40E5-AA77-FE65AED2E2FB}"/>
    <cellStyle name="Titulo 47 9 2" xfId="28115" xr:uid="{A53C9441-C65D-41AE-8030-C7BC417FAD65}"/>
    <cellStyle name="Titulo 47 9 3" xfId="34115" xr:uid="{82F39D10-FFB6-44A6-8F75-0536AAE0F307}"/>
    <cellStyle name="Titulo 48" xfId="8021" xr:uid="{61D34A15-3239-4E3B-BF31-9B828F3A0673}"/>
    <cellStyle name="Título 48" xfId="6512" xr:uid="{A924DCFF-1034-4038-82F5-2CD223245DDD}"/>
    <cellStyle name="Titulo 48 10" xfId="16410" xr:uid="{52AA4D15-EAD7-4C8E-AC7C-BA081D2D210B}"/>
    <cellStyle name="Titulo 48 10 2" xfId="21153" xr:uid="{548CC1BA-34F2-455F-B2BE-224AEA6CDCF8}"/>
    <cellStyle name="Titulo 48 10 3" xfId="33382" xr:uid="{8DE429FA-5D8F-4B12-804F-B14F9A392D34}"/>
    <cellStyle name="Titulo 48 11" xfId="17276" xr:uid="{9C9344E4-FA52-443E-BC2C-9EA868EBE5DB}"/>
    <cellStyle name="Titulo 48 11 2" xfId="28245" xr:uid="{69913B66-47E2-4327-80D4-D13E53D349A0}"/>
    <cellStyle name="Titulo 48 11 3" xfId="34245" xr:uid="{9290F2C1-40DB-4A5E-8864-08E72BCE5D64}"/>
    <cellStyle name="Titulo 48 12" xfId="17377" xr:uid="{CBE64385-020C-42A6-A715-AA9A34AD3DC0}"/>
    <cellStyle name="Titulo 48 12 2" xfId="28346" xr:uid="{0CD6A846-8E66-4498-969F-74529928B76A}"/>
    <cellStyle name="Titulo 48 12 3" xfId="34346" xr:uid="{BC2124F1-0EEB-49F1-88B2-67B0E642202D}"/>
    <cellStyle name="Titulo 48 13" xfId="17462" xr:uid="{D86E5697-3D2B-468A-B1F4-3DCF318AFA3F}"/>
    <cellStyle name="Titulo 48 13 2" xfId="28431" xr:uid="{2942003F-B1F3-44D9-A32E-FF43C381B209}"/>
    <cellStyle name="Titulo 48 13 3" xfId="34431" xr:uid="{2748BAAA-C350-495E-BC12-8F8F731DADA8}"/>
    <cellStyle name="Titulo 48 14" xfId="17548" xr:uid="{E4AB4E16-0BE7-4A9E-AA10-2FBF41B9006C}"/>
    <cellStyle name="Titulo 48 14 2" xfId="28517" xr:uid="{51428A18-0F41-4798-A32C-F53309A9463E}"/>
    <cellStyle name="Titulo 48 14 3" xfId="34517" xr:uid="{974F03ED-16AC-4FF5-B427-6FC1FC1539CA}"/>
    <cellStyle name="Titulo 48 15" xfId="17609" xr:uid="{BCE6061A-656E-4942-B123-3DCF5685D748}"/>
    <cellStyle name="Titulo 48 15 2" xfId="28578" xr:uid="{ED242A18-41D9-458D-95D1-8040573E71C3}"/>
    <cellStyle name="Titulo 48 15 3" xfId="34578" xr:uid="{FFDC2D0B-9DD6-4938-9BFE-7FBF942889EB}"/>
    <cellStyle name="Titulo 48 16" xfId="18136" xr:uid="{EA2B8E22-74D3-4E58-98BE-D7667E0B1963}"/>
    <cellStyle name="Titulo 48 16 2" xfId="29054" xr:uid="{92CFB9B2-D5AE-4E8B-A8C8-3604FAC22CB1}"/>
    <cellStyle name="Titulo 48 16 3" xfId="35059" xr:uid="{E2F52B37-F9A0-4FA1-B46C-0A14F488ABF3}"/>
    <cellStyle name="Titulo 48 17" xfId="17733" xr:uid="{AE6DFCD5-EA8B-4005-930B-BFF3D0A5737A}"/>
    <cellStyle name="Titulo 48 17 2" xfId="28702" xr:uid="{8D996419-7EBD-4A27-9F28-B7207E1A8E62}"/>
    <cellStyle name="Titulo 48 17 3" xfId="34702" xr:uid="{1004127A-386A-4139-AC44-08A7143C1D8C}"/>
    <cellStyle name="Titulo 48 18" xfId="22376" xr:uid="{1170F4F0-4410-4ED5-A6AE-ED296F490F9F}"/>
    <cellStyle name="Titulo 48 19" xfId="23217" xr:uid="{8814B54F-37D8-4875-AA46-2C6F3AED00F9}"/>
    <cellStyle name="Titulo 48 2" xfId="8772" xr:uid="{0D86A7AE-C204-4A81-AE9F-B1AB8BA669C1}"/>
    <cellStyle name="Título 48 2" xfId="13682" xr:uid="{0538A85B-C0B5-41DF-9B9F-C3F597B87EF8}"/>
    <cellStyle name="Titulo 48 2 10" xfId="17378" xr:uid="{515F629C-AA5F-4E75-A7D1-3F3830301E30}"/>
    <cellStyle name="Titulo 48 2 10 2" xfId="28347" xr:uid="{9F92BBDD-8CA4-4067-ABF0-C05DAE7BE7C1}"/>
    <cellStyle name="Titulo 48 2 10 3" xfId="34347" xr:uid="{00269644-3878-404F-AB27-8A9AFD1FBE21}"/>
    <cellStyle name="Titulo 48 2 11" xfId="17463" xr:uid="{E6C2E462-E011-4E7F-9F54-F287CA4BE78A}"/>
    <cellStyle name="Titulo 48 2 11 2" xfId="28432" xr:uid="{BA300652-71F4-41D3-8DBB-F976841B839D}"/>
    <cellStyle name="Titulo 48 2 11 3" xfId="34432" xr:uid="{236382A7-4D74-4981-A8FB-3FA199D95AE7}"/>
    <cellStyle name="Titulo 48 2 12" xfId="17549" xr:uid="{90600941-8FFC-4B68-B849-5B3B241131AC}"/>
    <cellStyle name="Titulo 48 2 12 2" xfId="28518" xr:uid="{EE0C8304-DFFA-484E-A9CA-20FF199477A7}"/>
    <cellStyle name="Titulo 48 2 12 3" xfId="34518" xr:uid="{68525F86-2DA6-488D-B3B7-73AB292E8585}"/>
    <cellStyle name="Titulo 48 2 13" xfId="17610" xr:uid="{17978F68-3878-4496-AE44-DD1C4F5B7200}"/>
    <cellStyle name="Titulo 48 2 13 2" xfId="28579" xr:uid="{C9FEE08D-39D8-482D-8BB8-AE77AC7A51A1}"/>
    <cellStyle name="Titulo 48 2 13 3" xfId="34579" xr:uid="{4DFDCAC8-88C1-4B0D-969B-3D2E8E52E723}"/>
    <cellStyle name="Titulo 48 2 14" xfId="18137" xr:uid="{15BE0250-89BD-40F1-95DD-4B300D576BF2}"/>
    <cellStyle name="Titulo 48 2 14 2" xfId="29055" xr:uid="{6EF0BFA8-F491-46EC-947A-B7636AF7F667}"/>
    <cellStyle name="Titulo 48 2 14 3" xfId="35060" xr:uid="{8D2CE810-C749-4ED4-951C-F75AEAFB2CE9}"/>
    <cellStyle name="Titulo 48 2 15" xfId="17732" xr:uid="{C8DD1E45-AA9F-4AB9-B858-08E4DC06754D}"/>
    <cellStyle name="Titulo 48 2 15 2" xfId="28701" xr:uid="{DD273F0C-77F1-4547-9506-E006F3036AB2}"/>
    <cellStyle name="Titulo 48 2 15 3" xfId="34701" xr:uid="{9D865C61-347C-49E8-8D1D-2D8392499B7E}"/>
    <cellStyle name="Titulo 48 2 16" xfId="18897" xr:uid="{7574E58B-DFA9-4DEF-AE34-9AB9FBE4E5D6}"/>
    <cellStyle name="Titulo 48 2 16 2" xfId="35367" xr:uid="{25DFACE4-D7E6-49F4-99FB-A24A19197C51}"/>
    <cellStyle name="Titulo 48 2 2" xfId="15967" xr:uid="{1F26A042-5235-47B8-9968-C87ECA2C2B0C}"/>
    <cellStyle name="Titulo 48 2 2 2" xfId="19907" xr:uid="{18966577-F59E-4A90-820C-63136F742B0A}"/>
    <cellStyle name="Titulo 48 2 2 3" xfId="32939" xr:uid="{2B9E2948-131C-49D8-8CC6-E8E3147A6B6B}"/>
    <cellStyle name="Titulo 48 2 3" xfId="16837" xr:uid="{719CE7E9-12E3-4DAA-A7F6-D44C6987FEBF}"/>
    <cellStyle name="Titulo 48 2 3 2" xfId="27806" xr:uid="{DA633179-C4F9-43DE-8A79-D362DB12E0C3}"/>
    <cellStyle name="Titulo 48 2 3 3" xfId="33806" xr:uid="{31A63891-985E-4C35-9733-9519C8D2714F}"/>
    <cellStyle name="Titulo 48 2 4" xfId="16121" xr:uid="{04047019-7191-48FC-A7F9-4B8A1A8F1407}"/>
    <cellStyle name="Titulo 48 2 4 2" xfId="19090" xr:uid="{0DF203CE-F1AB-4A44-AF2E-CAA0492E5B93}"/>
    <cellStyle name="Titulo 48 2 4 3" xfId="33093" xr:uid="{DB0358E7-A27E-42EB-AC85-77FDDC836F03}"/>
    <cellStyle name="Titulo 48 2 5" xfId="17002" xr:uid="{14BC1D68-A25C-4D7B-ABC3-F97EAA391AB1}"/>
    <cellStyle name="Titulo 48 2 5 2" xfId="27971" xr:uid="{6CD8A016-96D8-40E2-80C2-88141CCE458D}"/>
    <cellStyle name="Titulo 48 2 5 3" xfId="33971" xr:uid="{190597B1-7A8C-4C8E-AFD8-293A66CE2658}"/>
    <cellStyle name="Titulo 48 2 6" xfId="16275" xr:uid="{0642D3F2-5565-4B60-9625-105610B1BC0C}"/>
    <cellStyle name="Titulo 48 2 6 2" xfId="20535" xr:uid="{3C6051B7-177F-4D0D-A9AF-2BCC609AC0DE}"/>
    <cellStyle name="Titulo 48 2 6 3" xfId="33247" xr:uid="{F446AB46-EE49-4560-9A3C-DF2C148FC0B4}"/>
    <cellStyle name="Titulo 48 2 7" xfId="17153" xr:uid="{76CD235F-0BB9-431A-BE69-4B14E6447110}"/>
    <cellStyle name="Titulo 48 2 7 2" xfId="28122" xr:uid="{83B588F8-6CC5-475E-9932-374A0C924157}"/>
    <cellStyle name="Titulo 48 2 7 3" xfId="34122" xr:uid="{F991F0E8-77EE-4D60-AC79-07A394955D23}"/>
    <cellStyle name="Titulo 48 2 8" xfId="16411" xr:uid="{7A42B187-2F72-4C9C-9ADE-F4CFD6EAAFF2}"/>
    <cellStyle name="Titulo 48 2 8 2" xfId="18193" xr:uid="{3B0BA038-D48D-4F62-8720-4CB4B113AFDF}"/>
    <cellStyle name="Titulo 48 2 8 3" xfId="33383" xr:uid="{85327554-0EB2-4BBF-A3FA-918877427C74}"/>
    <cellStyle name="Titulo 48 2 9" xfId="17278" xr:uid="{A4F7BCC5-B268-40CA-B35F-4BD1281217C9}"/>
    <cellStyle name="Titulo 48 2 9 2" xfId="28247" xr:uid="{3680CCAA-51B9-4707-AB25-5CD485A62E03}"/>
    <cellStyle name="Titulo 48 2 9 3" xfId="34247" xr:uid="{B85EEF70-5FDD-4FB5-A182-D0CA53E59D55}"/>
    <cellStyle name="Titulo 48 20" xfId="22525" xr:uid="{82795B1F-541E-4A8F-B2F1-A9B506CA1131}"/>
    <cellStyle name="Titulo 48 21" xfId="25464" xr:uid="{A1C64A5E-567B-4C14-B04E-5A4573A0763E}"/>
    <cellStyle name="Titulo 48 21 2" xfId="22944" xr:uid="{9A52F045-5A35-47D1-A0A8-E529CB987EC0}"/>
    <cellStyle name="Titulo 48 21 3" xfId="36775" xr:uid="{32AF2147-8DB3-4036-B7ED-B30775C74AE7}"/>
    <cellStyle name="Titulo 48 22" xfId="24569" xr:uid="{1D99FC57-89F7-40E3-BBF2-1B37DB8EB832}"/>
    <cellStyle name="Titulo 48 22 2" xfId="26300" xr:uid="{403A0959-D89B-4C80-A7B6-B8E14FF479C8}"/>
    <cellStyle name="Titulo 48 22 2 2" xfId="37340" xr:uid="{E6C07D0E-6E8B-4697-ACF9-A7A85E7ED6A8}"/>
    <cellStyle name="Titulo 48 23" xfId="21044" xr:uid="{FF6B9655-03E1-48F4-8A11-F97FFA690885}"/>
    <cellStyle name="Titulo 48 24" xfId="26310" xr:uid="{009906A3-4BBE-4032-B444-C8382F23F8CB}"/>
    <cellStyle name="Titulo 48 25" xfId="26382" xr:uid="{3E435E29-4A37-454C-9DA6-E6FAA80A1E8F}"/>
    <cellStyle name="Titulo 48 26" xfId="29895" xr:uid="{A3874780-7260-41A8-A151-F9E3ED799165}"/>
    <cellStyle name="Titulo 48 3" xfId="13681" xr:uid="{889272DE-F237-4336-A312-5DDB712932F6}"/>
    <cellStyle name="Titulo 48 4" xfId="15966" xr:uid="{97243297-01CE-4A08-BE34-16B01A0A756F}"/>
    <cellStyle name="Titulo 48 4 2" xfId="21891" xr:uid="{D7EA741D-5178-45DF-B22C-B4F049A8A0A3}"/>
    <cellStyle name="Titulo 48 4 3" xfId="32938" xr:uid="{B478E3DE-8436-400E-81B4-9902D63196C8}"/>
    <cellStyle name="Titulo 48 5" xfId="16835" xr:uid="{D6DE2D01-A716-4BB4-8694-4BEED676E9A6}"/>
    <cellStyle name="Titulo 48 5 2" xfId="27804" xr:uid="{B83DAAB4-FA15-4696-85F4-8505E5FFDF4C}"/>
    <cellStyle name="Titulo 48 5 3" xfId="33804" xr:uid="{9F7E983C-3C0A-4FEC-AB4D-365CBE7E2EC8}"/>
    <cellStyle name="Titulo 48 6" xfId="16119" xr:uid="{211FD3EB-9ED5-48DC-BC70-4F56D0BD6ABE}"/>
    <cellStyle name="Titulo 48 6 2" xfId="22580" xr:uid="{32A20E38-5207-4917-9FC7-90221FAEE071}"/>
    <cellStyle name="Titulo 48 6 3" xfId="33091" xr:uid="{1030A408-FB68-4B6E-9563-832A74491AF9}"/>
    <cellStyle name="Titulo 48 7" xfId="17000" xr:uid="{A359A6B1-4428-41EB-BFD4-00CDFDFAF3B4}"/>
    <cellStyle name="Titulo 48 7 2" xfId="27969" xr:uid="{CEE6D8A9-E6D0-44EB-8BA5-6EB6A5AA7AE2}"/>
    <cellStyle name="Titulo 48 7 3" xfId="33969" xr:uid="{157F7339-F090-4B7F-8311-5938C9FF09E1}"/>
    <cellStyle name="Titulo 48 8" xfId="16274" xr:uid="{E9B60BE6-5AC7-451A-AED2-E4D93AC9458E}"/>
    <cellStyle name="Titulo 48 8 2" xfId="20065" xr:uid="{BA7A168F-0A36-4B81-A1A7-C23A46C25088}"/>
    <cellStyle name="Titulo 48 8 3" xfId="33246" xr:uid="{D12B3E9F-C262-4F40-99CE-253AEB3EAD1E}"/>
    <cellStyle name="Titulo 48 9" xfId="17151" xr:uid="{50B28963-40E7-481B-B0D5-FC159C272597}"/>
    <cellStyle name="Titulo 48 9 2" xfId="28120" xr:uid="{BB7C3891-38E3-40FD-B870-CB1A21A7C968}"/>
    <cellStyle name="Titulo 48 9 3" xfId="34120" xr:uid="{904F8E6C-77C7-402A-886C-243CF1709E95}"/>
    <cellStyle name="Titulo 49" xfId="8046" xr:uid="{8F4173E3-7155-4465-9E82-07E7B982E108}"/>
    <cellStyle name="Título 49" xfId="6513" xr:uid="{C18AB667-F3F0-4FE4-B80D-7191BE26F1C3}"/>
    <cellStyle name="Titulo 49 10" xfId="16412" xr:uid="{DB662D2E-9CCC-4C41-811B-74455F364D2C}"/>
    <cellStyle name="Titulo 49 10 2" xfId="19191" xr:uid="{51E2CB82-6998-4C86-A517-D571068C87D8}"/>
    <cellStyle name="Titulo 49 10 3" xfId="33384" xr:uid="{0C4C8A80-0DC4-42F8-B873-B3754904AE7A}"/>
    <cellStyle name="Titulo 49 11" xfId="17280" xr:uid="{EBB2A1DC-ABD4-4094-8CED-F4933276496B}"/>
    <cellStyle name="Titulo 49 11 2" xfId="28249" xr:uid="{88E3ECEE-49C2-4CE0-8EC2-5959B45B352E}"/>
    <cellStyle name="Titulo 49 11 3" xfId="34249" xr:uid="{A2931253-27AA-413F-A28D-8DB3FBC92846}"/>
    <cellStyle name="Titulo 49 12" xfId="17380" xr:uid="{A70C0672-6FF2-4356-AED9-081678E9D825}"/>
    <cellStyle name="Titulo 49 12 2" xfId="28349" xr:uid="{69034C3B-81A1-4465-9109-B8CFE870EF6E}"/>
    <cellStyle name="Titulo 49 12 3" xfId="34349" xr:uid="{55AEA453-17F1-43A0-9660-6FE1C7035F50}"/>
    <cellStyle name="Titulo 49 13" xfId="17465" xr:uid="{BF8533B4-D952-4977-BC99-4070370E4770}"/>
    <cellStyle name="Titulo 49 13 2" xfId="28434" xr:uid="{F35B8669-5DB4-4558-86DB-A33A6BBBA131}"/>
    <cellStyle name="Titulo 49 13 3" xfId="34434" xr:uid="{8B09BACE-C3E8-4C57-80B6-0ADABC2534FB}"/>
    <cellStyle name="Titulo 49 14" xfId="17550" xr:uid="{9593E122-1599-4EFA-A2E6-E698C551CD5E}"/>
    <cellStyle name="Titulo 49 14 2" xfId="28519" xr:uid="{274ED9C4-7D1B-40F7-A8D4-0EB532FAA516}"/>
    <cellStyle name="Titulo 49 14 3" xfId="34519" xr:uid="{A361E128-6E25-4B1A-8999-E6CB5044A353}"/>
    <cellStyle name="Titulo 49 15" xfId="17611" xr:uid="{82BEC141-F325-40E9-B492-9A285012A050}"/>
    <cellStyle name="Titulo 49 15 2" xfId="28580" xr:uid="{8A931BE9-CC1F-4447-9AAC-CC30ECE34DB7}"/>
    <cellStyle name="Titulo 49 15 3" xfId="34580" xr:uid="{F3454274-ABFA-4E5F-9A59-9413B4FD499E}"/>
    <cellStyle name="Titulo 49 16" xfId="18138" xr:uid="{4CBE3FA7-C89C-486A-94D6-6598F23753C3}"/>
    <cellStyle name="Titulo 49 16 2" xfId="29056" xr:uid="{143C0C28-BE9A-49E5-A43A-4CDE413E87EE}"/>
    <cellStyle name="Titulo 49 16 3" xfId="35061" xr:uid="{5984608E-FB1C-40E6-9887-A2D38AD0120B}"/>
    <cellStyle name="Titulo 49 17" xfId="17731" xr:uid="{529A7199-C5F5-4768-8626-E5640CE7C2A1}"/>
    <cellStyle name="Titulo 49 17 2" xfId="28700" xr:uid="{EF14871C-CAB0-4BD0-8928-B6CA14671022}"/>
    <cellStyle name="Titulo 49 17 3" xfId="34700" xr:uid="{C2044B1F-F4FD-477D-BD1D-D02B6840A4D1}"/>
    <cellStyle name="Titulo 49 18" xfId="22377" xr:uid="{9C9DB483-9002-4D20-AEDC-9F8EB5DF5703}"/>
    <cellStyle name="Titulo 49 19" xfId="23218" xr:uid="{411685D9-2837-4562-8079-001973ACBC68}"/>
    <cellStyle name="Titulo 49 2" xfId="8417" xr:uid="{522AE20C-A3C0-42BA-A48B-302AF1E88644}"/>
    <cellStyle name="Título 49 2" xfId="13684" xr:uid="{368A7737-E32E-4E80-827A-F0CEB99537DA}"/>
    <cellStyle name="Titulo 49 2 10" xfId="17381" xr:uid="{834F23F5-148C-48A8-BC55-7FF4D063A17A}"/>
    <cellStyle name="Titulo 49 2 10 2" xfId="28350" xr:uid="{DC007BA1-8559-48E2-97A1-2683EE55F8B1}"/>
    <cellStyle name="Titulo 49 2 10 3" xfId="34350" xr:uid="{D2239FB7-418F-4E1A-B012-8D3DD52EA3FE}"/>
    <cellStyle name="Titulo 49 2 11" xfId="17466" xr:uid="{AEE607EA-9C23-46DD-AA4B-3CC18294A396}"/>
    <cellStyle name="Titulo 49 2 11 2" xfId="28435" xr:uid="{499ABBD9-8DB9-4A82-8306-39DFF11D9D79}"/>
    <cellStyle name="Titulo 49 2 11 3" xfId="34435" xr:uid="{1FC57696-2F2B-47D3-A928-9A36CD135568}"/>
    <cellStyle name="Titulo 49 2 12" xfId="17551" xr:uid="{F49D8DE4-F00A-43B8-A2FB-0BD1BFE19D61}"/>
    <cellStyle name="Titulo 49 2 12 2" xfId="28520" xr:uid="{C2AAC54B-DDDE-4529-B965-48F940942BD3}"/>
    <cellStyle name="Titulo 49 2 12 3" xfId="34520" xr:uid="{AC6EF84C-DC93-4A65-B57E-AE745F43F6A7}"/>
    <cellStyle name="Titulo 49 2 13" xfId="17612" xr:uid="{C0B9D49E-ACF6-4865-AB8C-6AC21BAB3C2C}"/>
    <cellStyle name="Titulo 49 2 13 2" xfId="28581" xr:uid="{86727EA7-D74A-479B-BFDB-0B296774851C}"/>
    <cellStyle name="Titulo 49 2 13 3" xfId="34581" xr:uid="{42CB2326-0054-48C2-B85C-FDEC8093140E}"/>
    <cellStyle name="Titulo 49 2 14" xfId="18139" xr:uid="{5ABD7EFF-B60D-4B6C-AB00-9612869E2C8C}"/>
    <cellStyle name="Titulo 49 2 14 2" xfId="29057" xr:uid="{9BAA43C3-E810-4226-9F16-51DF656C49F3}"/>
    <cellStyle name="Titulo 49 2 14 3" xfId="35062" xr:uid="{88889CB4-542C-49D7-BF36-ECE332D3737A}"/>
    <cellStyle name="Titulo 49 2 15" xfId="17730" xr:uid="{64EA760A-EDEC-41DE-A659-76A3EB434D1E}"/>
    <cellStyle name="Titulo 49 2 15 2" xfId="28699" xr:uid="{17510F41-7C83-498F-9BF5-6394CC3F98B5}"/>
    <cellStyle name="Titulo 49 2 15 3" xfId="34699" xr:uid="{FA2A8027-156D-4F22-BF64-723E43ECAAA6}"/>
    <cellStyle name="Titulo 49 2 16" xfId="27338" xr:uid="{E57698E5-788D-43E7-B0E2-E97AF150D4E2}"/>
    <cellStyle name="Titulo 49 2 16 2" xfId="38028" xr:uid="{AA101B25-2EFA-4B75-8A65-6B90992BF10D}"/>
    <cellStyle name="Titulo 49 2 2" xfId="15972" xr:uid="{37EFFFD9-F8C1-463B-88BF-28C64A3DDB54}"/>
    <cellStyle name="Titulo 49 2 2 2" xfId="23491" xr:uid="{C53479AF-7769-4749-8E3F-078713EA300C}"/>
    <cellStyle name="Titulo 49 2 2 3" xfId="32944" xr:uid="{6D65FA43-D1AD-4306-AF19-7330278B394E}"/>
    <cellStyle name="Titulo 49 2 3" xfId="16842" xr:uid="{D8F2F7C9-F15E-4FF3-9CAD-89B8A3D4CBF1}"/>
    <cellStyle name="Titulo 49 2 3 2" xfId="27811" xr:uid="{0929394F-564D-467C-9FFF-C8FE320EE6B0}"/>
    <cellStyle name="Titulo 49 2 3 3" xfId="33811" xr:uid="{E10A6070-8DA7-4782-B1BA-A42A23A13145}"/>
    <cellStyle name="Titulo 49 2 4" xfId="16125" xr:uid="{006ECE44-B598-46CF-88E7-F48CF3DD5A95}"/>
    <cellStyle name="Titulo 49 2 4 2" xfId="22583" xr:uid="{76FAB68B-CE79-4945-BAA4-32FDC2CEF998}"/>
    <cellStyle name="Titulo 49 2 4 3" xfId="33097" xr:uid="{BC47BE4A-2522-4ADC-9978-ADA7A461BB31}"/>
    <cellStyle name="Titulo 49 2 5" xfId="17006" xr:uid="{35D2EC12-D68D-492F-B43A-2183316BC4AD}"/>
    <cellStyle name="Titulo 49 2 5 2" xfId="27975" xr:uid="{89A5C06D-FA86-44A1-ADB3-4A4F91AE77AC}"/>
    <cellStyle name="Titulo 49 2 5 3" xfId="33975" xr:uid="{6F55E0B0-26C2-41BF-9D22-C68E907F12D4}"/>
    <cellStyle name="Titulo 49 2 6" xfId="16280" xr:uid="{29A6BF1E-A914-492E-8F82-5EC3A78E193E}"/>
    <cellStyle name="Titulo 49 2 6 2" xfId="20954" xr:uid="{0C5B4389-4A10-4CEA-8D2E-7B4BC1B5333B}"/>
    <cellStyle name="Titulo 49 2 6 3" xfId="33252" xr:uid="{6D8D030C-D2AB-4EB3-9AA2-57931C6BBA4C}"/>
    <cellStyle name="Titulo 49 2 7" xfId="17156" xr:uid="{B6A642B2-E130-4965-B9F3-2A18C7B14E62}"/>
    <cellStyle name="Titulo 49 2 7 2" xfId="28125" xr:uid="{7996F2E4-4D05-4D11-9D59-A81D44837D88}"/>
    <cellStyle name="Titulo 49 2 7 3" xfId="34125" xr:uid="{726B18DF-C923-4B29-8226-CD1E823E6807}"/>
    <cellStyle name="Titulo 49 2 8" xfId="16414" xr:uid="{E2A3CAF2-B8FE-4DE7-A748-9F70458FF72B}"/>
    <cellStyle name="Titulo 49 2 8 2" xfId="19106" xr:uid="{1E461F68-E151-4261-BA76-19912C8A9CD6}"/>
    <cellStyle name="Titulo 49 2 8 3" xfId="33386" xr:uid="{84DCFEA0-3813-4172-B496-B663C40BC63B}"/>
    <cellStyle name="Titulo 49 2 9" xfId="17281" xr:uid="{DCCCA5F9-B432-4018-A0A0-1AC21AC179A3}"/>
    <cellStyle name="Titulo 49 2 9 2" xfId="28250" xr:uid="{1D59C044-4A8E-4A77-B89D-9DEBF2289186}"/>
    <cellStyle name="Titulo 49 2 9 3" xfId="34250" xr:uid="{86C7F773-F0AF-4DBD-94D0-D158F7EF5805}"/>
    <cellStyle name="Titulo 49 20" xfId="22526" xr:uid="{459B1D62-A296-4BE6-9CA9-65A196201A43}"/>
    <cellStyle name="Titulo 49 21" xfId="25480" xr:uid="{9461F76B-0731-4EC9-87FD-E0439A3C67D6}"/>
    <cellStyle name="Titulo 49 21 2" xfId="19707" xr:uid="{616AC165-3ABE-45E6-B3DD-F625C7EE28DA}"/>
    <cellStyle name="Titulo 49 21 3" xfId="36784" xr:uid="{E38E76D4-E4A1-4F3D-86CD-30D9E738B018}"/>
    <cellStyle name="Titulo 49 22" xfId="24397" xr:uid="{7A19D3F9-3FB0-412A-A65B-64E960267DB1}"/>
    <cellStyle name="Titulo 49 22 2" xfId="20198" xr:uid="{DAEE0A8F-409F-468A-A883-AA31A7DADFEE}"/>
    <cellStyle name="Titulo 49 22 2 2" xfId="35778" xr:uid="{0074F8C1-2B60-4BBD-BC6F-3AE9613A19E2}"/>
    <cellStyle name="Titulo 49 23" xfId="23327" xr:uid="{A3605D79-A9B6-491D-A9B8-6409B6EC2BB2}"/>
    <cellStyle name="Titulo 49 24" xfId="18413" xr:uid="{7B6A5C1D-AE9E-402E-9B38-FE895AF3F9D5}"/>
    <cellStyle name="Titulo 49 25" xfId="20922" xr:uid="{F8E1FDE5-41DE-47C7-A339-6C48B58C9231}"/>
    <cellStyle name="Titulo 49 26" xfId="29903" xr:uid="{3C7798C0-437E-4A15-A365-E59A518BCA95}"/>
    <cellStyle name="Titulo 49 3" xfId="13683" xr:uid="{8625758A-E700-4B26-B6A3-FC8570D4CB47}"/>
    <cellStyle name="Titulo 49 4" xfId="15970" xr:uid="{E81F027C-3B79-4B18-9161-08E54B91886D}"/>
    <cellStyle name="Titulo 49 4 2" xfId="18621" xr:uid="{1E12FDE7-92CA-43A6-B93C-08F42F9D5C5F}"/>
    <cellStyle name="Titulo 49 4 3" xfId="32942" xr:uid="{E5E07D7B-5499-4DD2-AFA4-5F73E8533724}"/>
    <cellStyle name="Titulo 49 5" xfId="16840" xr:uid="{FE21D404-095C-4739-A1A4-307DA3C60444}"/>
    <cellStyle name="Titulo 49 5 2" xfId="27809" xr:uid="{81F33693-A92E-4C7F-9C50-8D6803741A2E}"/>
    <cellStyle name="Titulo 49 5 3" xfId="33809" xr:uid="{F8BD30B6-D189-4776-822B-4C57F0F77525}"/>
    <cellStyle name="Titulo 49 6" xfId="16124" xr:uid="{DAAC3AC5-A7E4-4DBC-B3FB-2A8598F93442}"/>
    <cellStyle name="Titulo 49 6 2" xfId="18640" xr:uid="{E2AFA3E4-1E2F-4D04-8EA1-E53E59ED9D8C}"/>
    <cellStyle name="Titulo 49 6 3" xfId="33096" xr:uid="{9187CF1F-085B-4786-900E-77186C07CB0C}"/>
    <cellStyle name="Titulo 49 7" xfId="17005" xr:uid="{1CC3CD00-B8D0-4D8A-879A-E421D3C26855}"/>
    <cellStyle name="Titulo 49 7 2" xfId="27974" xr:uid="{492C6FC7-EF9B-47FB-9437-7358073B78E9}"/>
    <cellStyle name="Titulo 49 7 3" xfId="33974" xr:uid="{17C41157-13A7-4AEB-9642-9E1252B6DD4C}"/>
    <cellStyle name="Titulo 49 8" xfId="16278" xr:uid="{008BE21A-90C0-4EED-820D-038EEA2E460E}"/>
    <cellStyle name="Titulo 49 8 2" xfId="20012" xr:uid="{2F43C398-2595-45E9-BA28-84013B76FEE8}"/>
    <cellStyle name="Titulo 49 8 3" xfId="33250" xr:uid="{6DB7180D-802D-4D75-9348-7E603E51BD94}"/>
    <cellStyle name="Titulo 49 9" xfId="17155" xr:uid="{65EDC6B7-6619-41F6-9276-4A86888074CB}"/>
    <cellStyle name="Titulo 49 9 2" xfId="28124" xr:uid="{60F79CCA-E3A8-4F16-9B6F-6DCCB3B72B12}"/>
    <cellStyle name="Titulo 49 9 3" xfId="34124" xr:uid="{31472D3A-8703-4B29-8694-E78A67552973}"/>
    <cellStyle name="Titulo 5" xfId="6685" xr:uid="{530BC46F-FA2B-4B90-8AB6-07CF433DC0C7}"/>
    <cellStyle name="Título 5" xfId="632" xr:uid="{E82D456B-F600-497B-90CE-9725BC4017F8}"/>
    <cellStyle name="Titulo 5 10" xfId="20828" xr:uid="{CC372ABC-58C4-439B-B97B-E6239F4B5AC3}"/>
    <cellStyle name="Título 5 10" xfId="20820" xr:uid="{FE1E6516-0D03-494E-ACE5-D130E2622D25}"/>
    <cellStyle name="Titulo 5 11" xfId="22850" xr:uid="{4EAA2316-CD4B-4FC6-A692-1ED8A5BF1CAF}"/>
    <cellStyle name="Título 5 11" xfId="22851" xr:uid="{2DB20184-90D7-4915-AEC2-0729F65D7AF1}"/>
    <cellStyle name="Titulo 5 12" xfId="20832" xr:uid="{1E9D0073-2B0F-4FE2-BC37-A44228912301}"/>
    <cellStyle name="Título 5 12" xfId="20833" xr:uid="{22540998-4146-45CC-8104-AC2AF13763AC}"/>
    <cellStyle name="Titulo 5 13" xfId="22855" xr:uid="{D8A6F402-57AD-4CD8-BE44-F76F64CDA829}"/>
    <cellStyle name="Título 5 13" xfId="22856" xr:uid="{59428246-B6FA-437F-A8A4-0A633D0010BA}"/>
    <cellStyle name="Titulo 5 14" xfId="20836" xr:uid="{26C0F818-9B07-4BFF-A72A-62ECC427B405}"/>
    <cellStyle name="Título 5 14" xfId="20837" xr:uid="{59558E52-3FBC-43B1-801A-1967C818AD37}"/>
    <cellStyle name="Titulo 5 15" xfId="22859" xr:uid="{C42B359E-0D30-4EF9-9630-C5A97250F2C5}"/>
    <cellStyle name="Título 5 15" xfId="22860" xr:uid="{4C817EDF-6B21-436B-A7CF-5DBDFE070D40}"/>
    <cellStyle name="Titulo 5 16" xfId="20840" xr:uid="{6251DB1A-D4CF-48BC-B0BA-6B0850F9D4BF}"/>
    <cellStyle name="Título 5 16" xfId="20841" xr:uid="{BF88FE9D-FA44-4D03-91A6-76CB4CEF1A44}"/>
    <cellStyle name="Titulo 5 17" xfId="22863" xr:uid="{060BF040-144B-44EB-9433-3C5045570E8F}"/>
    <cellStyle name="Título 5 17" xfId="22864" xr:uid="{894187F2-2A3A-4565-8B5A-C5FF19D5B94A}"/>
    <cellStyle name="Titulo 5 18" xfId="20844" xr:uid="{2F72D300-14B2-4EEE-93C4-AA667E74E738}"/>
    <cellStyle name="Título 5 18" xfId="20845" xr:uid="{F9E4EBFA-5EB8-4146-8ACE-40049688459C}"/>
    <cellStyle name="Titulo 5 19" xfId="22867" xr:uid="{B78C0DBD-923E-4910-844F-58C8E7682A88}"/>
    <cellStyle name="Título 5 19" xfId="22868" xr:uid="{C3E99041-AD16-4402-A256-86EF4AB134EF}"/>
    <cellStyle name="Titulo 5 2" xfId="13685" xr:uid="{E3F440D7-B4A5-4848-9E46-3945501BF69B}"/>
    <cellStyle name="Título 5 2" xfId="4053" xr:uid="{FAD18528-6426-4959-8D65-9E4E86825598}"/>
    <cellStyle name="Título 5 2 2" xfId="6515" xr:uid="{BDD34E61-8454-412B-8805-09EB60DC2F17}"/>
    <cellStyle name="Título 5 2 2 2" xfId="13688" xr:uid="{827F41B7-9604-47D3-B845-21801268EEBA}"/>
    <cellStyle name="Título 5 2 3" xfId="13687" xr:uid="{3AC6C6CE-2C23-4D53-8CEB-50CD2295E386}"/>
    <cellStyle name="Titulo 5 20" xfId="20846" xr:uid="{1741528F-84F4-472F-8F7A-41143EF18329}"/>
    <cellStyle name="Título 5 20" xfId="20847" xr:uid="{0F2D7AD1-040A-49FB-AD3A-CAAB3B5A5FAC}"/>
    <cellStyle name="Titulo 5 21" xfId="22869" xr:uid="{26BCD545-9A2F-458F-AD2C-FC3572692E66}"/>
    <cellStyle name="Título 5 21" xfId="22870" xr:uid="{D43982D1-7156-492B-8C62-ACDD6A9CDB71}"/>
    <cellStyle name="Titulo 5 22" xfId="20848" xr:uid="{AF4F4B5B-BBE3-43A4-B042-FE783ECB60BF}"/>
    <cellStyle name="Título 5 22" xfId="20849" xr:uid="{218A306D-FEBA-4B38-A44F-994437E14735}"/>
    <cellStyle name="Titulo 5 23" xfId="22871" xr:uid="{5D56706E-284F-4697-B463-A8497D3273F9}"/>
    <cellStyle name="Título 5 23" xfId="22872" xr:uid="{4BA867E0-D5C0-4132-A6A4-3C8DDC7B73D4}"/>
    <cellStyle name="Titulo 5 24" xfId="20850" xr:uid="{7E7E72C3-ED8B-4F6A-A378-84FFBD385812}"/>
    <cellStyle name="Título 5 24" xfId="20851" xr:uid="{B8AB99B8-9F8F-4E64-B97A-FDFF775F58A5}"/>
    <cellStyle name="Titulo 5 25" xfId="22873" xr:uid="{47F1DD66-D0C3-4576-B792-D779FBDBBC79}"/>
    <cellStyle name="Título 5 25" xfId="22874" xr:uid="{694844C4-6960-4605-983D-1FFE4F00FB3D}"/>
    <cellStyle name="Título 5 26" xfId="19026" xr:uid="{68B7FA1C-8247-44CE-9A58-4FF90A405590}"/>
    <cellStyle name="Título 5 27" xfId="21763" xr:uid="{B606D1D0-E70B-410E-BC4A-27A60F0DC166}"/>
    <cellStyle name="Título 5 28" xfId="20062" xr:uid="{93869539-4F5F-4650-9763-A481C86C73AC}"/>
    <cellStyle name="Título 5 29" xfId="23717" xr:uid="{0E001AF8-7B76-463C-BF92-14D27DE75559}"/>
    <cellStyle name="Titulo 5 3" xfId="22832" xr:uid="{40E858F7-1283-414B-9BB1-BC5C9AF1B0AC}"/>
    <cellStyle name="Título 5 3" xfId="6516" xr:uid="{4C8D4769-D49D-4640-95CF-F99631D884FF}"/>
    <cellStyle name="Título 5 3 2" xfId="13689" xr:uid="{FDD38CCC-6F04-4D99-A353-31FD8E20E5B7}"/>
    <cellStyle name="Título 5 30" xfId="26544" xr:uid="{11A1DDCF-5AB5-484B-ACBB-22D8BA0865BC}"/>
    <cellStyle name="Título 5 31" xfId="23408" xr:uid="{7B564294-D932-497E-B237-2E2987112FEA}"/>
    <cellStyle name="Título 5 32" xfId="27107" xr:uid="{56DA3AE8-B733-4703-8B1B-FFBA002AFBE1}"/>
    <cellStyle name="Título 5 33" xfId="27548" xr:uid="{B84D24CD-8A71-4ABC-9027-B3968FE97929}"/>
    <cellStyle name="Título 5 34" xfId="38520" xr:uid="{E3605977-0CAC-4587-B5B3-B0717A9FC04D}"/>
    <cellStyle name="Título 5 35" xfId="38528" xr:uid="{2B17A2BA-76B2-4F20-B50E-17A90BE77638}"/>
    <cellStyle name="Titulo 5 4" xfId="20814" xr:uid="{19A6698E-D3D7-44D6-8303-15D9F5C185E3}"/>
    <cellStyle name="Título 5 4" xfId="6514" xr:uid="{D63CD6B6-B7FB-45BC-BCA3-F452D99E6D8F}"/>
    <cellStyle name="Título 5 4 2" xfId="13690" xr:uid="{F23FDB7D-1A1E-4ADA-9594-BCAA073DB4ED}"/>
    <cellStyle name="Titulo 5 5" xfId="22837" xr:uid="{49D248B5-F4BB-4BBC-8652-BAB2C9A06D95}"/>
    <cellStyle name="Título 5 5" xfId="4052" xr:uid="{9070DBB7-F7A9-4E8C-9142-944DACBE6B05}"/>
    <cellStyle name="Título 5 5 2" xfId="13691" xr:uid="{213A7C1A-7879-461D-9167-AA246058A365}"/>
    <cellStyle name="Título 5 5 3" xfId="24342" xr:uid="{5FBBDF96-D5AD-4A3F-8271-C5A3C0F51C2C}"/>
    <cellStyle name="Titulo 5 6" xfId="20819" xr:uid="{F93BE08F-696C-4241-BF4C-4128CA04C4A1}"/>
    <cellStyle name="Título 5 6" xfId="13686" xr:uid="{D4880068-E432-4CE2-AE8A-B2C49145308A}"/>
    <cellStyle name="Titulo 5 7" xfId="22842" xr:uid="{DDF19DA7-D1E4-4504-863F-0B2F924D9447}"/>
    <cellStyle name="Título 5 7" xfId="22833" xr:uid="{062A67E6-FF4A-42D2-8457-88387D3957C7}"/>
    <cellStyle name="Titulo 5 8" xfId="20824" xr:uid="{D9594AAA-A39E-4988-B39B-E3E25ACAEC78}"/>
    <cellStyle name="Título 5 8" xfId="20815" xr:uid="{D2B98FED-F508-4F19-9228-C4D01761E191}"/>
    <cellStyle name="Titulo 5 9" xfId="22846" xr:uid="{4D474D37-9063-46AD-A2B0-F2CA606C777B}"/>
    <cellStyle name="Título 5 9" xfId="22838" xr:uid="{5B55D8F5-BD8C-4EA4-9FEC-82DD73705DC8}"/>
    <cellStyle name="Titulo 50" xfId="8178" xr:uid="{8ADE09F6-A30C-423A-A085-99E23E6DA553}"/>
    <cellStyle name="Título 50" xfId="6517" xr:uid="{2191596E-8196-4296-9EC3-F53F2D67B1F4}"/>
    <cellStyle name="Titulo 50 10" xfId="16421" xr:uid="{4587FF78-9766-4324-89F9-8CBC58C966BE}"/>
    <cellStyle name="Titulo 50 10 2" xfId="20964" xr:uid="{39EECE54-68FB-41CF-A03A-83984EE83767}"/>
    <cellStyle name="Titulo 50 10 3" xfId="33393" xr:uid="{1C5454E1-E6BB-4438-B0CD-7C90524E3C6C}"/>
    <cellStyle name="Titulo 50 11" xfId="17291" xr:uid="{B6E27ECA-52E1-42CE-8018-D467B0BA6707}"/>
    <cellStyle name="Titulo 50 11 2" xfId="28260" xr:uid="{C05B3647-2BDD-4B0C-AEE6-FC02E9A9B656}"/>
    <cellStyle name="Titulo 50 11 3" xfId="34260" xr:uid="{7B1936EC-B178-4AD2-BC4D-A474820912EC}"/>
    <cellStyle name="Titulo 50 12" xfId="17391" xr:uid="{76A20E08-8BA3-49B8-A68A-E22E890C0CD9}"/>
    <cellStyle name="Titulo 50 12 2" xfId="28360" xr:uid="{C0FB0F6F-C112-4193-89E8-1EBAB4CCD58D}"/>
    <cellStyle name="Titulo 50 12 3" xfId="34360" xr:uid="{30EF4DAE-B0FA-4E3A-8FDE-2041F8724969}"/>
    <cellStyle name="Titulo 50 13" xfId="17474" xr:uid="{A8C86FE5-132E-45C3-8E81-21BA35666423}"/>
    <cellStyle name="Titulo 50 13 2" xfId="28443" xr:uid="{7C949EF7-CB6A-4B8C-98C4-944FFA982F38}"/>
    <cellStyle name="Titulo 50 13 3" xfId="34443" xr:uid="{7F7B97B4-AE47-43BC-B302-35AAC4D6B45A}"/>
    <cellStyle name="Titulo 50 14" xfId="17552" xr:uid="{309E7292-6997-481A-AF26-6E404D58657A}"/>
    <cellStyle name="Titulo 50 14 2" xfId="28521" xr:uid="{67430368-1979-42AC-8C35-C16C7682E34D}"/>
    <cellStyle name="Titulo 50 14 3" xfId="34521" xr:uid="{3A691918-679C-4E17-BEDE-18AA6FD0F7BA}"/>
    <cellStyle name="Titulo 50 15" xfId="17613" xr:uid="{E9EDE3C3-10C4-4130-96BC-6F6565A870A6}"/>
    <cellStyle name="Titulo 50 15 2" xfId="28582" xr:uid="{4B0A9794-7C33-4B79-B9D1-61AB6F8725A6}"/>
    <cellStyle name="Titulo 50 15 3" xfId="34582" xr:uid="{78BE0E97-2D24-4C0D-8CD2-813B7DDCBA90}"/>
    <cellStyle name="Titulo 50 16" xfId="18140" xr:uid="{6286807C-0483-46F9-8814-6E5EFE79DDEA}"/>
    <cellStyle name="Titulo 50 16 2" xfId="29058" xr:uid="{A55035DC-E9AB-4FC5-A483-BC59DDEFB6A8}"/>
    <cellStyle name="Titulo 50 16 3" xfId="35063" xr:uid="{64FEB000-B033-4EE8-8AC4-9715ECAB7FF0}"/>
    <cellStyle name="Titulo 50 17" xfId="17729" xr:uid="{B60C0BB7-4E58-406F-A2A2-FA9AABB95785}"/>
    <cellStyle name="Titulo 50 17 2" xfId="28698" xr:uid="{D7D48B63-077D-4213-8F35-49962D93A801}"/>
    <cellStyle name="Titulo 50 17 3" xfId="34698" xr:uid="{19F499E4-ABFF-45F9-9A23-53168A8B6E2D}"/>
    <cellStyle name="Titulo 50 18" xfId="22385" xr:uid="{A8113A0F-6808-49E5-871C-98BE4A9A65CA}"/>
    <cellStyle name="Titulo 50 19" xfId="23219" xr:uid="{BE5F464C-18DC-44CA-85FC-6C1982C36412}"/>
    <cellStyle name="Titulo 50 2" xfId="9342" xr:uid="{7709AFF7-032F-46A5-AD64-AA17020A6A66}"/>
    <cellStyle name="Título 50 2" xfId="13693" xr:uid="{B96ED9BA-34AD-465A-ABC7-C91CC8A7F98B}"/>
    <cellStyle name="Titulo 50 2 10" xfId="17392" xr:uid="{8FD336E1-149D-4331-9F01-4279B66E1A3C}"/>
    <cellStyle name="Titulo 50 2 10 2" xfId="28361" xr:uid="{E2D11250-2AE8-4C7A-8183-EBBF71706A10}"/>
    <cellStyle name="Titulo 50 2 10 3" xfId="34361" xr:uid="{7BCC16B2-1AFD-458B-91D0-6D4970A62153}"/>
    <cellStyle name="Titulo 50 2 11" xfId="17475" xr:uid="{021288E4-12AC-4437-AD70-2BF449E30966}"/>
    <cellStyle name="Titulo 50 2 11 2" xfId="28444" xr:uid="{A1EEFF41-BF13-4AC5-B54A-9CC82D5B8CFB}"/>
    <cellStyle name="Titulo 50 2 11 3" xfId="34444" xr:uid="{4E7D86E7-6F60-48A0-A8C5-85142B390336}"/>
    <cellStyle name="Titulo 50 2 12" xfId="17553" xr:uid="{1898AA33-9023-4DC1-A46C-BA0661D2A9BF}"/>
    <cellStyle name="Titulo 50 2 12 2" xfId="28522" xr:uid="{8AC7904F-54C8-4468-831C-9CAD0ADEB539}"/>
    <cellStyle name="Titulo 50 2 12 3" xfId="34522" xr:uid="{17CF4998-9BCA-4DA8-A453-82471DFFEC5A}"/>
    <cellStyle name="Titulo 50 2 13" xfId="17614" xr:uid="{F1063FF8-3919-4CC2-A818-136CE6DAF1E3}"/>
    <cellStyle name="Titulo 50 2 13 2" xfId="28583" xr:uid="{2486A2EB-7CCE-4FE6-88E3-1D00EB99401E}"/>
    <cellStyle name="Titulo 50 2 13 3" xfId="34583" xr:uid="{CE870F5B-5236-4DEA-AC67-C16520DDA73D}"/>
    <cellStyle name="Titulo 50 2 14" xfId="18141" xr:uid="{4F7077FE-9EE5-4A39-AA6C-A0ABA9469ABC}"/>
    <cellStyle name="Titulo 50 2 14 2" xfId="29059" xr:uid="{45C6FF94-EA7B-4117-93DD-E2D532043DD8}"/>
    <cellStyle name="Titulo 50 2 14 3" xfId="35064" xr:uid="{34EABC90-22DA-449D-A2E3-3234F2975658}"/>
    <cellStyle name="Titulo 50 2 15" xfId="17728" xr:uid="{9BFE1BEC-76F1-42D6-82BE-596CEE90F931}"/>
    <cellStyle name="Titulo 50 2 15 2" xfId="28697" xr:uid="{79BCE6B7-0E43-42D4-9E40-3AF90E4BC586}"/>
    <cellStyle name="Titulo 50 2 15 3" xfId="34697" xr:uid="{4DCB3F47-68B2-4EC4-B642-63E2239EB685}"/>
    <cellStyle name="Titulo 50 2 16" xfId="26455" xr:uid="{23EF9BDA-71D8-4829-9E01-D06115F3B088}"/>
    <cellStyle name="Titulo 50 2 16 2" xfId="37422" xr:uid="{8902D658-1465-4006-BFDD-8239EC4CC922}"/>
    <cellStyle name="Titulo 50 2 2" xfId="15989" xr:uid="{1F6436E0-7A40-425B-9BAD-2CBD1DA6177F}"/>
    <cellStyle name="Titulo 50 2 2 2" xfId="18623" xr:uid="{846D5121-9E8B-442D-B834-A347B93A2256}"/>
    <cellStyle name="Titulo 50 2 2 3" xfId="32961" xr:uid="{683CB022-47FD-4BC9-BA75-EF804A500F6E}"/>
    <cellStyle name="Titulo 50 2 3" xfId="16858" xr:uid="{FAA5754D-E66C-4DE3-A287-D24B29B5ADBC}"/>
    <cellStyle name="Titulo 50 2 3 2" xfId="27827" xr:uid="{6347318C-B39A-4769-9276-72CA94410425}"/>
    <cellStyle name="Titulo 50 2 3 3" xfId="33827" xr:uid="{A606F4BB-CD7D-4AFF-9517-42EE42C502A5}"/>
    <cellStyle name="Titulo 50 2 4" xfId="16141" xr:uid="{DD8FEFF2-82DA-46E4-81B0-D7EC7D018C17}"/>
    <cellStyle name="Titulo 50 2 4 2" xfId="20009" xr:uid="{B402A973-D6AD-4779-A853-B516CE7DD565}"/>
    <cellStyle name="Titulo 50 2 4 3" xfId="33113" xr:uid="{AFF2A6A0-01B4-42DE-B1EB-A454755DC230}"/>
    <cellStyle name="Titulo 50 2 5" xfId="17022" xr:uid="{4BD6195C-ADF5-4AEA-A3DA-EE6E78BD85C8}"/>
    <cellStyle name="Titulo 50 2 5 2" xfId="27991" xr:uid="{8A38BF32-FA31-4DCD-8CF5-F0BA2F86850D}"/>
    <cellStyle name="Titulo 50 2 5 3" xfId="33991" xr:uid="{B7FCE749-0753-411D-9A05-F7F07FDC811C}"/>
    <cellStyle name="Titulo 50 2 6" xfId="16294" xr:uid="{E420D1C9-8162-4517-890C-083A2C0566B4}"/>
    <cellStyle name="Titulo 50 2 6 2" xfId="20956" xr:uid="{CF423B74-E2C8-4C89-A26E-6693DFFCE97D}"/>
    <cellStyle name="Titulo 50 2 6 3" xfId="33266" xr:uid="{3D0BB7AD-0EDB-4B3B-8F47-93AF8954F556}"/>
    <cellStyle name="Titulo 50 2 7" xfId="17172" xr:uid="{D6789013-FC4B-43E8-83B3-A461F65036F5}"/>
    <cellStyle name="Titulo 50 2 7 2" xfId="28141" xr:uid="{FB567BE6-44A1-472B-886C-498EBAB84B28}"/>
    <cellStyle name="Titulo 50 2 7 3" xfId="34141" xr:uid="{D9AA13F7-8048-45F4-85C0-34009E9F3724}"/>
    <cellStyle name="Titulo 50 2 8" xfId="16423" xr:uid="{646A0F6D-8377-452F-864C-9A25094B6376}"/>
    <cellStyle name="Titulo 50 2 8 2" xfId="20896" xr:uid="{3B4FE8CD-F08F-433D-ACB7-49826AF8D9ED}"/>
    <cellStyle name="Titulo 50 2 8 3" xfId="33395" xr:uid="{A7F56376-EBAE-4C69-AEB5-C59660597775}"/>
    <cellStyle name="Titulo 50 2 9" xfId="17293" xr:uid="{FB2DF925-FF2C-44AE-A817-4DA54EE0ED46}"/>
    <cellStyle name="Titulo 50 2 9 2" xfId="28262" xr:uid="{DB9BEA77-A3DF-4059-873D-11841E212C15}"/>
    <cellStyle name="Titulo 50 2 9 3" xfId="34262" xr:uid="{89B623AA-89B6-4DC1-944D-B9D520DA52FD}"/>
    <cellStyle name="Titulo 50 20" xfId="22531" xr:uid="{B5FD97BD-C5CD-4664-86F4-B37658D71E0B}"/>
    <cellStyle name="Titulo 50 21" xfId="25566" xr:uid="{013114E1-FDFF-478A-918B-67C5732A7003}"/>
    <cellStyle name="Titulo 50 21 2" xfId="26270" xr:uid="{B8D78340-1DBF-4F5A-BEBD-D39DC69F09AF}"/>
    <cellStyle name="Titulo 50 21 3" xfId="36838" xr:uid="{67F90BCA-21C7-4E9E-AC63-37CEC846D586}"/>
    <cellStyle name="Titulo 50 22" xfId="24081" xr:uid="{0110E4BF-84BC-4992-A783-64BC1859D284}"/>
    <cellStyle name="Titulo 50 22 2" xfId="26770" xr:uid="{919977F2-652B-4AF4-AE49-32A77BF80A4E}"/>
    <cellStyle name="Titulo 50 22 2 2" xfId="37563" xr:uid="{54181E54-CCE9-47E1-9A38-14450740E449}"/>
    <cellStyle name="Titulo 50 23" xfId="23329" xr:uid="{400765F4-2CB3-4F82-AE2C-E6DECA110F64}"/>
    <cellStyle name="Titulo 50 24" xfId="20994" xr:uid="{162BC23C-5F34-4134-879F-CF0565C96960}"/>
    <cellStyle name="Titulo 50 25" xfId="26758" xr:uid="{EFD44C5A-969B-439F-9EE7-C9D77B750AEE}"/>
    <cellStyle name="Titulo 50 26" xfId="29947" xr:uid="{EF376CE6-A8DB-4C5D-BC85-69F54CFFCBE5}"/>
    <cellStyle name="Titulo 50 3" xfId="13692" xr:uid="{5942BC81-B063-45E0-BCD3-CB6999BC3CF5}"/>
    <cellStyle name="Titulo 50 4" xfId="15987" xr:uid="{3166D5BA-DD4B-4163-8A4C-A7EAF56F2C75}"/>
    <cellStyle name="Titulo 50 4 2" xfId="22559" xr:uid="{B5F57756-C236-40F2-8F92-48179D568D00}"/>
    <cellStyle name="Titulo 50 4 3" xfId="32959" xr:uid="{3CB7C4D4-E6A5-47FF-938D-A8E6DDFACFFA}"/>
    <cellStyle name="Titulo 50 5" xfId="16856" xr:uid="{2ED1FE08-19BA-411E-84B0-5B52681EDBAC}"/>
    <cellStyle name="Titulo 50 5 2" xfId="27825" xr:uid="{7CE6B36A-32C9-427D-B5E5-D7661080BBB8}"/>
    <cellStyle name="Titulo 50 5 3" xfId="33825" xr:uid="{3B75F84B-1E4B-4205-B2BA-5674160A9663}"/>
    <cellStyle name="Titulo 50 6" xfId="16139" xr:uid="{78FD8AC2-DB7D-44FB-915E-363A5305E55A}"/>
    <cellStyle name="Titulo 50 6 2" xfId="19092" xr:uid="{2C8CE89E-2ACF-4A92-BB30-80815B2B633D}"/>
    <cellStyle name="Titulo 50 6 3" xfId="33111" xr:uid="{65AC246E-9173-41B7-84F0-E9988510EF83}"/>
    <cellStyle name="Titulo 50 7" xfId="17020" xr:uid="{6C6708B4-4736-43B8-A4CF-34108E4FAFD4}"/>
    <cellStyle name="Titulo 50 7 2" xfId="27989" xr:uid="{EC50D7DF-05B9-4C1A-AC5B-D0C58EC04633}"/>
    <cellStyle name="Titulo 50 7 3" xfId="33989" xr:uid="{DCD91C52-B19E-450B-805D-F184270555BD}"/>
    <cellStyle name="Titulo 50 8" xfId="16293" xr:uid="{96B8F7CB-4F93-4E1B-AE3E-77069B3056B9}"/>
    <cellStyle name="Titulo 50 8 2" xfId="21662" xr:uid="{B927E569-20D5-4DBB-BFAB-E7B0E485C703}"/>
    <cellStyle name="Titulo 50 8 3" xfId="33265" xr:uid="{3417479C-01D6-4E52-97CA-6D57DC065AEE}"/>
    <cellStyle name="Titulo 50 9" xfId="17170" xr:uid="{8367F283-7110-4576-97DB-31DB898356D0}"/>
    <cellStyle name="Titulo 50 9 2" xfId="28139" xr:uid="{A0470A90-9B9B-4EF6-B108-42F3560B68B4}"/>
    <cellStyle name="Titulo 50 9 3" xfId="34139" xr:uid="{F0360C09-29AE-413B-931A-2D4F5F1331D3}"/>
    <cellStyle name="Titulo 51" xfId="8077" xr:uid="{5C948D97-46C6-45F7-BC75-B87B4EBE0C84}"/>
    <cellStyle name="Título 51" xfId="6518" xr:uid="{CF3A65EE-BAD4-4446-85CF-9E1C83C53A53}"/>
    <cellStyle name="Titulo 51 10" xfId="16424" xr:uid="{E6284BE1-E76C-4CE8-8389-FF2A3AB48D05}"/>
    <cellStyle name="Titulo 51 10 2" xfId="18801" xr:uid="{F63F4B5A-65FA-4B6E-AE02-832ED27B4D43}"/>
    <cellStyle name="Titulo 51 10 3" xfId="33396" xr:uid="{1B222248-F1F7-47AA-B7C7-228DB7C40E00}"/>
    <cellStyle name="Titulo 51 11" xfId="17296" xr:uid="{C7F1782C-9D88-4144-90D7-D2A053E6F3DA}"/>
    <cellStyle name="Titulo 51 11 2" xfId="28265" xr:uid="{83077B65-C72B-475D-8B4E-77382AE5D7FE}"/>
    <cellStyle name="Titulo 51 11 3" xfId="34265" xr:uid="{411534D5-D523-47C0-A822-EBE33D7F523A}"/>
    <cellStyle name="Titulo 51 12" xfId="17394" xr:uid="{90DCA6FF-8D87-4679-A4DD-4AEA6F769F92}"/>
    <cellStyle name="Titulo 51 12 2" xfId="28363" xr:uid="{E3CBFA1A-86E1-4818-AF32-B919FB2178F7}"/>
    <cellStyle name="Titulo 51 12 3" xfId="34363" xr:uid="{899F9A57-1783-46F0-B83E-57683091A29C}"/>
    <cellStyle name="Titulo 51 13" xfId="17477" xr:uid="{8632E414-F750-4CCF-BCA9-0960A1FFF563}"/>
    <cellStyle name="Titulo 51 13 2" xfId="28446" xr:uid="{FBD5603E-31CB-4496-AEE7-DB25FFC34457}"/>
    <cellStyle name="Titulo 51 13 3" xfId="34446" xr:uid="{63773D18-0134-4889-98AF-8378DE0A411B}"/>
    <cellStyle name="Titulo 51 14" xfId="17554" xr:uid="{A9554C75-52D5-43D6-9035-1FDBBD66360D}"/>
    <cellStyle name="Titulo 51 14 2" xfId="28523" xr:uid="{AA99CE01-9A72-4E52-98E8-35C14F67539B}"/>
    <cellStyle name="Titulo 51 14 3" xfId="34523" xr:uid="{A844E7EF-C17E-4D7B-8215-78EE499ECAD4}"/>
    <cellStyle name="Titulo 51 15" xfId="17615" xr:uid="{4D6BAE9D-EAD6-4AC4-BFE6-183150A6F1B1}"/>
    <cellStyle name="Titulo 51 15 2" xfId="28584" xr:uid="{B5F2A49F-47F8-42B2-AEF9-BEFCBC8996AD}"/>
    <cellStyle name="Titulo 51 15 3" xfId="34584" xr:uid="{909E2795-5868-4DE2-8C85-738DAD49C7BC}"/>
    <cellStyle name="Titulo 51 16" xfId="18142" xr:uid="{19DA7DA4-BF49-4C7E-A9C9-52B5953D3EE1}"/>
    <cellStyle name="Titulo 51 16 2" xfId="29060" xr:uid="{B7801016-8CEE-4BE7-B8FA-479744988E32}"/>
    <cellStyle name="Titulo 51 16 3" xfId="35065" xr:uid="{C1D61319-47B7-409E-8FDE-2FA4BB2EE172}"/>
    <cellStyle name="Titulo 51 17" xfId="17727" xr:uid="{0BFBD7B9-C3F2-4D74-ABB7-FAABC64C1938}"/>
    <cellStyle name="Titulo 51 17 2" xfId="28696" xr:uid="{C57B0DD2-0846-4A3F-B4F1-4DC7A2EF13D3}"/>
    <cellStyle name="Titulo 51 17 3" xfId="34696" xr:uid="{21F01CA3-2C9A-44C4-919C-328B9B62FF14}"/>
    <cellStyle name="Titulo 51 18" xfId="22387" xr:uid="{7E56371E-8338-430A-AA01-B6ED5DB5EDE9}"/>
    <cellStyle name="Titulo 51 19" xfId="23220" xr:uid="{0D53B767-8C2B-4948-8182-5B50D9F997A8}"/>
    <cellStyle name="Titulo 51 2" xfId="8549" xr:uid="{8AC09BE0-466A-42A8-8F9B-15D8DC61E206}"/>
    <cellStyle name="Título 51 2" xfId="13695" xr:uid="{C24A08A0-21CD-4535-B4BE-D2E15A583FB6}"/>
    <cellStyle name="Titulo 51 2 10" xfId="17395" xr:uid="{E6314DA7-576D-466C-90D0-064F48EDFD11}"/>
    <cellStyle name="Titulo 51 2 10 2" xfId="28364" xr:uid="{7608DF07-AB46-4A17-BEA4-5D4890EA7B6B}"/>
    <cellStyle name="Titulo 51 2 10 3" xfId="34364" xr:uid="{B2722F95-BC01-4586-A0ED-EF594B1BAC6A}"/>
    <cellStyle name="Titulo 51 2 11" xfId="17478" xr:uid="{FCCDA96F-0A08-4186-BA40-24C24689F1F7}"/>
    <cellStyle name="Titulo 51 2 11 2" xfId="28447" xr:uid="{19FEC28C-4218-45A5-9328-C560486ACE5C}"/>
    <cellStyle name="Titulo 51 2 11 3" xfId="34447" xr:uid="{DA6A5438-A715-4686-BE50-C88B87BEF29C}"/>
    <cellStyle name="Titulo 51 2 12" xfId="17556" xr:uid="{BCD6B58E-71A2-49C5-B864-B5F13516E257}"/>
    <cellStyle name="Titulo 51 2 12 2" xfId="28525" xr:uid="{50A373DC-F229-48D7-AB3B-C83A97C213E6}"/>
    <cellStyle name="Titulo 51 2 12 3" xfId="34525" xr:uid="{B38C2D2F-681F-43DE-87C9-FD561254EAFE}"/>
    <cellStyle name="Titulo 51 2 13" xfId="17617" xr:uid="{2DDAEBE9-9458-4337-BBFD-DEE50BAAC984}"/>
    <cellStyle name="Titulo 51 2 13 2" xfId="28586" xr:uid="{5D499AEC-F9DF-4B4A-AB5F-706E7D00C316}"/>
    <cellStyle name="Titulo 51 2 13 3" xfId="34586" xr:uid="{C0128C3B-E041-49C0-9956-9439A6EC0CF7}"/>
    <cellStyle name="Titulo 51 2 14" xfId="18143" xr:uid="{81F35778-9C56-40E7-8502-59D90880A0C6}"/>
    <cellStyle name="Titulo 51 2 14 2" xfId="29061" xr:uid="{2F1861EC-B18D-481D-8C04-E08A846FE2F3}"/>
    <cellStyle name="Titulo 51 2 14 3" xfId="35066" xr:uid="{8DF7382E-25A1-48BE-AA3C-DA5CF4CB4B67}"/>
    <cellStyle name="Titulo 51 2 15" xfId="17726" xr:uid="{7E54A5EC-29E2-412C-8989-0C47CB3BCAAE}"/>
    <cellStyle name="Titulo 51 2 15 2" xfId="28695" xr:uid="{FB88EAEC-8AC7-4B4C-BC6A-88AFA4B08C85}"/>
    <cellStyle name="Titulo 51 2 15 3" xfId="34695" xr:uid="{98DBA332-7919-49B6-A5A6-80D8CFE5B72D}"/>
    <cellStyle name="Titulo 51 2 16" xfId="26402" xr:uid="{AD07103F-5CCD-48BE-924F-40CDECAAEADF}"/>
    <cellStyle name="Titulo 51 2 16 2" xfId="37369" xr:uid="{3DCFA338-D91E-42AF-A83E-A5202757C9E1}"/>
    <cellStyle name="Titulo 51 2 2" xfId="15994" xr:uid="{FBF91652-B5E2-4B62-A353-84C7AE8AF7F8}"/>
    <cellStyle name="Titulo 51 2 2 2" xfId="19911" xr:uid="{A817DE1A-94D2-4F8A-A231-B2EDEAF5C20B}"/>
    <cellStyle name="Titulo 51 2 2 3" xfId="32966" xr:uid="{C4C8D274-0D14-4D14-9686-C9B6FB6B6F05}"/>
    <cellStyle name="Titulo 51 2 3" xfId="16863" xr:uid="{DF251001-EC29-480C-A750-B12996488960}"/>
    <cellStyle name="Titulo 51 2 3 2" xfId="27832" xr:uid="{ABB50192-6BB3-4F08-90CD-C4493913BF66}"/>
    <cellStyle name="Titulo 51 2 3 3" xfId="33832" xr:uid="{FA42018E-CD7D-42D3-84A1-158E13BC07DB}"/>
    <cellStyle name="Titulo 51 2 4" xfId="16146" xr:uid="{5B5C9ADD-C4FF-4A84-835B-EC3E7FC14AC2}"/>
    <cellStyle name="Titulo 51 2 4 2" xfId="22586" xr:uid="{DEC6CE52-B26E-41CB-99DD-7FD113BC690F}"/>
    <cellStyle name="Titulo 51 2 4 3" xfId="33118" xr:uid="{A9F10CC9-F03C-4419-A131-6EBDCFE0BA16}"/>
    <cellStyle name="Titulo 51 2 5" xfId="17027" xr:uid="{B1E1357E-FF69-4350-965E-E45A43B60530}"/>
    <cellStyle name="Titulo 51 2 5 2" xfId="27996" xr:uid="{A0C06612-E3B1-49A3-B48C-C61AB7AC0450}"/>
    <cellStyle name="Titulo 51 2 5 3" xfId="33996" xr:uid="{3E707172-0E64-41C0-B885-6BBCFDFD3857}"/>
    <cellStyle name="Titulo 51 2 6" xfId="16299" xr:uid="{F36BB3A9-DA8A-41E4-9EB4-115023478576}"/>
    <cellStyle name="Titulo 51 2 6 2" xfId="26156" xr:uid="{A6B35E76-8D04-4688-8030-7025169C414E}"/>
    <cellStyle name="Titulo 51 2 6 3" xfId="33271" xr:uid="{646DBE6B-CD58-41C1-AB85-D1C42CB7D5A8}"/>
    <cellStyle name="Titulo 51 2 7" xfId="17177" xr:uid="{79191883-5D87-47E3-AAFE-224A37261C50}"/>
    <cellStyle name="Titulo 51 2 7 2" xfId="28146" xr:uid="{F462852D-2171-4408-AD0C-D780AB38E8DB}"/>
    <cellStyle name="Titulo 51 2 7 3" xfId="34146" xr:uid="{7356E0A8-8DC0-4CA3-AEC6-4C90C10E1D6E}"/>
    <cellStyle name="Titulo 51 2 8" xfId="16427" xr:uid="{9FDE02F9-5862-43F1-9959-5E7776067D61}"/>
    <cellStyle name="Titulo 51 2 8 2" xfId="21904" xr:uid="{886EE88A-B7FC-4E3D-BDCE-0C99E344D308}"/>
    <cellStyle name="Titulo 51 2 8 3" xfId="33399" xr:uid="{26B94940-8122-460F-934A-F241DD6EC69D}"/>
    <cellStyle name="Titulo 51 2 9" xfId="17298" xr:uid="{D21B01B9-02EA-4C4B-A350-E34241460ADF}"/>
    <cellStyle name="Titulo 51 2 9 2" xfId="28267" xr:uid="{66AA7FC7-7A6A-4C48-8D58-87711AD96138}"/>
    <cellStyle name="Titulo 51 2 9 3" xfId="34267" xr:uid="{8D0B7DE1-0766-4C90-84D3-964C7C820687}"/>
    <cellStyle name="Titulo 51 20" xfId="22650" xr:uid="{A3C602E6-5CF0-4382-A01D-365DECF67136}"/>
    <cellStyle name="Titulo 51 21" xfId="25503" xr:uid="{B0510E95-E0D1-4800-BC05-431A392353E4}"/>
    <cellStyle name="Titulo 51 21 2" xfId="19964" xr:uid="{0EB84733-52D9-4FF8-9FF0-B895B138DA7F}"/>
    <cellStyle name="Titulo 51 21 3" xfId="36796" xr:uid="{222041CD-3107-40FE-AD38-04D74600C750}"/>
    <cellStyle name="Titulo 51 22" xfId="24377" xr:uid="{8C85D405-2617-4E7B-8395-F8F2C74E5B28}"/>
    <cellStyle name="Titulo 51 22 2" xfId="25771" xr:uid="{A319A0BE-73B7-45DC-AE38-E33C7EC8FA55}"/>
    <cellStyle name="Titulo 51 22 2 2" xfId="36957" xr:uid="{29D18E31-2738-4308-9EA4-3419D2ACBA22}"/>
    <cellStyle name="Titulo 51 23" xfId="21279" xr:uid="{28FAA16A-367F-4FB6-933C-0FCC9DBBC54F}"/>
    <cellStyle name="Titulo 51 24" xfId="19165" xr:uid="{BA0E8F51-E708-4E49-8E2C-648067E04A00}"/>
    <cellStyle name="Titulo 51 25" xfId="25694" xr:uid="{F8F6ECEF-F504-4D09-A59D-99EF3F2C5FCB}"/>
    <cellStyle name="Titulo 51 26" xfId="29915" xr:uid="{972A417E-B297-44C2-9DA2-461BE91AC7A6}"/>
    <cellStyle name="Titulo 51 3" xfId="13694" xr:uid="{7A3E236F-9E17-4BBD-8718-A90CB2E69566}"/>
    <cellStyle name="Titulo 51 4" xfId="15992" xr:uid="{7BA8E205-743F-4961-B02E-291505368642}"/>
    <cellStyle name="Titulo 51 4 2" xfId="21793" xr:uid="{FB58872E-6C58-41C6-B7F7-67DC5AE7748D}"/>
    <cellStyle name="Titulo 51 4 3" xfId="32964" xr:uid="{9240C358-803E-443B-A342-78915F06AC6C}"/>
    <cellStyle name="Titulo 51 5" xfId="16861" xr:uid="{CACB7924-F44D-4929-9B86-3F895944ED78}"/>
    <cellStyle name="Titulo 51 5 2" xfId="27830" xr:uid="{979C8E64-C411-4E3A-A64E-50555B2720C4}"/>
    <cellStyle name="Titulo 51 5 3" xfId="33830" xr:uid="{5E3CF2D5-D445-4802-A32B-DA0583347F0E}"/>
    <cellStyle name="Titulo 51 6" xfId="16144" xr:uid="{276ECDC2-1881-4ABB-A054-0E23B839177C}"/>
    <cellStyle name="Titulo 51 6 2" xfId="21145" xr:uid="{305B6159-8FFA-49E9-9725-6DE4A9A30145}"/>
    <cellStyle name="Titulo 51 6 3" xfId="33116" xr:uid="{56E79892-61F3-4073-A666-ABAEAC4C868A}"/>
    <cellStyle name="Titulo 51 7" xfId="17024" xr:uid="{2D9E7BA8-6AB4-4644-97A7-2F0202813719}"/>
    <cellStyle name="Titulo 51 7 2" xfId="27993" xr:uid="{C45A7EB1-8966-43B6-8C09-8B95BA86471D}"/>
    <cellStyle name="Titulo 51 7 3" xfId="33993" xr:uid="{3E89071C-594F-40F3-8852-1B284C35B93A}"/>
    <cellStyle name="Titulo 51 8" xfId="16296" xr:uid="{AD22995D-D6FE-43CB-BA5C-FC9D864CD3B1}"/>
    <cellStyle name="Titulo 51 8 2" xfId="18189" xr:uid="{FFD8A4E0-2535-4053-9054-A619F5C000BA}"/>
    <cellStyle name="Titulo 51 8 3" xfId="33268" xr:uid="{E4CB1275-C85F-41BD-8CD7-CCE56E33FF67}"/>
    <cellStyle name="Titulo 51 9" xfId="17174" xr:uid="{65103460-4873-4C1B-A312-8B1128BF672E}"/>
    <cellStyle name="Titulo 51 9 2" xfId="28143" xr:uid="{B37DACB6-8671-42A9-9C01-0059EB75E76B}"/>
    <cellStyle name="Titulo 51 9 3" xfId="34143" xr:uid="{71423635-CED9-4AB7-B36D-D96428B82D7C}"/>
    <cellStyle name="Titulo 52" xfId="8079" xr:uid="{ACB7A229-8FC0-40D4-A789-9ED8F8468279}"/>
    <cellStyle name="Título 52" xfId="6519" xr:uid="{FCA213FD-46E6-4C4C-9333-D58A4D8E85B2}"/>
    <cellStyle name="Titulo 52 10" xfId="16430" xr:uid="{5708D857-77D1-4A8A-AE2B-22C7D35CD31D}"/>
    <cellStyle name="Titulo 52 10 2" xfId="19687" xr:uid="{FAE4CD56-5A5E-44D4-8D3F-E3099C853916}"/>
    <cellStyle name="Titulo 52 10 3" xfId="33402" xr:uid="{0FC83CEA-43E5-45EA-B783-A2D8CB4F775B}"/>
    <cellStyle name="Titulo 52 11" xfId="17301" xr:uid="{D8C364B6-48D9-42D6-876B-58FA96CB4E40}"/>
    <cellStyle name="Titulo 52 11 2" xfId="28270" xr:uid="{C26D203D-AF4F-432E-8474-E0A130958C1D}"/>
    <cellStyle name="Titulo 52 11 3" xfId="34270" xr:uid="{3FDD8622-408C-4DDC-B467-611B0D513DA2}"/>
    <cellStyle name="Titulo 52 12" xfId="17397" xr:uid="{9959CDCA-668F-492D-8465-78EF029C0BBA}"/>
    <cellStyle name="Titulo 52 12 2" xfId="28366" xr:uid="{CA1F0FA9-921F-4E0A-8B7E-9EE690207811}"/>
    <cellStyle name="Titulo 52 12 3" xfId="34366" xr:uid="{AE0A6735-2F5A-4278-B983-6A605FDDAE90}"/>
    <cellStyle name="Titulo 52 13" xfId="17480" xr:uid="{84210936-1BAB-4D4D-933E-C518D944EC40}"/>
    <cellStyle name="Titulo 52 13 2" xfId="28449" xr:uid="{7672FB13-B80F-47F7-852C-0CA163D17FD5}"/>
    <cellStyle name="Titulo 52 13 3" xfId="34449" xr:uid="{643C4510-29FA-4490-8303-3FC4625E5AE2}"/>
    <cellStyle name="Titulo 52 14" xfId="17558" xr:uid="{2482E8F1-B4BF-4215-BAF8-8C36E5EF67BC}"/>
    <cellStyle name="Titulo 52 14 2" xfId="28527" xr:uid="{DE82AF36-D515-40D7-8911-CE9B55B827E6}"/>
    <cellStyle name="Titulo 52 14 3" xfId="34527" xr:uid="{B2202335-7811-4692-8418-7190C5271485}"/>
    <cellStyle name="Titulo 52 15" xfId="17619" xr:uid="{EFFE17D7-A698-4377-8783-A1D4373484C2}"/>
    <cellStyle name="Titulo 52 15 2" xfId="28588" xr:uid="{68A81290-5D43-4EF0-8435-1EF0F1A2D05E}"/>
    <cellStyle name="Titulo 52 15 3" xfId="34588" xr:uid="{F6AF44BF-8034-4C55-ACEC-17C5F36907B8}"/>
    <cellStyle name="Titulo 52 16" xfId="18144" xr:uid="{4CA8036A-B61D-45D2-8F6D-70098386138D}"/>
    <cellStyle name="Titulo 52 16 2" xfId="29062" xr:uid="{A9D95AFE-41ED-46D6-815B-38B3889D3CDD}"/>
    <cellStyle name="Titulo 52 16 3" xfId="35067" xr:uid="{F956BE13-94E6-4901-A087-B71D2E4A2AB5}"/>
    <cellStyle name="Titulo 52 17" xfId="17725" xr:uid="{772C4029-3EE4-4A59-8B28-E50B8537E225}"/>
    <cellStyle name="Titulo 52 17 2" xfId="28694" xr:uid="{D74D4B44-1F9A-499F-950F-2FD1F995CB36}"/>
    <cellStyle name="Titulo 52 17 3" xfId="34694" xr:uid="{BE11078B-FF4A-4225-BF9A-A45EEA92AB83}"/>
    <cellStyle name="Titulo 52 18" xfId="22389" xr:uid="{E1FF3D2A-0480-42DB-90D9-D815ABF24EFA}"/>
    <cellStyle name="Titulo 52 19" xfId="23221" xr:uid="{80F5939D-32B4-4DAD-95B4-15E7931E8177}"/>
    <cellStyle name="Titulo 52 2" xfId="8440" xr:uid="{B6FE2EE6-F018-4BDE-A457-1D48EA0C806C}"/>
    <cellStyle name="Título 52 2" xfId="13697" xr:uid="{76BF44B9-3347-458C-A364-F5F98E305D06}"/>
    <cellStyle name="Titulo 52 2 10" xfId="17399" xr:uid="{B5E30162-522C-4E90-8477-53365A9F8FA7}"/>
    <cellStyle name="Titulo 52 2 10 2" xfId="28368" xr:uid="{BC0F2995-7B24-4EED-A64A-1415E4B189C2}"/>
    <cellStyle name="Titulo 52 2 10 3" xfId="34368" xr:uid="{3C342E50-F2B6-4A6C-A5DA-9CC1752CEEF8}"/>
    <cellStyle name="Titulo 52 2 11" xfId="17482" xr:uid="{CED9F78F-2BFE-458A-B6E9-66F96E137C7F}"/>
    <cellStyle name="Titulo 52 2 11 2" xfId="28451" xr:uid="{96B5B422-BBCE-4A69-9A43-88F2AC2B1FFA}"/>
    <cellStyle name="Titulo 52 2 11 3" xfId="34451" xr:uid="{206F268C-9463-44D2-B662-307ECA24423F}"/>
    <cellStyle name="Titulo 52 2 12" xfId="17559" xr:uid="{FCD579D9-AD1C-4C0D-B294-524F94C524AE}"/>
    <cellStyle name="Titulo 52 2 12 2" xfId="28528" xr:uid="{D68B16B1-4241-4407-B4DB-9B5246325816}"/>
    <cellStyle name="Titulo 52 2 12 3" xfId="34528" xr:uid="{478A321D-EA33-4BF5-87F7-EE4961FF27E4}"/>
    <cellStyle name="Titulo 52 2 13" xfId="17620" xr:uid="{E619C9C0-76DD-4925-AC5C-0E1D6052967B}"/>
    <cellStyle name="Titulo 52 2 13 2" xfId="28589" xr:uid="{16373117-71FE-49C8-B184-B24CBE466FA3}"/>
    <cellStyle name="Titulo 52 2 13 3" xfId="34589" xr:uid="{957B70E0-27DE-4941-BEF2-EBC519108C08}"/>
    <cellStyle name="Titulo 52 2 14" xfId="18145" xr:uid="{1815C0C4-03A5-4583-8EC1-226E2488A9E9}"/>
    <cellStyle name="Titulo 52 2 14 2" xfId="29063" xr:uid="{5391CD9C-A144-4D34-9FB4-A0A5123D9962}"/>
    <cellStyle name="Titulo 52 2 14 3" xfId="35068" xr:uid="{B13AC8F9-4989-4EC3-9A02-7B94892E79FE}"/>
    <cellStyle name="Titulo 52 2 15" xfId="17724" xr:uid="{42193DC3-DDB1-4CEC-90F4-832C32922EC9}"/>
    <cellStyle name="Titulo 52 2 15 2" xfId="28693" xr:uid="{C6C68D47-FA8F-49F9-9691-4E0A86AAEABC}"/>
    <cellStyle name="Titulo 52 2 15 3" xfId="34693" xr:uid="{33DB38EF-92D3-4E56-AD0D-FF0D06121B28}"/>
    <cellStyle name="Titulo 52 2 16" xfId="27230" xr:uid="{D8B7E7A2-0532-4A92-861F-D89AD0E0121C}"/>
    <cellStyle name="Titulo 52 2 16 2" xfId="37945" xr:uid="{45DC4E78-BA66-464C-8333-57BAA26A3344}"/>
    <cellStyle name="Titulo 52 2 2" xfId="15999" xr:uid="{8B7A0CC3-F775-418A-AE39-C71939DA80A8}"/>
    <cellStyle name="Titulo 52 2 2 2" xfId="22563" xr:uid="{EBB2F138-E610-462A-AC4C-12BEA2BDABDC}"/>
    <cellStyle name="Titulo 52 2 2 3" xfId="32971" xr:uid="{8E7984F8-F5A8-4B39-A92E-5AE7889A87EB}"/>
    <cellStyle name="Titulo 52 2 3" xfId="16868" xr:uid="{C823AA30-0F3A-43DA-B547-5456849EC62A}"/>
    <cellStyle name="Titulo 52 2 3 2" xfId="27837" xr:uid="{941866C1-D02C-4868-969E-DC955742CC50}"/>
    <cellStyle name="Titulo 52 2 3 3" xfId="33837" xr:uid="{C6A94A34-B39E-411D-885A-97B0FAB50FAB}"/>
    <cellStyle name="Titulo 52 2 4" xfId="16150" xr:uid="{D58EE144-1ABD-4A30-8024-5DF9A6DA1F8E}"/>
    <cellStyle name="Titulo 52 2 4 2" xfId="23400" xr:uid="{89F64EF9-DF6D-4EF7-ABD5-CD719E102581}"/>
    <cellStyle name="Titulo 52 2 4 3" xfId="33122" xr:uid="{CF2F3104-675F-471B-9C45-E574E7E6E4E9}"/>
    <cellStyle name="Titulo 52 2 5" xfId="17033" xr:uid="{66294B60-4244-4518-A5D2-60E5924274DB}"/>
    <cellStyle name="Titulo 52 2 5 2" xfId="28002" xr:uid="{49D50A59-72DD-4E76-9D4C-000F6F46DA51}"/>
    <cellStyle name="Titulo 52 2 5 3" xfId="34002" xr:uid="{86788E00-B5D5-44C1-882F-9BF6D7BEE4EB}"/>
    <cellStyle name="Titulo 52 2 6" xfId="16304" xr:uid="{F9DC5AEF-F2A1-437F-885E-43DD11B4F135}"/>
    <cellStyle name="Titulo 52 2 6 2" xfId="20248" xr:uid="{8B866BA7-5A49-4993-A209-C92C59692BE2}"/>
    <cellStyle name="Titulo 52 2 6 3" xfId="33276" xr:uid="{F7390AAD-8B29-4E15-A904-37460F2FFA0E}"/>
    <cellStyle name="Titulo 52 2 7" xfId="17183" xr:uid="{14F7FE99-93C9-4523-A749-83284FD0F886}"/>
    <cellStyle name="Titulo 52 2 7 2" xfId="28152" xr:uid="{1CA10450-7D09-4FB3-87B9-E5945018234C}"/>
    <cellStyle name="Titulo 52 2 7 3" xfId="34152" xr:uid="{46C42D11-0D66-4C72-8E47-46BCEACA9006}"/>
    <cellStyle name="Titulo 52 2 8" xfId="16431" xr:uid="{C77C15B1-75CB-4ACE-B0F6-06A47501B5F0}"/>
    <cellStyle name="Titulo 52 2 8 2" xfId="18487" xr:uid="{96ABA975-7EFD-4874-968D-BBDBEAF60AD3}"/>
    <cellStyle name="Titulo 52 2 8 3" xfId="33403" xr:uid="{05470DFA-A2FB-492C-B208-940B4D9E8577}"/>
    <cellStyle name="Titulo 52 2 9" xfId="17303" xr:uid="{8719C20F-BE66-4846-BCAC-B41ED2B0D952}"/>
    <cellStyle name="Titulo 52 2 9 2" xfId="28272" xr:uid="{F0A90E70-1CF6-4797-8253-35C2F48D4EAC}"/>
    <cellStyle name="Titulo 52 2 9 3" xfId="34272" xr:uid="{3BBA25F6-A83C-4495-8C03-9C2E3627993E}"/>
    <cellStyle name="Titulo 52 20" xfId="20886" xr:uid="{0B82E5CF-6CFE-4E0D-8F1B-60998F99839D}"/>
    <cellStyle name="Titulo 52 21" xfId="25505" xr:uid="{8EF36697-17A2-442C-AF37-84184A5BBF32}"/>
    <cellStyle name="Titulo 52 21 2" xfId="18327" xr:uid="{B3D91D1A-CCEB-415D-BD83-5E7507D3FBAB}"/>
    <cellStyle name="Titulo 52 21 3" xfId="36798" xr:uid="{8E11439A-86D5-4638-B5B5-8DF9ECFF7566}"/>
    <cellStyle name="Titulo 52 22" xfId="24375" xr:uid="{4663929A-60E4-44A9-AE03-ED30845D67DF}"/>
    <cellStyle name="Titulo 52 22 2" xfId="26850" xr:uid="{E9D990FF-6945-46FE-B19E-FAA6233CAA65}"/>
    <cellStyle name="Titulo 52 22 2 2" xfId="37639" xr:uid="{5BC82C64-7A9F-4F84-8958-1A890AED200A}"/>
    <cellStyle name="Titulo 52 23" xfId="19195" xr:uid="{CD454F68-2E35-4A70-95A3-2264D6CF81D6}"/>
    <cellStyle name="Titulo 52 24" xfId="19701" xr:uid="{9833DC63-72AD-4FB7-9DB3-CF966FB407D0}"/>
    <cellStyle name="Titulo 52 25" xfId="26759" xr:uid="{1031B9DC-E772-4955-8FDF-217C336D2630}"/>
    <cellStyle name="Titulo 52 26" xfId="29917" xr:uid="{4A7B6BB3-BAEC-45FB-B084-154BA696E662}"/>
    <cellStyle name="Titulo 52 3" xfId="13696" xr:uid="{E931032D-2081-49DD-AABC-AAE63AB17533}"/>
    <cellStyle name="Titulo 52 4" xfId="15997" xr:uid="{DE5DBD8A-8D9A-4CA8-980B-A4F9B3AE3250}"/>
    <cellStyle name="Titulo 52 4 2" xfId="19188" xr:uid="{A5B0247D-3689-4B96-BACC-09712651F340}"/>
    <cellStyle name="Titulo 52 4 3" xfId="32969" xr:uid="{C1B6C1B4-0181-48E1-8466-AD2CCBFAC041}"/>
    <cellStyle name="Titulo 52 5" xfId="16866" xr:uid="{8409EEEF-4514-46FB-8FF3-11D2C112C0F0}"/>
    <cellStyle name="Titulo 52 5 2" xfId="27835" xr:uid="{D626C6A9-035E-4425-8476-845C2365CA55}"/>
    <cellStyle name="Titulo 52 5 3" xfId="33835" xr:uid="{AF484EEA-1A27-46BC-B8B7-5E73CFCD11B7}"/>
    <cellStyle name="Titulo 52 6" xfId="16148" xr:uid="{30DB353B-950C-468C-A8B4-A8D0F023BA67}"/>
    <cellStyle name="Titulo 52 6 2" xfId="23476" xr:uid="{D5802540-168E-4A17-AD3F-767226E88843}"/>
    <cellStyle name="Titulo 52 6 3" xfId="33120" xr:uid="{AAA6BF3E-8907-4086-8929-4D1F0EDBA429}"/>
    <cellStyle name="Titulo 52 7" xfId="17031" xr:uid="{61D43D0D-DDC6-4AE7-B258-658C91BFDAA8}"/>
    <cellStyle name="Titulo 52 7 2" xfId="28000" xr:uid="{BAF30739-E0D1-4E5F-A50C-0CE58C1A1B9D}"/>
    <cellStyle name="Titulo 52 7 3" xfId="34000" xr:uid="{E2ACBC9A-DB4B-4D3C-B788-0A8CD2FE9CE8}"/>
    <cellStyle name="Titulo 52 8" xfId="16302" xr:uid="{D4EF6033-213F-4DA7-9DAF-FDD77F20DDD0}"/>
    <cellStyle name="Titulo 52 8 2" xfId="19330" xr:uid="{9F8F5ACF-8B0C-47A4-B96F-73591A725E6A}"/>
    <cellStyle name="Titulo 52 8 3" xfId="33274" xr:uid="{6FDF0607-A0D6-4016-B004-81D2A89A5F85}"/>
    <cellStyle name="Titulo 52 9" xfId="17181" xr:uid="{C35F65B8-4DA6-42AF-A7FD-4FD8D3816E8C}"/>
    <cellStyle name="Titulo 52 9 2" xfId="28150" xr:uid="{29A40133-9641-4CEE-959C-A6C637A1014C}"/>
    <cellStyle name="Titulo 52 9 3" xfId="34150" xr:uid="{5CCF5E95-C466-4C85-B973-FD7A583CD0EB}"/>
    <cellStyle name="Titulo 53" xfId="8024" xr:uid="{4A289566-48E8-4DE4-801F-8BFC059E3384}"/>
    <cellStyle name="Título 53" xfId="6520" xr:uid="{AEF400A3-8040-4A5F-AB80-0D968CF53032}"/>
    <cellStyle name="Titulo 53 10" xfId="16433" xr:uid="{0604E2B0-B8C1-4191-A74B-63D59AA08B03}"/>
    <cellStyle name="Titulo 53 10 2" xfId="18864" xr:uid="{67B6B817-8E16-4B44-8D3D-23BFED0A6275}"/>
    <cellStyle name="Titulo 53 10 3" xfId="33405" xr:uid="{7278C0D5-AB25-44D0-970D-B243F244FA44}"/>
    <cellStyle name="Titulo 53 11" xfId="17305" xr:uid="{C0863DED-5081-4E8B-B2D9-9F6EF4E88180}"/>
    <cellStyle name="Titulo 53 11 2" xfId="28274" xr:uid="{AE467E2B-20E7-4952-B170-0179CFA0D598}"/>
    <cellStyle name="Titulo 53 11 3" xfId="34274" xr:uid="{50BC3606-95B6-4482-8732-0FEADCDD02E0}"/>
    <cellStyle name="Titulo 53 12" xfId="17400" xr:uid="{169F7E6D-C210-480C-96F0-AF1F2FFB24FA}"/>
    <cellStyle name="Titulo 53 12 2" xfId="28369" xr:uid="{00E2D2AD-BFE6-4341-A3B0-86FFABF30644}"/>
    <cellStyle name="Titulo 53 12 3" xfId="34369" xr:uid="{8C4A8F43-350C-450E-A7A0-AAABB218084C}"/>
    <cellStyle name="Titulo 53 13" xfId="17483" xr:uid="{6D8DC160-DC13-496A-A5FC-B3CA1FB176E2}"/>
    <cellStyle name="Titulo 53 13 2" xfId="28452" xr:uid="{622E3F47-3CE7-4418-BBC7-5B39B5738BC9}"/>
    <cellStyle name="Titulo 53 13 3" xfId="34452" xr:uid="{47B8E239-80ED-48D0-9764-03620C4CB1A5}"/>
    <cellStyle name="Titulo 53 14" xfId="17560" xr:uid="{F71381A6-67FC-4A18-B29B-17DEA5283ABE}"/>
    <cellStyle name="Titulo 53 14 2" xfId="28529" xr:uid="{1F84B59A-E120-4263-8B2C-C862ACADE034}"/>
    <cellStyle name="Titulo 53 14 3" xfId="34529" xr:uid="{151D3BA5-13D8-49DF-A17D-8489266E4581}"/>
    <cellStyle name="Titulo 53 15" xfId="17621" xr:uid="{C5D759D5-0A71-4F8F-AEDC-4ADC6D91F164}"/>
    <cellStyle name="Titulo 53 15 2" xfId="28590" xr:uid="{8CE497FD-A8A2-4AEF-83FB-643C7591B7A0}"/>
    <cellStyle name="Titulo 53 15 3" xfId="34590" xr:uid="{5D42272C-3596-4B34-9872-E569167FBC10}"/>
    <cellStyle name="Titulo 53 16" xfId="18146" xr:uid="{9DC4A9C9-F7D6-4B34-8286-BC3A0ADA4243}"/>
    <cellStyle name="Titulo 53 16 2" xfId="29064" xr:uid="{3F1D5268-EA2F-4858-88CE-16F524EB0472}"/>
    <cellStyle name="Titulo 53 16 3" xfId="35069" xr:uid="{BDE35384-B0DC-4202-B492-4203DA025D4E}"/>
    <cellStyle name="Titulo 53 17" xfId="17723" xr:uid="{275473F8-636F-491E-91B3-A4EF8AD04B4E}"/>
    <cellStyle name="Titulo 53 17 2" xfId="28692" xr:uid="{87C0091A-BCAF-4D27-83B9-98C5462B0497}"/>
    <cellStyle name="Titulo 53 17 3" xfId="34692" xr:uid="{4C9CFF4E-18A1-4652-B07D-6BCBDF6E6F1D}"/>
    <cellStyle name="Titulo 53 18" xfId="22391" xr:uid="{BD34BD1B-2E88-43CB-BCC1-780AE34A626C}"/>
    <cellStyle name="Titulo 53 19" xfId="23223" xr:uid="{C6A2A0E3-DFB7-4E99-A51E-4061D5050A07}"/>
    <cellStyle name="Titulo 53 2" xfId="8476" xr:uid="{1D4ED22F-99FD-40F3-BE90-D0A74832169F}"/>
    <cellStyle name="Título 53 2" xfId="13699" xr:uid="{317AB05A-9959-4F66-826B-EE1D7A825BC0}"/>
    <cellStyle name="Titulo 53 2 10" xfId="17402" xr:uid="{A767C54C-BD99-4752-AE90-241B9425573B}"/>
    <cellStyle name="Titulo 53 2 10 2" xfId="28371" xr:uid="{90316C81-CF57-4C02-934E-02C1C45E4710}"/>
    <cellStyle name="Titulo 53 2 10 3" xfId="34371" xr:uid="{69E3C8A7-5DBC-4D87-8E6B-33869A210971}"/>
    <cellStyle name="Titulo 53 2 11" xfId="17485" xr:uid="{3F64BB67-8988-48D7-A20C-1FC23B5273F4}"/>
    <cellStyle name="Titulo 53 2 11 2" xfId="28454" xr:uid="{D6BCF884-42AB-4A42-9894-0821CAE53BFE}"/>
    <cellStyle name="Titulo 53 2 11 3" xfId="34454" xr:uid="{92F900DE-6B8B-4C4F-BA45-41641D900F0C}"/>
    <cellStyle name="Titulo 53 2 12" xfId="17561" xr:uid="{073847BB-4F37-4D38-BCA0-974772B7488E}"/>
    <cellStyle name="Titulo 53 2 12 2" xfId="28530" xr:uid="{3F2DC22D-381A-449A-B306-FE39B4661615}"/>
    <cellStyle name="Titulo 53 2 12 3" xfId="34530" xr:uid="{48FEB1D4-F929-4CE9-BB05-77D44A00771A}"/>
    <cellStyle name="Titulo 53 2 13" xfId="17622" xr:uid="{B57B5029-5922-4887-841A-1ACC4433944F}"/>
    <cellStyle name="Titulo 53 2 13 2" xfId="28591" xr:uid="{2C73D2C2-32BB-4842-99CA-9F665D71FC3A}"/>
    <cellStyle name="Titulo 53 2 13 3" xfId="34591" xr:uid="{B4C3CB3F-9550-422C-9797-7CEC19A5787E}"/>
    <cellStyle name="Titulo 53 2 14" xfId="18147" xr:uid="{951B3D47-BE65-4683-9CD2-BC8CFC2A7C04}"/>
    <cellStyle name="Titulo 53 2 14 2" xfId="29065" xr:uid="{C54A360A-8704-4460-8D69-02D4C60B759D}"/>
    <cellStyle name="Titulo 53 2 14 3" xfId="35070" xr:uid="{DE6CE4AE-B4A2-43F8-AF2A-4C351F4F5EDA}"/>
    <cellStyle name="Titulo 53 2 15" xfId="17722" xr:uid="{DF9825CA-7DB3-48E9-8F95-F3CF13BA4B2E}"/>
    <cellStyle name="Titulo 53 2 15 2" xfId="28691" xr:uid="{3623ED15-5BFD-4A5C-8DED-51F7D77643AF}"/>
    <cellStyle name="Titulo 53 2 15 3" xfId="34691" xr:uid="{94C37470-1AED-466D-8229-16994387A8B2}"/>
    <cellStyle name="Titulo 53 2 16" xfId="26880" xr:uid="{77EF127C-C11D-4A98-AFDD-1919C7ECE840}"/>
    <cellStyle name="Titulo 53 2 16 2" xfId="37666" xr:uid="{5346623E-7290-426D-A424-588698CBE01A}"/>
    <cellStyle name="Titulo 53 2 2" xfId="16004" xr:uid="{31A7ECBD-7321-4736-A53C-30FDE866F23B}"/>
    <cellStyle name="Titulo 53 2 2 2" xfId="21143" xr:uid="{1F7AAA20-22E0-4EC7-B28A-EFC35F29A770}"/>
    <cellStyle name="Titulo 53 2 2 3" xfId="32976" xr:uid="{4D982C22-D90B-447A-90B4-E536D485129C}"/>
    <cellStyle name="Titulo 53 2 3" xfId="16873" xr:uid="{1E10BC6B-19D4-4916-A2A3-87123BC3F957}"/>
    <cellStyle name="Titulo 53 2 3 2" xfId="27842" xr:uid="{80A2F1C7-2BA7-43E8-8993-301F06BF7758}"/>
    <cellStyle name="Titulo 53 2 3 3" xfId="33842" xr:uid="{A690D0F9-2572-4AC0-9116-F4F211E30D2B}"/>
    <cellStyle name="Titulo 53 2 4" xfId="16154" xr:uid="{8C44D93D-A9A8-43F1-AB93-D35D204C6C24}"/>
    <cellStyle name="Titulo 53 2 4 2" xfId="26158" xr:uid="{5A0C9F9E-C52A-433E-AC68-6530CAC15CB5}"/>
    <cellStyle name="Titulo 53 2 4 3" xfId="33126" xr:uid="{61782DDD-7AAA-4E1F-A0D1-A5DE6767D10C}"/>
    <cellStyle name="Titulo 53 2 5" xfId="17037" xr:uid="{15471845-24F2-4772-834A-7D747C610878}"/>
    <cellStyle name="Titulo 53 2 5 2" xfId="28006" xr:uid="{75239CF3-F857-4913-AC11-5C8697C73E76}"/>
    <cellStyle name="Titulo 53 2 5 3" xfId="34006" xr:uid="{35179600-860B-4D69-871F-6A34CC6C0BB2}"/>
    <cellStyle name="Titulo 53 2 6" xfId="16308" xr:uid="{E05A3844-5189-440D-A8AC-E9575357FE1F}"/>
    <cellStyle name="Titulo 53 2 6 2" xfId="20892" xr:uid="{BB37E989-171E-4EEA-A198-B255B82F1856}"/>
    <cellStyle name="Titulo 53 2 6 3" xfId="33280" xr:uid="{602A1177-A427-436E-BE99-60ADB1CAC191}"/>
    <cellStyle name="Titulo 53 2 7" xfId="17187" xr:uid="{88D4B58D-C51A-426F-B2AC-61526828F2AE}"/>
    <cellStyle name="Titulo 53 2 7 2" xfId="28156" xr:uid="{BB67E060-6CED-4F72-90D8-29637D9A0951}"/>
    <cellStyle name="Titulo 53 2 7 3" xfId="34156" xr:uid="{34C756C2-D806-4BB2-B423-D2FFFB80B61C}"/>
    <cellStyle name="Titulo 53 2 8" xfId="16434" xr:uid="{6A40A4DC-5DA6-4CD9-B439-48612DE81E54}"/>
    <cellStyle name="Titulo 53 2 8 2" xfId="19192" xr:uid="{F5BEF90E-A2C7-4A4D-83DB-B99C7F8144B8}"/>
    <cellStyle name="Titulo 53 2 8 3" xfId="33406" xr:uid="{CA4D53F0-16F6-40FD-8095-D8D95D0470F8}"/>
    <cellStyle name="Titulo 53 2 9" xfId="17307" xr:uid="{FA85759C-17E1-4D67-BB2E-7F02ADEE103A}"/>
    <cellStyle name="Titulo 53 2 9 2" xfId="28276" xr:uid="{C6C200D2-1047-419C-A577-CE4CF96CF27E}"/>
    <cellStyle name="Titulo 53 2 9 3" xfId="34276" xr:uid="{1CAE05C2-7DE9-4155-BF1C-D0073BF2A48E}"/>
    <cellStyle name="Titulo 53 20" xfId="22533" xr:uid="{6D1A14A0-CEDE-4958-868B-93816CBFEEEB}"/>
    <cellStyle name="Titulo 53 21" xfId="25467" xr:uid="{AB9204B6-C216-45C5-A061-4D2B7DBD1202}"/>
    <cellStyle name="Titulo 53 21 2" xfId="20178" xr:uid="{ABD717E9-5652-4C8B-A49C-5C82A4DB93DD}"/>
    <cellStyle name="Titulo 53 21 3" xfId="36778" xr:uid="{B38C20B7-AF4E-40AB-BE88-AE22DC6FB326}"/>
    <cellStyle name="Titulo 53 22" xfId="27391" xr:uid="{D4A2CBC5-11E7-43F9-A7B3-08DDB50F7220}"/>
    <cellStyle name="Titulo 53 22 2" xfId="29748" xr:uid="{0F3428DA-3B83-4ECA-91B3-146B6A839E77}"/>
    <cellStyle name="Titulo 53 22 2 2" xfId="38403" xr:uid="{73C30972-8956-4C3C-9B4B-1B80164D8DFC}"/>
    <cellStyle name="Titulo 53 23" xfId="21749" xr:uid="{62015DEC-960E-4777-828F-3FE165A6FC8D}"/>
    <cellStyle name="Titulo 53 24" xfId="19535" xr:uid="{F476153A-4AF9-4033-9483-F989A63AB527}"/>
    <cellStyle name="Titulo 53 25" xfId="26384" xr:uid="{59C45E2F-8E38-42C1-81D3-8B0389B4C4DC}"/>
    <cellStyle name="Titulo 53 26" xfId="29898" xr:uid="{872D6454-71CD-40EE-8FBE-89E47F63BF37}"/>
    <cellStyle name="Titulo 53 3" xfId="13698" xr:uid="{A6F16159-435C-46C4-B88E-A8CE7534FB2D}"/>
    <cellStyle name="Titulo 53 4" xfId="16002" xr:uid="{31D7E9B9-5812-433E-A845-744D63F3F851}"/>
    <cellStyle name="Titulo 53 4 2" xfId="19912" xr:uid="{A11EEA16-F245-43A0-849C-B38C6330C794}"/>
    <cellStyle name="Titulo 53 4 3" xfId="32974" xr:uid="{F62D3E68-D975-402A-8726-2DFC8F09BB93}"/>
    <cellStyle name="Titulo 53 5" xfId="16871" xr:uid="{6C301A80-9C87-4205-92DB-6E59F64B8D07}"/>
    <cellStyle name="Titulo 53 5 2" xfId="27840" xr:uid="{0A1F9DB9-B961-4B30-A842-968152D2C37E}"/>
    <cellStyle name="Titulo 53 5 3" xfId="33840" xr:uid="{7314812F-DFE2-4BF6-8F26-3AEE8ED077D2}"/>
    <cellStyle name="Titulo 53 6" xfId="16152" xr:uid="{D402D7FC-C2D0-4A92-8B51-FF5D33AA5791}"/>
    <cellStyle name="Titulo 53 6 2" xfId="18645" xr:uid="{CB39134F-5DB4-4690-84E5-3FDF56C1F7A8}"/>
    <cellStyle name="Titulo 53 6 3" xfId="33124" xr:uid="{3267778B-1384-42A9-B832-C7D5B74BB146}"/>
    <cellStyle name="Titulo 53 7" xfId="17035" xr:uid="{B039EC02-5E60-4B52-8B38-03C842220A0E}"/>
    <cellStyle name="Titulo 53 7 2" xfId="28004" xr:uid="{3F4A0A04-33D8-424A-A8C6-507395BB5DB9}"/>
    <cellStyle name="Titulo 53 7 3" xfId="34004" xr:uid="{DB3C619A-E3D6-46F9-B76D-A0291C7F47AD}"/>
    <cellStyle name="Titulo 53 8" xfId="16306" xr:uid="{4AC3C852-D2BF-41A4-823C-D56F8D4806BE}"/>
    <cellStyle name="Titulo 53 8 2" xfId="18657" xr:uid="{DB7CF01E-CDBC-4143-A7EE-C33313826BFD}"/>
    <cellStyle name="Titulo 53 8 3" xfId="33278" xr:uid="{A9787212-5CFC-4E5D-B6A6-447163223033}"/>
    <cellStyle name="Titulo 53 9" xfId="17185" xr:uid="{802017E2-6563-453F-8B69-A10F61E88AEA}"/>
    <cellStyle name="Titulo 53 9 2" xfId="28154" xr:uid="{B9D20B5C-3EE9-499F-9649-401CC00E5C82}"/>
    <cellStyle name="Titulo 53 9 3" xfId="34154" xr:uid="{C8AF6495-617A-4AC0-9EBA-7BB46AB8447E}"/>
    <cellStyle name="Titulo 54" xfId="8239" xr:uid="{1F88BE53-811C-439D-93B4-5C5749758946}"/>
    <cellStyle name="Título 54" xfId="6521" xr:uid="{ED6EDE1F-0EF7-4895-94D9-654ED730DCB1}"/>
    <cellStyle name="Titulo 54 10" xfId="16436" xr:uid="{BA3F6209-D02D-426D-BC97-10AE90D4E830}"/>
    <cellStyle name="Titulo 54 10 2" xfId="20958" xr:uid="{2D2301B7-FD63-40CE-BBBA-646B5CF391D7}"/>
    <cellStyle name="Titulo 54 10 3" xfId="33408" xr:uid="{DFB9BD0D-3A99-4EA6-AEF1-664B900B6BA0}"/>
    <cellStyle name="Titulo 54 11" xfId="17308" xr:uid="{F8F42E4B-CB3C-4558-ADBF-C727942508FC}"/>
    <cellStyle name="Titulo 54 11 2" xfId="28277" xr:uid="{3435DD34-7C41-4A44-B285-636C2E4B9ED9}"/>
    <cellStyle name="Titulo 54 11 3" xfId="34277" xr:uid="{073B8CB0-D173-4633-AC15-17A4005B7B13}"/>
    <cellStyle name="Titulo 54 12" xfId="17404" xr:uid="{097A4550-C4E5-4556-BF76-375295CD55F3}"/>
    <cellStyle name="Titulo 54 12 2" xfId="28373" xr:uid="{CCA589AE-5EF7-4644-A1EF-D80F8A3E16F5}"/>
    <cellStyle name="Titulo 54 12 3" xfId="34373" xr:uid="{D1810876-4989-436C-8118-C2A9F502BE84}"/>
    <cellStyle name="Titulo 54 13" xfId="17487" xr:uid="{A89CEB50-96B0-4969-B765-D2AF391E95B0}"/>
    <cellStyle name="Titulo 54 13 2" xfId="28456" xr:uid="{4E4033CC-D015-444C-B2FA-8911FA94A82F}"/>
    <cellStyle name="Titulo 54 13 3" xfId="34456" xr:uid="{203843D5-E6E5-434C-AD84-C44EF20C3A26}"/>
    <cellStyle name="Titulo 54 14" xfId="17562" xr:uid="{1AA17FE2-64A1-4ADA-8F5F-63F06A740C2F}"/>
    <cellStyle name="Titulo 54 14 2" xfId="28531" xr:uid="{69B678D7-27C8-426F-ADBC-66ED258FF868}"/>
    <cellStyle name="Titulo 54 14 3" xfId="34531" xr:uid="{014E0C05-04EC-4751-B0A0-A0D4F825A048}"/>
    <cellStyle name="Titulo 54 15" xfId="17623" xr:uid="{A6D936AA-6BB3-4661-84AC-B185D9C0BA43}"/>
    <cellStyle name="Titulo 54 15 2" xfId="28592" xr:uid="{115E1231-3F91-4988-BDB5-1EC9FC349FBC}"/>
    <cellStyle name="Titulo 54 15 3" xfId="34592" xr:uid="{6C94DC6D-E952-4EB0-85C6-00624F51357E}"/>
    <cellStyle name="Titulo 54 16" xfId="18148" xr:uid="{AC96473D-6351-4C18-A9B3-F4F0B98A782F}"/>
    <cellStyle name="Titulo 54 16 2" xfId="29066" xr:uid="{1D2F96AF-E4D7-4C5D-881B-BC66D01181D0}"/>
    <cellStyle name="Titulo 54 16 3" xfId="35071" xr:uid="{19DB38AC-55F6-465A-8D31-628F96E8A0D2}"/>
    <cellStyle name="Titulo 54 17" xfId="17721" xr:uid="{7EDF1100-8E5F-48C1-8FAA-64C9F1D4DE2A}"/>
    <cellStyle name="Titulo 54 17 2" xfId="28690" xr:uid="{26462E84-D08E-4654-83BD-005D1EAF8293}"/>
    <cellStyle name="Titulo 54 17 3" xfId="34690" xr:uid="{4FC3A610-CFE7-4652-9BDD-EDBAB93501BE}"/>
    <cellStyle name="Titulo 54 18" xfId="22392" xr:uid="{A118134A-366A-4E74-B159-11D5692FDF6D}"/>
    <cellStyle name="Titulo 54 19" xfId="23224" xr:uid="{AEF155A1-394C-41A2-BDB3-69884092D642}"/>
    <cellStyle name="Titulo 54 2" xfId="9372" xr:uid="{013EEE48-BCF0-4AFD-B3C5-0434E4EB521E}"/>
    <cellStyle name="Título 54 2" xfId="13701" xr:uid="{5109C8A8-A0D8-4BFC-911F-77D9B0FEDE51}"/>
    <cellStyle name="Titulo 54 2 10" xfId="17406" xr:uid="{F9134AE5-88EE-449A-AC0F-3E0ADF978AFA}"/>
    <cellStyle name="Titulo 54 2 10 2" xfId="28375" xr:uid="{01248CB3-AE34-4304-9528-8699355866D9}"/>
    <cellStyle name="Titulo 54 2 10 3" xfId="34375" xr:uid="{B5DD0B5C-EDBE-41A3-AD01-00397D124D90}"/>
    <cellStyle name="Titulo 54 2 11" xfId="17490" xr:uid="{CD791F3B-5CC3-4307-840E-12760B837843}"/>
    <cellStyle name="Titulo 54 2 11 2" xfId="28459" xr:uid="{7D53660A-4381-4C3D-95A4-30F5A9973984}"/>
    <cellStyle name="Titulo 54 2 11 3" xfId="34459" xr:uid="{F7BE48D7-855A-471B-842C-526962FA5403}"/>
    <cellStyle name="Titulo 54 2 12" xfId="17563" xr:uid="{1570F5F9-CF63-410C-941F-DAAD137BE46E}"/>
    <cellStyle name="Titulo 54 2 12 2" xfId="28532" xr:uid="{A9F4302B-0110-466B-AE64-40E61E6B13A6}"/>
    <cellStyle name="Titulo 54 2 12 3" xfId="34532" xr:uid="{1C9586E1-1F24-49BB-B367-A0F051E9D9BB}"/>
    <cellStyle name="Titulo 54 2 13" xfId="17624" xr:uid="{669981C9-8005-47BB-8A9F-254ACD255F62}"/>
    <cellStyle name="Titulo 54 2 13 2" xfId="28593" xr:uid="{496E4619-FEC9-404D-ABDF-DE24549627B4}"/>
    <cellStyle name="Titulo 54 2 13 3" xfId="34593" xr:uid="{CF30A209-F0F3-4495-BF5B-00DB5799931F}"/>
    <cellStyle name="Titulo 54 2 14" xfId="18149" xr:uid="{C60E8E9A-448D-499E-BD21-B88DBEF3EB8B}"/>
    <cellStyle name="Titulo 54 2 14 2" xfId="29067" xr:uid="{A1986052-C0D5-4CD5-A258-69071318F37E}"/>
    <cellStyle name="Titulo 54 2 14 3" xfId="35072" xr:uid="{65E6690F-52C5-4C80-AB4B-3D1AE82BAD51}"/>
    <cellStyle name="Titulo 54 2 15" xfId="17720" xr:uid="{94A4F50B-88F8-4985-8FF0-C0B2C9D124DC}"/>
    <cellStyle name="Titulo 54 2 15 2" xfId="28689" xr:uid="{FCD2EF67-141A-4A52-9A4C-C76C2505ECB3}"/>
    <cellStyle name="Titulo 54 2 15 3" xfId="34689" xr:uid="{02C4F503-64EB-4650-858E-DF63A09CEEA8}"/>
    <cellStyle name="Titulo 54 2 16" xfId="27566" xr:uid="{E0B44DB2-4A56-4CDA-AA4B-22DE07A8D255}"/>
    <cellStyle name="Titulo 54 2 16 2" xfId="38146" xr:uid="{179E4F7A-994C-4BFB-B493-2F901CE863B9}"/>
    <cellStyle name="Titulo 54 2 2" xfId="16009" xr:uid="{ECD136AC-5B54-4E0E-AF6E-1F102B616C4C}"/>
    <cellStyle name="Titulo 54 2 2 2" xfId="21241" xr:uid="{FA361186-AB32-487F-A91B-183EDC4B6B78}"/>
    <cellStyle name="Titulo 54 2 2 3" xfId="32981" xr:uid="{CAB1A120-4D72-449A-8256-44D079D715AB}"/>
    <cellStyle name="Titulo 54 2 3" xfId="16878" xr:uid="{437D9D9D-3CBE-4B81-892A-4D050C045E6A}"/>
    <cellStyle name="Titulo 54 2 3 2" xfId="27847" xr:uid="{ED73E6D8-A7B0-4008-9C49-412D68D4EB97}"/>
    <cellStyle name="Titulo 54 2 3 3" xfId="33847" xr:uid="{253990DC-A481-44E4-84E7-8F4622F5500E}"/>
    <cellStyle name="Titulo 54 2 4" xfId="16161" xr:uid="{E2C31327-337A-4D4D-AB47-A50974BD6C80}"/>
    <cellStyle name="Titulo 54 2 4 2" xfId="18646" xr:uid="{E50AADF9-D1A8-4604-A792-D74117A5FEED}"/>
    <cellStyle name="Titulo 54 2 4 3" xfId="33133" xr:uid="{5A819FAF-7A34-4C49-A8A6-F5A77284ED8D}"/>
    <cellStyle name="Titulo 54 2 5" xfId="17042" xr:uid="{62CDC886-611B-43BF-B6DF-8BE4D8E7128B}"/>
    <cellStyle name="Titulo 54 2 5 2" xfId="28011" xr:uid="{FAD50E54-262E-4472-9DEB-65AEB11C644C}"/>
    <cellStyle name="Titulo 54 2 5 3" xfId="34011" xr:uid="{6E29E11F-1621-4095-BD74-29A0AFB30B8D}"/>
    <cellStyle name="Titulo 54 2 6" xfId="16312" xr:uid="{515B8FAB-65AE-46EF-BD2A-E8B6EF4357D7}"/>
    <cellStyle name="Titulo 54 2 6 2" xfId="20894" xr:uid="{473205A7-0930-49DE-88DC-891D88CDBFA6}"/>
    <cellStyle name="Titulo 54 2 6 3" xfId="33284" xr:uid="{F6784243-129D-416F-9E96-0112709501BD}"/>
    <cellStyle name="Titulo 54 2 7" xfId="17191" xr:uid="{EE4D1BAE-36C1-43BD-AA06-F5EA62A7CE9F}"/>
    <cellStyle name="Titulo 54 2 7 2" xfId="28160" xr:uid="{66387196-28D3-44D3-A836-ABE01398D964}"/>
    <cellStyle name="Titulo 54 2 7 3" xfId="34160" xr:uid="{DA0A3DB0-F03E-4010-A9E3-57A0714BDB46}"/>
    <cellStyle name="Titulo 54 2 8" xfId="16437" xr:uid="{5E388723-8B6C-4F5A-81F7-2E1E902FA295}"/>
    <cellStyle name="Titulo 54 2 8 2" xfId="18375" xr:uid="{5548798A-CAAD-41E9-8160-B9FD09510AF2}"/>
    <cellStyle name="Titulo 54 2 8 3" xfId="33409" xr:uid="{AD4F99EC-E73E-4800-B624-7EB3C172FF9A}"/>
    <cellStyle name="Titulo 54 2 9" xfId="17310" xr:uid="{B122EFA3-12E0-44EF-B78B-E082A4CDEB8C}"/>
    <cellStyle name="Titulo 54 2 9 2" xfId="28279" xr:uid="{F452EAE3-E94A-459D-8CC8-8843CDE49E2B}"/>
    <cellStyle name="Titulo 54 2 9 3" xfId="34279" xr:uid="{3A239DE5-4150-4D4A-BC7B-0A2B7B205882}"/>
    <cellStyle name="Titulo 54 20" xfId="22528" xr:uid="{264F5B64-4484-42C1-8F35-E5B102A89EF0}"/>
    <cellStyle name="Titulo 54 21" xfId="25603" xr:uid="{941B260F-75F8-44C7-8175-7E8F59A31C49}"/>
    <cellStyle name="Titulo 54 21 2" xfId="20132" xr:uid="{9EB4D9A1-1DCC-4D29-B465-E92C912505D6}"/>
    <cellStyle name="Titulo 54 21 3" xfId="36858" xr:uid="{5CFEA381-B775-4483-9B95-526266CF805B}"/>
    <cellStyle name="Titulo 54 22" xfId="23807" xr:uid="{A5745054-DFD0-49F3-8176-C26601E520E1}"/>
    <cellStyle name="Titulo 54 22 2" xfId="27554" xr:uid="{A6C97D27-1DE2-4CA9-BDDB-BBF59BC34FDB}"/>
    <cellStyle name="Titulo 54 22 2 2" xfId="38134" xr:uid="{444E6676-A3DD-427D-B225-CB2C2650BAED}"/>
    <cellStyle name="Titulo 54 23" xfId="23330" xr:uid="{1046A04E-32E2-41FC-8F75-21A41BF03E56}"/>
    <cellStyle name="Titulo 54 24" xfId="18414" xr:uid="{788777BA-360A-4CF1-AFCF-421839768D8A}"/>
    <cellStyle name="Titulo 54 25" xfId="26757" xr:uid="{C54C3FB8-81C5-4866-B012-A207DF67666B}"/>
    <cellStyle name="Titulo 54 26" xfId="29966" xr:uid="{57EAD1AB-C4D2-4F15-B1AA-BA4E7CA48D3C}"/>
    <cellStyle name="Titulo 54 3" xfId="13700" xr:uid="{9F9188C4-B1FC-4AA0-87DA-610733CC6161}"/>
    <cellStyle name="Titulo 54 4" xfId="16007" xr:uid="{CC4C850A-FAF2-4F75-8806-C70655D86F64}"/>
    <cellStyle name="Titulo 54 4 2" xfId="22565" xr:uid="{752518EC-99D2-40B7-B7F7-9B12FE0A596E}"/>
    <cellStyle name="Titulo 54 4 3" xfId="32979" xr:uid="{56EA228A-A4E5-434D-8006-D506A7CBE9CF}"/>
    <cellStyle name="Titulo 54 5" xfId="16876" xr:uid="{9FC2E90E-E24C-4595-8BE5-B889934180F9}"/>
    <cellStyle name="Titulo 54 5 2" xfId="27845" xr:uid="{DE7E5BF7-0E48-45E0-9C63-65F6FC566A5D}"/>
    <cellStyle name="Titulo 54 5 3" xfId="33845" xr:uid="{1B7D20B8-F4C2-4D86-9F15-6DCCA4AEA734}"/>
    <cellStyle name="Titulo 54 6" xfId="16158" xr:uid="{29FB5AC9-9BB6-4858-BDCF-56484C68F58C}"/>
    <cellStyle name="Titulo 54 6 2" xfId="19924" xr:uid="{2B1503C9-717E-4DC9-907E-426B851DA0EE}"/>
    <cellStyle name="Titulo 54 6 3" xfId="33130" xr:uid="{17EBC1CD-5DB2-42C1-9E36-DBD44DA586DB}"/>
    <cellStyle name="Titulo 54 7" xfId="17040" xr:uid="{8FF31C2F-7FD0-478B-843F-DB8C523B3CEF}"/>
    <cellStyle name="Titulo 54 7 2" xfId="28009" xr:uid="{9C65D7B8-EE36-45E4-B2A7-8C22B05C520B}"/>
    <cellStyle name="Titulo 54 7 3" xfId="34009" xr:uid="{D27EAA03-EFB4-4804-BBF3-5D77B2714E71}"/>
    <cellStyle name="Titulo 54 8" xfId="16310" xr:uid="{2925C6EB-04D3-4750-9BE2-95B1E06AD697}"/>
    <cellStyle name="Titulo 54 8 2" xfId="20893" xr:uid="{3ED00EE6-F0B1-484B-B029-9F73A30097CE}"/>
    <cellStyle name="Titulo 54 8 3" xfId="33282" xr:uid="{AEFDB186-7F41-4533-B5EF-8698D28471C0}"/>
    <cellStyle name="Titulo 54 9" xfId="17189" xr:uid="{03A5750F-04A1-4261-9AD3-DD499032E846}"/>
    <cellStyle name="Titulo 54 9 2" xfId="28158" xr:uid="{4030B8DC-A844-444A-B1AB-F0FBD1FD5121}"/>
    <cellStyle name="Titulo 54 9 3" xfId="34158" xr:uid="{14A39935-AAA4-47EF-BD2A-CE99FCBF108F}"/>
    <cellStyle name="Titulo 55" xfId="8266" xr:uid="{8DDD4C30-79C2-4A78-9572-DD9AA9252E61}"/>
    <cellStyle name="Título 55" xfId="6522" xr:uid="{962A6A5E-6955-4B3C-9D8B-ADED6B7A233E}"/>
    <cellStyle name="Titulo 55 10" xfId="16440" xr:uid="{AF3E270B-4812-4E11-9947-EDF9D30C4F30}"/>
    <cellStyle name="Titulo 55 10 2" xfId="18803" xr:uid="{8FD1AD5D-F882-472A-A602-1C0EAD687B08}"/>
    <cellStyle name="Titulo 55 10 3" xfId="33412" xr:uid="{E320AD67-32C5-43BF-85B8-D06E4B91F83B}"/>
    <cellStyle name="Titulo 55 11" xfId="17312" xr:uid="{A04C3E9B-8F15-4DD6-AD99-8383669CC12E}"/>
    <cellStyle name="Titulo 55 11 2" xfId="28281" xr:uid="{0E3F8C56-BFC6-4BB5-A925-C62F28109431}"/>
    <cellStyle name="Titulo 55 11 3" xfId="34281" xr:uid="{E36C898E-71BE-450A-B095-E52A4BB885E9}"/>
    <cellStyle name="Titulo 55 12" xfId="17409" xr:uid="{BA9E4713-7877-4D90-B4D3-7222FF9EBE49}"/>
    <cellStyle name="Titulo 55 12 2" xfId="28378" xr:uid="{9AB1E11C-C89C-494D-8900-20A0EA7DBE5A}"/>
    <cellStyle name="Titulo 55 12 3" xfId="34378" xr:uid="{ECE1449A-9406-494F-885C-5FC155A3CB23}"/>
    <cellStyle name="Titulo 55 13" xfId="17492" xr:uid="{B83C707D-17D4-4E5C-BD26-B8ADB7C9B566}"/>
    <cellStyle name="Titulo 55 13 2" xfId="28461" xr:uid="{FDF5162C-88E9-402A-AFC3-5CF841306BD1}"/>
    <cellStyle name="Titulo 55 13 3" xfId="34461" xr:uid="{2CADF5A3-471A-4DB8-956A-9EC41D4B6DC4}"/>
    <cellStyle name="Titulo 55 14" xfId="17564" xr:uid="{50ABA1A7-EA2E-4950-BEA1-421A9953D51D}"/>
    <cellStyle name="Titulo 55 14 2" xfId="28533" xr:uid="{C4CDE517-7ADD-460F-9626-9BEDCF993A14}"/>
    <cellStyle name="Titulo 55 14 3" xfId="34533" xr:uid="{BC58A2CA-58DC-4957-B2B4-1823A9EEF052}"/>
    <cellStyle name="Titulo 55 15" xfId="17625" xr:uid="{BA82BE2C-4B23-4791-8E51-8A5E5752093A}"/>
    <cellStyle name="Titulo 55 15 2" xfId="28594" xr:uid="{470A4513-9C1D-4B03-8BAF-A2360430AD26}"/>
    <cellStyle name="Titulo 55 15 3" xfId="34594" xr:uid="{2BAF9F4B-5AF8-4203-992A-B46A6EDB187D}"/>
    <cellStyle name="Titulo 55 16" xfId="18150" xr:uid="{86C9B937-87FC-4038-AA06-E5858A9CD4F4}"/>
    <cellStyle name="Titulo 55 16 2" xfId="29068" xr:uid="{18DE4C91-36BD-4A3C-8877-E8BFAFA92A32}"/>
    <cellStyle name="Titulo 55 16 3" xfId="35073" xr:uid="{D9CAF11B-C968-4E68-BFCE-7D9704D5AF56}"/>
    <cellStyle name="Titulo 55 17" xfId="17719" xr:uid="{923AC70D-8B00-4184-8851-95E9BA3B4985}"/>
    <cellStyle name="Titulo 55 17 2" xfId="28688" xr:uid="{E4FFA2D1-A231-469D-BB72-0CB278AA17FF}"/>
    <cellStyle name="Titulo 55 17 3" xfId="34688" xr:uid="{A25B1481-32E9-4107-A5F0-37396C3BBACD}"/>
    <cellStyle name="Titulo 55 18" xfId="22393" xr:uid="{950F9618-8898-4951-B3D0-36D3D140595D}"/>
    <cellStyle name="Titulo 55 19" xfId="23225" xr:uid="{657748DC-3976-4F3B-A0B3-C1204F10688D}"/>
    <cellStyle name="Titulo 55 2" xfId="9387" xr:uid="{159C3964-FE5E-48DE-9064-FDADF72ECA5B}"/>
    <cellStyle name="Título 55 2" xfId="13703" xr:uid="{EEBC00B2-E34F-4079-9C6F-9CF44E75EDD8}"/>
    <cellStyle name="Titulo 55 2 10" xfId="17410" xr:uid="{4C949AEF-B21F-4CC4-90DE-2F5B16D9EF56}"/>
    <cellStyle name="Titulo 55 2 10 2" xfId="28379" xr:uid="{E7CA112A-7DD3-4772-A36F-653050DE9B51}"/>
    <cellStyle name="Titulo 55 2 10 3" xfId="34379" xr:uid="{49C5D7C4-D4BB-4002-A3B2-A10A1163D8FC}"/>
    <cellStyle name="Titulo 55 2 11" xfId="17493" xr:uid="{4786B0FA-C4CF-45A0-8831-D3B45992DD05}"/>
    <cellStyle name="Titulo 55 2 11 2" xfId="28462" xr:uid="{5368C41F-44B7-4643-BFF4-38116408B897}"/>
    <cellStyle name="Titulo 55 2 11 3" xfId="34462" xr:uid="{1E8F9BE6-F751-49DB-95C1-0DDDCAC0BADF}"/>
    <cellStyle name="Titulo 55 2 12" xfId="17565" xr:uid="{80D3BDCB-E4C8-44AE-BDC0-278D4DFF6F95}"/>
    <cellStyle name="Titulo 55 2 12 2" xfId="28534" xr:uid="{EDC5BE5B-FE15-4A1D-BCCD-353393663ABC}"/>
    <cellStyle name="Titulo 55 2 12 3" xfId="34534" xr:uid="{93418D2B-C6F2-4DED-973A-D58854869728}"/>
    <cellStyle name="Titulo 55 2 13" xfId="17626" xr:uid="{186B573A-11C2-4CC2-90FC-A686260DCB04}"/>
    <cellStyle name="Titulo 55 2 13 2" xfId="28595" xr:uid="{3E83CA6B-481F-41F9-BA23-3F82FC74EBF8}"/>
    <cellStyle name="Titulo 55 2 13 3" xfId="34595" xr:uid="{5A0BFF6F-A1DA-4E85-BB88-C9050AF5929D}"/>
    <cellStyle name="Titulo 55 2 14" xfId="18151" xr:uid="{2C22640B-098E-419A-989D-0A21BB8E28F4}"/>
    <cellStyle name="Titulo 55 2 14 2" xfId="29069" xr:uid="{C27BDF75-1006-49BC-B802-9035AE221D2C}"/>
    <cellStyle name="Titulo 55 2 14 3" xfId="35074" xr:uid="{25DCE804-CC37-4916-9258-F1797F369435}"/>
    <cellStyle name="Titulo 55 2 15" xfId="17718" xr:uid="{33A82518-4D6D-430D-8071-46B0DEB48E5F}"/>
    <cellStyle name="Titulo 55 2 15 2" xfId="28687" xr:uid="{D24A46A5-EAF6-435A-A748-B0DB936FCB40}"/>
    <cellStyle name="Titulo 55 2 15 3" xfId="34687" xr:uid="{F2537FFC-F7C4-4EBD-9014-96DD5826727B}"/>
    <cellStyle name="Titulo 55 2 16" xfId="23431" xr:uid="{E9307869-65FF-47F7-AF7B-F7D4E0E1F44D}"/>
    <cellStyle name="Titulo 55 2 16 2" xfId="36426" xr:uid="{D6AC8AE2-0D3A-416E-AD21-153D2B108043}"/>
    <cellStyle name="Titulo 55 2 2" xfId="16013" xr:uid="{6E2777CB-7585-4BEB-99C3-726CACA474FF}"/>
    <cellStyle name="Titulo 55 2 2 2" xfId="18624" xr:uid="{7415DE54-DC4D-4A4C-A506-862221A1DDAE}"/>
    <cellStyle name="Titulo 55 2 2 3" xfId="32985" xr:uid="{44AA294F-DABD-443C-8E56-65A8979B6D28}"/>
    <cellStyle name="Titulo 55 2 3" xfId="16883" xr:uid="{DE93AACD-BE3E-4115-9E76-FD388F805729}"/>
    <cellStyle name="Titulo 55 2 3 2" xfId="27852" xr:uid="{B6EBFDF1-4DC8-4937-ADC5-E36CD8FBB65B}"/>
    <cellStyle name="Titulo 55 2 3 3" xfId="33852" xr:uid="{3A178FAB-058C-4D8E-8E13-3E5A581DABFE}"/>
    <cellStyle name="Titulo 55 2 4" xfId="16166" xr:uid="{F43E1B7A-CE73-4B33-8B1E-C1400049CDD9}"/>
    <cellStyle name="Titulo 55 2 4 2" xfId="21030" xr:uid="{5A970296-E6A5-4F4E-B0BE-E89E828173ED}"/>
    <cellStyle name="Titulo 55 2 4 3" xfId="33138" xr:uid="{9D373964-5C6B-4B2C-9463-DB2C4DC735A2}"/>
    <cellStyle name="Titulo 55 2 5" xfId="17046" xr:uid="{EE03A289-5E1C-4B32-989A-770377D00DDA}"/>
    <cellStyle name="Titulo 55 2 5 2" xfId="28015" xr:uid="{94ACF9B6-FC93-47EE-A96A-E21CFE0EF2C8}"/>
    <cellStyle name="Titulo 55 2 5 3" xfId="34015" xr:uid="{972DB339-2B2B-4720-83D7-9D0131BDC6DB}"/>
    <cellStyle name="Titulo 55 2 6" xfId="16316" xr:uid="{7196B700-58B2-447D-B95F-52A19710AB7A}"/>
    <cellStyle name="Titulo 55 2 6 2" xfId="19699" xr:uid="{767F0F16-3069-42E4-9614-70C9324B28A8}"/>
    <cellStyle name="Titulo 55 2 6 3" xfId="33288" xr:uid="{2FD70295-3A62-475B-9A59-D1203AC01025}"/>
    <cellStyle name="Titulo 55 2 7" xfId="17195" xr:uid="{9133E621-E68D-4894-B018-306122732110}"/>
    <cellStyle name="Titulo 55 2 7 2" xfId="28164" xr:uid="{E884AB32-44D0-4AF0-9EA2-11A40D80491F}"/>
    <cellStyle name="Titulo 55 2 7 3" xfId="34164" xr:uid="{EA3D27B6-FF93-4EAB-BCF2-F2BDFB27E66E}"/>
    <cellStyle name="Titulo 55 2 8" xfId="16442" xr:uid="{A8DFC664-3FF7-4BA9-A2A7-949103EF954E}"/>
    <cellStyle name="Titulo 55 2 8 2" xfId="18376" xr:uid="{EDE8E80C-5D19-4CBD-87D8-6E657EF54B2C}"/>
    <cellStyle name="Titulo 55 2 8 3" xfId="33414" xr:uid="{4BB9B532-4497-42AA-ABF7-0D7834A5418F}"/>
    <cellStyle name="Titulo 55 2 9" xfId="17313" xr:uid="{D9D41240-9CBE-44F6-A0B9-8C540C93F185}"/>
    <cellStyle name="Titulo 55 2 9 2" xfId="28282" xr:uid="{4CC7402A-9526-4A42-926A-92D909D9D657}"/>
    <cellStyle name="Titulo 55 2 9 3" xfId="34282" xr:uid="{D0E5EDC9-51C3-47CC-B1DE-0A75C6EA2444}"/>
    <cellStyle name="Titulo 55 20" xfId="19069" xr:uid="{8DF2C51C-ADDF-4FB9-A33B-F297F766DFCA}"/>
    <cellStyle name="Titulo 55 21" xfId="25622" xr:uid="{096867D2-85AB-4CA2-95DF-AC37E6C8F3D6}"/>
    <cellStyle name="Titulo 55 21 2" xfId="23589" xr:uid="{86A195A9-734B-4D84-90FF-1243EEF23AA9}"/>
    <cellStyle name="Titulo 55 21 3" xfId="36869" xr:uid="{950814DA-6F81-446E-8CBC-A9C7395835CF}"/>
    <cellStyle name="Titulo 55 22" xfId="24058" xr:uid="{01DEFF9F-A187-4E74-8F9C-F20FB5701960}"/>
    <cellStyle name="Titulo 55 22 2" xfId="21296" xr:uid="{0CD16324-B8FF-4098-A1C1-051A267E8200}"/>
    <cellStyle name="Titulo 55 22 2 2" xfId="36044" xr:uid="{9D115E52-3805-47F3-9406-417B4B712D7B}"/>
    <cellStyle name="Titulo 55 23" xfId="21748" xr:uid="{F5C539DB-1007-4456-91E1-E229D61F98AA}"/>
    <cellStyle name="Titulo 55 24" xfId="22048" xr:uid="{FEAF0450-5E59-43A4-95B6-96878175D35B}"/>
    <cellStyle name="Titulo 55 25" xfId="26040" xr:uid="{FE421604-A837-4585-8F46-799AB275D39A}"/>
    <cellStyle name="Titulo 55 26" xfId="29977" xr:uid="{A73F89E0-E5BB-4907-8735-BAFE486BF564}"/>
    <cellStyle name="Titulo 55 3" xfId="13702" xr:uid="{3F8EAF3E-5266-4E75-BD3A-BAFA65087CD2}"/>
    <cellStyle name="Titulo 55 4" xfId="16011" xr:uid="{B588976F-A8CE-47DE-A891-11FAB330250C}"/>
    <cellStyle name="Titulo 55 4 2" xfId="19082" xr:uid="{CF7041FF-71B8-4150-B489-F5E9B8133602}"/>
    <cellStyle name="Titulo 55 4 3" xfId="32983" xr:uid="{B6925AC1-C7CE-47DF-A897-525BEC8520D6}"/>
    <cellStyle name="Titulo 55 5" xfId="16881" xr:uid="{E14CE4C1-FD8C-4135-B99C-E89B388AB097}"/>
    <cellStyle name="Titulo 55 5 2" xfId="27850" xr:uid="{3E1A7800-A91E-49CD-80B4-0F5B892FAE3F}"/>
    <cellStyle name="Titulo 55 5 3" xfId="33850" xr:uid="{A6FB496C-2439-4385-8890-07061B8491A4}"/>
    <cellStyle name="Titulo 55 6" xfId="16164" xr:uid="{416EA664-546B-4998-8538-FE1F26CA3B6A}"/>
    <cellStyle name="Titulo 55 6 2" xfId="19696" xr:uid="{D10C5706-90A5-4CD7-94F6-FCB10966D455}"/>
    <cellStyle name="Titulo 55 6 3" xfId="33136" xr:uid="{3C9B7EC9-D758-4A7C-A5D3-6CBE742A1128}"/>
    <cellStyle name="Titulo 55 7" xfId="17044" xr:uid="{8282EA9B-C82F-42AE-AEBF-53880CF1EADD}"/>
    <cellStyle name="Titulo 55 7 2" xfId="28013" xr:uid="{C78587AF-BCC7-48CA-9A2E-A06304C899C1}"/>
    <cellStyle name="Titulo 55 7 3" xfId="34013" xr:uid="{44B92957-2D30-4624-A770-E02F88E8DD72}"/>
    <cellStyle name="Titulo 55 8" xfId="16314" xr:uid="{C72A61AD-ABBA-4A16-8E1B-59AD022DBEAC}"/>
    <cellStyle name="Titulo 55 8 2" xfId="18797" xr:uid="{F51A48FF-F2A6-4754-85D9-321319A7F793}"/>
    <cellStyle name="Titulo 55 8 3" xfId="33286" xr:uid="{7C401459-A8EE-4B45-A14D-F9AED310E4CB}"/>
    <cellStyle name="Titulo 55 9" xfId="17194" xr:uid="{2FC5ADAC-3451-4A51-93B2-7AFCAB48B2FB}"/>
    <cellStyle name="Titulo 55 9 2" xfId="28163" xr:uid="{4FD034F3-7AD4-4C82-847F-5B1261F17013}"/>
    <cellStyle name="Titulo 55 9 3" xfId="34163" xr:uid="{C11953F1-7C45-4426-8123-E2D8860DACCC}"/>
    <cellStyle name="Titulo 56" xfId="8198" xr:uid="{6E9A3E1E-38C4-42A6-8932-408DB08FBBC4}"/>
    <cellStyle name="Título 56" xfId="6523" xr:uid="{DB6980B9-F40B-42A7-8090-56A75BCFF0C0}"/>
    <cellStyle name="Titulo 56 10" xfId="16444" xr:uid="{91F235F8-D0B5-4AFC-BC94-92546E06D06F}"/>
    <cellStyle name="Titulo 56 10 2" xfId="19939" xr:uid="{0E3DC053-C587-456D-95BB-E21044F9A5D6}"/>
    <cellStyle name="Titulo 56 10 3" xfId="33416" xr:uid="{0AB40303-7245-428D-A3F1-93B801C151A7}"/>
    <cellStyle name="Titulo 56 11" xfId="17315" xr:uid="{8D613C1D-DA91-4642-B5AB-7F49F31E3222}"/>
    <cellStyle name="Titulo 56 11 2" xfId="28284" xr:uid="{939E317F-D7B4-417D-AC62-6AA152CAEFCE}"/>
    <cellStyle name="Titulo 56 11 3" xfId="34284" xr:uid="{A5608024-7CE9-4837-A5CD-097C5E77EEAF}"/>
    <cellStyle name="Titulo 56 12" xfId="17412" xr:uid="{075BDE0A-682F-4B5F-BACF-3605F9F9724C}"/>
    <cellStyle name="Titulo 56 12 2" xfId="28381" xr:uid="{C73C22FD-FECE-4143-B3E7-F6045E678BDE}"/>
    <cellStyle name="Titulo 56 12 3" xfId="34381" xr:uid="{34D3A22D-832F-423D-B53E-83B2BF211DAA}"/>
    <cellStyle name="Titulo 56 13" xfId="17495" xr:uid="{05D8DE1C-45DC-4244-BEE3-51C49DAF1997}"/>
    <cellStyle name="Titulo 56 13 2" xfId="28464" xr:uid="{AB88780F-4F9B-4060-A8FA-ABF79E1C89FE}"/>
    <cellStyle name="Titulo 56 13 3" xfId="34464" xr:uid="{5B8D63F8-A34F-41C8-8297-0CC277A31222}"/>
    <cellStyle name="Titulo 56 14" xfId="17566" xr:uid="{B9A49B35-0E0D-417D-A0F3-4F3680E6FA82}"/>
    <cellStyle name="Titulo 56 14 2" xfId="28535" xr:uid="{8BC981A0-9115-4BDA-AE5B-D39B0C637A38}"/>
    <cellStyle name="Titulo 56 14 3" xfId="34535" xr:uid="{C6A12884-89FF-456A-A36E-EEBB772C02F5}"/>
    <cellStyle name="Titulo 56 15" xfId="17627" xr:uid="{9421474A-D3AF-4F9E-902A-D4BB77DE6A95}"/>
    <cellStyle name="Titulo 56 15 2" xfId="28596" xr:uid="{6FB0562C-FB13-4F9C-A71C-A6EB40DE35E6}"/>
    <cellStyle name="Titulo 56 15 3" xfId="34596" xr:uid="{CE727E51-B59D-4A90-A868-BE352191FF08}"/>
    <cellStyle name="Titulo 56 16" xfId="18152" xr:uid="{FD603AF7-4EAA-4C21-AA2B-902BA9A5AC7A}"/>
    <cellStyle name="Titulo 56 16 2" xfId="29070" xr:uid="{DE71AC1B-10C5-4D34-98AF-EDE1072B2B36}"/>
    <cellStyle name="Titulo 56 16 3" xfId="35075" xr:uid="{0497BEF5-75C9-49F2-8C06-6D449B81901D}"/>
    <cellStyle name="Titulo 56 17" xfId="17717" xr:uid="{A292C547-2F11-4295-BE69-8C71C7646DD0}"/>
    <cellStyle name="Titulo 56 17 2" xfId="28686" xr:uid="{B60BE5CE-A57A-4482-BC9E-B3D4D6F6A7B8}"/>
    <cellStyle name="Titulo 56 17 3" xfId="34686" xr:uid="{593C60C6-E718-4A7D-959C-F9108F844111}"/>
    <cellStyle name="Titulo 56 18" xfId="22395" xr:uid="{8C1FBBF7-EE43-47D1-9B27-F584BF689B81}"/>
    <cellStyle name="Titulo 56 19" xfId="23226" xr:uid="{2BBB8E53-643C-4A32-9372-5F9873349594}"/>
    <cellStyle name="Titulo 56 2" xfId="9352" xr:uid="{2E35B27D-F285-4519-A834-7B5B03FE42C3}"/>
    <cellStyle name="Título 56 2" xfId="13705" xr:uid="{00F4D1BA-A1A1-4BE7-8E97-A5D74FF5CEF7}"/>
    <cellStyle name="Titulo 56 2 10" xfId="17413" xr:uid="{8D3D173E-1F75-4339-905F-345C463307AC}"/>
    <cellStyle name="Titulo 56 2 10 2" xfId="28382" xr:uid="{DFD8714D-6B94-4043-B5A6-8EA1187E8F2F}"/>
    <cellStyle name="Titulo 56 2 10 3" xfId="34382" xr:uid="{A2C76C14-AB99-4E17-9A22-95D281024751}"/>
    <cellStyle name="Titulo 56 2 11" xfId="17496" xr:uid="{4E3EF2EC-FC1E-4496-B00E-7DA93AD6A6CF}"/>
    <cellStyle name="Titulo 56 2 11 2" xfId="28465" xr:uid="{489B76DA-29BA-4D5B-B3A1-325339A6D346}"/>
    <cellStyle name="Titulo 56 2 11 3" xfId="34465" xr:uid="{58DAA081-767A-4F9A-93B3-274242341C40}"/>
    <cellStyle name="Titulo 56 2 12" xfId="17567" xr:uid="{8D53F24C-2857-40EC-BD43-7B9B6C3F4305}"/>
    <cellStyle name="Titulo 56 2 12 2" xfId="28536" xr:uid="{F8DB8C77-5E8A-4E71-853B-AA2A00BD4BF8}"/>
    <cellStyle name="Titulo 56 2 12 3" xfId="34536" xr:uid="{4C44D4B1-50B2-4AD6-AAB2-03E7AF071F69}"/>
    <cellStyle name="Titulo 56 2 13" xfId="17628" xr:uid="{A7C789F0-FF0C-4CB9-8147-1C670A577BC1}"/>
    <cellStyle name="Titulo 56 2 13 2" xfId="28597" xr:uid="{253949CC-3DCF-4837-A92E-AE547B4FA8CD}"/>
    <cellStyle name="Titulo 56 2 13 3" xfId="34597" xr:uid="{098CB925-DDC8-4328-9C9E-D701963514A3}"/>
    <cellStyle name="Titulo 56 2 14" xfId="18153" xr:uid="{74FBA790-51F1-4562-B65C-393D1E148218}"/>
    <cellStyle name="Titulo 56 2 14 2" xfId="29071" xr:uid="{5830F341-16F1-42E3-9A99-C95532F4D3E4}"/>
    <cellStyle name="Titulo 56 2 14 3" xfId="35076" xr:uid="{3F172987-688C-4BEE-A8EA-BFFD59FA0A8A}"/>
    <cellStyle name="Titulo 56 2 15" xfId="17716" xr:uid="{8DD42104-96BA-4556-A3D4-0FAFCA52B26A}"/>
    <cellStyle name="Titulo 56 2 15 2" xfId="28685" xr:uid="{8C5ECEA3-2DDA-42BE-B178-39CE8C47BA0E}"/>
    <cellStyle name="Titulo 56 2 15 3" xfId="34685" xr:uid="{F833E1A5-76B3-454F-88FF-015F9175B5D4}"/>
    <cellStyle name="Titulo 56 2 16" xfId="22076" xr:uid="{3D182B45-2D95-4062-AF31-2D95810139E5}"/>
    <cellStyle name="Titulo 56 2 16 2" xfId="36230" xr:uid="{9D880831-2851-4A70-BF29-ED83F732BA06}"/>
    <cellStyle name="Titulo 56 2 2" xfId="16017" xr:uid="{50CD99BB-3D50-41CC-BED9-A176F3685791}"/>
    <cellStyle name="Titulo 56 2 2 2" xfId="21242" xr:uid="{425EA71C-130C-4167-9FDC-446A0517FDFD}"/>
    <cellStyle name="Titulo 56 2 2 3" xfId="32989" xr:uid="{FEAC1DFD-50BE-497D-B1D2-518B108900C9}"/>
    <cellStyle name="Titulo 56 2 3" xfId="16886" xr:uid="{B2B8452A-9DE9-4252-929E-B11D8793A4FB}"/>
    <cellStyle name="Titulo 56 2 3 2" xfId="27855" xr:uid="{32D9CA34-2BD5-45C1-8260-C34A84657953}"/>
    <cellStyle name="Titulo 56 2 3 3" xfId="33855" xr:uid="{80C8709C-DD9D-47FB-B72E-69A01AF92EB7}"/>
    <cellStyle name="Titulo 56 2 4" xfId="16170" xr:uid="{55DA0CEB-F966-42B0-9213-DD138AE6762F}"/>
    <cellStyle name="Titulo 56 2 4 2" xfId="22588" xr:uid="{44472FD8-359C-4C43-B26D-F16CA3DB60EA}"/>
    <cellStyle name="Titulo 56 2 4 3" xfId="33142" xr:uid="{3A738320-E734-4CB8-8768-714B89FE50EC}"/>
    <cellStyle name="Titulo 56 2 5" xfId="17050" xr:uid="{DE8908D9-5D05-4C32-A3F6-95C04649114E}"/>
    <cellStyle name="Titulo 56 2 5 2" xfId="28019" xr:uid="{21296DE9-677F-4E86-B3F9-118DF94A4820}"/>
    <cellStyle name="Titulo 56 2 5 3" xfId="34019" xr:uid="{179D1EAA-E57B-4E6B-B4BD-6FE5E197D259}"/>
    <cellStyle name="Titulo 56 2 6" xfId="16319" xr:uid="{9F34B504-8D28-47D1-8665-63258522B4F4}"/>
    <cellStyle name="Titulo 56 2 6 2" xfId="22606" xr:uid="{B2B4731D-B6BA-4248-9DE6-6290F0C92284}"/>
    <cellStyle name="Titulo 56 2 6 3" xfId="33291" xr:uid="{0C3520F7-A6E7-448C-AF91-5227A55EA786}"/>
    <cellStyle name="Titulo 56 2 7" xfId="17200" xr:uid="{C88468C8-9984-412B-A868-3A217A40B385}"/>
    <cellStyle name="Titulo 56 2 7 2" xfId="28169" xr:uid="{3B5D913D-39BF-48D2-97E0-96F47130ADF8}"/>
    <cellStyle name="Titulo 56 2 7 3" xfId="34169" xr:uid="{4AABFA65-4535-43E4-8D6A-68B20CE52ED9}"/>
    <cellStyle name="Titulo 56 2 8" xfId="16446" xr:uid="{A8E9368F-DC2F-468B-885D-C849DFCDFA95}"/>
    <cellStyle name="Titulo 56 2 8 2" xfId="22632" xr:uid="{6CB66562-F771-4521-8D69-DB9CFEFDA85B}"/>
    <cellStyle name="Titulo 56 2 8 3" xfId="33418" xr:uid="{517A4C1D-75B4-4E2A-9F7D-BF26C486CFA8}"/>
    <cellStyle name="Titulo 56 2 9" xfId="17316" xr:uid="{634F90E0-241A-437F-8F3A-203BAFB6D00F}"/>
    <cellStyle name="Titulo 56 2 9 2" xfId="28285" xr:uid="{883E1FF5-55DE-4D1A-8F6A-E0ECADE53EB8}"/>
    <cellStyle name="Titulo 56 2 9 3" xfId="34285" xr:uid="{798C30AA-3F0F-4C9D-B26B-2E15173F3775}"/>
    <cellStyle name="Titulo 56 20" xfId="22536" xr:uid="{3D39145C-3C59-45D7-B10D-4684355B8105}"/>
    <cellStyle name="Titulo 56 21" xfId="25583" xr:uid="{D4BDD459-0F3A-4BAB-AF59-4ED0B78AD15E}"/>
    <cellStyle name="Titulo 56 21 2" xfId="19369" xr:uid="{C2A9EA53-BBDB-4A9E-9DC8-A743974B9573}"/>
    <cellStyle name="Titulo 56 21 3" xfId="36848" xr:uid="{ACB0FDCC-7D2A-46EE-9214-A5956E5DA7A6}"/>
    <cellStyle name="Titulo 56 22" xfId="24075" xr:uid="{AFEB11B9-E653-42AF-9145-AAFAECA3C377}"/>
    <cellStyle name="Titulo 56 22 2" xfId="26390" xr:uid="{047438F8-FFD5-4389-A28C-1FADC8D4688C}"/>
    <cellStyle name="Titulo 56 22 2 2" xfId="37357" xr:uid="{C7CAFBDA-B471-4C09-9403-63C20DA03750}"/>
    <cellStyle name="Titulo 56 23" xfId="23331" xr:uid="{531B8B4C-FCBA-477A-888E-24ABBE8C6471}"/>
    <cellStyle name="Titulo 56 24" xfId="20924" xr:uid="{7430E560-14DB-42D1-B79F-04992F16AF8D}"/>
    <cellStyle name="Titulo 56 25" xfId="26383" xr:uid="{641FA17C-8AC6-4C41-9498-D103E1CF075F}"/>
    <cellStyle name="Titulo 56 26" xfId="29956" xr:uid="{69BCBC81-6E0A-44FC-A744-9162D5B1571B}"/>
    <cellStyle name="Titulo 56 3" xfId="13704" xr:uid="{73D69A8D-F1CF-45CF-BE23-4433AEC4318A}"/>
    <cellStyle name="Titulo 56 4" xfId="16015" xr:uid="{96B94946-9B33-4435-B83B-98134FA7971B}"/>
    <cellStyle name="Titulo 56 4 2" xfId="22567" xr:uid="{E043F141-794C-4682-B863-580F5E6035B8}"/>
    <cellStyle name="Titulo 56 4 3" xfId="32987" xr:uid="{48B6E27A-BA05-4330-B021-5EEE4D6873B0}"/>
    <cellStyle name="Titulo 56 5" xfId="16885" xr:uid="{FB8A945C-E145-41C5-A33B-7C22D1018C32}"/>
    <cellStyle name="Titulo 56 5 2" xfId="27854" xr:uid="{3C19A5F2-AB7C-471B-8DC5-B5550EE4EDCC}"/>
    <cellStyle name="Titulo 56 5 3" xfId="33854" xr:uid="{697BBA2D-5D5F-47FE-A1C2-036D435B9C37}"/>
    <cellStyle name="Titulo 56 6" xfId="16168" xr:uid="{EA920EAA-2F38-407D-9F77-07338687448D}"/>
    <cellStyle name="Titulo 56 6 2" xfId="21795" xr:uid="{3DAF9826-C900-4BCD-9763-D8B331F189EA}"/>
    <cellStyle name="Titulo 56 6 3" xfId="33140" xr:uid="{98B71A90-6650-490E-A38E-21C1A962B0B6}"/>
    <cellStyle name="Titulo 56 7" xfId="17048" xr:uid="{3B223712-B640-4C78-8FDA-DB613B968ECE}"/>
    <cellStyle name="Titulo 56 7 2" xfId="28017" xr:uid="{323156DB-87B2-4B6C-BC15-ECDE90C1A377}"/>
    <cellStyle name="Titulo 56 7 3" xfId="34017" xr:uid="{2A7357F9-40D8-4781-98D8-5EAB274C7F9B}"/>
    <cellStyle name="Titulo 56 8" xfId="16318" xr:uid="{2684EB15-C73C-4864-90AB-5F254232AC05}"/>
    <cellStyle name="Titulo 56 8 2" xfId="19933" xr:uid="{BCFB8CF1-7451-4C00-8917-2E6600A24BB9}"/>
    <cellStyle name="Titulo 56 8 3" xfId="33290" xr:uid="{F707A927-3846-4EBB-AD64-AEC8815A24C1}"/>
    <cellStyle name="Titulo 56 9" xfId="17198" xr:uid="{483BDF40-77B0-46F0-9181-567F403168B9}"/>
    <cellStyle name="Titulo 56 9 2" xfId="28167" xr:uid="{1EE2E40F-2B4C-4751-963F-1F4675426BF4}"/>
    <cellStyle name="Titulo 56 9 3" xfId="34167" xr:uid="{2CE459EC-47E0-422A-9289-52599A430E96}"/>
    <cellStyle name="Titulo 57" xfId="8240" xr:uid="{844FE0D6-286D-455E-871B-3E16FF54E2E7}"/>
    <cellStyle name="Título 57" xfId="6524" xr:uid="{B345A80D-3B09-416E-9449-F62D89F3DE21}"/>
    <cellStyle name="Titulo 57 10" xfId="16448" xr:uid="{1D49A956-9E45-4240-8CAE-6FCDA639808E}"/>
    <cellStyle name="Titulo 57 10 2" xfId="18663" xr:uid="{D6656A50-D67A-4AF1-96E2-BFDB5468076B}"/>
    <cellStyle name="Titulo 57 10 3" xfId="33420" xr:uid="{47A5017F-5EE5-4B33-86CA-40B625F79E12}"/>
    <cellStyle name="Titulo 57 11" xfId="17318" xr:uid="{BFE811C9-F936-4CE6-9BA9-03C82F9AF1D1}"/>
    <cellStyle name="Titulo 57 11 2" xfId="28287" xr:uid="{E47EDE57-6E5F-4736-8E60-3405E7C071BE}"/>
    <cellStyle name="Titulo 57 11 3" xfId="34287" xr:uid="{59A2FB22-BB6B-4F0E-957F-2D7001558C57}"/>
    <cellStyle name="Titulo 57 12" xfId="17415" xr:uid="{5AEE5BB3-BDC3-4D68-A515-CD8E49047D37}"/>
    <cellStyle name="Titulo 57 12 2" xfId="28384" xr:uid="{FE8FCE81-C71E-4629-BF38-49265D979342}"/>
    <cellStyle name="Titulo 57 12 3" xfId="34384" xr:uid="{39410E54-52A6-49E6-BA16-AEB11F46C8E7}"/>
    <cellStyle name="Titulo 57 13" xfId="17498" xr:uid="{4BCB2ED3-FF7E-4691-8642-6FCFED1B78AD}"/>
    <cellStyle name="Titulo 57 13 2" xfId="28467" xr:uid="{3A32F10C-0705-407A-B942-722A36ACAF3F}"/>
    <cellStyle name="Titulo 57 13 3" xfId="34467" xr:uid="{2D106BBF-41DE-463A-BF25-267B8D634B91}"/>
    <cellStyle name="Titulo 57 14" xfId="17568" xr:uid="{7123A92B-0995-42F0-B4B5-C54565363BE9}"/>
    <cellStyle name="Titulo 57 14 2" xfId="28537" xr:uid="{D2C6F8F8-1FA5-47DB-9E93-257FB6AAB30C}"/>
    <cellStyle name="Titulo 57 14 3" xfId="34537" xr:uid="{F1607792-DBCA-4689-A71B-9168F92613F3}"/>
    <cellStyle name="Titulo 57 15" xfId="17629" xr:uid="{FB78C222-4894-4C0B-9D5B-4F94059C0201}"/>
    <cellStyle name="Titulo 57 15 2" xfId="28598" xr:uid="{4DFB096D-F0BC-4434-907A-13EE277E473A}"/>
    <cellStyle name="Titulo 57 15 3" xfId="34598" xr:uid="{80BF9BEF-1B3B-4FC8-BDAD-2B9F77B9A65F}"/>
    <cellStyle name="Titulo 57 16" xfId="18154" xr:uid="{8FF6F59F-0D07-4E6E-8FB7-DE21690228BC}"/>
    <cellStyle name="Titulo 57 16 2" xfId="29072" xr:uid="{CC748877-9E19-4115-9D54-EE231E96A7F0}"/>
    <cellStyle name="Titulo 57 16 3" xfId="35077" xr:uid="{7C306CDF-F060-4E3D-8A92-ACAE55EB489D}"/>
    <cellStyle name="Titulo 57 17" xfId="17715" xr:uid="{3387F84A-7942-4AE7-BEFE-1E4B99C78EB0}"/>
    <cellStyle name="Titulo 57 17 2" xfId="28684" xr:uid="{A36C3D6A-FC1F-44D1-AB3E-B3DCBC377888}"/>
    <cellStyle name="Titulo 57 17 3" xfId="34684" xr:uid="{2B4186FC-33D9-455B-9790-9F841549CCB1}"/>
    <cellStyle name="Titulo 57 18" xfId="22397" xr:uid="{9DB7CDE3-4103-4BC0-BC89-DBB67F2F35FE}"/>
    <cellStyle name="Titulo 57 19" xfId="23227" xr:uid="{1F7FD590-25EB-49E4-8606-E200D123054A}"/>
    <cellStyle name="Titulo 57 2" xfId="9373" xr:uid="{B5FA16C6-04CD-4F58-8C8B-A77E5F9F268F}"/>
    <cellStyle name="Título 57 2" xfId="13707" xr:uid="{A205292C-B7BF-4D87-BA18-2ECFD04D0904}"/>
    <cellStyle name="Titulo 57 2 10" xfId="17417" xr:uid="{31F94724-F34D-400D-BD31-34C0D81CE7EE}"/>
    <cellStyle name="Titulo 57 2 10 2" xfId="28386" xr:uid="{429D4774-C433-45D8-8D50-D5C3B1287F6A}"/>
    <cellStyle name="Titulo 57 2 10 3" xfId="34386" xr:uid="{1486BD22-D95D-455F-B7C2-275BB3C5B202}"/>
    <cellStyle name="Titulo 57 2 11" xfId="17500" xr:uid="{9088E840-BAC2-4EB8-8D05-F2AD90579EBC}"/>
    <cellStyle name="Titulo 57 2 11 2" xfId="28469" xr:uid="{ED0E9E56-2790-4FD2-9BD8-5E62609CF5B9}"/>
    <cellStyle name="Titulo 57 2 11 3" xfId="34469" xr:uid="{3D46E7DF-8F31-4D0E-B0FF-59F5AD6EDE41}"/>
    <cellStyle name="Titulo 57 2 12" xfId="17571" xr:uid="{C9A66446-BF79-448B-BA5A-76B4E022BA04}"/>
    <cellStyle name="Titulo 57 2 12 2" xfId="28540" xr:uid="{442B74DD-0532-491A-975D-EB4151058F96}"/>
    <cellStyle name="Titulo 57 2 12 3" xfId="34540" xr:uid="{BCA659D8-2252-4F5C-8272-8F21A04CF9B0}"/>
    <cellStyle name="Titulo 57 2 13" xfId="17632" xr:uid="{1EB666D3-87E7-4A52-8BEE-F6AAE80C6529}"/>
    <cellStyle name="Titulo 57 2 13 2" xfId="28601" xr:uid="{F29EF715-0A86-452E-9D0B-309DDFA078FE}"/>
    <cellStyle name="Titulo 57 2 13 3" xfId="34601" xr:uid="{CEA246D2-DA38-4F61-A094-765C8F466377}"/>
    <cellStyle name="Titulo 57 2 14" xfId="18155" xr:uid="{FB7D0E24-4FCE-42D2-8941-D42A1BBF7E44}"/>
    <cellStyle name="Titulo 57 2 14 2" xfId="29073" xr:uid="{2F5EB4BC-E60F-4C39-B434-DD8006C5B3A2}"/>
    <cellStyle name="Titulo 57 2 14 3" xfId="35078" xr:uid="{BB9E8816-F7CB-49D4-8E34-F869931136E3}"/>
    <cellStyle name="Titulo 57 2 15" xfId="17714" xr:uid="{757633CC-34FA-46E1-A185-A9A4638FD3CE}"/>
    <cellStyle name="Titulo 57 2 15 2" xfId="28683" xr:uid="{C4B83AAD-43BB-4ABD-BBF7-4BFC67D12825}"/>
    <cellStyle name="Titulo 57 2 15 3" xfId="34683" xr:uid="{D4819537-9C1E-4FA7-8C37-3A6BC4F9C6B9}"/>
    <cellStyle name="Titulo 57 2 16" xfId="27202" xr:uid="{64B453D5-5661-4554-B17F-99BE0F800691}"/>
    <cellStyle name="Titulo 57 2 16 2" xfId="37926" xr:uid="{F80F2428-65D0-469F-ADD7-76EC80F0CF80}"/>
    <cellStyle name="Titulo 57 2 2" xfId="16022" xr:uid="{507450A3-E9F0-4CC3-9D66-0C06C901D76C}"/>
    <cellStyle name="Titulo 57 2 2 2" xfId="18711" xr:uid="{6B676AFF-2ADF-4F1F-BFE6-2E9320BFBD8F}"/>
    <cellStyle name="Titulo 57 2 2 3" xfId="32994" xr:uid="{9935685E-B1DF-46CC-917C-6442593DAA65}"/>
    <cellStyle name="Titulo 57 2 3" xfId="16891" xr:uid="{A8835123-775A-42EB-91F0-99301F7A0489}"/>
    <cellStyle name="Titulo 57 2 3 2" xfId="27860" xr:uid="{E15A3E96-B4AB-4DF7-A153-AC7516CD594F}"/>
    <cellStyle name="Titulo 57 2 3 3" xfId="33860" xr:uid="{F21D32FA-EFF9-48F2-9C31-20B16D03C94C}"/>
    <cellStyle name="Titulo 57 2 4" xfId="16175" xr:uid="{E2EE631A-854B-4441-8CD6-9A574181DB3E}"/>
    <cellStyle name="Titulo 57 2 4 2" xfId="19094" xr:uid="{A6D52C47-305C-4095-9183-3829BAE681D9}"/>
    <cellStyle name="Titulo 57 2 4 3" xfId="33147" xr:uid="{59A05D6B-F98F-4ABD-9E9C-0FE50158D52B}"/>
    <cellStyle name="Titulo 57 2 5" xfId="17057" xr:uid="{80A8FBE6-95F0-44A1-AAA4-2B7C4144BC8E}"/>
    <cellStyle name="Titulo 57 2 5 2" xfId="28026" xr:uid="{868C0908-13B2-4D43-83DB-9254262D613A}"/>
    <cellStyle name="Titulo 57 2 5 3" xfId="34026" xr:uid="{96437C77-8D26-4B2A-8032-A843C4BF8CA6}"/>
    <cellStyle name="Titulo 57 2 6" xfId="16326" xr:uid="{833E8804-5094-4ABE-B2F1-E02F9B37991F}"/>
    <cellStyle name="Titulo 57 2 6 2" xfId="18818" xr:uid="{7B30DDB1-2690-4B55-92C1-C5DE6304C633}"/>
    <cellStyle name="Titulo 57 2 6 3" xfId="33298" xr:uid="{538CF1A7-7DA5-4473-BCF3-A46574D18C0A}"/>
    <cellStyle name="Titulo 57 2 7" xfId="17206" xr:uid="{73AB9926-82E2-4B6A-8DB7-70450E52296E}"/>
    <cellStyle name="Titulo 57 2 7 2" xfId="28175" xr:uid="{2A8A1450-BD41-45C8-ADFA-D9B9FAD7116D}"/>
    <cellStyle name="Titulo 57 2 7 3" xfId="34175" xr:uid="{E2F77114-872E-4997-B2B7-071B9B92C5C6}"/>
    <cellStyle name="Titulo 57 2 8" xfId="16451" xr:uid="{DD5B742A-74FC-45D9-8F3C-C064153D9E74}"/>
    <cellStyle name="Titulo 57 2 8 2" xfId="20898" xr:uid="{EC729142-A1FA-49DA-8B71-55D0A0EBC7EB}"/>
    <cellStyle name="Titulo 57 2 8 3" xfId="33423" xr:uid="{1F4A45FA-1D23-48B9-A11B-8859E6FD36D9}"/>
    <cellStyle name="Titulo 57 2 9" xfId="17321" xr:uid="{F742482B-0440-487C-B718-EFE4BDAAD985}"/>
    <cellStyle name="Titulo 57 2 9 2" xfId="28290" xr:uid="{084B84D2-94F1-4044-B58E-AAC36F817D90}"/>
    <cellStyle name="Titulo 57 2 9 3" xfId="34290" xr:uid="{96D89D76-5003-4351-9447-AC6730DC7A7E}"/>
    <cellStyle name="Titulo 57 20" xfId="19899" xr:uid="{690EE222-94B7-4FD3-A2E9-6224D7FD030D}"/>
    <cellStyle name="Titulo 57 21" xfId="25604" xr:uid="{3891EA0F-5989-4B64-A9B7-D0C3DB2132FB}"/>
    <cellStyle name="Titulo 57 21 2" xfId="26262" xr:uid="{E33E9980-71E2-4B98-BDC1-5E5B74147602}"/>
    <cellStyle name="Titulo 57 21 3" xfId="36859" xr:uid="{C7E6A135-AD42-48A2-B685-A0C670E084C3}"/>
    <cellStyle name="Titulo 57 22" xfId="23712" xr:uid="{167FC654-A49E-40E0-97E4-74946E754E78}"/>
    <cellStyle name="Titulo 57 22 2" xfId="26761" xr:uid="{C0CB357D-AD23-4B9C-8334-BD2A9C6B20D6}"/>
    <cellStyle name="Titulo 57 22 2 2" xfId="37555" xr:uid="{1329E239-6ACF-481C-87DB-370127DA6812}"/>
    <cellStyle name="Titulo 57 23" xfId="21747" xr:uid="{CF64AB84-9FAA-4894-9902-8E595E430B30}"/>
    <cellStyle name="Titulo 57 24" xfId="19536" xr:uid="{9056C651-3F26-499A-8E5C-1DDBB91B3803}"/>
    <cellStyle name="Titulo 57 25" xfId="22296" xr:uid="{9BCE05B3-7EBA-4E40-8E9A-994A5C1EA313}"/>
    <cellStyle name="Titulo 57 26" xfId="29967" xr:uid="{7E68FBDD-46F6-4730-B03A-B59AACB9297F}"/>
    <cellStyle name="Titulo 57 3" xfId="13706" xr:uid="{50B12CA7-CC6E-4420-B20E-589CD67116F9}"/>
    <cellStyle name="Titulo 57 4" xfId="16020" xr:uid="{42F2C601-E2A1-4D1A-8D51-3452F325A5C7}"/>
    <cellStyle name="Titulo 57 4 2" xfId="20888" xr:uid="{DD1FEB05-DECF-45B6-BB3F-41BDAEE54AB6}"/>
    <cellStyle name="Titulo 57 4 3" xfId="32992" xr:uid="{C0AC9C95-DB12-4975-B253-BF239FC3172D}"/>
    <cellStyle name="Titulo 57 5" xfId="16889" xr:uid="{A8252F84-461B-4B04-B337-A18144D0380A}"/>
    <cellStyle name="Titulo 57 5 2" xfId="27858" xr:uid="{20DD0F40-27B2-4AC6-A820-4454B4F28019}"/>
    <cellStyle name="Titulo 57 5 3" xfId="33858" xr:uid="{990302AF-A240-49D5-8727-6B1BC3299ADB}"/>
    <cellStyle name="Titulo 57 6" xfId="16173" xr:uid="{938195EB-B112-49BF-A9E2-F36FF54918B5}"/>
    <cellStyle name="Titulo 57 6 2" xfId="21249" xr:uid="{67947C34-C098-4F2D-AD1D-72FA6A07AAAB}"/>
    <cellStyle name="Titulo 57 6 3" xfId="33145" xr:uid="{36615A70-9358-4678-8FF7-349F54701886}"/>
    <cellStyle name="Titulo 57 7" xfId="17053" xr:uid="{6C5B8FD7-0494-4E2A-A87D-16D7F5F81BE9}"/>
    <cellStyle name="Titulo 57 7 2" xfId="28022" xr:uid="{9C553200-47BA-4A3D-87CB-2AF8FFDB5F8F}"/>
    <cellStyle name="Titulo 57 7 3" xfId="34022" xr:uid="{F6834872-BC4A-45BE-8B9F-333BB9B8F924}"/>
    <cellStyle name="Titulo 57 8" xfId="16322" xr:uid="{BE5D3BC1-CBDF-434B-B01D-E9A02BF353AD}"/>
    <cellStyle name="Titulo 57 8 2" xfId="19992" xr:uid="{ECC32C19-FE06-4261-900E-2687AB260F93}"/>
    <cellStyle name="Titulo 57 8 3" xfId="33294" xr:uid="{0EBC509D-BA31-4026-BDCE-62DA52333901}"/>
    <cellStyle name="Titulo 57 9" xfId="17202" xr:uid="{F9127245-10F3-4489-97DC-A14D93C73122}"/>
    <cellStyle name="Titulo 57 9 2" xfId="28171" xr:uid="{27472C49-3A2A-49C9-A880-8414224DDC83}"/>
    <cellStyle name="Titulo 57 9 3" xfId="34171" xr:uid="{1C4A9EA2-23B1-433A-BC02-82668C2063B6}"/>
    <cellStyle name="Titulo 58" xfId="8182" xr:uid="{89F3887D-5454-4DE4-98C6-3B3F20B0966F}"/>
    <cellStyle name="Título 58" xfId="6525" xr:uid="{D3C03CF3-41A3-4E76-AB31-8B69D0DDDA8D}"/>
    <cellStyle name="Titulo 58 10" xfId="16453" xr:uid="{D3D9DFEE-AB38-49F7-8206-0B609133DD0F}"/>
    <cellStyle name="Titulo 58 10 2" xfId="23569" xr:uid="{651DC9AD-513C-46C3-ABB9-25FD697A5DB8}"/>
    <cellStyle name="Titulo 58 10 3" xfId="33425" xr:uid="{C96BC677-1B7A-495A-A148-DB68B44F42C3}"/>
    <cellStyle name="Titulo 58 11" xfId="17323" xr:uid="{DE8FC783-494E-4C21-8AEB-DE8688822706}"/>
    <cellStyle name="Titulo 58 11 2" xfId="28292" xr:uid="{CCDDC982-418C-49AC-96A1-AAF7FE9C6D13}"/>
    <cellStyle name="Titulo 58 11 3" xfId="34292" xr:uid="{044E218B-9B94-4DD9-A146-E5C7407D92C0}"/>
    <cellStyle name="Titulo 58 12" xfId="17418" xr:uid="{BC7B3575-ABDE-4ED1-A99C-0261627CAE76}"/>
    <cellStyle name="Titulo 58 12 2" xfId="28387" xr:uid="{E0241453-BB16-4E32-B531-A3E49F1A7FBD}"/>
    <cellStyle name="Titulo 58 12 3" xfId="34387" xr:uid="{88E8D0D7-242C-4D22-884A-8686749161F2}"/>
    <cellStyle name="Titulo 58 13" xfId="17501" xr:uid="{F89D244C-1894-4889-AC8C-A8258405E045}"/>
    <cellStyle name="Titulo 58 13 2" xfId="28470" xr:uid="{A31C6B7C-003E-4910-A7DC-57534564AD93}"/>
    <cellStyle name="Titulo 58 13 3" xfId="34470" xr:uid="{F8512ED5-FE88-495F-B249-D2F1CB5784D2}"/>
    <cellStyle name="Titulo 58 14" xfId="17572" xr:uid="{9429C945-BCE7-4C7D-AEB1-A00538A3D4F1}"/>
    <cellStyle name="Titulo 58 14 2" xfId="28541" xr:uid="{F60C22FC-FCCD-4924-A240-759883E7B06F}"/>
    <cellStyle name="Titulo 58 14 3" xfId="34541" xr:uid="{48DCD35A-6610-4394-90C6-723E4E530FD4}"/>
    <cellStyle name="Titulo 58 15" xfId="17633" xr:uid="{E19BA9AE-B9FC-44DC-8EA9-B675901FB08D}"/>
    <cellStyle name="Titulo 58 15 2" xfId="28602" xr:uid="{FCB2B666-100D-4A18-8171-4EF4FC8AD7BF}"/>
    <cellStyle name="Titulo 58 15 3" xfId="34602" xr:uid="{BC1585BC-88C2-4B41-84C6-084B6D69B114}"/>
    <cellStyle name="Titulo 58 16" xfId="18156" xr:uid="{DDDD01A3-52E6-4D57-9798-8DACBF73AFF2}"/>
    <cellStyle name="Titulo 58 16 2" xfId="29074" xr:uid="{CFEB0835-0E3A-47BD-9109-43C5608A3929}"/>
    <cellStyle name="Titulo 58 16 3" xfId="35079" xr:uid="{52642786-4F91-4FAE-A2AE-F78AD9F5FC31}"/>
    <cellStyle name="Titulo 58 17" xfId="17713" xr:uid="{0899A0B6-F311-41CE-8C88-C9894D31BAE7}"/>
    <cellStyle name="Titulo 58 17 2" xfId="28682" xr:uid="{E2E18565-FCC5-4ED0-80F0-2CCF9CA55266}"/>
    <cellStyle name="Titulo 58 17 3" xfId="34682" xr:uid="{E4718A53-16D7-44B5-97F4-1F6D9779C192}"/>
    <cellStyle name="Titulo 58 18" xfId="22399" xr:uid="{270B6FBA-AABA-4061-BA9C-2EF84F5F5D55}"/>
    <cellStyle name="Titulo 58 19" xfId="23228" xr:uid="{4B3A3C12-3E8B-4574-858D-62DC15C3EBBE}"/>
    <cellStyle name="Titulo 58 2" xfId="9346" xr:uid="{A415D693-2B2B-4AD2-A33C-2B8F0479CA2C}"/>
    <cellStyle name="Título 58 2" xfId="13709" xr:uid="{F2D4E213-7FC8-4EE2-8B3B-1E839443E03A}"/>
    <cellStyle name="Titulo 58 2 10" xfId="17419" xr:uid="{1CFDBC16-7E0C-4F60-83C4-D2561D3777A2}"/>
    <cellStyle name="Titulo 58 2 10 2" xfId="28388" xr:uid="{14F1E9A7-8979-4B29-A516-9A4042B6A128}"/>
    <cellStyle name="Titulo 58 2 10 3" xfId="34388" xr:uid="{E8126E86-6FA6-42A0-9D26-7C95593093E1}"/>
    <cellStyle name="Titulo 58 2 11" xfId="17502" xr:uid="{749797EC-5BBD-455F-97A8-B2DB047FC70E}"/>
    <cellStyle name="Titulo 58 2 11 2" xfId="28471" xr:uid="{9C70B41C-A304-4049-A08F-67D5ADFD1BA5}"/>
    <cellStyle name="Titulo 58 2 11 3" xfId="34471" xr:uid="{D399EB75-066C-48B6-B884-73872128463F}"/>
    <cellStyle name="Titulo 58 2 12" xfId="17573" xr:uid="{B025B4BC-A7B4-4AC8-9DCF-E0167F130995}"/>
    <cellStyle name="Titulo 58 2 12 2" xfId="28542" xr:uid="{AD904A04-F0E4-4518-A5B4-50C1FA0FAD19}"/>
    <cellStyle name="Titulo 58 2 12 3" xfId="34542" xr:uid="{AEB3083B-BEC0-45DD-AFB5-80A5880CA18A}"/>
    <cellStyle name="Titulo 58 2 13" xfId="17634" xr:uid="{859A2F40-22D1-4763-A3CA-BE747A212020}"/>
    <cellStyle name="Titulo 58 2 13 2" xfId="28603" xr:uid="{A5FFA499-0D8A-4401-8805-FB67C4B0EEEC}"/>
    <cellStyle name="Titulo 58 2 13 3" xfId="34603" xr:uid="{F4C36A00-CD60-4352-92B3-C9A87FEBDBB3}"/>
    <cellStyle name="Titulo 58 2 14" xfId="18157" xr:uid="{8BE08966-6F1F-420E-8CAE-9599E04BDF70}"/>
    <cellStyle name="Titulo 58 2 14 2" xfId="29075" xr:uid="{FEF60AD7-98EA-4DA3-B400-BFC3FD90C3FC}"/>
    <cellStyle name="Titulo 58 2 14 3" xfId="35080" xr:uid="{066D7524-BF1F-4A75-9E56-D14A7D76D581}"/>
    <cellStyle name="Titulo 58 2 15" xfId="17712" xr:uid="{420FE739-47BC-458A-AABE-D8BEE21DC7A2}"/>
    <cellStyle name="Titulo 58 2 15 2" xfId="28681" xr:uid="{17E4C6CA-050D-4777-8626-FB3F16F0819E}"/>
    <cellStyle name="Titulo 58 2 15 3" xfId="34681" xr:uid="{C47141D8-6590-4DEA-B556-675E6A458B50}"/>
    <cellStyle name="Titulo 58 2 16" xfId="18499" xr:uid="{63F0F153-C45F-446E-BA29-0EF54AF2FDCC}"/>
    <cellStyle name="Titulo 58 2 16 2" xfId="35228" xr:uid="{3526035C-9B72-4A37-95C7-6F99E8525090}"/>
    <cellStyle name="Titulo 58 2 2" xfId="16027" xr:uid="{11BFCFFC-DEA8-4A4E-B831-480F0CB11196}"/>
    <cellStyle name="Titulo 58 2 2 2" xfId="20384" xr:uid="{2366F159-DC58-40FA-8804-D865448957FF}"/>
    <cellStyle name="Titulo 58 2 2 3" xfId="32999" xr:uid="{949DAC53-35FD-4408-87CB-16E21EF25DCB}"/>
    <cellStyle name="Titulo 58 2 3" xfId="16896" xr:uid="{7B21689A-6462-44B8-B491-2BC27603D442}"/>
    <cellStyle name="Titulo 58 2 3 2" xfId="27865" xr:uid="{A077D8F6-5DAB-44DD-99B1-2F4F1132B7B1}"/>
    <cellStyle name="Titulo 58 2 3 3" xfId="33865" xr:uid="{96059A33-1325-4EE3-80A0-954329227C8D}"/>
    <cellStyle name="Titulo 58 2 4" xfId="16180" xr:uid="{E2BAB45B-3114-4B8B-92E7-7B7CA7FC9AC3}"/>
    <cellStyle name="Titulo 58 2 4 2" xfId="18644" xr:uid="{1B5B5927-3650-4E54-92E5-10F0CB4C74A5}"/>
    <cellStyle name="Titulo 58 2 4 3" xfId="33152" xr:uid="{18C288CC-B2DD-4C5D-AC1D-9E30EFAC4C4D}"/>
    <cellStyle name="Titulo 58 2 5" xfId="17061" xr:uid="{18FDEEF6-3ACD-4619-9727-39067F3ED3F2}"/>
    <cellStyle name="Titulo 58 2 5 2" xfId="28030" xr:uid="{992F3F4B-9ACA-4A8D-B59C-4F3E4993BE98}"/>
    <cellStyle name="Titulo 58 2 5 3" xfId="34030" xr:uid="{67DE7755-EE54-4133-9C1A-74DA14EF9023}"/>
    <cellStyle name="Titulo 58 2 6" xfId="16330" xr:uid="{58AB2DB6-236F-4FE3-8629-1114AE175703}"/>
    <cellStyle name="Titulo 58 2 6 2" xfId="19993" xr:uid="{F8ED7AE5-3192-4F28-AE3A-CA0D4BF221BF}"/>
    <cellStyle name="Titulo 58 2 6 3" xfId="33302" xr:uid="{2F65E7D6-7187-4488-961B-C10E87237BF0}"/>
    <cellStyle name="Titulo 58 2 7" xfId="17210" xr:uid="{BD9D9821-6EB1-406D-A392-BA4F8D27567C}"/>
    <cellStyle name="Titulo 58 2 7 2" xfId="28179" xr:uid="{E92E4B4D-765A-465A-880B-F428696B1CAA}"/>
    <cellStyle name="Titulo 58 2 7 3" xfId="34179" xr:uid="{82A407AE-5E0C-4417-B576-1118FAB1A245}"/>
    <cellStyle name="Titulo 58 2 8" xfId="16454" xr:uid="{6B127FF4-84D9-465B-B500-09EB094B3105}"/>
    <cellStyle name="Titulo 58 2 8 2" xfId="21980" xr:uid="{ED7490E3-C251-40FB-9AA4-FBBA4DF29289}"/>
    <cellStyle name="Titulo 58 2 8 3" xfId="33426" xr:uid="{2F7296C5-32D2-4FF2-995A-667535E89FB5}"/>
    <cellStyle name="Titulo 58 2 9" xfId="17325" xr:uid="{42FC90E2-B04B-4F85-8229-F1E379F959CB}"/>
    <cellStyle name="Titulo 58 2 9 2" xfId="28294" xr:uid="{A1B67EF0-E8A9-4021-84E5-41D7C8E95E32}"/>
    <cellStyle name="Titulo 58 2 9 3" xfId="34294" xr:uid="{3AA00472-E763-4778-8440-E86CC6C7205B}"/>
    <cellStyle name="Titulo 58 20" xfId="22534" xr:uid="{D89EBA1A-27D4-4D10-BBAB-58A4DCC3E831}"/>
    <cellStyle name="Titulo 58 21" xfId="25570" xr:uid="{55247234-4808-417B-AA6E-C3C2A868DC3A}"/>
    <cellStyle name="Titulo 58 21 2" xfId="19674" xr:uid="{68929BA1-742A-4DF8-BBA1-8CE1B9400DC5}"/>
    <cellStyle name="Titulo 58 21 3" xfId="36842" xr:uid="{0A3E84E8-369C-4DE3-866F-2527213572E4}"/>
    <cellStyle name="Titulo 58 22" xfId="27386" xr:uid="{8F1B809F-9AFD-433C-BFDD-223BA268EA14}"/>
    <cellStyle name="Titulo 58 22 2" xfId="29744" xr:uid="{F44BEF4B-763B-47B1-A8C3-1814F8420657}"/>
    <cellStyle name="Titulo 58 22 2 2" xfId="38399" xr:uid="{C7C47C8A-1614-4C16-BAE1-7CF052249AC2}"/>
    <cellStyle name="Titulo 58 23" xfId="23332" xr:uid="{A5A2A017-A557-4464-AC3B-77BAA0D9E469}"/>
    <cellStyle name="Titulo 58 24" xfId="18784" xr:uid="{C416BF53-5B80-4983-81FE-F8B5F2C2DC67}"/>
    <cellStyle name="Titulo 58 25" xfId="25703" xr:uid="{3821B732-1521-4EA7-AD8C-55F782BDF8D9}"/>
    <cellStyle name="Titulo 58 26" xfId="29951" xr:uid="{183F39BC-220D-47FE-BF79-65757AB87A53}"/>
    <cellStyle name="Titulo 58 3" xfId="13708" xr:uid="{65788474-05D6-4C9B-A75E-5F0FDC60BC57}"/>
    <cellStyle name="Titulo 58 4" xfId="16025" xr:uid="{23048737-66AF-4D8B-B3B0-E1F018155A3D}"/>
    <cellStyle name="Titulo 58 4 2" xfId="26161" xr:uid="{51E26449-A6E4-4B82-9882-9AD34CE30749}"/>
    <cellStyle name="Titulo 58 4 3" xfId="32997" xr:uid="{983DF4EA-FD8C-4496-8AD3-6D7016DE2A76}"/>
    <cellStyle name="Titulo 58 5" xfId="16894" xr:uid="{1C739EAF-B3D7-4AED-AB67-44BDB618DD36}"/>
    <cellStyle name="Titulo 58 5 2" xfId="27863" xr:uid="{A9E1AD95-3AF8-49A1-8F5F-9FFDEF4BFBC5}"/>
    <cellStyle name="Titulo 58 5 3" xfId="33863" xr:uid="{403FF408-5364-405A-9117-D33F04342E4E}"/>
    <cellStyle name="Titulo 58 6" xfId="16178" xr:uid="{884EE87F-D930-45EF-863E-6EAF44482BDD}"/>
    <cellStyle name="Titulo 58 6 2" xfId="22590" xr:uid="{1A19383C-5834-43BC-B558-4E0F8297494C}"/>
    <cellStyle name="Titulo 58 6 3" xfId="33150" xr:uid="{3980EAB1-0F2F-4BF6-8C4F-123CDD159376}"/>
    <cellStyle name="Titulo 58 7" xfId="17059" xr:uid="{04E5BCE1-4509-422C-BD6B-CA056B2A4E44}"/>
    <cellStyle name="Titulo 58 7 2" xfId="28028" xr:uid="{73A4FDAA-3840-44BC-8004-313AEEDEDC5D}"/>
    <cellStyle name="Titulo 58 7 3" xfId="34028" xr:uid="{9CB4B50F-B852-4E80-B474-A4C90CD6F8D1}"/>
    <cellStyle name="Titulo 58 8" xfId="16328" xr:uid="{9FF8C350-CB8C-42C7-8DF5-939E720C5BC2}"/>
    <cellStyle name="Titulo 58 8 2" xfId="18369" xr:uid="{51FEC841-DC27-4D73-B46A-C4CB07CEA463}"/>
    <cellStyle name="Titulo 58 8 3" xfId="33300" xr:uid="{24DB0F08-D74A-4E83-A8BD-04D46F6CEE06}"/>
    <cellStyle name="Titulo 58 9" xfId="17208" xr:uid="{57B46309-2D74-431B-9FAC-451FB2916CAC}"/>
    <cellStyle name="Titulo 58 9 2" xfId="28177" xr:uid="{76316077-028C-4A16-A7F4-600B9176D9E6}"/>
    <cellStyle name="Titulo 58 9 3" xfId="34177" xr:uid="{E7593F36-7603-4961-AE07-38D0A2F2F3FC}"/>
    <cellStyle name="Titulo 59" xfId="8199" xr:uid="{B617A1C0-9F48-4857-8DB4-3538D7663D9F}"/>
    <cellStyle name="Título 59" xfId="6526" xr:uid="{0AD9C77F-D6E4-40DE-AB12-97E894F7E76A}"/>
    <cellStyle name="Titulo 59 10" xfId="16457" xr:uid="{39357B1F-B7CC-4FB2-B411-B788A2F05506}"/>
    <cellStyle name="Titulo 59 10 2" xfId="23571" xr:uid="{F0E14FBB-EC7B-425B-8D68-81A201757C97}"/>
    <cellStyle name="Titulo 59 10 3" xfId="33429" xr:uid="{CD6C8E4B-EA04-43E8-BB84-18BB984A9EE7}"/>
    <cellStyle name="Titulo 59 11" xfId="17326" xr:uid="{742E9D51-B99E-4478-A560-D1A79DE49DF1}"/>
    <cellStyle name="Titulo 59 11 2" xfId="28295" xr:uid="{44418853-4B9F-4B4F-93DF-E811BFCEE936}"/>
    <cellStyle name="Titulo 59 11 3" xfId="34295" xr:uid="{B71D2BC2-9C36-49B7-A8E1-B9027C8A5EA2}"/>
    <cellStyle name="Titulo 59 12" xfId="17420" xr:uid="{FBBA022F-E400-416E-988C-ACA787A8217B}"/>
    <cellStyle name="Titulo 59 12 2" xfId="28389" xr:uid="{E3534C8F-C8A1-4D97-A513-E7416E1E0431}"/>
    <cellStyle name="Titulo 59 12 3" xfId="34389" xr:uid="{A1E4C9BA-1F84-4617-9A89-65FCF79C681F}"/>
    <cellStyle name="Titulo 59 13" xfId="17503" xr:uid="{7F689C76-4966-4288-8830-0443FDA0A3FB}"/>
    <cellStyle name="Titulo 59 13 2" xfId="28472" xr:uid="{1B114F8D-45AA-4433-9BFD-0147A6268D9D}"/>
    <cellStyle name="Titulo 59 13 3" xfId="34472" xr:uid="{5D91E16E-0BAD-4284-BFC2-C836AFA3F5C1}"/>
    <cellStyle name="Titulo 59 14" xfId="17574" xr:uid="{E689FBE2-789D-4F7F-9ED9-8211D4176AF3}"/>
    <cellStyle name="Titulo 59 14 2" xfId="28543" xr:uid="{18D2F117-BF56-4346-BCCF-064C86DD9C2D}"/>
    <cellStyle name="Titulo 59 14 3" xfId="34543" xr:uid="{27425414-2C46-41E7-8F06-35B737123DD0}"/>
    <cellStyle name="Titulo 59 15" xfId="17635" xr:uid="{CACF328B-9AC2-463D-B9EA-83F229BB58BF}"/>
    <cellStyle name="Titulo 59 15 2" xfId="28604" xr:uid="{BDFB2859-B1CB-47E7-B537-74596BF0288A}"/>
    <cellStyle name="Titulo 59 15 3" xfId="34604" xr:uid="{643F4EB0-AEFA-4772-A455-B43EB4081A54}"/>
    <cellStyle name="Titulo 59 16" xfId="18158" xr:uid="{E7E49C64-3C96-482F-B427-A6AC4021B33F}"/>
    <cellStyle name="Titulo 59 16 2" xfId="29076" xr:uid="{03F698B5-E915-48A5-8891-4FF56C6C95D6}"/>
    <cellStyle name="Titulo 59 16 3" xfId="35081" xr:uid="{41F2E2F7-90B0-4CE5-9133-C7FB29F927F9}"/>
    <cellStyle name="Titulo 59 17" xfId="17711" xr:uid="{E11FE3B3-E62B-473B-8223-24A51B737B89}"/>
    <cellStyle name="Titulo 59 17 2" xfId="28680" xr:uid="{FE847883-0032-40AA-871F-053A6E4BADCE}"/>
    <cellStyle name="Titulo 59 17 3" xfId="34680" xr:uid="{AAAA8E24-B97E-4CE1-AF30-371F86A0D131}"/>
    <cellStyle name="Titulo 59 18" xfId="22401" xr:uid="{92F77116-1CFB-49C8-9045-19D3C3948DAE}"/>
    <cellStyle name="Titulo 59 19" xfId="23229" xr:uid="{D000D1E7-3B83-4816-9FF7-ECCC5A3FCA24}"/>
    <cellStyle name="Titulo 59 2" xfId="9353" xr:uid="{785ECBE0-1A9E-4FD1-81CF-2CCCC6F994B0}"/>
    <cellStyle name="Título 59 2" xfId="13711" xr:uid="{6C6EF20D-31BD-4D67-BD3B-C6885CCAE077}"/>
    <cellStyle name="Titulo 59 2 10" xfId="17421" xr:uid="{6A323CB1-04E7-4BD1-9393-8C35CFF37687}"/>
    <cellStyle name="Titulo 59 2 10 2" xfId="28390" xr:uid="{C2F89A94-06E2-4292-9B27-D67CC1624CAE}"/>
    <cellStyle name="Titulo 59 2 10 3" xfId="34390" xr:uid="{E42ADC77-0091-4D2D-BF46-F77EFFF326F3}"/>
    <cellStyle name="Titulo 59 2 11" xfId="17504" xr:uid="{1715AD6D-7B31-4FDD-8E29-BF63E2C98B33}"/>
    <cellStyle name="Titulo 59 2 11 2" xfId="28473" xr:uid="{0DBCECD3-1BC1-4AE9-A3AC-10C6213B2F3F}"/>
    <cellStyle name="Titulo 59 2 11 3" xfId="34473" xr:uid="{90496508-A589-4271-B533-A0D4FAEA00AC}"/>
    <cellStyle name="Titulo 59 2 12" xfId="17575" xr:uid="{FF36DD9E-78A2-4A3C-A1BC-67F8A9305DD4}"/>
    <cellStyle name="Titulo 59 2 12 2" xfId="28544" xr:uid="{34EC6904-25FD-4129-AA0F-45E24D254FCF}"/>
    <cellStyle name="Titulo 59 2 12 3" xfId="34544" xr:uid="{975762C2-C74E-4639-AE0F-C837AC3B04C9}"/>
    <cellStyle name="Titulo 59 2 13" xfId="17636" xr:uid="{9B11F477-9C65-48F2-B696-E7A74732BE21}"/>
    <cellStyle name="Titulo 59 2 13 2" xfId="28605" xr:uid="{C9E58068-2109-457F-AD79-B8A5F47C6122}"/>
    <cellStyle name="Titulo 59 2 13 3" xfId="34605" xr:uid="{D9047144-4D02-4925-AF1D-CF119EAE34EC}"/>
    <cellStyle name="Titulo 59 2 14" xfId="18159" xr:uid="{2E002DDF-FE28-4748-95F3-DF21996C6EA9}"/>
    <cellStyle name="Titulo 59 2 14 2" xfId="29077" xr:uid="{123DC724-51A7-4398-A0F5-58E62588367D}"/>
    <cellStyle name="Titulo 59 2 14 3" xfId="35082" xr:uid="{9D555B53-88D9-4464-9C5A-4725FDB8CF20}"/>
    <cellStyle name="Titulo 59 2 15" xfId="17710" xr:uid="{77708591-CB45-4C1E-9928-9463AB6A4E3C}"/>
    <cellStyle name="Titulo 59 2 15 2" xfId="28679" xr:uid="{8D8DF7BF-844C-4D92-A6F7-420B26969DAD}"/>
    <cellStyle name="Titulo 59 2 15 3" xfId="34679" xr:uid="{D239BD6B-DD17-48C9-B0B1-D17F5A12F511}"/>
    <cellStyle name="Titulo 59 2 16" xfId="27100" xr:uid="{3F50EA9D-F2D9-4AF1-BF80-5169633ACEB2}"/>
    <cellStyle name="Titulo 59 2 16 2" xfId="37854" xr:uid="{BA309434-C0F9-492A-B386-06537AF5647B}"/>
    <cellStyle name="Titulo 59 2 2" xfId="16031" xr:uid="{13628667-F4C0-4B8A-866B-ED4BA620248A}"/>
    <cellStyle name="Titulo 59 2 2 2" xfId="21238" xr:uid="{D1EA6659-CDBB-4E3E-BA66-BFB5C5D1244E}"/>
    <cellStyle name="Titulo 59 2 2 3" xfId="33003" xr:uid="{06F62193-5C73-42CE-A01D-39F5414F0A1C}"/>
    <cellStyle name="Titulo 59 2 3" xfId="16901" xr:uid="{3E5BEE53-CF21-4E79-BD14-1995F19FFE9A}"/>
    <cellStyle name="Titulo 59 2 3 2" xfId="27870" xr:uid="{6D9A2338-5530-445D-B109-1E7CBE417AFC}"/>
    <cellStyle name="Titulo 59 2 3 3" xfId="33870" xr:uid="{0C5B837F-EB13-4E00-8AFE-03F81C6ABFCB}"/>
    <cellStyle name="Titulo 59 2 4" xfId="16183" xr:uid="{8E75FAE9-DEBB-4290-8DEF-C0F306741A1F}"/>
    <cellStyle name="Titulo 59 2 4 2" xfId="21140" xr:uid="{4164190B-E51A-402C-A6AA-63B780CE60A0}"/>
    <cellStyle name="Titulo 59 2 4 3" xfId="33155" xr:uid="{B84AC9F6-F316-4807-9BCE-34A06D3729EE}"/>
    <cellStyle name="Titulo 59 2 5" xfId="17064" xr:uid="{19D24590-7848-471C-AAA0-32FEBAE30E38}"/>
    <cellStyle name="Titulo 59 2 5 2" xfId="28033" xr:uid="{401D00B7-E6F0-4CE0-B242-80CCE9ADCF7A}"/>
    <cellStyle name="Titulo 59 2 5 3" xfId="34033" xr:uid="{9EE13FFF-AA6F-4067-9A2C-C7C9AEF1372C}"/>
    <cellStyle name="Titulo 59 2 6" xfId="16333" xr:uid="{BCDBBCDA-A0EB-417F-B003-72F3F8639E45}"/>
    <cellStyle name="Titulo 59 2 6 2" xfId="21012" xr:uid="{0420E29F-DBDE-43A2-8CA5-85C52E564AEF}"/>
    <cellStyle name="Titulo 59 2 6 3" xfId="33305" xr:uid="{0BD1174E-EB92-4BDB-A447-8703DFE49001}"/>
    <cellStyle name="Titulo 59 2 7" xfId="17213" xr:uid="{CC0CE421-379B-468E-B096-D89464FF3784}"/>
    <cellStyle name="Titulo 59 2 7 2" xfId="28182" xr:uid="{479B0C66-7C8D-427E-8C95-7E2638102378}"/>
    <cellStyle name="Titulo 59 2 7 3" xfId="34182" xr:uid="{0D630DD8-3045-42B0-9221-A9A95BED14C2}"/>
    <cellStyle name="Titulo 59 2 8" xfId="16458" xr:uid="{8061F6DD-0B7F-4A02-B43F-94E9345970F6}"/>
    <cellStyle name="Titulo 59 2 8 2" xfId="19575" xr:uid="{E8DAA701-BA9A-41CF-901C-345769CE6F27}"/>
    <cellStyle name="Titulo 59 2 8 3" xfId="33430" xr:uid="{B933AF13-0233-46F4-B809-FA51E7E16322}"/>
    <cellStyle name="Titulo 59 2 9" xfId="17328" xr:uid="{40A0391F-5322-4366-93A7-12008E2B68C5}"/>
    <cellStyle name="Titulo 59 2 9 2" xfId="28297" xr:uid="{A6D47C8C-9144-4760-904C-0FE19268EB37}"/>
    <cellStyle name="Titulo 59 2 9 3" xfId="34297" xr:uid="{84890CE7-FFF6-4E8A-815D-1DEB88AD1210}"/>
    <cellStyle name="Titulo 59 20" xfId="19901" xr:uid="{178C9D6E-B889-461B-BF93-75C3DC17719E}"/>
    <cellStyle name="Titulo 59 21" xfId="25584" xr:uid="{D126BAC0-C1EC-4E4A-AF2D-7FB8C54022B2}"/>
    <cellStyle name="Titulo 59 21 2" xfId="22942" xr:uid="{40CAC79F-34EC-4536-BD53-A5F949D51444}"/>
    <cellStyle name="Titulo 59 21 3" xfId="36849" xr:uid="{7DEDA895-B111-4D0E-9B26-DE74089694C8}"/>
    <cellStyle name="Titulo 59 22" xfId="23733" xr:uid="{FD42BBF3-A0E9-425B-B379-A30FA2D795E2}"/>
    <cellStyle name="Titulo 59 22 2" xfId="27031" xr:uid="{02AA1C6B-297B-49E2-BA06-03CB637C8FB0}"/>
    <cellStyle name="Titulo 59 22 2 2" xfId="37794" xr:uid="{C8392338-6E19-4D34-AD5D-2687E2D47785}"/>
    <cellStyle name="Titulo 59 23" xfId="21746" xr:uid="{B632EAD8-423D-45CD-B581-8C4352B0C5A6}"/>
    <cellStyle name="Titulo 59 24" xfId="21176" xr:uid="{A226E331-CF37-4C42-A949-4E4E917D285A}"/>
    <cellStyle name="Titulo 59 25" xfId="26760" xr:uid="{19387D30-3092-43D0-9256-D4ED0B7D9473}"/>
    <cellStyle name="Titulo 59 26" xfId="29957" xr:uid="{7039AC71-E658-4A06-9FF2-34D56F91230F}"/>
    <cellStyle name="Titulo 59 3" xfId="13710" xr:uid="{33592FF9-46EC-4CD6-9B3F-420549BD418C}"/>
    <cellStyle name="Titulo 59 4" xfId="16029" xr:uid="{8937007A-6DBE-4865-AB31-56EAEEF381A8}"/>
    <cellStyle name="Titulo 59 4 2" xfId="18950" xr:uid="{392A0778-A5A4-4382-9B6E-F15B50022208}"/>
    <cellStyle name="Titulo 59 4 3" xfId="33001" xr:uid="{AA9F5FF5-8F4F-4102-9F74-EC119C77609F}"/>
    <cellStyle name="Titulo 59 5" xfId="16899" xr:uid="{32FAC2AC-B378-465E-BBC2-DA42D972F6FD}"/>
    <cellStyle name="Titulo 59 5 2" xfId="27868" xr:uid="{FABD14C3-8FB7-47E5-92F6-1D3BDD85E95B}"/>
    <cellStyle name="Titulo 59 5 3" xfId="33868" xr:uid="{A033E292-B993-4707-BA7D-9C6FA882837D}"/>
    <cellStyle name="Titulo 59 6" xfId="16182" xr:uid="{62F5B62B-8864-4065-B95D-0E48BBEADD0E}"/>
    <cellStyle name="Titulo 59 6 2" xfId="19926" xr:uid="{08D1CA14-B470-4B5E-9154-D70278C97CF9}"/>
    <cellStyle name="Titulo 59 6 3" xfId="33154" xr:uid="{77BF0E9A-B157-4F5E-8D84-95022F0EAC6D}"/>
    <cellStyle name="Titulo 59 7" xfId="17063" xr:uid="{1783C023-1A86-4E7D-993F-A810B4A0EBD5}"/>
    <cellStyle name="Titulo 59 7 2" xfId="28032" xr:uid="{30931819-B10B-401D-A0E1-12B1FFA46924}"/>
    <cellStyle name="Titulo 59 7 3" xfId="34032" xr:uid="{A7FBB5AE-D1AB-494C-8FF1-10EF1E01DD5B}"/>
    <cellStyle name="Titulo 59 8" xfId="16332" xr:uid="{CCCDF5B5-96DF-4F9D-A497-94359C8DFAD8}"/>
    <cellStyle name="Titulo 59 8 2" xfId="18862" xr:uid="{13EF1E50-245A-4553-9B63-7081425F9974}"/>
    <cellStyle name="Titulo 59 8 3" xfId="33304" xr:uid="{0E78E792-8092-4252-8A32-F348A948D64B}"/>
    <cellStyle name="Titulo 59 9" xfId="17211" xr:uid="{27B01975-03B0-40CC-AD2E-8E4BF70A19BF}"/>
    <cellStyle name="Titulo 59 9 2" xfId="28180" xr:uid="{645A01F9-99B2-4304-BC85-96E94B24EC46}"/>
    <cellStyle name="Titulo 59 9 3" xfId="34180" xr:uid="{C161862E-A5EE-414D-B4E8-A45220476B00}"/>
    <cellStyle name="Titulo 6" xfId="8060" xr:uid="{143B5B0B-8330-49DE-B1BD-4CF50A4B66CE}"/>
    <cellStyle name="Título 6" xfId="877" xr:uid="{4B5BE0AE-BC48-4054-8AB3-33F555A7AA4F}"/>
    <cellStyle name="Titulo 6 10" xfId="16461" xr:uid="{6BA8C1CF-3E49-47DF-BD92-73AEFE32DC3A}"/>
    <cellStyle name="Título 6 10" xfId="4055" xr:uid="{88250BB0-354B-4E2F-A7D1-C6326E58DD9E}"/>
    <cellStyle name="Titulo 6 10 2" xfId="23574" xr:uid="{917ED456-F92C-4D22-844F-804DEB5223BF}"/>
    <cellStyle name="Título 6 10 2" xfId="6528" xr:uid="{97448104-23BC-4626-940C-F4501DA9B92A}"/>
    <cellStyle name="Título 6 10 2 2" xfId="13715" xr:uid="{CB7C0DA9-7925-4F47-8E64-A07F3833DE22}"/>
    <cellStyle name="Titulo 6 10 3" xfId="29566" xr:uid="{4C9FFEB1-FC24-41CD-BFD2-EEB67C0555E4}"/>
    <cellStyle name="Título 6 10 3" xfId="13714" xr:uid="{8C902436-7455-4CCF-93CC-1D0756543B7E}"/>
    <cellStyle name="Titulo 6 10 4" xfId="33433" xr:uid="{268B9758-93BC-4FA0-8905-1FC8AF2D2A08}"/>
    <cellStyle name="Titulo 6 11" xfId="17330" xr:uid="{EA2468CC-0E4D-491F-9349-405112E08BD9}"/>
    <cellStyle name="Título 6 11" xfId="6527" xr:uid="{9D72A539-7069-4976-B673-89014CD97EED}"/>
    <cellStyle name="Titulo 6 11 2" xfId="28299" xr:uid="{3BA2B634-F89E-4E75-BC99-9F4F653C1ABB}"/>
    <cellStyle name="Título 6 11 2" xfId="13716" xr:uid="{FC073A00-5E47-4E54-8D93-A64C13F67DCF}"/>
    <cellStyle name="Titulo 6 11 3" xfId="29695" xr:uid="{A37BB284-6B29-4B96-9ACF-FBDFEA2BFB2B}"/>
    <cellStyle name="Titulo 6 11 4" xfId="34299" xr:uid="{969F075A-564E-4C82-9286-4BBC18BE5E51}"/>
    <cellStyle name="Titulo 6 12" xfId="17422" xr:uid="{E88CABB5-436A-46FB-9C90-C6D499BEDB32}"/>
    <cellStyle name="Título 6 12" xfId="4054" xr:uid="{A4DF6DB5-9260-4D95-A133-A16EF7E9BD9E}"/>
    <cellStyle name="Titulo 6 12 2" xfId="28391" xr:uid="{270819AE-3130-4823-B596-2BE005A959E7}"/>
    <cellStyle name="Título 6 12 2" xfId="13717" xr:uid="{C8662DDE-EFED-4578-BFB4-33929D1F5737}"/>
    <cellStyle name="Titulo 6 12 3" xfId="29698" xr:uid="{1A38DD13-A6E6-4459-B7CE-E0A2E4730603}"/>
    <cellStyle name="Título 6 12 3" xfId="24343" xr:uid="{9D67ACF2-2963-48EE-B8E4-4D216406CA00}"/>
    <cellStyle name="Titulo 6 12 4" xfId="34391" xr:uid="{AA40853E-C8FA-4D74-A480-A2A20CE8B27C}"/>
    <cellStyle name="Título 6 12 4" xfId="22656" xr:uid="{A48B7044-2538-43EE-9D82-F55469DF3051}"/>
    <cellStyle name="Titulo 6 13" xfId="17506" xr:uid="{140325EA-263C-4D0E-B151-3027E1F931A1}"/>
    <cellStyle name="Título 6 13" xfId="13713" xr:uid="{4B5EB780-27D9-4E2B-B1ED-2CE99A98C367}"/>
    <cellStyle name="Titulo 6 13 2" xfId="28475" xr:uid="{A3B2932F-5993-499D-9EFE-D0951A957EF6}"/>
    <cellStyle name="Titulo 6 13 3" xfId="29700" xr:uid="{B741C5C7-633A-4EE0-8255-98E8EA6162DE}"/>
    <cellStyle name="Titulo 6 13 4" xfId="34475" xr:uid="{19AFA566-2EE5-41A3-AD18-8658F3D5C508}"/>
    <cellStyle name="Titulo 6 14" xfId="17576" xr:uid="{93589EB7-EFEF-46D7-B792-02B47959C5CF}"/>
    <cellStyle name="Título 6 14" xfId="19027" xr:uid="{90AFB318-C74D-43AD-8C90-9F97CE017122}"/>
    <cellStyle name="Titulo 6 14 2" xfId="28545" xr:uid="{2AB1C11B-D857-4A91-A9FC-1921A0D3D9AF}"/>
    <cellStyle name="Titulo 6 14 3" xfId="29702" xr:uid="{E84740E7-1837-4282-839C-E9FC578079DF}"/>
    <cellStyle name="Titulo 6 14 4" xfId="34545" xr:uid="{AFA8707A-97E3-49F4-9E0E-C396C34A700E}"/>
    <cellStyle name="Titulo 6 15" xfId="17637" xr:uid="{213F19BA-CF80-4169-9A01-ADFF9B6BC0C8}"/>
    <cellStyle name="Título 6 15" xfId="21762" xr:uid="{054C706A-8FAC-4FD9-BC4D-FE00C505B006}"/>
    <cellStyle name="Titulo 6 15 2" xfId="28606" xr:uid="{8BD16960-5F8F-498A-812C-2ED94EAFD81B}"/>
    <cellStyle name="Titulo 6 15 3" xfId="29703" xr:uid="{17A1339C-2B69-4259-B420-955EF1918FEB}"/>
    <cellStyle name="Titulo 6 15 4" xfId="34606" xr:uid="{23AA0FFA-9A26-44AB-A658-2B56A5F7514A}"/>
    <cellStyle name="Titulo 6 16" xfId="18160" xr:uid="{78D1A47E-85E0-4D74-8A55-70BB60ED0F18}"/>
    <cellStyle name="Título 6 16" xfId="18353" xr:uid="{CC7FCC6B-7EC1-4C76-8901-8A2A50EF0C9D}"/>
    <cellStyle name="Titulo 6 16 2" xfId="29078" xr:uid="{A38BB27D-393B-4F1F-9F37-E7EA93067F8D}"/>
    <cellStyle name="Titulo 6 16 3" xfId="29714" xr:uid="{56035959-4BD1-46DC-8811-D95D7E95656F}"/>
    <cellStyle name="Titulo 6 16 4" xfId="35083" xr:uid="{1373211C-F025-4E18-BA6E-5DBB90F61A14}"/>
    <cellStyle name="Titulo 6 17" xfId="17709" xr:uid="{5DDAB344-1AB1-4C90-86C6-B1A8BE304C8C}"/>
    <cellStyle name="Título 6 17" xfId="27424" xr:uid="{EBE1F164-B3B1-4E40-8949-E656F07ED6FA}"/>
    <cellStyle name="Titulo 6 17 2" xfId="28678" xr:uid="{2D579477-646D-4BF8-A41E-00277A4BBF18}"/>
    <cellStyle name="Titulo 6 17 3" xfId="29704" xr:uid="{8EB45B01-58C9-4B7E-B9BB-F932A6F69256}"/>
    <cellStyle name="Titulo 6 17 4" xfId="34678" xr:uid="{F413AEAE-956F-4F38-A1AE-D78A0D47D0E0}"/>
    <cellStyle name="Titulo 6 18" xfId="22403" xr:uid="{9D4AFB07-9C03-400C-9823-4F4728A218E2}"/>
    <cellStyle name="Título 6 18" xfId="19376" xr:uid="{FDEBA64F-07C4-4A92-9615-475FA6E7DF6D}"/>
    <cellStyle name="Titulo 6 19" xfId="23230" xr:uid="{DE6CAC8A-1B2F-492F-9C34-140CC74259F0}"/>
    <cellStyle name="Título 6 19" xfId="26046" xr:uid="{66CFD28A-D311-4553-9AAC-F47CC9D859CF}"/>
    <cellStyle name="Titulo 6 2" xfId="8445" xr:uid="{F187933F-B89B-48CC-8CFD-B7DED1947E2B}"/>
    <cellStyle name="Título 6 2" xfId="4056" xr:uid="{8E4BB64F-B134-455A-B5F8-BB4C8A6044BE}"/>
    <cellStyle name="Titulo 6 2 10" xfId="17423" xr:uid="{6C473E64-089B-4816-AC2A-FAAEA44EB1D3}"/>
    <cellStyle name="Titulo 6 2 10 2" xfId="28392" xr:uid="{326D42F4-9188-41CD-B4F0-90116D01CDDD}"/>
    <cellStyle name="Titulo 6 2 10 3" xfId="34392" xr:uid="{4DA2E02C-FF44-4B72-B1AA-DE0247520541}"/>
    <cellStyle name="Titulo 6 2 11" xfId="17508" xr:uid="{E1C0D3AA-B376-43A0-9641-BB3243AA8D79}"/>
    <cellStyle name="Titulo 6 2 11 2" xfId="28477" xr:uid="{EEBECF49-040D-4D64-B4C5-90B9DBC028ED}"/>
    <cellStyle name="Titulo 6 2 11 3" xfId="34477" xr:uid="{AFEAB89F-0446-4534-800D-CFA2E980CDB2}"/>
    <cellStyle name="Titulo 6 2 12" xfId="17577" xr:uid="{DED019A7-6659-4AE7-BD02-7B74DC90A73F}"/>
    <cellStyle name="Titulo 6 2 12 2" xfId="28546" xr:uid="{00673639-5C3E-4138-A5AE-AA7DD4C14BD1}"/>
    <cellStyle name="Titulo 6 2 12 3" xfId="34546" xr:uid="{0B7EA577-E1C5-48CE-A6FA-35042C018A27}"/>
    <cellStyle name="Titulo 6 2 13" xfId="17638" xr:uid="{82957718-FB5B-4C95-BA8F-53DB3E1C9FC8}"/>
    <cellStyle name="Titulo 6 2 13 2" xfId="28607" xr:uid="{E786DDB6-43F8-495A-8331-F4DFDAFB19D4}"/>
    <cellStyle name="Titulo 6 2 13 3" xfId="34607" xr:uid="{EE04AB39-DA25-4AEC-9A44-F2768896FFA0}"/>
    <cellStyle name="Titulo 6 2 14" xfId="18161" xr:uid="{608E0538-CE97-4299-8525-C564273F10BF}"/>
    <cellStyle name="Titulo 6 2 14 2" xfId="29079" xr:uid="{432D1CC6-8E85-41EF-A423-7199398E75C8}"/>
    <cellStyle name="Titulo 6 2 14 3" xfId="35084" xr:uid="{9C6C6AAB-C7E8-4BFA-9BA4-C15745ABDAC8}"/>
    <cellStyle name="Titulo 6 2 15" xfId="17708" xr:uid="{7BD7C5D1-5C53-499C-A837-AAF710F17999}"/>
    <cellStyle name="Titulo 6 2 15 2" xfId="28677" xr:uid="{F3E9526F-C3D6-474C-8546-197114B2D74F}"/>
    <cellStyle name="Titulo 6 2 15 3" xfId="34677" xr:uid="{BF6EA322-D628-47DF-B2B4-94C0959B3849}"/>
    <cellStyle name="Titulo 6 2 16" xfId="27504" xr:uid="{2D4208AB-FE54-4D05-B964-AC2528116A1A}"/>
    <cellStyle name="Titulo 6 2 16 2" xfId="38107" xr:uid="{AEBAFCC4-A76A-41B6-96B1-A7945069E382}"/>
    <cellStyle name="Titulo 6 2 2" xfId="16043" xr:uid="{89E0D65B-DFDC-4841-ABD2-448BE847467D}"/>
    <cellStyle name="Título 6 2 2" xfId="6529" xr:uid="{33E023AA-9C31-43D6-B745-A447DF5A1064}"/>
    <cellStyle name="Titulo 6 2 2 2" xfId="21243" xr:uid="{A7BF1754-EFF2-4EF6-AA05-BF6B7DCFE3A2}"/>
    <cellStyle name="Título 6 2 2 2" xfId="13719" xr:uid="{1081DB21-82E9-472F-B3D4-84D19D554CCB}"/>
    <cellStyle name="Titulo 6 2 2 3" xfId="29539" xr:uid="{AB71ED5E-DA32-4ACF-83F5-1D53488C1C4E}"/>
    <cellStyle name="Titulo 6 2 2 4" xfId="33015" xr:uid="{CBF619E0-2041-404B-B174-33AFF3CE90DD}"/>
    <cellStyle name="Titulo 6 2 3" xfId="16913" xr:uid="{B4D53E3F-6787-4749-A325-CCE45DC0CFF9}"/>
    <cellStyle name="Título 6 2 3" xfId="13718" xr:uid="{B2C08592-0C9F-4901-B06B-A6352E0CF0CC}"/>
    <cellStyle name="Titulo 6 2 3 2" xfId="27882" xr:uid="{ECAA3B1D-20FC-4554-A658-91327E341A27}"/>
    <cellStyle name="Titulo 6 2 3 3" xfId="29678" xr:uid="{01F20C94-ED29-4CAA-AF7E-BF71B240094B}"/>
    <cellStyle name="Titulo 6 2 3 4" xfId="33882" xr:uid="{759CD1F3-9B48-4B0D-BDA5-A3B1E7658B1B}"/>
    <cellStyle name="Titulo 6 2 4" xfId="16197" xr:uid="{B678E93F-8567-4C16-92DE-88CF432B7857}"/>
    <cellStyle name="Titulo 6 2 4 2" xfId="18244" xr:uid="{4E22673C-ABE3-47E3-8FBB-0BA33FEB33BE}"/>
    <cellStyle name="Titulo 6 2 4 3" xfId="33169" xr:uid="{C478AAD4-459C-43C6-A109-D089572A432F}"/>
    <cellStyle name="Titulo 6 2 5" xfId="17075" xr:uid="{320CEBEC-D3CF-4189-B362-6CA7CB9665B5}"/>
    <cellStyle name="Titulo 6 2 5 2" xfId="28044" xr:uid="{F09FB9DA-7EE8-423C-8EEA-980B14D6E7A3}"/>
    <cellStyle name="Titulo 6 2 5 3" xfId="34044" xr:uid="{5C05538F-8EF6-47CA-BEA2-A434D541A445}"/>
    <cellStyle name="Titulo 6 2 6" xfId="16343" xr:uid="{D66DB627-9B2F-472D-ADD3-A98E463F7C55}"/>
    <cellStyle name="Titulo 6 2 6 2" xfId="18480" xr:uid="{63EE2A09-25DC-49C4-AD80-BCB26F732DCD}"/>
    <cellStyle name="Titulo 6 2 6 3" xfId="33315" xr:uid="{641561D9-1863-4299-96C5-BE3FB8F0D303}"/>
    <cellStyle name="Titulo 6 2 7" xfId="17221" xr:uid="{F1B3064D-466E-40A8-A588-0DCE1F7D9D4A}"/>
    <cellStyle name="Titulo 6 2 7 2" xfId="28190" xr:uid="{FA6F608E-8E11-4752-A1B2-DD749E636889}"/>
    <cellStyle name="Titulo 6 2 7 3" xfId="34190" xr:uid="{B1CAC64D-18B5-4477-9D5C-7DC9A7B59C3F}"/>
    <cellStyle name="Titulo 6 2 8" xfId="16467" xr:uid="{35ACBFF4-7F36-4CF8-8554-C55F4B4487CF}"/>
    <cellStyle name="Titulo 6 2 8 2" xfId="23578" xr:uid="{5EA8F5B3-F2BA-4AAE-85F8-1E3E22907D62}"/>
    <cellStyle name="Titulo 6 2 8 3" xfId="33439" xr:uid="{07EBECEA-7FC0-469D-8560-445AB0833E09}"/>
    <cellStyle name="Titulo 6 2 9" xfId="17335" xr:uid="{1E9D7C3B-7CA3-449A-8581-DDDF0AE65DAD}"/>
    <cellStyle name="Titulo 6 2 9 2" xfId="28304" xr:uid="{BA6BAB2F-8C6D-420B-9202-57BF73F79F56}"/>
    <cellStyle name="Titulo 6 2 9 3" xfId="34304" xr:uid="{7A008FB6-6DDD-444B-B475-635D8076CBA9}"/>
    <cellStyle name="Titulo 6 20" xfId="22538" xr:uid="{46D974C6-AB57-49B3-A59A-D1718DAFC995}"/>
    <cellStyle name="Título 6 20" xfId="26142" xr:uid="{A5AD8BB3-7E33-4224-8DCF-F040B97E6B52}"/>
    <cellStyle name="Titulo 6 21" xfId="25487" xr:uid="{10FE1A7E-3337-46E4-B076-DA7A4356754C}"/>
    <cellStyle name="Título 6 21" xfId="38521" xr:uid="{A9D9D46F-5475-4BB4-86E2-9E292EFE8E4A}"/>
    <cellStyle name="Titulo 6 21 2" xfId="20147" xr:uid="{456D0698-3314-4534-85B4-FDB5BB2E9509}"/>
    <cellStyle name="Titulo 6 21 3" xfId="36787" xr:uid="{E9869474-7FA6-4272-8A3F-901A1F56F7DA}"/>
    <cellStyle name="Titulo 6 22" xfId="24392" xr:uid="{B18702EB-BFD6-40F0-A1F1-8BB362FA23B7}"/>
    <cellStyle name="Título 6 22" xfId="38527" xr:uid="{D7D10FD8-4FAD-47B3-97DD-D4D0399F6216}"/>
    <cellStyle name="Titulo 6 22 2" xfId="26032" xr:uid="{7A5017D0-4D70-463D-BFCF-DA8A6993B092}"/>
    <cellStyle name="Titulo 6 22 2 2" xfId="37203" xr:uid="{B3A9D3BC-1B66-4896-9635-CECEBD577D1E}"/>
    <cellStyle name="Titulo 6 23" xfId="23333" xr:uid="{44218D1F-2FED-43F7-BB45-66354FDAB21A}"/>
    <cellStyle name="Titulo 6 24" xfId="19537" xr:uid="{42833FD2-7BBE-44D5-ACBA-714C598DFF32}"/>
    <cellStyle name="Titulo 6 25" xfId="27484" xr:uid="{F20C1B98-757E-4C5F-BC8C-493C0D815F81}"/>
    <cellStyle name="Titulo 6 26" xfId="29906" xr:uid="{3ECD9C73-8939-4800-BD6D-AF356B2E5390}"/>
    <cellStyle name="Titulo 6 3" xfId="13712" xr:uid="{04968A5F-64A4-4201-B84E-559592F9A5B8}"/>
    <cellStyle name="Título 6 3" xfId="4057" xr:uid="{E004362F-7EEE-4020-BC0F-B3E6C3CF75D6}"/>
    <cellStyle name="Título 6 3 2" xfId="6530" xr:uid="{19E2393C-785C-4FFC-B40F-E634FC186148}"/>
    <cellStyle name="Título 6 3 2 2" xfId="13721" xr:uid="{29F920C8-05BF-401C-8054-73E02E940E28}"/>
    <cellStyle name="Título 6 3 3" xfId="13720" xr:uid="{74F48242-7436-441C-964F-EC05119232DA}"/>
    <cellStyle name="Titulo 6 4" xfId="16034" xr:uid="{D28FA624-3127-4087-B4C6-5FB251DE7732}"/>
    <cellStyle name="Título 6 4" xfId="4058" xr:uid="{530DE75A-70A6-4998-A00E-1426D9A501CE}"/>
    <cellStyle name="Titulo 6 4 2" xfId="18626" xr:uid="{DAA509FD-7715-45F6-B77D-BACE6C735D55}"/>
    <cellStyle name="Título 6 4 2" xfId="6531" xr:uid="{28AC41CC-530F-49C0-AAD9-7BA26C614E49}"/>
    <cellStyle name="Título 6 4 2 2" xfId="13723" xr:uid="{7F521705-69A9-42CE-9B0D-9048CB775015}"/>
    <cellStyle name="Titulo 6 4 3" xfId="29538" xr:uid="{D182A09F-546E-400A-AB3A-76251AF4C0A6}"/>
    <cellStyle name="Título 6 4 3" xfId="13722" xr:uid="{D3E1B6B1-2A47-4841-95B9-5160640ED721}"/>
    <cellStyle name="Titulo 6 4 4" xfId="33006" xr:uid="{55EA6436-3D89-4C13-8975-F5386C2112D6}"/>
    <cellStyle name="Titulo 6 5" xfId="16904" xr:uid="{2C6E78AF-2F8D-4D97-A96D-BA140D443347}"/>
    <cellStyle name="Título 6 5" xfId="4059" xr:uid="{3380E5D2-CF70-4E05-8497-6CBA822F8A46}"/>
    <cellStyle name="Titulo 6 5 2" xfId="27873" xr:uid="{C28F1058-3E83-461D-B292-100A3CB80667}"/>
    <cellStyle name="Título 6 5 2" xfId="6532" xr:uid="{9077D8F9-3A95-4AD7-9B90-C639C13F90D1}"/>
    <cellStyle name="Título 6 5 2 2" xfId="13725" xr:uid="{E033431C-394D-43B2-8BCC-9387B1580251}"/>
    <cellStyle name="Titulo 6 5 3" xfId="29676" xr:uid="{D752F20C-C701-4989-BB47-881C0B665BEF}"/>
    <cellStyle name="Título 6 5 3" xfId="13724" xr:uid="{FDD94A42-FEC9-4EA4-BE80-017F19C3A827}"/>
    <cellStyle name="Titulo 6 5 4" xfId="33873" xr:uid="{866C6D2F-C1EE-4ABD-B926-2EEF7165928C}"/>
    <cellStyle name="Titulo 6 6" xfId="16188" xr:uid="{E8A9E3A1-A35B-41C6-A25B-4D5D6ED051D6}"/>
    <cellStyle name="Título 6 6" xfId="4060" xr:uid="{EEB3E961-B6DE-4DFE-8758-905DB46C02CB}"/>
    <cellStyle name="Titulo 6 6 2" xfId="18366" xr:uid="{11FD9CD4-7DA5-4D2D-8A49-3E92F098C9BB}"/>
    <cellStyle name="Título 6 6 2" xfId="6533" xr:uid="{C11E55EE-ACF2-48AE-A336-C185AB285D8D}"/>
    <cellStyle name="Título 6 6 2 2" xfId="13727" xr:uid="{93DEF8E7-95B3-4B85-B6AD-F856C736F09E}"/>
    <cellStyle name="Titulo 6 6 3" xfId="29560" xr:uid="{F8F3902D-9BFD-464E-A963-9332B73BD306}"/>
    <cellStyle name="Título 6 6 3" xfId="13726" xr:uid="{97F2921F-093E-47FE-86F0-82AB09502C67}"/>
    <cellStyle name="Titulo 6 6 4" xfId="33160" xr:uid="{8ED64F0C-A231-42C0-9534-2BB0D1A56731}"/>
    <cellStyle name="Titulo 6 7" xfId="17067" xr:uid="{24119B19-9313-4622-8D12-8C2941F47CE5}"/>
    <cellStyle name="Título 6 7" xfId="4061" xr:uid="{6EF56C92-4CDD-431A-B36A-B8B63319F370}"/>
    <cellStyle name="Titulo 6 7 2" xfId="28036" xr:uid="{507C975A-2273-4E23-8052-71F7FFB6BF70}"/>
    <cellStyle name="Título 6 7 2" xfId="6534" xr:uid="{233BDEAE-08A1-4230-86FA-A1A341A7ABF4}"/>
    <cellStyle name="Título 6 7 2 2" xfId="13729" xr:uid="{283B8401-E89A-4FDF-BCCB-F327B8090A94}"/>
    <cellStyle name="Titulo 6 7 3" xfId="29689" xr:uid="{0071A462-708E-49F0-B524-FEC27CBB62C6}"/>
    <cellStyle name="Título 6 7 3" xfId="13728" xr:uid="{A9B55F0E-1A91-4595-8146-56933AF32055}"/>
    <cellStyle name="Titulo 6 7 4" xfId="34036" xr:uid="{E2EDD0DE-34FD-4467-8190-2B2CEEF4D91F}"/>
    <cellStyle name="Titulo 6 8" xfId="16335" xr:uid="{820BADCB-317F-429F-8068-AC7B3A80A541}"/>
    <cellStyle name="Título 6 8" xfId="4062" xr:uid="{6942F9EF-D0C0-4292-B71C-DA15354D2F85}"/>
    <cellStyle name="Titulo 6 8 2" xfId="18972" xr:uid="{D0210908-0EE8-4CAA-8B5E-87D2F5485F39}"/>
    <cellStyle name="Título 6 8 2" xfId="6535" xr:uid="{DC2897B8-92CE-44A0-BBFC-A57C762F20F0}"/>
    <cellStyle name="Título 6 8 2 2" xfId="13731" xr:uid="{5048D0A3-A4CD-4A43-B7D6-AE8983A02CDD}"/>
    <cellStyle name="Titulo 6 8 3" xfId="29563" xr:uid="{CDD4E0EC-6719-43C2-B476-74A87C89A376}"/>
    <cellStyle name="Título 6 8 3" xfId="13730" xr:uid="{0DA032C3-E1E1-4BF0-BBE4-334E2E1D1040}"/>
    <cellStyle name="Titulo 6 8 4" xfId="33307" xr:uid="{6117E0BC-C002-4B5C-9437-1B7F7E3CEE90}"/>
    <cellStyle name="Titulo 6 9" xfId="17215" xr:uid="{9D4E487B-30DF-4174-B6E1-9A637066DD54}"/>
    <cellStyle name="Título 6 9" xfId="4063" xr:uid="{D85C2D45-CDE9-49CD-A2AA-CBB6392FE853}"/>
    <cellStyle name="Titulo 6 9 2" xfId="28184" xr:uid="{AC95D657-5087-46F0-9346-4052EBEAA070}"/>
    <cellStyle name="Título 6 9 2" xfId="6536" xr:uid="{A1E7B6A0-75EC-4E8F-A332-1F73DDE570AF}"/>
    <cellStyle name="Título 6 9 2 2" xfId="13733" xr:uid="{09598D5D-3C89-4A51-AC35-75BB83132799}"/>
    <cellStyle name="Titulo 6 9 3" xfId="29692" xr:uid="{81DDF0FB-C81E-4350-8F55-BFB2084FE7DC}"/>
    <cellStyle name="Título 6 9 3" xfId="13732" xr:uid="{5934BBCF-3403-43B4-A448-68B7FF9EB992}"/>
    <cellStyle name="Titulo 6 9 4" xfId="34184" xr:uid="{CA85DA02-3AF3-4734-BB05-86B865E088E8}"/>
    <cellStyle name="Titulo 60" xfId="8078" xr:uid="{387E8666-857D-4C90-A05C-9706A8C44DC4}"/>
    <cellStyle name="Título 60" xfId="6537" xr:uid="{88720FD8-160A-4C74-A92F-401361F88DB2}"/>
    <cellStyle name="Titulo 60 10" xfId="17338" xr:uid="{7B0A7BA9-68B4-4015-84DF-F094A1487421}"/>
    <cellStyle name="Titulo 60 10 2" xfId="28307" xr:uid="{CD23BD21-D965-41C3-A3CE-C2092C63D313}"/>
    <cellStyle name="Titulo 60 10 3" xfId="34307" xr:uid="{15CB7AEA-1C72-454A-B336-BE21FEBDD0A1}"/>
    <cellStyle name="Titulo 60 11" xfId="17424" xr:uid="{53E3F006-6A81-4970-8AEF-6C3CD04C8CA1}"/>
    <cellStyle name="Titulo 60 11 2" xfId="28393" xr:uid="{7662591A-E753-43AE-BE8A-E71BD4BFBD20}"/>
    <cellStyle name="Titulo 60 11 3" xfId="34393" xr:uid="{62DFB4F2-651A-49FA-ACB2-2D3FA9574F57}"/>
    <cellStyle name="Titulo 60 12" xfId="17513" xr:uid="{46C6DB1C-D1AC-477B-9D32-E935360D8575}"/>
    <cellStyle name="Titulo 60 12 2" xfId="28482" xr:uid="{6B2E5AA5-65CC-4D00-A171-774BCAE51ADC}"/>
    <cellStyle name="Titulo 60 12 3" xfId="34482" xr:uid="{3D324797-C22A-413C-A8BB-6B979C91C734}"/>
    <cellStyle name="Titulo 60 13" xfId="17509" xr:uid="{B38AF8DE-C994-4B2D-8E40-BA998B02325F}"/>
    <cellStyle name="Titulo 60 13 2" xfId="28478" xr:uid="{2A7C618D-D536-43AB-BB7E-9991F6902514}"/>
    <cellStyle name="Titulo 60 13 3" xfId="34478" xr:uid="{BE0A1813-1AE7-406B-9820-DB3091530791}"/>
    <cellStyle name="Titulo 60 14" xfId="17643" xr:uid="{66ABB890-D393-45E2-9DEB-18E52073F310}"/>
    <cellStyle name="Titulo 60 14 2" xfId="28612" xr:uid="{1422FF27-3327-4C70-9CEB-301409C25314}"/>
    <cellStyle name="Titulo 60 14 3" xfId="34612" xr:uid="{D2D949EE-E1D1-4A6C-A2DD-29173E3190CA}"/>
    <cellStyle name="Titulo 60 15" xfId="17639" xr:uid="{282BEABA-4CE1-4CD5-BCC4-4A4556D7138B}"/>
    <cellStyle name="Titulo 60 15 2" xfId="28608" xr:uid="{B057C81E-C78F-419D-8552-A58CA453A462}"/>
    <cellStyle name="Titulo 60 15 3" xfId="34608" xr:uid="{7383102E-A5DF-4BE1-BBAF-EB35C241BCE3}"/>
    <cellStyle name="Titulo 60 16" xfId="18162" xr:uid="{10A6A3E1-374E-4A3B-95AA-09F07B042756}"/>
    <cellStyle name="Titulo 60 16 2" xfId="29080" xr:uid="{E3899F3E-0172-4D88-80F5-0AA481708002}"/>
    <cellStyle name="Titulo 60 16 3" xfId="35085" xr:uid="{B733BE55-5C74-429E-B742-51BA5B51D505}"/>
    <cellStyle name="Titulo 60 17" xfId="17707" xr:uid="{E43E1903-E400-4E87-A851-33BD5BF3F727}"/>
    <cellStyle name="Titulo 60 17 2" xfId="28676" xr:uid="{904D9B32-E8F2-4279-A597-864F66C1CBFD}"/>
    <cellStyle name="Titulo 60 17 3" xfId="34676" xr:uid="{B33585F7-A935-4AFC-8EEE-67676100C433}"/>
    <cellStyle name="Titulo 60 18" xfId="22419" xr:uid="{A86E426F-D1A8-42B0-8DD0-3DEEEC1FCE87}"/>
    <cellStyle name="Titulo 60 19" xfId="23236" xr:uid="{660C93D2-7684-4A6B-A16A-F3D4617180C5}"/>
    <cellStyle name="Titulo 60 2" xfId="8441" xr:uid="{90D40820-5DAF-4E19-BE07-1C621CCFE484}"/>
    <cellStyle name="Título 60 2" xfId="13735" xr:uid="{6715F7BC-35A5-4B00-9C03-F518E85D5546}"/>
    <cellStyle name="Titulo 60 2 10" xfId="17514" xr:uid="{8ED16314-93D5-4806-AC09-B83FC536957E}"/>
    <cellStyle name="Titulo 60 2 10 2" xfId="28483" xr:uid="{23D51B8D-8D2E-4413-9617-B2EEA9894C09}"/>
    <cellStyle name="Titulo 60 2 10 3" xfId="34483" xr:uid="{997063B2-E92F-4350-B920-1A1706DF582A}"/>
    <cellStyle name="Titulo 60 2 11" xfId="17510" xr:uid="{67E71AFB-A8D2-4F98-9815-B4617858BC73}"/>
    <cellStyle name="Titulo 60 2 11 2" xfId="28479" xr:uid="{11FCA1F4-0BDC-4D07-8950-DB9E55F8EDC0}"/>
    <cellStyle name="Titulo 60 2 11 3" xfId="34479" xr:uid="{F97B4887-E228-492E-A567-7B1EAEEDFEA3}"/>
    <cellStyle name="Titulo 60 2 12" xfId="17644" xr:uid="{5CBFB3B4-33CC-47FA-A59D-8E11838F4F09}"/>
    <cellStyle name="Titulo 60 2 12 2" xfId="28613" xr:uid="{26BE202D-D065-4B5B-B1EC-E410AD4E826B}"/>
    <cellStyle name="Titulo 60 2 12 3" xfId="34613" xr:uid="{5763ED66-A800-4341-8945-E55A81647115}"/>
    <cellStyle name="Titulo 60 2 13" xfId="17640" xr:uid="{524A1338-66B6-4F0B-B73D-8B18D5B6E273}"/>
    <cellStyle name="Titulo 60 2 13 2" xfId="28609" xr:uid="{F756BE9F-7DB3-49D8-894F-8A5B6417AB54}"/>
    <cellStyle name="Titulo 60 2 13 3" xfId="34609" xr:uid="{D786E8E3-AC80-4B42-8720-74EA4B3BBEE0}"/>
    <cellStyle name="Titulo 60 2 14" xfId="18163" xr:uid="{01B06D56-65D1-4B4A-ACA1-EAB5B1D81BC0}"/>
    <cellStyle name="Titulo 60 2 14 2" xfId="29081" xr:uid="{A70B1423-5EDC-4A79-B1FE-7B8F73D2CBA4}"/>
    <cellStyle name="Titulo 60 2 14 3" xfId="35086" xr:uid="{93813387-5547-407C-87EF-885192919C1E}"/>
    <cellStyle name="Titulo 60 2 15" xfId="17706" xr:uid="{4CFBC1DA-1AE4-4BD1-A6E4-996B841525EC}"/>
    <cellStyle name="Titulo 60 2 15 2" xfId="28675" xr:uid="{E66E4A30-FCAC-45AF-8430-3AAAF37D4C35}"/>
    <cellStyle name="Titulo 60 2 15 3" xfId="34675" xr:uid="{27FBD79B-43D7-47FE-8C99-56E8AD9D9D93}"/>
    <cellStyle name="Titulo 60 2 16" xfId="27493" xr:uid="{D2501A6F-83BA-4846-B5BC-D7871D78604E}"/>
    <cellStyle name="Titulo 60 2 16 2" xfId="38098" xr:uid="{16A37CFE-0AD4-4FE2-9EBE-67FDA86478FC}"/>
    <cellStyle name="Titulo 60 2 2" xfId="16069" xr:uid="{508ACC63-F7F8-4632-928E-2BA2086AC321}"/>
    <cellStyle name="Titulo 60 2 2 2" xfId="20729" xr:uid="{97CC5DA8-43B8-4AFC-9166-668ED5F4B624}"/>
    <cellStyle name="Titulo 60 2 2 3" xfId="33041" xr:uid="{B186FE28-BB62-4F97-99B1-D58988D01522}"/>
    <cellStyle name="Titulo 60 2 3" xfId="16936" xr:uid="{83707C57-7851-4231-819F-A4A0679E0913}"/>
    <cellStyle name="Titulo 60 2 3 2" xfId="27905" xr:uid="{F9BD3E40-6111-4AFC-9FC8-F56F932AA797}"/>
    <cellStyle name="Titulo 60 2 3 3" xfId="33905" xr:uid="{F9552243-07FA-4ADC-9057-BE460C11B907}"/>
    <cellStyle name="Titulo 60 2 4" xfId="16220" xr:uid="{CE65761F-2093-4E87-8F32-669B46DEBEAD}"/>
    <cellStyle name="Titulo 60 2 4 2" xfId="20245" xr:uid="{BCC20AF3-6543-4652-8138-057ABB4BF32F}"/>
    <cellStyle name="Titulo 60 2 4 3" xfId="33192" xr:uid="{58E37EBA-4F64-4C61-91A3-5C6B05FBCDD8}"/>
    <cellStyle name="Titulo 60 2 5" xfId="17094" xr:uid="{3C7C8D7E-E928-4731-833B-A26680153D21}"/>
    <cellStyle name="Titulo 60 2 5 2" xfId="28063" xr:uid="{1770EBBE-3C5D-4764-B3EB-C194B35F0F0C}"/>
    <cellStyle name="Titulo 60 2 5 3" xfId="34063" xr:uid="{D0150155-8A6A-42D5-A154-6A761F0C3881}"/>
    <cellStyle name="Titulo 60 2 6" xfId="16360" xr:uid="{931B22C2-908E-4903-9504-44319F466E5C}"/>
    <cellStyle name="Titulo 60 2 6 2" xfId="18659" xr:uid="{DB2C6C71-B4FC-4089-94CC-BF6A002B0157}"/>
    <cellStyle name="Titulo 60 2 6 3" xfId="33332" xr:uid="{E3F8BEA4-A302-4C8D-BE03-68558B93D462}"/>
    <cellStyle name="Titulo 60 2 7" xfId="17228" xr:uid="{AA84E840-54DE-483C-8EB2-A157179237BD}"/>
    <cellStyle name="Titulo 60 2 7 2" xfId="28197" xr:uid="{FCDA1788-0F46-47BC-9DAB-D92FF27A4DA3}"/>
    <cellStyle name="Titulo 60 2 7 3" xfId="34197" xr:uid="{AC9E9BBB-873C-4B5A-9C62-54EF93CA9924}"/>
    <cellStyle name="Titulo 60 2 8" xfId="17339" xr:uid="{C604A62E-ECEA-476C-A4CF-D9E796E685E7}"/>
    <cellStyle name="Titulo 60 2 8 2" xfId="28308" xr:uid="{D587599B-238C-4F8C-B0C5-C6A4AED4E188}"/>
    <cellStyle name="Titulo 60 2 8 3" xfId="34308" xr:uid="{983C2AAF-9BC5-4217-8D67-E26FF0EAF9B2}"/>
    <cellStyle name="Titulo 60 2 9" xfId="17425" xr:uid="{AB696FAF-A21C-43ED-A457-9B69FC086268}"/>
    <cellStyle name="Titulo 60 2 9 2" xfId="28394" xr:uid="{B3948EE5-C1BC-4165-B1B1-81EEBAD9922A}"/>
    <cellStyle name="Titulo 60 2 9 3" xfId="34394" xr:uid="{3A849806-2ADE-4359-AC20-448CD3C731C1}"/>
    <cellStyle name="Titulo 60 20" xfId="22550" xr:uid="{3B133E73-9FA3-4646-9220-EFB2EE530083}"/>
    <cellStyle name="Titulo 60 21" xfId="25504" xr:uid="{CC7B6BF1-2F24-4B22-B75D-EEAEC44EEE16}"/>
    <cellStyle name="Titulo 60 21 2" xfId="19781" xr:uid="{5828ACE8-59E6-4700-A8F9-D7B65347A1D6}"/>
    <cellStyle name="Titulo 60 21 3" xfId="36797" xr:uid="{1E2AB484-DFA7-412C-A3B7-ACA77337D72E}"/>
    <cellStyle name="Titulo 60 22" xfId="24376" xr:uid="{F6B8B3CB-AA4F-4A66-A783-1823B240A8C8}"/>
    <cellStyle name="Titulo 60 22 2" xfId="19604" xr:uid="{55E21B1D-3427-4645-AAFA-A2F83D61D0FD}"/>
    <cellStyle name="Titulo 60 22 2 2" xfId="35627" xr:uid="{E3170A47-8F11-48C6-B072-CEA5F20F4E7E}"/>
    <cellStyle name="Titulo 60 23" xfId="23335" xr:uid="{96A412E0-5311-40FD-8B89-0EB3DA6A7117}"/>
    <cellStyle name="Titulo 60 24" xfId="18415" xr:uid="{9C9FB0E2-2CAF-4CB1-83A3-0829A9DD413B}"/>
    <cellStyle name="Titulo 60 25" xfId="26380" xr:uid="{A14F36D5-64E7-42D8-8E67-8BD42BF69038}"/>
    <cellStyle name="Titulo 60 26" xfId="29916" xr:uid="{4FEB208A-4DB0-4974-9093-897D822D8560}"/>
    <cellStyle name="Titulo 60 3" xfId="13734" xr:uid="{8F193218-4304-4FC1-AD02-C6381A0B8080}"/>
    <cellStyle name="Titulo 60 4" xfId="16067" xr:uid="{E73FD510-05D8-48BB-A432-8B5F70DEB14B}"/>
    <cellStyle name="Titulo 60 4 2" xfId="23602" xr:uid="{9BCB7CC1-0B0D-4D32-9086-89EB933C83D6}"/>
    <cellStyle name="Titulo 60 4 3" xfId="33039" xr:uid="{F8285E1D-875A-4FAA-8582-4885F068A7E2}"/>
    <cellStyle name="Titulo 60 5" xfId="16934" xr:uid="{A6D9FFFF-9CA9-49B5-B142-9F737784E007}"/>
    <cellStyle name="Titulo 60 5 2" xfId="27903" xr:uid="{E765019E-96D1-4D76-B123-17F348475B39}"/>
    <cellStyle name="Titulo 60 5 3" xfId="33903" xr:uid="{8BE450BB-E521-4981-B3EC-83B46EF4FD29}"/>
    <cellStyle name="Titulo 60 6" xfId="16219" xr:uid="{4F519A50-12FD-47C1-B441-95630EBDF7BA}"/>
    <cellStyle name="Titulo 60 6 2" xfId="19098" xr:uid="{E7B4C9AB-2991-4AE7-BF55-5C32CEE5C173}"/>
    <cellStyle name="Titulo 60 6 3" xfId="33191" xr:uid="{EFC3C7A9-22F3-4221-B3E7-AF9CEB9D15CA}"/>
    <cellStyle name="Titulo 60 7" xfId="17092" xr:uid="{0EE65635-B529-4084-B4B0-B2682D1B7209}"/>
    <cellStyle name="Titulo 60 7 2" xfId="28061" xr:uid="{1AE0EDB2-7BD9-44CC-B574-D81C86A53E45}"/>
    <cellStyle name="Titulo 60 7 3" xfId="34061" xr:uid="{073821BB-BE3A-4EC0-B66E-982E697592B0}"/>
    <cellStyle name="Titulo 60 8" xfId="16359" xr:uid="{C42DBAC4-9061-4BED-8B56-18345CCB4E6A}"/>
    <cellStyle name="Titulo 60 8 2" xfId="21798" xr:uid="{671B6C1C-E53D-4F1F-8832-B94C2695FC6E}"/>
    <cellStyle name="Titulo 60 8 3" xfId="33331" xr:uid="{8407A067-6880-4B3E-A8C5-1FE2148E4A38}"/>
    <cellStyle name="Titulo 60 9" xfId="17227" xr:uid="{B5D54E8B-1992-49A9-9A39-C8FDAA00C6B3}"/>
    <cellStyle name="Titulo 60 9 2" xfId="28196" xr:uid="{458CE40A-C384-4DEF-9A48-32ED63E5A42A}"/>
    <cellStyle name="Titulo 60 9 3" xfId="34196" xr:uid="{FF475E0E-C8FB-42C6-B9EE-A5403D43BAF8}"/>
    <cellStyle name="Titulo 61" xfId="8264" xr:uid="{8A8B83DF-366D-463E-A3D6-8F2EDC41E6B4}"/>
    <cellStyle name="Título 61" xfId="6538" xr:uid="{0C8A157D-41B6-48BE-ABB4-6C2B74BDBA00}"/>
    <cellStyle name="Titulo 61 10" xfId="17340" xr:uid="{E43A1D93-B54E-4D59-BE56-4530B0C12480}"/>
    <cellStyle name="Titulo 61 10 2" xfId="28309" xr:uid="{86AF604E-DADE-4C9A-8F79-C9850A88AE13}"/>
    <cellStyle name="Titulo 61 10 3" xfId="34309" xr:uid="{3954F721-0144-4495-A988-C7580EC3039B}"/>
    <cellStyle name="Titulo 61 11" xfId="17426" xr:uid="{DB3F3232-5256-452C-9F33-037A6A01BCA4}"/>
    <cellStyle name="Titulo 61 11 2" xfId="28395" xr:uid="{89A1D9B3-2770-4749-8384-24AC1C6177E8}"/>
    <cellStyle name="Titulo 61 11 3" xfId="34395" xr:uid="{4163BE06-90C8-4493-9413-172FE5C5442E}"/>
    <cellStyle name="Titulo 61 12" xfId="17515" xr:uid="{C730872C-09FA-421C-A001-FA3DEEAD6B0D}"/>
    <cellStyle name="Titulo 61 12 2" xfId="28484" xr:uid="{2349F1D9-8F8C-48DD-A2B0-F86AC96F1E58}"/>
    <cellStyle name="Titulo 61 12 3" xfId="34484" xr:uid="{B0D5F29C-DEF9-4FD0-B5DE-C88A54487893}"/>
    <cellStyle name="Titulo 61 13" xfId="17511" xr:uid="{094A94C8-D8B7-4DB8-A37A-6962343389C6}"/>
    <cellStyle name="Titulo 61 13 2" xfId="28480" xr:uid="{0EC7B1A5-47D7-4E88-862D-9231AF18B07C}"/>
    <cellStyle name="Titulo 61 13 3" xfId="34480" xr:uid="{4E43BCED-4BEE-44CE-B4FE-D035665D449A}"/>
    <cellStyle name="Titulo 61 14" xfId="17645" xr:uid="{2D658D9A-37E8-46E8-BACB-ABAA3B61A521}"/>
    <cellStyle name="Titulo 61 14 2" xfId="28614" xr:uid="{2A10ACEC-15FD-4106-9E85-A0A5FC1DAB72}"/>
    <cellStyle name="Titulo 61 14 3" xfId="34614" xr:uid="{D7FB786C-78EA-4B53-8ECC-09A13CF495E9}"/>
    <cellStyle name="Titulo 61 15" xfId="17641" xr:uid="{D8083A15-F94E-4639-A50A-D833DE998E6B}"/>
    <cellStyle name="Titulo 61 15 2" xfId="28610" xr:uid="{C43B8E19-57F2-4091-A941-D68A9B25E6BB}"/>
    <cellStyle name="Titulo 61 15 3" xfId="34610" xr:uid="{775B00C9-B77C-452C-BCD9-08EFFDCCA939}"/>
    <cellStyle name="Titulo 61 16" xfId="18164" xr:uid="{AFE360EA-5463-42D9-B850-6054FB2BA0BD}"/>
    <cellStyle name="Titulo 61 16 2" xfId="29082" xr:uid="{9F75F9D7-9A4A-49E2-953A-17ACDF5D7AB0}"/>
    <cellStyle name="Titulo 61 16 3" xfId="35087" xr:uid="{4A46D714-3A8A-4892-A78B-391DB98EBDC9}"/>
    <cellStyle name="Titulo 61 17" xfId="17705" xr:uid="{D2863943-D385-4019-96CF-8315CDB2D38B}"/>
    <cellStyle name="Titulo 61 17 2" xfId="28674" xr:uid="{08972228-241B-472E-971A-D736C8960644}"/>
    <cellStyle name="Titulo 61 17 3" xfId="34674" xr:uid="{47B26F19-CAFF-4EFF-A5A5-9F8E7C68F585}"/>
    <cellStyle name="Titulo 61 18" xfId="22421" xr:uid="{1307DD20-8D86-4392-B669-F02B4BD14F34}"/>
    <cellStyle name="Titulo 61 19" xfId="23238" xr:uid="{956C9F69-BEB0-40D9-BF5D-7DFBC56410DB}"/>
    <cellStyle name="Titulo 61 2" xfId="9386" xr:uid="{C312984A-0866-41B6-AB6E-C2A9D1A8C5FF}"/>
    <cellStyle name="Título 61 2" xfId="13737" xr:uid="{4ABBDA25-8170-41B5-A6D4-C0C96C94B100}"/>
    <cellStyle name="Titulo 61 2 10" xfId="17516" xr:uid="{26DA8325-0AB4-4471-8A40-C84D6465B7C9}"/>
    <cellStyle name="Titulo 61 2 10 2" xfId="28485" xr:uid="{B2062AAE-E0ED-430F-B97B-811FB43C0510}"/>
    <cellStyle name="Titulo 61 2 10 3" xfId="34485" xr:uid="{5BA75CEE-153A-43FF-B034-3FECC3E2EF0E}"/>
    <cellStyle name="Titulo 61 2 11" xfId="17512" xr:uid="{0A7A5567-462B-43FF-B314-951AF949FDCF}"/>
    <cellStyle name="Titulo 61 2 11 2" xfId="28481" xr:uid="{32DDFE42-EC91-4D32-B5F3-15DB21EE0B58}"/>
    <cellStyle name="Titulo 61 2 11 3" xfId="34481" xr:uid="{890CEFB0-C4E8-4E1F-9F26-14DB782D7E6B}"/>
    <cellStyle name="Titulo 61 2 12" xfId="17646" xr:uid="{49F0E1C6-8D82-46E0-A710-94EE5AB29C42}"/>
    <cellStyle name="Titulo 61 2 12 2" xfId="28615" xr:uid="{C9B35ADF-7915-4398-97B8-D7153F6A643F}"/>
    <cellStyle name="Titulo 61 2 12 3" xfId="34615" xr:uid="{807FC98E-905C-4092-8F09-B6A3EC665CEF}"/>
    <cellStyle name="Titulo 61 2 13" xfId="17642" xr:uid="{F5EDE745-ADC9-4D4E-94CA-179C6073F305}"/>
    <cellStyle name="Titulo 61 2 13 2" xfId="28611" xr:uid="{A80047CC-6F64-4577-BF55-AEC8EEEA697B}"/>
    <cellStyle name="Titulo 61 2 13 3" xfId="34611" xr:uid="{26474243-2FC9-42D0-8531-E046B7039FCC}"/>
    <cellStyle name="Titulo 61 2 14" xfId="18165" xr:uid="{C8EAD13F-9769-4991-874B-CB8C91C54526}"/>
    <cellStyle name="Titulo 61 2 14 2" xfId="29083" xr:uid="{687CD387-BBC2-4099-8001-5AA3F36422B6}"/>
    <cellStyle name="Titulo 61 2 14 3" xfId="35088" xr:uid="{474CFFEA-6E9F-4785-97D9-54D5C82FDB62}"/>
    <cellStyle name="Titulo 61 2 15" xfId="17704" xr:uid="{5D7761F5-4F81-410C-9C7C-9E350C18F6E7}"/>
    <cellStyle name="Titulo 61 2 15 2" xfId="28673" xr:uid="{25AA5379-5760-455F-99A7-E89736166153}"/>
    <cellStyle name="Titulo 61 2 15 3" xfId="34673" xr:uid="{EFBFF505-1888-4AC5-9558-4ADDEAA71C1E}"/>
    <cellStyle name="Titulo 61 2 16" xfId="26460" xr:uid="{250A2DA6-B1FA-4FFB-B06D-82FFE18A5351}"/>
    <cellStyle name="Titulo 61 2 16 2" xfId="37427" xr:uid="{F2F73FB4-7A6A-4983-BBAB-1E5524BEB863}"/>
    <cellStyle name="Titulo 61 2 2" xfId="16071" xr:uid="{E5B4331C-3D1E-46B9-87ED-808B12CB8F05}"/>
    <cellStyle name="Titulo 61 2 2 2" xfId="19327" xr:uid="{B9E7C109-3FA4-47BB-BD09-8B22B9442A61}"/>
    <cellStyle name="Titulo 61 2 2 3" xfId="33043" xr:uid="{88C75B72-3D2B-4D8C-9772-708F92F8362D}"/>
    <cellStyle name="Titulo 61 2 3" xfId="16939" xr:uid="{53C6EFE1-EAFA-40D0-AF1F-6BAE492B4526}"/>
    <cellStyle name="Titulo 61 2 3 2" xfId="27908" xr:uid="{653AFB82-2BCF-494D-939E-DB4AC570BD2C}"/>
    <cellStyle name="Titulo 61 2 3 3" xfId="33908" xr:uid="{DE53A63F-4680-4519-AC32-EB44C764DAB2}"/>
    <cellStyle name="Titulo 61 2 4" xfId="16224" xr:uid="{17C5AEA9-2453-471D-8A29-60226E5EACEA}"/>
    <cellStyle name="Titulo 61 2 4 2" xfId="22600" xr:uid="{11E10DB7-42A2-4316-A2FB-1E506018CD6F}"/>
    <cellStyle name="Titulo 61 2 4 3" xfId="33196" xr:uid="{8A9A470B-C10F-4D2C-A541-640C3A87F2BE}"/>
    <cellStyle name="Titulo 61 2 5" xfId="17097" xr:uid="{75FEC328-02EF-4F78-BC51-2AA703482DAD}"/>
    <cellStyle name="Titulo 61 2 5 2" xfId="28066" xr:uid="{8BC5811F-6B2A-4A6C-9695-85240942A571}"/>
    <cellStyle name="Titulo 61 2 5 3" xfId="34066" xr:uid="{DFF695C8-0C68-4819-82C2-ED2B3FB4BD5D}"/>
    <cellStyle name="Titulo 61 2 6" xfId="16362" xr:uid="{36B9B931-0C58-45D2-A1CD-BE30E634A16E}"/>
    <cellStyle name="Titulo 61 2 6 2" xfId="19105" xr:uid="{30F1F2D4-10BE-444D-BB0B-B279CE07372D}"/>
    <cellStyle name="Titulo 61 2 6 3" xfId="33334" xr:uid="{06EAF6C7-3357-4059-AEBA-EC2906EF4571}"/>
    <cellStyle name="Titulo 61 2 7" xfId="17230" xr:uid="{7142E2DA-5CB6-4D27-B396-E47B9F8E3A27}"/>
    <cellStyle name="Titulo 61 2 7 2" xfId="28199" xr:uid="{D72AB8E8-2099-47EE-9D8B-0C8C752E5082}"/>
    <cellStyle name="Titulo 61 2 7 3" xfId="34199" xr:uid="{5D07E9C1-371E-4282-A9B7-6FAE383FFF57}"/>
    <cellStyle name="Titulo 61 2 8" xfId="17341" xr:uid="{8DD5FE33-5785-4B45-994E-09DA08572696}"/>
    <cellStyle name="Titulo 61 2 8 2" xfId="28310" xr:uid="{E8B3F288-8595-4A23-8040-71720FF51A02}"/>
    <cellStyle name="Titulo 61 2 8 3" xfId="34310" xr:uid="{FF3D8C7D-D804-433C-9276-E98B01AE2212}"/>
    <cellStyle name="Titulo 61 2 9" xfId="17427" xr:uid="{51B980B3-1D37-470B-9F2F-F67821299CDD}"/>
    <cellStyle name="Titulo 61 2 9 2" xfId="28396" xr:uid="{68F1A45F-047A-45EB-A621-5D03F9853F1C}"/>
    <cellStyle name="Titulo 61 2 9 3" xfId="34396" xr:uid="{6001ECA4-0844-41C7-B218-B710645042B8}"/>
    <cellStyle name="Titulo 61 20" xfId="22651" xr:uid="{F058AB06-8CCB-44F1-93D7-AC30404FF0C1}"/>
    <cellStyle name="Titulo 61 21" xfId="25620" xr:uid="{F9972566-3155-4E3E-90FF-64B3AC4F697E}"/>
    <cellStyle name="Titulo 61 21 2" xfId="22940" xr:uid="{A6F4393C-77B3-4463-8640-789CD0A2A490}"/>
    <cellStyle name="Titulo 61 21 3" xfId="36868" xr:uid="{6E1E030C-076B-49B4-8169-BC88CD4387AA}"/>
    <cellStyle name="Titulo 61 22" xfId="27257" xr:uid="{4BC54373-A24A-4D53-A8F3-574CB77E3783}"/>
    <cellStyle name="Titulo 61 22 2" xfId="29705" xr:uid="{453673CE-F523-47F5-8D6E-3E0C8783E163}"/>
    <cellStyle name="Titulo 61 22 2 2" xfId="38362" xr:uid="{228DCD07-49DC-496E-BA6D-A55DFB2285DF}"/>
    <cellStyle name="Titulo 61 23" xfId="19260" xr:uid="{8E131A41-3C34-4348-A683-76E0CF9066A1}"/>
    <cellStyle name="Titulo 61 24" xfId="22047" xr:uid="{7BC1E85D-78D0-43CB-BCE2-9D8C3C84F6F1}"/>
    <cellStyle name="Titulo 61 25" xfId="27552" xr:uid="{8B483866-C04B-4D07-9734-ABD394730DF8}"/>
    <cellStyle name="Titulo 61 26" xfId="29976" xr:uid="{3FD2E23A-2DE8-4FC7-BD35-F7633347851F}"/>
    <cellStyle name="Titulo 61 3" xfId="13736" xr:uid="{6B90317C-E68D-4125-8287-32663CFDA903}"/>
    <cellStyle name="Titulo 61 4" xfId="16070" xr:uid="{B1D81812-C12C-46AD-9806-B2250019F289}"/>
    <cellStyle name="Titulo 61 4 2" xfId="20968" xr:uid="{F41DB4ED-3AD7-45B2-85BD-E340F49F8806}"/>
    <cellStyle name="Titulo 61 4 3" xfId="33042" xr:uid="{821482EF-2F67-466E-86C0-AA733958B6C9}"/>
    <cellStyle name="Titulo 61 5" xfId="16937" xr:uid="{CFB7AABD-4B99-4022-BF71-33D271B1EA0A}"/>
    <cellStyle name="Titulo 61 5 2" xfId="27906" xr:uid="{2511DC72-E9E7-4A14-A5EF-E4A2009886E0}"/>
    <cellStyle name="Titulo 61 5 3" xfId="33906" xr:uid="{AB538F96-8E2E-44F0-BF11-E54B3284E372}"/>
    <cellStyle name="Titulo 61 6" xfId="16222" xr:uid="{F160DF0C-9A7F-43EF-8410-951EB25BEFB2}"/>
    <cellStyle name="Titulo 61 6 2" xfId="18652" xr:uid="{79A21EA8-3688-48A3-A039-65A1B383D27F}"/>
    <cellStyle name="Titulo 61 6 3" xfId="33194" xr:uid="{8F825A56-E541-4C64-8C6C-F088414C6386}"/>
    <cellStyle name="Titulo 61 7" xfId="17096" xr:uid="{E35620EE-76C1-424D-80D9-ACE46D95128C}"/>
    <cellStyle name="Titulo 61 7 2" xfId="28065" xr:uid="{E2BD66E9-F648-4D07-AAAE-A0E84476C5AC}"/>
    <cellStyle name="Titulo 61 7 3" xfId="34065" xr:uid="{D06A2BD3-557C-437B-8E82-6DE981115AAF}"/>
    <cellStyle name="Titulo 61 8" xfId="16361" xr:uid="{EFF59269-4374-421A-8214-61DA4D2B2C53}"/>
    <cellStyle name="Titulo 61 8 2" xfId="19936" xr:uid="{0B8D6CC6-85F8-4E46-BCBA-D6FF04E3CE8E}"/>
    <cellStyle name="Titulo 61 8 3" xfId="33333" xr:uid="{A12FC5F6-5DE1-4F81-B633-2A715826D448}"/>
    <cellStyle name="Titulo 61 9" xfId="17229" xr:uid="{D5406626-7D0C-49A6-8021-6712FDBDE535}"/>
    <cellStyle name="Titulo 61 9 2" xfId="28198" xr:uid="{4CF2216B-D682-44F8-BF08-D8B17E6BA186}"/>
    <cellStyle name="Titulo 61 9 3" xfId="34198" xr:uid="{C8A47581-3F4E-4601-B789-B2565446FB03}"/>
    <cellStyle name="Titulo 62" xfId="8027" xr:uid="{4CB25622-0928-46B7-A437-48215EBC17C3}"/>
    <cellStyle name="Título 62" xfId="6539" xr:uid="{1CF4C975-80B7-4760-9EEE-784ED64B4F45}"/>
    <cellStyle name="Titulo 62 10" xfId="17342" xr:uid="{3E783DF3-96BD-4709-AC36-5D580F6D185B}"/>
    <cellStyle name="Titulo 62 10 2" xfId="28311" xr:uid="{E65C7E80-AA25-4857-8B26-48C95F01C947}"/>
    <cellStyle name="Titulo 62 10 3" xfId="34311" xr:uid="{FD329558-71A7-442C-B8A8-0E4B3A2B40EC}"/>
    <cellStyle name="Titulo 62 11" xfId="17429" xr:uid="{6E774109-D000-464D-9C23-2E8281F7AA70}"/>
    <cellStyle name="Titulo 62 11 2" xfId="28398" xr:uid="{7E181AE0-628F-4F91-8FEC-CACBCF8C3715}"/>
    <cellStyle name="Titulo 62 11 3" xfId="34398" xr:uid="{130A801D-51A6-4956-9806-FC6225DAF1E0}"/>
    <cellStyle name="Titulo 62 12" xfId="17517" xr:uid="{FE867C89-FEFF-400F-913E-661300C271EC}"/>
    <cellStyle name="Titulo 62 12 2" xfId="28486" xr:uid="{E4FEE6F1-1B91-4553-9FB7-AF33728E9E90}"/>
    <cellStyle name="Titulo 62 12 3" xfId="34486" xr:uid="{702F2049-2562-4469-AA87-C3FF87318CB8}"/>
    <cellStyle name="Titulo 62 13" xfId="17578" xr:uid="{00E2D6E7-3CB1-401E-BE0F-0DCCDD04CD63}"/>
    <cellStyle name="Titulo 62 13 2" xfId="28547" xr:uid="{F73443F8-16BC-449D-A67B-86DEC97EB672}"/>
    <cellStyle name="Titulo 62 13 3" xfId="34547" xr:uid="{53AB21A9-2DA9-44DC-B20A-0F2C04D806F6}"/>
    <cellStyle name="Titulo 62 14" xfId="17647" xr:uid="{FF770315-2B28-4DDF-AC5B-21411A7056BC}"/>
    <cellStyle name="Titulo 62 14 2" xfId="28616" xr:uid="{2C989CD9-6406-41F0-94A6-47AF26902781}"/>
    <cellStyle name="Titulo 62 14 3" xfId="34616" xr:uid="{48036098-42C9-4752-871E-09D733FC36F4}"/>
    <cellStyle name="Titulo 62 15" xfId="17666" xr:uid="{3EED4788-1E39-46D1-8174-FEAEA7602F4F}"/>
    <cellStyle name="Titulo 62 15 2" xfId="28635" xr:uid="{B9CDCCB0-11DF-4499-8DE4-50984AC28BE7}"/>
    <cellStyle name="Titulo 62 15 3" xfId="34635" xr:uid="{00740C98-0DBA-4F9F-8E55-44D62510DB54}"/>
    <cellStyle name="Titulo 62 16" xfId="18166" xr:uid="{EBC2FBE6-CEAC-4C71-86CF-F218074C5030}"/>
    <cellStyle name="Titulo 62 16 2" xfId="29084" xr:uid="{91416DB5-69EE-4963-B3BF-E1AE4A28D506}"/>
    <cellStyle name="Titulo 62 16 3" xfId="35089" xr:uid="{8B8A99D2-2C54-422D-97DE-384744DFF2FC}"/>
    <cellStyle name="Titulo 62 17" xfId="17703" xr:uid="{ADA6CEBD-73E8-4B80-BBD1-5E988806CD55}"/>
    <cellStyle name="Titulo 62 17 2" xfId="28672" xr:uid="{3D9E8A72-D41D-438B-BB96-82FF0CDD0F9F}"/>
    <cellStyle name="Titulo 62 17 3" xfId="34672" xr:uid="{25373434-A266-4E2A-893C-032B12C5A04E}"/>
    <cellStyle name="Titulo 62 18" xfId="22423" xr:uid="{8A70806E-A51A-4284-B06E-0E838BDCC2BF}"/>
    <cellStyle name="Titulo 62 19" xfId="23239" xr:uid="{ABC40E4C-3C9B-4E11-9F42-D406F42CE5A9}"/>
    <cellStyle name="Titulo 62 2" xfId="8771" xr:uid="{5154A3A0-128E-48C4-BA67-57D8644EF8CD}"/>
    <cellStyle name="Título 62 2" xfId="13739" xr:uid="{04DE6652-9800-47BC-B795-FD0AE5E2153F}"/>
    <cellStyle name="Titulo 62 2 10" xfId="17518" xr:uid="{0CD21527-5360-475E-AEA2-2395C7DD3291}"/>
    <cellStyle name="Titulo 62 2 10 2" xfId="28487" xr:uid="{A5FE1080-F8E9-4E12-A36D-C55028F44BE7}"/>
    <cellStyle name="Titulo 62 2 10 3" xfId="34487" xr:uid="{0D32C3E1-D5B8-4083-98E6-4EBC65A8C7C2}"/>
    <cellStyle name="Titulo 62 2 11" xfId="17579" xr:uid="{E54EF46B-7441-4BA1-87ED-AFBE1EF482F1}"/>
    <cellStyle name="Titulo 62 2 11 2" xfId="28548" xr:uid="{01D4B8CF-E846-4A07-9510-D20B58A16C92}"/>
    <cellStyle name="Titulo 62 2 11 3" xfId="34548" xr:uid="{5B8012F5-0DC7-4A90-8B96-BAB800FAF6F3}"/>
    <cellStyle name="Titulo 62 2 12" xfId="17648" xr:uid="{45C67209-3EB9-4750-B899-68017908B4BA}"/>
    <cellStyle name="Titulo 62 2 12 2" xfId="28617" xr:uid="{FA868F09-34A1-47FB-BBB9-AA9914472436}"/>
    <cellStyle name="Titulo 62 2 12 3" xfId="34617" xr:uid="{3A4844D6-E6B8-43D7-9B5D-972088D9E21A}"/>
    <cellStyle name="Titulo 62 2 13" xfId="17667" xr:uid="{32ECD00F-4266-4909-A89C-3EE444558F0B}"/>
    <cellStyle name="Titulo 62 2 13 2" xfId="28636" xr:uid="{D7CF83D5-CEF9-4C1F-8C6E-4A3B9E603252}"/>
    <cellStyle name="Titulo 62 2 13 3" xfId="34636" xr:uid="{883B059E-930A-44AC-9D57-D5EE43997199}"/>
    <cellStyle name="Titulo 62 2 14" xfId="18167" xr:uid="{EDFA66E6-7E6D-4029-802D-31BA4B0DCFC7}"/>
    <cellStyle name="Titulo 62 2 14 2" xfId="29085" xr:uid="{95C13CFD-E776-4CAB-BEC9-3341491C0DF2}"/>
    <cellStyle name="Titulo 62 2 14 3" xfId="35090" xr:uid="{CE613E23-DE00-431A-ADD9-F32E75F0A8DA}"/>
    <cellStyle name="Titulo 62 2 15" xfId="17702" xr:uid="{FEFC0E27-DA07-4830-A750-F4DA5AE3CEC0}"/>
    <cellStyle name="Titulo 62 2 15 2" xfId="28671" xr:uid="{EE04FDDE-8703-4A77-BF7E-2B4D938DFA18}"/>
    <cellStyle name="Titulo 62 2 15 3" xfId="34671" xr:uid="{2D20C808-FE87-4623-81DC-1B1E25A3A042}"/>
    <cellStyle name="Titulo 62 2 16" xfId="18232" xr:uid="{223E0EE5-F6CB-486C-A8D6-CD1D6863342B}"/>
    <cellStyle name="Titulo 62 2 16 2" xfId="35118" xr:uid="{109CE51C-F90A-4EFA-A172-5C7BA3A8A8AB}"/>
    <cellStyle name="Titulo 62 2 2" xfId="16075" xr:uid="{5A67C7EF-87F1-4A13-9882-FD10B41D6EAE}"/>
    <cellStyle name="Titulo 62 2 2 2" xfId="18632" xr:uid="{0A6239BC-CB2C-4974-ACF9-FF33562DED09}"/>
    <cellStyle name="Titulo 62 2 2 3" xfId="33047" xr:uid="{D76424EB-7178-4092-A3AA-9CC3117EC941}"/>
    <cellStyle name="Titulo 62 2 3" xfId="16943" xr:uid="{269E2613-E732-4735-8683-7AD9A04BF9AD}"/>
    <cellStyle name="Titulo 62 2 3 2" xfId="27912" xr:uid="{5FDB509C-2124-4D3F-A624-330FBC11C8BC}"/>
    <cellStyle name="Titulo 62 2 3 3" xfId="33912" xr:uid="{244311BB-61E4-48EC-A667-814515600E05}"/>
    <cellStyle name="Titulo 62 2 4" xfId="16227" xr:uid="{9912D74D-00F0-4A88-A87A-795CF8853938}"/>
    <cellStyle name="Titulo 62 2 4 2" xfId="18648" xr:uid="{0B5E2FD5-0E8F-490E-90B1-EBA3F9F93282}"/>
    <cellStyle name="Titulo 62 2 4 3" xfId="33199" xr:uid="{320A8B67-037F-4793-B951-5E56D44E23B6}"/>
    <cellStyle name="Titulo 62 2 5" xfId="17101" xr:uid="{B50F3CD8-8FCC-448C-9EBA-5A4892318D41}"/>
    <cellStyle name="Titulo 62 2 5 2" xfId="28070" xr:uid="{F7832E99-99DC-4A1F-8AED-C3A06C4F5308}"/>
    <cellStyle name="Titulo 62 2 5 3" xfId="34070" xr:uid="{4159788E-6E49-4208-9A95-9CFB9EB79B44}"/>
    <cellStyle name="Titulo 62 2 6" xfId="16364" xr:uid="{37A7302D-7EF9-44F6-9F15-C9805E47F0E2}"/>
    <cellStyle name="Titulo 62 2 6 2" xfId="18372" xr:uid="{37CAF8B5-DCDA-49C5-929C-2F99AF5CE71B}"/>
    <cellStyle name="Titulo 62 2 6 3" xfId="33336" xr:uid="{CA76A87C-EA88-42C2-96BC-D69E89DDB0EC}"/>
    <cellStyle name="Titulo 62 2 7" xfId="17234" xr:uid="{B2FB5BA9-B86B-449F-BBF8-F4E45CA4B14C}"/>
    <cellStyle name="Titulo 62 2 7 2" xfId="28203" xr:uid="{F4A542DF-2499-449E-9BF6-3A5EACFC063D}"/>
    <cellStyle name="Titulo 62 2 7 3" xfId="34203" xr:uid="{94F84721-3A33-49D6-B72E-43C17647430A}"/>
    <cellStyle name="Titulo 62 2 8" xfId="17343" xr:uid="{55045199-E576-4EA3-9834-D922042DBA28}"/>
    <cellStyle name="Titulo 62 2 8 2" xfId="28312" xr:uid="{38EF77CD-B481-4238-97C3-A81D95CF90CE}"/>
    <cellStyle name="Titulo 62 2 8 3" xfId="34312" xr:uid="{A574A13D-945F-4417-82DF-1EC7C9E7A032}"/>
    <cellStyle name="Titulo 62 2 9" xfId="17430" xr:uid="{22915BE5-F25B-4B04-B13A-813FF2E2CFC3}"/>
    <cellStyle name="Titulo 62 2 9 2" xfId="28399" xr:uid="{CB184C1B-504F-456A-92D1-A3EB0B4203F9}"/>
    <cellStyle name="Titulo 62 2 9 3" xfId="34399" xr:uid="{5172EDA8-0BEF-43B8-A130-47C5C377D31A}"/>
    <cellStyle name="Titulo 62 20" xfId="20882" xr:uid="{E0CFDFA1-9210-44F2-B2C1-74C2AA8ADCA7}"/>
    <cellStyle name="Titulo 62 21" xfId="25470" xr:uid="{43848414-8F86-4693-BDF0-7F714C95DD76}"/>
    <cellStyle name="Titulo 62 21 2" xfId="20434" xr:uid="{6E13757A-916E-4403-8B0F-41317B9C7846}"/>
    <cellStyle name="Titulo 62 21 3" xfId="36781" xr:uid="{465AAB73-8E98-4532-9DAD-8E7A496C8098}"/>
    <cellStyle name="Titulo 62 22" xfId="25197" xr:uid="{B3C08A68-7A45-446B-9977-B1AF37B50762}"/>
    <cellStyle name="Titulo 62 22 2" xfId="18274" xr:uid="{E983C435-3D15-4D52-BE6B-8737D033C5C3}"/>
    <cellStyle name="Titulo 62 22 2 2" xfId="35135" xr:uid="{69E6B71C-B828-480F-8771-B6FCA2D5A03B}"/>
    <cellStyle name="Titulo 62 23" xfId="20548" xr:uid="{97ACD260-259B-4D64-BBC3-E7623AA1B54D}"/>
    <cellStyle name="Titulo 62 24" xfId="18678" xr:uid="{59FCE4B1-9399-4DE1-A7D5-F17280FDD6C7}"/>
    <cellStyle name="Titulo 62 25" xfId="21957" xr:uid="{F4E7AA25-BA35-4E9C-8055-74E9762CF8F5}"/>
    <cellStyle name="Titulo 62 26" xfId="29901" xr:uid="{0577DA3C-FA01-42B3-B37A-BA0B0BEFCADE}"/>
    <cellStyle name="Titulo 62 3" xfId="13738" xr:uid="{498918CB-93A3-4A1A-89D1-7D24CAA85B87}"/>
    <cellStyle name="Titulo 62 4" xfId="16073" xr:uid="{22A05EE4-4205-4CE9-AC0A-C4D70C4ADB30}"/>
    <cellStyle name="Titulo 62 4 2" xfId="22572" xr:uid="{BA9D2A09-B8AA-45F2-A805-5BC4B6F989F9}"/>
    <cellStyle name="Titulo 62 4 3" xfId="33045" xr:uid="{E133257F-04FB-4FAA-971C-2033B4144CBA}"/>
    <cellStyle name="Titulo 62 5" xfId="16942" xr:uid="{3DD95BAC-F063-4629-A134-234F7114F55C}"/>
    <cellStyle name="Titulo 62 5 2" xfId="27911" xr:uid="{19DC9D46-D5B1-4583-8EBA-12D6F26A4549}"/>
    <cellStyle name="Titulo 62 5 3" xfId="33911" xr:uid="{D20601B0-E160-4973-872D-C18E8416FF93}"/>
    <cellStyle name="Titulo 62 6" xfId="16225" xr:uid="{5887659F-8E12-4B2D-9BD8-2B335081D5F2}"/>
    <cellStyle name="Titulo 62 6 2" xfId="19930" xr:uid="{863D8DCF-CC9F-4E97-880D-5FB4F5BF362E}"/>
    <cellStyle name="Titulo 62 6 3" xfId="33197" xr:uid="{D9D3509C-1D17-42D4-8D3B-982CE4F951B0}"/>
    <cellStyle name="Titulo 62 7" xfId="17099" xr:uid="{1446280A-46C9-4661-8615-1AF9892FC728}"/>
    <cellStyle name="Titulo 62 7 2" xfId="28068" xr:uid="{57B98446-C161-4E7D-BFAB-D7A539DB0E1D}"/>
    <cellStyle name="Titulo 62 7 3" xfId="34068" xr:uid="{CFAFCBBC-F268-4C51-9C2A-8B26605E6390}"/>
    <cellStyle name="Titulo 62 8" xfId="16363" xr:uid="{1E685F62-C2F8-466F-A5C3-CB9D3789E294}"/>
    <cellStyle name="Titulo 62 8 2" xfId="19700" xr:uid="{05449FE0-659E-4403-92B1-C41A1612E6C1}"/>
    <cellStyle name="Titulo 62 8 3" xfId="33335" xr:uid="{3A714D05-F98F-4399-A04E-4144AF060C29}"/>
    <cellStyle name="Titulo 62 9" xfId="17232" xr:uid="{9F9CAB23-98B6-41CC-9CD2-44EBDCBC55C3}"/>
    <cellStyle name="Titulo 62 9 2" xfId="28201" xr:uid="{6ACDC1C5-AD99-4C6D-86D2-CE6EBA34B564}"/>
    <cellStyle name="Titulo 62 9 3" xfId="34201" xr:uid="{7BB34D6B-67B0-43D5-8B20-B599FD6CA94D}"/>
    <cellStyle name="Titulo 63" xfId="8147" xr:uid="{1B1F4E7B-607C-48AB-9398-603D955A2ABB}"/>
    <cellStyle name="Título 63" xfId="6540" xr:uid="{3A46C5D6-3DF0-45D5-8A38-84ECC00555F8}"/>
    <cellStyle name="Titulo 63 10" xfId="17344" xr:uid="{2498606D-2908-45CB-9176-664BCF8D1CA1}"/>
    <cellStyle name="Titulo 63 10 2" xfId="28313" xr:uid="{B2707948-1B2E-401A-BBCA-613D50D765A3}"/>
    <cellStyle name="Titulo 63 10 3" xfId="34313" xr:uid="{41AC8448-5CA0-4B70-BE82-B07AB5F69C2B}"/>
    <cellStyle name="Titulo 63 11" xfId="17432" xr:uid="{96AE2FD8-3EA4-487A-B1D8-9C9D029D8B83}"/>
    <cellStyle name="Titulo 63 11 2" xfId="28401" xr:uid="{A994ED20-B86C-4217-A4A6-2AC0A045B005}"/>
    <cellStyle name="Titulo 63 11 3" xfId="34401" xr:uid="{B0D7D522-5A40-4AE8-B9B0-8BB40B300180}"/>
    <cellStyle name="Titulo 63 12" xfId="17519" xr:uid="{403F9C34-244E-4DDA-B6F5-DFAD6B0F04DC}"/>
    <cellStyle name="Titulo 63 12 2" xfId="28488" xr:uid="{77D4645A-BF62-42C0-B2A1-3A895527E627}"/>
    <cellStyle name="Titulo 63 12 3" xfId="34488" xr:uid="{989D5771-8C5B-4B6D-AC63-8BC912DA216E}"/>
    <cellStyle name="Titulo 63 13" xfId="17580" xr:uid="{4AB08E61-82EC-4B55-9E02-EF1097BA7F64}"/>
    <cellStyle name="Titulo 63 13 2" xfId="28549" xr:uid="{F4F2C555-D240-4CF4-925F-07928DE0289D}"/>
    <cellStyle name="Titulo 63 13 3" xfId="34549" xr:uid="{F4895A88-33AF-420A-BC44-A8B61829B712}"/>
    <cellStyle name="Titulo 63 14" xfId="17649" xr:uid="{56C5C34C-E25C-4C67-8BB5-12C7DD5EBF0A}"/>
    <cellStyle name="Titulo 63 14 2" xfId="28618" xr:uid="{220AC883-1440-4DB0-9A49-55053CF04AFE}"/>
    <cellStyle name="Titulo 63 14 3" xfId="34618" xr:uid="{ACADD071-9C44-4D4C-8837-35FB21C5383C}"/>
    <cellStyle name="Titulo 63 15" xfId="17668" xr:uid="{E5BBD5E0-B001-45C6-9B97-867930635B16}"/>
    <cellStyle name="Titulo 63 15 2" xfId="28637" xr:uid="{58D9B3EF-A74C-4C5D-BDFC-A811ACA7F7A8}"/>
    <cellStyle name="Titulo 63 15 3" xfId="34637" xr:uid="{F99CA1DD-C549-4F02-853E-F34AA74C75D3}"/>
    <cellStyle name="Titulo 63 16" xfId="18168" xr:uid="{D231EDE3-75FA-48BE-A509-F0A47F9FA6D7}"/>
    <cellStyle name="Titulo 63 16 2" xfId="29086" xr:uid="{09848271-FE86-4394-91F4-48A210B33744}"/>
    <cellStyle name="Titulo 63 16 3" xfId="35091" xr:uid="{2856B14E-5EC4-4933-AA9F-37AED45FC81F}"/>
    <cellStyle name="Titulo 63 17" xfId="17701" xr:uid="{94C16197-323B-4256-806C-B82120A27043}"/>
    <cellStyle name="Titulo 63 17 2" xfId="28670" xr:uid="{274C55C8-FAEE-4850-81C1-7427F5169D39}"/>
    <cellStyle name="Titulo 63 17 3" xfId="34670" xr:uid="{07EF78A6-AAFE-482A-BE1D-43D5B63F10F8}"/>
    <cellStyle name="Titulo 63 18" xfId="22425" xr:uid="{F63BF9BE-3DD2-420F-8D08-8B2FB1DF3D00}"/>
    <cellStyle name="Titulo 63 19" xfId="23240" xr:uid="{2CB55E76-9D2C-4CCC-B3D0-2C850C2E5B84}"/>
    <cellStyle name="Titulo 63 2" xfId="8555" xr:uid="{08E5AA56-7613-4E1C-B482-364D1BFA6B54}"/>
    <cellStyle name="Título 63 2" xfId="13741" xr:uid="{0AC5ECB3-6AE9-463C-AB50-973D9C882DEE}"/>
    <cellStyle name="Titulo 63 2 10" xfId="17520" xr:uid="{B8D7BB0A-55A7-4305-A115-DE653EA680BA}"/>
    <cellStyle name="Titulo 63 2 10 2" xfId="28489" xr:uid="{0935BD63-122E-4EF5-8C9D-6B5E5030A309}"/>
    <cellStyle name="Titulo 63 2 10 3" xfId="34489" xr:uid="{8431F935-E7B4-4B09-AFB8-4A62AD0BD78E}"/>
    <cellStyle name="Titulo 63 2 11" xfId="17581" xr:uid="{3D6F709F-C7EF-42F7-B3F7-BF3E73E8FB43}"/>
    <cellStyle name="Titulo 63 2 11 2" xfId="28550" xr:uid="{835FACE0-AD6A-4709-8B01-2A5FAD231617}"/>
    <cellStyle name="Titulo 63 2 11 3" xfId="34550" xr:uid="{8BD68511-E01B-40D1-A314-C7A0E4265F52}"/>
    <cellStyle name="Titulo 63 2 12" xfId="17650" xr:uid="{8603E685-C656-4F7C-9678-FBC1079F9AED}"/>
    <cellStyle name="Titulo 63 2 12 2" xfId="28619" xr:uid="{412FD057-0FE0-4EA1-8D8E-8D6A26B76972}"/>
    <cellStyle name="Titulo 63 2 12 3" xfId="34619" xr:uid="{119260B6-AC4B-43B1-875E-1CEB01E2D127}"/>
    <cellStyle name="Titulo 63 2 13" xfId="17669" xr:uid="{FF61984D-2E7D-4145-915D-D54E3FAA0E8F}"/>
    <cellStyle name="Titulo 63 2 13 2" xfId="28638" xr:uid="{02A1A346-69DE-4CD9-9B41-A692FE47384A}"/>
    <cellStyle name="Titulo 63 2 13 3" xfId="34638" xr:uid="{965A7679-1A86-4650-AB2B-FA74E03FD0AA}"/>
    <cellStyle name="Titulo 63 2 14" xfId="18169" xr:uid="{75FCAC1E-E8A6-4686-B331-B4C742E99F2B}"/>
    <cellStyle name="Titulo 63 2 14 2" xfId="29087" xr:uid="{33601B3E-B456-4F62-AE70-0F64372C850B}"/>
    <cellStyle name="Titulo 63 2 14 3" xfId="35092" xr:uid="{343BA55F-6B42-495D-96F3-BA4A2931A1D7}"/>
    <cellStyle name="Titulo 63 2 15" xfId="17700" xr:uid="{58BCA85C-0C7B-4B66-91AB-29D9ACA87256}"/>
    <cellStyle name="Titulo 63 2 15 2" xfId="28669" xr:uid="{3B0FA76A-1161-41DE-830F-8769BE1C1DAC}"/>
    <cellStyle name="Titulo 63 2 15 3" xfId="34669" xr:uid="{196FD027-B640-43D6-B875-DC099811ECAB}"/>
    <cellStyle name="Titulo 63 2 16" xfId="26403" xr:uid="{D2D28F24-EA21-4E9A-BC4A-FACA517D1078}"/>
    <cellStyle name="Titulo 63 2 16 2" xfId="37370" xr:uid="{D550EC64-7C2E-4F16-9E4E-ECFD49627C7E}"/>
    <cellStyle name="Titulo 63 2 2" xfId="16079" xr:uid="{131677D4-ED8C-4A1A-AB8E-89FFECCB5C4C}"/>
    <cellStyle name="Titulo 63 2 2 2" xfId="19087" xr:uid="{CD17EB78-568E-40C7-B61B-C429339AB87E}"/>
    <cellStyle name="Titulo 63 2 2 3" xfId="33051" xr:uid="{E2631F6E-19FD-4691-B144-3C733F4C9F0A}"/>
    <cellStyle name="Titulo 63 2 3" xfId="16947" xr:uid="{D3485985-C61F-4365-A28F-118322BEB853}"/>
    <cellStyle name="Titulo 63 2 3 2" xfId="27916" xr:uid="{BCBCC617-0D28-4093-9BBB-7E2C5F3AAC40}"/>
    <cellStyle name="Titulo 63 2 3 3" xfId="33916" xr:uid="{C161D595-14A5-44BB-9D23-E96C43C17A8B}"/>
    <cellStyle name="Titulo 63 2 4" xfId="16230" xr:uid="{904068A9-1313-4711-8CC7-E026925C29D6}"/>
    <cellStyle name="Titulo 63 2 4 2" xfId="18246" xr:uid="{C2E0B25B-3B55-49AB-B504-CA6C4BD4D77E}"/>
    <cellStyle name="Titulo 63 2 4 3" xfId="33202" xr:uid="{C09D595B-8E56-49EB-A5A9-F7F5C14DE909}"/>
    <cellStyle name="Titulo 63 2 5" xfId="17105" xr:uid="{EB687574-135E-4E20-A630-848592FD31C5}"/>
    <cellStyle name="Titulo 63 2 5 2" xfId="28074" xr:uid="{B0C1746A-253E-4448-9018-8D257D05AE67}"/>
    <cellStyle name="Titulo 63 2 5 3" xfId="34074" xr:uid="{3048803F-080D-481D-B6A0-84F397D728C8}"/>
    <cellStyle name="Titulo 63 2 6" xfId="16366" xr:uid="{BACC6DE7-EC33-4B4B-9536-18CBDB7D097D}"/>
    <cellStyle name="Titulo 63 2 6 2" xfId="22621" xr:uid="{45C25E3F-89F3-414E-8F81-F5AA31FB3DD6}"/>
    <cellStyle name="Titulo 63 2 6 3" xfId="33338" xr:uid="{BF9F4A8F-13E2-4E0F-A630-23386456ED5C}"/>
    <cellStyle name="Titulo 63 2 7" xfId="17236" xr:uid="{241739BC-C200-47A1-851A-B7807B2591CE}"/>
    <cellStyle name="Titulo 63 2 7 2" xfId="28205" xr:uid="{B4C5EF7B-EECE-415C-8F19-B10547FE99B8}"/>
    <cellStyle name="Titulo 63 2 7 3" xfId="34205" xr:uid="{E21AFC65-EB91-44AA-A2C3-A986BC505936}"/>
    <cellStyle name="Titulo 63 2 8" xfId="17345" xr:uid="{61E038C0-E85E-4C8F-84B2-D3DC08753BA9}"/>
    <cellStyle name="Titulo 63 2 8 2" xfId="28314" xr:uid="{BAA0FCBE-6D9D-435C-9B40-F2FB1D7842AC}"/>
    <cellStyle name="Titulo 63 2 8 3" xfId="34314" xr:uid="{667AB34F-316F-4AEB-95FE-4144448CE330}"/>
    <cellStyle name="Titulo 63 2 9" xfId="17433" xr:uid="{2086FD95-E617-432F-A151-9F01C5C5A913}"/>
    <cellStyle name="Titulo 63 2 9 2" xfId="28402" xr:uid="{1CEB1602-C2BE-4304-ADF8-64389023AC73}"/>
    <cellStyle name="Titulo 63 2 9 3" xfId="34402" xr:uid="{1265EE4D-56F8-4A93-A58A-39408D71896E}"/>
    <cellStyle name="Titulo 63 20" xfId="22552" xr:uid="{FC004B0B-F970-411A-851E-723A8CEF18C7}"/>
    <cellStyle name="Titulo 63 21" xfId="25537" xr:uid="{88BB5A0E-1DDC-45B5-AB38-4CFB7B24FF96}"/>
    <cellStyle name="Titulo 63 21 2" xfId="19169" xr:uid="{E6A36469-99F1-4703-90AE-3CD11F8FC02E}"/>
    <cellStyle name="Titulo 63 21 3" xfId="36816" xr:uid="{712BD1E1-C0A9-40BB-9B84-BA503E6618EB}"/>
    <cellStyle name="Titulo 63 22" xfId="24358" xr:uid="{D165A131-D6E4-4D2E-A9C1-2545A977B404}"/>
    <cellStyle name="Titulo 63 22 2" xfId="26999" xr:uid="{3B3DDB1B-C580-4FCA-8E8A-05A00266C533}"/>
    <cellStyle name="Titulo 63 22 2 2" xfId="37766" xr:uid="{829B943B-4E13-48C0-A93D-7BD29B94F540}"/>
    <cellStyle name="Titulo 63 23" xfId="21745" xr:uid="{C7E18623-2C51-4DB7-8249-A6A161F79787}"/>
    <cellStyle name="Titulo 63 24" xfId="19703" xr:uid="{9B23F186-4411-45C9-8418-9E631E807413}"/>
    <cellStyle name="Titulo 63 25" xfId="26077" xr:uid="{76678AF7-6A5C-4550-A12C-B02772112BA8}"/>
    <cellStyle name="Titulo 63 26" xfId="29929" xr:uid="{0CD88D9D-FACE-4AC9-8552-4458BAD7171F}"/>
    <cellStyle name="Titulo 63 3" xfId="13740" xr:uid="{8FA6477B-52F9-48D2-BD89-85A8F211DD95}"/>
    <cellStyle name="Titulo 63 4" xfId="16077" xr:uid="{CA38E408-8F8B-4C9C-881F-CF501190A7DA}"/>
    <cellStyle name="Titulo 63 4 2" xfId="19299" xr:uid="{4E2C9EF8-5C0E-4D08-A786-FA4CE8321A0A}"/>
    <cellStyle name="Titulo 63 4 3" xfId="33049" xr:uid="{D1A3CC40-254A-4D2B-B134-96C4B929C62B}"/>
    <cellStyle name="Titulo 63 5" xfId="16946" xr:uid="{D61BB094-809A-4F6F-8B22-3E76C208FC46}"/>
    <cellStyle name="Titulo 63 5 2" xfId="27915" xr:uid="{33B71E1A-2995-4CCF-B4EF-F8761FC79B68}"/>
    <cellStyle name="Titulo 63 5 3" xfId="33915" xr:uid="{8A94D630-B743-4612-A9AF-D58D8D4C7D1C}"/>
    <cellStyle name="Titulo 63 6" xfId="16229" xr:uid="{3D09F4D7-8C5D-41DE-8F34-07AC776DBC6A}"/>
    <cellStyle name="Titulo 63 6 2" xfId="21677" xr:uid="{A79CC58D-2ABC-4513-BEEA-6FF9A2C49062}"/>
    <cellStyle name="Titulo 63 6 3" xfId="33201" xr:uid="{2A8BA0F8-74E4-44B9-8040-F99834047B60}"/>
    <cellStyle name="Titulo 63 7" xfId="17103" xr:uid="{D85C85A6-8521-4BAA-8D20-AEE6D7CA4ABC}"/>
    <cellStyle name="Titulo 63 7 2" xfId="28072" xr:uid="{9D667087-98B7-4A65-9C72-1AF643A3B37F}"/>
    <cellStyle name="Titulo 63 7 3" xfId="34072" xr:uid="{1A294989-0102-4517-A8F2-F65483AEBEBA}"/>
    <cellStyle name="Titulo 63 8" xfId="16365" xr:uid="{8EF03119-98EF-41BA-B2B4-86110177E45C}"/>
    <cellStyle name="Titulo 63 8 2" xfId="19190" xr:uid="{2005B194-3809-4341-84F8-915117626C07}"/>
    <cellStyle name="Titulo 63 8 3" xfId="33337" xr:uid="{DC920B11-67CE-4023-BE35-692B31999ABA}"/>
    <cellStyle name="Titulo 63 9" xfId="17235" xr:uid="{A2E292D7-A743-4AA9-B1CA-391E1296BD23}"/>
    <cellStyle name="Titulo 63 9 2" xfId="28204" xr:uid="{06360C16-2FF5-425C-8992-DC6A0D923134}"/>
    <cellStyle name="Titulo 63 9 3" xfId="34204" xr:uid="{B08F29E4-B662-4CB3-B7B8-C88F022B8D5F}"/>
    <cellStyle name="Titulo 64" xfId="8025" xr:uid="{4C0D9CA9-4B39-4184-BABC-06ACEBE49F0A}"/>
    <cellStyle name="Título 64" xfId="6541" xr:uid="{8FB3ED3F-6505-4F02-BB0B-73479D5203B9}"/>
    <cellStyle name="Titulo 64 10" xfId="17346" xr:uid="{535BAA2E-FF4C-4562-AD77-7D87366C131B}"/>
    <cellStyle name="Titulo 64 10 2" xfId="28315" xr:uid="{951307FA-CF89-4C9F-869B-3DA44F28F90D}"/>
    <cellStyle name="Titulo 64 10 3" xfId="34315" xr:uid="{64853D2D-D0C4-4EA5-85F2-A2510242292A}"/>
    <cellStyle name="Titulo 64 11" xfId="17435" xr:uid="{CC7364E4-BAD7-4B99-88FD-FBF7B9BA646F}"/>
    <cellStyle name="Titulo 64 11 2" xfId="28404" xr:uid="{1B9C3881-2588-4D8D-86A5-EBCA02480EB4}"/>
    <cellStyle name="Titulo 64 11 3" xfId="34404" xr:uid="{C53AD61D-4341-4226-B94F-CAA60034E54C}"/>
    <cellStyle name="Titulo 64 12" xfId="17521" xr:uid="{B0E6226F-582D-4EA6-8049-383A7E00FA66}"/>
    <cellStyle name="Titulo 64 12 2" xfId="28490" xr:uid="{F8877A71-5F8D-41C2-808C-29CC945C004D}"/>
    <cellStyle name="Titulo 64 12 3" xfId="34490" xr:uid="{5A962457-2316-4A8D-B7B6-8FFDF3AAC6FA}"/>
    <cellStyle name="Titulo 64 13" xfId="17582" xr:uid="{BEB62F40-1B1B-4C7C-AF91-46925D3AEA01}"/>
    <cellStyle name="Titulo 64 13 2" xfId="28551" xr:uid="{CA17E703-43EC-45C1-9239-1B3E6AD70F69}"/>
    <cellStyle name="Titulo 64 13 3" xfId="34551" xr:uid="{AABF9ABC-7254-409E-821D-02DACD844D15}"/>
    <cellStyle name="Titulo 64 14" xfId="17651" xr:uid="{96214E05-A0C9-48CE-8B0E-27DE5631F4E2}"/>
    <cellStyle name="Titulo 64 14 2" xfId="28620" xr:uid="{FCF40B2E-B382-4CAA-BB9D-B9B416481B07}"/>
    <cellStyle name="Titulo 64 14 3" xfId="34620" xr:uid="{6124077A-888A-4EA1-8D04-287030E96278}"/>
    <cellStyle name="Titulo 64 15" xfId="17670" xr:uid="{E7C52551-B6C3-4AFE-8B43-6D8BFEC62A9F}"/>
    <cellStyle name="Titulo 64 15 2" xfId="28639" xr:uid="{78159698-FEB7-43D1-B0D1-E53E6E3C284C}"/>
    <cellStyle name="Titulo 64 15 3" xfId="34639" xr:uid="{9B0CAC5A-4374-4749-A415-CF011F19FABE}"/>
    <cellStyle name="Titulo 64 16" xfId="18170" xr:uid="{8B0B0092-25A4-4EB3-8F14-10AFD742CE3F}"/>
    <cellStyle name="Titulo 64 16 2" xfId="29088" xr:uid="{230C13F3-15B8-481F-A9A0-330183950D4A}"/>
    <cellStyle name="Titulo 64 16 3" xfId="35093" xr:uid="{D1FB7509-4E05-4B2F-B592-DBC612B73EC5}"/>
    <cellStyle name="Titulo 64 17" xfId="17699" xr:uid="{6ADC47F4-E7C9-4836-B14C-0FE5DBAD5333}"/>
    <cellStyle name="Titulo 64 17 2" xfId="28668" xr:uid="{274BD54A-EE36-40AD-A6CD-2D102AF1239F}"/>
    <cellStyle name="Titulo 64 17 3" xfId="34668" xr:uid="{CB8190F8-88DD-4B12-A6F7-C6BBA154A0AE}"/>
    <cellStyle name="Titulo 64 18" xfId="22426" xr:uid="{F8C5E5F8-1D58-4FA0-B713-8B5A68A749A4}"/>
    <cellStyle name="Titulo 64 19" xfId="23241" xr:uid="{E95F1155-2B05-436C-AF9A-ED61A938D4D7}"/>
    <cellStyle name="Titulo 64 2" xfId="8419" xr:uid="{E150EB77-E9EB-4974-B74D-40A172352B12}"/>
    <cellStyle name="Título 64 2" xfId="13743" xr:uid="{5B8AEE49-384F-4F58-A56B-4CBC260848F0}"/>
    <cellStyle name="Titulo 64 2 10" xfId="17522" xr:uid="{BA306DAC-9CCF-4B85-8EA0-587A95A8C817}"/>
    <cellStyle name="Titulo 64 2 10 2" xfId="28491" xr:uid="{CFF2D18B-BE71-4C7B-91FE-F899F3303D13}"/>
    <cellStyle name="Titulo 64 2 10 3" xfId="34491" xr:uid="{8A86E3E4-1B29-4013-AEA5-A0275ADEC00C}"/>
    <cellStyle name="Titulo 64 2 11" xfId="17583" xr:uid="{7A176612-9C81-4BCA-B515-FF2A1C0B068E}"/>
    <cellStyle name="Titulo 64 2 11 2" xfId="28552" xr:uid="{F44786D8-FB52-4579-8831-BD8FEC8F889B}"/>
    <cellStyle name="Titulo 64 2 11 3" xfId="34552" xr:uid="{65F2994D-7FC7-4DE1-9AB7-43FAD383760D}"/>
    <cellStyle name="Titulo 64 2 12" xfId="17652" xr:uid="{9931F505-6D23-474B-8B2D-C561430827ED}"/>
    <cellStyle name="Titulo 64 2 12 2" xfId="28621" xr:uid="{8D165E16-448C-4EB7-8584-5AF97C36CC79}"/>
    <cellStyle name="Titulo 64 2 12 3" xfId="34621" xr:uid="{C5B37781-0001-4A85-8AED-C7EEE54824AD}"/>
    <cellStyle name="Titulo 64 2 13" xfId="17671" xr:uid="{C92100B2-883C-4134-BE61-70A8E0085AC9}"/>
    <cellStyle name="Titulo 64 2 13 2" xfId="28640" xr:uid="{2BCA4B3F-EBEC-4212-9847-71BFC582CA47}"/>
    <cellStyle name="Titulo 64 2 13 3" xfId="34640" xr:uid="{525E29EB-EF9B-4C30-AA33-5035833A1173}"/>
    <cellStyle name="Titulo 64 2 14" xfId="18171" xr:uid="{4C621C31-50AA-4E2F-BBF9-5F3FBB9FA6C1}"/>
    <cellStyle name="Titulo 64 2 14 2" xfId="29089" xr:uid="{F011477A-39B0-40F3-A32B-E700DFB42311}"/>
    <cellStyle name="Titulo 64 2 14 3" xfId="35094" xr:uid="{68186C30-1CA8-4F1A-A4B4-FF97872F62F5}"/>
    <cellStyle name="Titulo 64 2 15" xfId="17698" xr:uid="{BED8C99E-F288-4FF1-803D-BFF6E28B987A}"/>
    <cellStyle name="Titulo 64 2 15 2" xfId="28667" xr:uid="{D4E16C83-EE3F-420D-B4BE-CE6220D9EBE0}"/>
    <cellStyle name="Titulo 64 2 15 3" xfId="34667" xr:uid="{DBBB8234-4B1D-4971-90CC-A6B4B1936734}"/>
    <cellStyle name="Titulo 64 2 16" xfId="27492" xr:uid="{A271F26F-E052-48CE-9034-C4B093833484}"/>
    <cellStyle name="Titulo 64 2 16 2" xfId="38097" xr:uid="{CCC1069E-CB3F-4C12-9014-66EB45832DBC}"/>
    <cellStyle name="Titulo 64 2 2" xfId="16082" xr:uid="{B1E6469C-9533-4425-8F6E-F0D652CDCE86}"/>
    <cellStyle name="Titulo 64 2 2 2" xfId="19918" xr:uid="{5DEA6F2E-18F2-4FC7-9E36-2135F966430E}"/>
    <cellStyle name="Titulo 64 2 2 3" xfId="33054" xr:uid="{580DA976-C5D6-4D10-AAA1-DFD7EEB99ECB}"/>
    <cellStyle name="Titulo 64 2 3" xfId="16951" xr:uid="{9AB8A4F8-D060-4478-A232-3EB88FDE3C41}"/>
    <cellStyle name="Titulo 64 2 3 2" xfId="27920" xr:uid="{2EE867BA-E20B-47FC-860A-AF70B3D29D7E}"/>
    <cellStyle name="Titulo 64 2 3 3" xfId="33920" xr:uid="{F4434B31-10AD-45E7-AB49-D983AADF45FB}"/>
    <cellStyle name="Titulo 64 2 4" xfId="16233" xr:uid="{3A0E01BD-D1D8-4256-964F-D36F6A8261C0}"/>
    <cellStyle name="Titulo 64 2 4 2" xfId="23474" xr:uid="{4D09E9E6-3E7D-4A05-BCA8-8E19840774F0}"/>
    <cellStyle name="Titulo 64 2 4 3" xfId="33205" xr:uid="{979C0DA6-7611-446E-8BC8-78B3A7EEFB89}"/>
    <cellStyle name="Titulo 64 2 5" xfId="17108" xr:uid="{DA083E40-76A5-4B5C-9862-362D176249A0}"/>
    <cellStyle name="Titulo 64 2 5 2" xfId="28077" xr:uid="{2BC195F3-3076-4483-AB53-AB035EC054DE}"/>
    <cellStyle name="Titulo 64 2 5 3" xfId="34077" xr:uid="{F09BB1BB-073E-4BB7-8A16-66F4ABC82C01}"/>
    <cellStyle name="Titulo 64 2 6" xfId="16370" xr:uid="{6F05075D-8059-4251-9907-34BF4D8925BC}"/>
    <cellStyle name="Titulo 64 2 6 2" xfId="21725" xr:uid="{66A67516-9128-4C6F-8AEA-E568096532F2}"/>
    <cellStyle name="Titulo 64 2 6 3" xfId="33342" xr:uid="{C705C943-F3E6-40DA-A7B0-95637B253392}"/>
    <cellStyle name="Titulo 64 2 7" xfId="17239" xr:uid="{92220C16-F5BC-4BB6-BF10-AB39AE83B93D}"/>
    <cellStyle name="Titulo 64 2 7 2" xfId="28208" xr:uid="{709D547A-2522-45EE-8056-F83134A2C41E}"/>
    <cellStyle name="Titulo 64 2 7 3" xfId="34208" xr:uid="{D2F4ABF3-4653-43B8-BB8B-258588188AB7}"/>
    <cellStyle name="Titulo 64 2 8" xfId="17348" xr:uid="{51FC0B29-114A-4DC0-8D12-7C9E98AF6BD0}"/>
    <cellStyle name="Titulo 64 2 8 2" xfId="28317" xr:uid="{AD4415B8-BF8C-46F7-B8CD-556F9A8A25C2}"/>
    <cellStyle name="Titulo 64 2 8 3" xfId="34317" xr:uid="{3535A05A-F186-4F3E-A9D9-43C06C3E705C}"/>
    <cellStyle name="Titulo 64 2 9" xfId="17437" xr:uid="{2571E7D3-F11A-4EE4-9556-1C8F80AFE70B}"/>
    <cellStyle name="Titulo 64 2 9 2" xfId="28406" xr:uid="{EFE184B8-59BC-4AA2-A630-9D61114D0CF1}"/>
    <cellStyle name="Titulo 64 2 9 3" xfId="34406" xr:uid="{00F18BBD-7798-4E4C-BBE0-0CD9EBCD17D7}"/>
    <cellStyle name="Titulo 64 20" xfId="19076" xr:uid="{AF4CC4C5-59B2-4D70-B46C-442C44DFAADB}"/>
    <cellStyle name="Titulo 64 21" xfId="25468" xr:uid="{43914E50-FBDB-4DB1-B02D-BC7D01083F37}"/>
    <cellStyle name="Titulo 64 21 2" xfId="19741" xr:uid="{D224AF62-94A0-4605-A462-A808E9A700BE}"/>
    <cellStyle name="Titulo 64 21 3" xfId="36779" xr:uid="{5D2349B8-CF4D-4192-ACD3-D0B3067DF193}"/>
    <cellStyle name="Titulo 64 22" xfId="24591" xr:uid="{F136DD01-9F56-4032-B048-2CE87CEB00A6}"/>
    <cellStyle name="Titulo 64 22 2" xfId="21900" xr:uid="{6359CD7C-6E74-48CC-972F-2D97F40042CA}"/>
    <cellStyle name="Titulo 64 22 2 2" xfId="36161" xr:uid="{3971767A-A0E9-49C3-AF15-50B487CF860F}"/>
    <cellStyle name="Titulo 64 23" xfId="23336" xr:uid="{2A0EE860-0FC3-42ED-B527-E430F020A791}"/>
    <cellStyle name="Titulo 64 24" xfId="19702" xr:uid="{5AA10DF4-2B2A-4458-A1EE-61023450E493}"/>
    <cellStyle name="Titulo 64 25" xfId="18276" xr:uid="{A367D2D3-4ECE-4A88-956E-64C128AFDA09}"/>
    <cellStyle name="Titulo 64 26" xfId="29899" xr:uid="{A35F9F7E-546E-413E-AB85-BEBC9FC79F42}"/>
    <cellStyle name="Titulo 64 3" xfId="13742" xr:uid="{DCE08B6A-D450-4EED-9989-E5B566549DC8}"/>
    <cellStyle name="Titulo 64 4" xfId="16081" xr:uid="{86EB01EB-81ED-446C-859D-FD0211EC6E68}"/>
    <cellStyle name="Titulo 64 4 2" xfId="21894" xr:uid="{06B43998-1183-4984-9DB1-ED03BC68F69D}"/>
    <cellStyle name="Titulo 64 4 3" xfId="33053" xr:uid="{882C1358-1E8B-4665-9252-2E07678EE096}"/>
    <cellStyle name="Titulo 64 5" xfId="16950" xr:uid="{88BE541E-58DE-44FB-9FF7-90D3904099F8}"/>
    <cellStyle name="Titulo 64 5 2" xfId="27919" xr:uid="{B1599B71-C8F8-48DC-BB0B-E432C2CBEAD6}"/>
    <cellStyle name="Titulo 64 5 3" xfId="33919" xr:uid="{235FE16B-8DB5-4EA2-BF5E-D5BC8D667222}"/>
    <cellStyle name="Titulo 64 6" xfId="16231" xr:uid="{D1E6D203-301C-4E0F-85C6-74ADF0CDF83C}"/>
    <cellStyle name="Titulo 64 6 2" xfId="21919" xr:uid="{BD78588B-D310-4D95-B458-367CAB16CF93}"/>
    <cellStyle name="Titulo 64 6 3" xfId="33203" xr:uid="{A4010A12-6884-4D70-9974-3921A571009B}"/>
    <cellStyle name="Titulo 64 7" xfId="17107" xr:uid="{7D015E6C-C806-4EE4-8C13-08E967EC35A7}"/>
    <cellStyle name="Titulo 64 7 2" xfId="28076" xr:uid="{6DC7D665-8D7E-4EBC-8897-8A57F16494A8}"/>
    <cellStyle name="Titulo 64 7 3" xfId="34076" xr:uid="{57061425-2F1E-40C8-A3D7-F5861EF096E7}"/>
    <cellStyle name="Titulo 64 8" xfId="16368" xr:uid="{1ACB68A9-0712-4086-B06E-CD9973B2962F}"/>
    <cellStyle name="Titulo 64 8 2" xfId="18660" xr:uid="{480E42CD-7E71-4B28-8E5B-EAC983AAF10C}"/>
    <cellStyle name="Titulo 64 8 3" xfId="33340" xr:uid="{2D3CA64A-FA42-4CA3-9F81-FD5D2B5D2449}"/>
    <cellStyle name="Titulo 64 9" xfId="17238" xr:uid="{64B6B85F-33DB-4B51-8C6C-D41922EE165E}"/>
    <cellStyle name="Titulo 64 9 2" xfId="28207" xr:uid="{D00BC504-A2A7-4B29-AD41-DF60DC1F8798}"/>
    <cellStyle name="Titulo 64 9 3" xfId="34207" xr:uid="{E8160081-6717-414A-90B1-977210C6ADE3}"/>
    <cellStyle name="Titulo 65" xfId="8148" xr:uid="{1603172B-38D4-4684-AE32-96BDEC29F916}"/>
    <cellStyle name="Título 65" xfId="6542" xr:uid="{63B8CB6E-9A08-44CD-9162-5162E3AAD28E}"/>
    <cellStyle name="Titulo 65 10" xfId="17349" xr:uid="{8AD0AA30-8E5D-4824-B390-2B6AF43299C8}"/>
    <cellStyle name="Titulo 65 10 2" xfId="28318" xr:uid="{9B97807B-6B1A-4679-8229-72696C7E9B74}"/>
    <cellStyle name="Titulo 65 10 3" xfId="34318" xr:uid="{847C1D98-D10D-4B44-A97A-FE70B9B0FF4C}"/>
    <cellStyle name="Titulo 65 11" xfId="17438" xr:uid="{1D550EBC-31FC-4DBC-A36D-6437CF2D4E00}"/>
    <cellStyle name="Titulo 65 11 2" xfId="28407" xr:uid="{25874DF4-17EA-4CEE-8744-BE0DFCF171F7}"/>
    <cellStyle name="Titulo 65 11 3" xfId="34407" xr:uid="{840E5797-D9C9-4EB6-AE4C-0BCC4792B6DA}"/>
    <cellStyle name="Titulo 65 12" xfId="17523" xr:uid="{D22BAD11-8A65-4406-A666-BC5813D026A3}"/>
    <cellStyle name="Titulo 65 12 2" xfId="28492" xr:uid="{13966A59-A3C2-426E-B4D4-99AD851DD0CC}"/>
    <cellStyle name="Titulo 65 12 3" xfId="34492" xr:uid="{12808807-BCA4-4479-810E-EABAD84F5E1B}"/>
    <cellStyle name="Titulo 65 13" xfId="17584" xr:uid="{6434708A-79E2-4AAA-9C3B-DED67372BC22}"/>
    <cellStyle name="Titulo 65 13 2" xfId="28553" xr:uid="{AAFCAE80-0910-461D-952C-F068BAB0A28F}"/>
    <cellStyle name="Titulo 65 13 3" xfId="34553" xr:uid="{9E168507-590B-47D7-B2FA-1F8D8CB5415A}"/>
    <cellStyle name="Titulo 65 14" xfId="17653" xr:uid="{83A7CBC3-2448-47DD-831E-094FF8B89EF9}"/>
    <cellStyle name="Titulo 65 14 2" xfId="28622" xr:uid="{0649FEAA-378D-4567-A341-82D8737ED853}"/>
    <cellStyle name="Titulo 65 14 3" xfId="34622" xr:uid="{B26AFCA7-AE23-455C-B594-84BF7271B2F7}"/>
    <cellStyle name="Titulo 65 15" xfId="17672" xr:uid="{8B3F0978-8C4F-4C29-9CCE-3ABD55F9FBB8}"/>
    <cellStyle name="Titulo 65 15 2" xfId="28641" xr:uid="{94390C51-84B2-4A8B-8A56-C6754D8AF239}"/>
    <cellStyle name="Titulo 65 15 3" xfId="34641" xr:uid="{1CD167DB-7308-4A2D-91A5-10928D6427B5}"/>
    <cellStyle name="Titulo 65 16" xfId="18172" xr:uid="{18A80889-16EF-410F-9E3F-8632EC556EB9}"/>
    <cellStyle name="Titulo 65 16 2" xfId="29090" xr:uid="{9A92D1E2-F8BB-4CAB-B029-4289FD201C71}"/>
    <cellStyle name="Titulo 65 16 3" xfId="35095" xr:uid="{3248EB08-8F11-4859-8FF4-FDA522618F1C}"/>
    <cellStyle name="Titulo 65 17" xfId="17697" xr:uid="{F738D01C-844F-453E-ACAA-11942BE7109C}"/>
    <cellStyle name="Titulo 65 17 2" xfId="28666" xr:uid="{C980BB78-BB25-4A5E-974A-1BB935035F6E}"/>
    <cellStyle name="Titulo 65 17 3" xfId="34666" xr:uid="{39C670C6-20F4-437E-9503-69C226DA85AA}"/>
    <cellStyle name="Titulo 65 18" xfId="22428" xr:uid="{E8322154-7C80-4931-8A37-4E4D5F60D238}"/>
    <cellStyle name="Titulo 65 19" xfId="23242" xr:uid="{62CCA3EF-9CD8-4E12-8120-8E686568B6A3}"/>
    <cellStyle name="Titulo 65 2" xfId="8491" xr:uid="{823E0416-E5F7-4B12-B716-9B97FE2CB34C}"/>
    <cellStyle name="Título 65 2" xfId="13745" xr:uid="{56746AD9-97D0-4ECE-AFC4-61658A892AF1}"/>
    <cellStyle name="Titulo 65 2 10" xfId="17524" xr:uid="{C8830D18-3A47-4E6E-B167-D58F8F3218C7}"/>
    <cellStyle name="Titulo 65 2 10 2" xfId="28493" xr:uid="{4F4D32AD-4096-4F8F-AB8F-B1040F9C8766}"/>
    <cellStyle name="Titulo 65 2 10 3" xfId="34493" xr:uid="{34ABBAEB-D5BD-4D7B-9980-ED3B4F52B998}"/>
    <cellStyle name="Titulo 65 2 11" xfId="17585" xr:uid="{28B458B7-4D02-4E2B-9C4E-564ED99D91F0}"/>
    <cellStyle name="Titulo 65 2 11 2" xfId="28554" xr:uid="{D791DB9C-9A81-4E43-BFC0-0CC889B3BD14}"/>
    <cellStyle name="Titulo 65 2 11 3" xfId="34554" xr:uid="{36558452-8B75-4FD2-8AE3-FA938E4811CF}"/>
    <cellStyle name="Titulo 65 2 12" xfId="17654" xr:uid="{A65113B8-09DA-4021-A1AA-D4EF7F649F0E}"/>
    <cellStyle name="Titulo 65 2 12 2" xfId="28623" xr:uid="{736C0052-05AF-4DBC-B775-4B9673DD7A19}"/>
    <cellStyle name="Titulo 65 2 12 3" xfId="34623" xr:uid="{0887CB02-E79F-4A16-9213-0F2A079D29D1}"/>
    <cellStyle name="Titulo 65 2 13" xfId="17673" xr:uid="{C905FFBF-C12F-4254-A0EE-C0AF6E35019A}"/>
    <cellStyle name="Titulo 65 2 13 2" xfId="28642" xr:uid="{4E9B34EE-5E56-4C7A-841B-EB89DCABA2FA}"/>
    <cellStyle name="Titulo 65 2 13 3" xfId="34642" xr:uid="{F222ABAE-9A0C-4EF1-BB33-20F80CE6FF6B}"/>
    <cellStyle name="Titulo 65 2 14" xfId="18173" xr:uid="{F0F99BD8-48D2-49A0-9ADB-1536AE0AEBB1}"/>
    <cellStyle name="Titulo 65 2 14 2" xfId="29091" xr:uid="{5EA30DCD-63F3-4A88-8C73-06C9113F6896}"/>
    <cellStyle name="Titulo 65 2 14 3" xfId="35096" xr:uid="{BB5A67F3-F121-4329-95F4-15DF02DE551B}"/>
    <cellStyle name="Titulo 65 2 15" xfId="17696" xr:uid="{88967286-6652-4795-8BEA-3A5927AB1EF1}"/>
    <cellStyle name="Titulo 65 2 15 2" xfId="28665" xr:uid="{0132FCB4-0F94-459E-A583-71D019A56238}"/>
    <cellStyle name="Titulo 65 2 15 3" xfId="34665" xr:uid="{2FDBDA1D-2066-4B23-960F-79D8615D53C6}"/>
    <cellStyle name="Titulo 65 2 16" xfId="26809" xr:uid="{FAF6A884-29CD-4761-A3D9-F5B2ECFD6AC1}"/>
    <cellStyle name="Titulo 65 2 16 2" xfId="37601" xr:uid="{E8BAEECA-18AE-4291-962A-5AF546520269}"/>
    <cellStyle name="Titulo 65 2 2" xfId="16085" xr:uid="{04A0CC6A-103F-4C8A-A559-C9268A212C1C}"/>
    <cellStyle name="Titulo 65 2 2 2" xfId="22576" xr:uid="{2EE06859-C2DA-4118-8ECD-96F3484F6714}"/>
    <cellStyle name="Titulo 65 2 2 3" xfId="33057" xr:uid="{89BE3471-6C55-43E7-B2F4-23E460C0D87F}"/>
    <cellStyle name="Titulo 65 2 3" xfId="16956" xr:uid="{EC4C4C8F-3C66-4C8D-9E85-A8DBCC3BCD55}"/>
    <cellStyle name="Titulo 65 2 3 2" xfId="27925" xr:uid="{97AFE8E8-8FA6-42A1-8C09-E19FF80D1B1C}"/>
    <cellStyle name="Titulo 65 2 3 3" xfId="33925" xr:uid="{1ABAC659-AE96-498D-97EA-4C6738E8A014}"/>
    <cellStyle name="Titulo 65 2 4" xfId="16236" xr:uid="{1CAA6DFB-D933-475A-AA52-20B0DD027C6F}"/>
    <cellStyle name="Titulo 65 2 4 2" xfId="22040" xr:uid="{53E506B9-C37F-4617-9156-0964C01B5612}"/>
    <cellStyle name="Titulo 65 2 4 3" xfId="33208" xr:uid="{DDE75461-1AEB-4B8C-87DE-D986E52C443F}"/>
    <cellStyle name="Titulo 65 2 5" xfId="17112" xr:uid="{FD30DA28-6C43-4E52-84D0-335DAEFD21D1}"/>
    <cellStyle name="Titulo 65 2 5 2" xfId="28081" xr:uid="{E91EF2AC-B3AE-429C-B8A7-DB229B6CE3B9}"/>
    <cellStyle name="Titulo 65 2 5 3" xfId="34081" xr:uid="{D1CBCEAF-DF28-427C-8FCF-7EA3B1D6643C}"/>
    <cellStyle name="Titulo 65 2 6" xfId="16373" xr:uid="{E11C854D-19FA-40B9-8853-DAA846B90AB7}"/>
    <cellStyle name="Titulo 65 2 6 2" xfId="22624" xr:uid="{C042C94F-D5DE-4F78-BB2D-BE7E3DECF535}"/>
    <cellStyle name="Titulo 65 2 6 3" xfId="33345" xr:uid="{D09F444D-2FEE-4C90-A0A1-C944FB631D50}"/>
    <cellStyle name="Titulo 65 2 7" xfId="17242" xr:uid="{8E26E613-75A9-4B0D-A393-552CD01442D3}"/>
    <cellStyle name="Titulo 65 2 7 2" xfId="28211" xr:uid="{552860C9-C0CC-41F7-AC22-8DF72DFEC2FD}"/>
    <cellStyle name="Titulo 65 2 7 3" xfId="34211" xr:uid="{74E59A6B-47B1-4B24-ACA4-C1017728BA3D}"/>
    <cellStyle name="Titulo 65 2 8" xfId="17350" xr:uid="{A06943E2-DF3E-4850-9FDE-6391108B68D8}"/>
    <cellStyle name="Titulo 65 2 8 2" xfId="28319" xr:uid="{18E9F239-D387-46D3-B5CD-51A6116B251F}"/>
    <cellStyle name="Titulo 65 2 8 3" xfId="34319" xr:uid="{F4F2D26A-FFC9-4A06-809E-6B003FEEA9FA}"/>
    <cellStyle name="Titulo 65 2 9" xfId="17440" xr:uid="{DE50CBC7-9BC7-492F-BF35-93622F9C44F5}"/>
    <cellStyle name="Titulo 65 2 9 2" xfId="28409" xr:uid="{44CC7158-F47C-4B29-ACAB-0062317F9393}"/>
    <cellStyle name="Titulo 65 2 9 3" xfId="34409" xr:uid="{027D3391-4482-4DE3-9E97-D268C0E2544F}"/>
    <cellStyle name="Titulo 65 20" xfId="19908" xr:uid="{A1FEDF1F-AA0B-47C1-AD7C-DD55B74523FC}"/>
    <cellStyle name="Titulo 65 21" xfId="25538" xr:uid="{E74544B8-3064-4A89-BF5C-512C63FBDFBC}"/>
    <cellStyle name="Titulo 65 21 2" xfId="18824" xr:uid="{1DF6C288-21CE-4C55-8271-D8B063734069}"/>
    <cellStyle name="Titulo 65 21 3" xfId="36817" xr:uid="{0A4FE845-674B-4DDC-B531-CF7013925EC0}"/>
    <cellStyle name="Titulo 65 22" xfId="23721" xr:uid="{6026E569-66C4-4B4D-AEE2-112693869F9B}"/>
    <cellStyle name="Titulo 65 22 2" xfId="26869" xr:uid="{7616BD5F-E40D-4DB9-906C-43076831B0B7}"/>
    <cellStyle name="Titulo 65 22 2 2" xfId="37657" xr:uid="{F9846CF1-26C9-426E-9EC1-2CC781C5BAA0}"/>
    <cellStyle name="Titulo 65 23" xfId="21744" xr:uid="{D07ED99D-7CD1-49EA-8C17-A7ECE217F401}"/>
    <cellStyle name="Titulo 65 24" xfId="19140" xr:uid="{B39326D8-EE56-429C-92F2-0314C7540F2A}"/>
    <cellStyle name="Titulo 65 25" xfId="27553" xr:uid="{CA65F89E-754D-4B6C-A0E9-93899D5A1034}"/>
    <cellStyle name="Titulo 65 26" xfId="29930" xr:uid="{104218E0-D7DF-4DE7-81ED-6D7966584020}"/>
    <cellStyle name="Titulo 65 3" xfId="13744" xr:uid="{B9E81673-9D5E-4A0B-AE24-B23DA96889FA}"/>
    <cellStyle name="Titulo 65 4" xfId="16084" xr:uid="{94C6C593-CD00-4379-A4C2-B1D933B7C3DE}"/>
    <cellStyle name="Titulo 65 4 2" xfId="18634" xr:uid="{76C5661D-206F-472F-B6D4-20D261375099}"/>
    <cellStyle name="Titulo 65 4 3" xfId="33056" xr:uid="{F25355E2-CF20-42F0-965B-5055FEF7A8E2}"/>
    <cellStyle name="Titulo 65 5" xfId="16954" xr:uid="{59909E28-5BFF-4D10-95B8-065CAEB8BE79}"/>
    <cellStyle name="Titulo 65 5 2" xfId="27923" xr:uid="{E72557C1-5862-41B8-A117-C0B79F8A100B}"/>
    <cellStyle name="Titulo 65 5 3" xfId="33923" xr:uid="{F6D6D080-8A01-49DF-82F9-749B58E8308F}"/>
    <cellStyle name="Titulo 65 6" xfId="16235" xr:uid="{0F548423-DB8E-4F7C-B824-19996BE2F447}"/>
    <cellStyle name="Titulo 65 6 2" xfId="19452" xr:uid="{D57CCDCA-0525-43CB-8CD1-08C321F004EA}"/>
    <cellStyle name="Titulo 65 6 3" xfId="33207" xr:uid="{0CF45371-8F3B-490E-92B3-ABBE5896BE79}"/>
    <cellStyle name="Titulo 65 7" xfId="17111" xr:uid="{5BB93186-B190-4397-81ED-E6C21E7E67B0}"/>
    <cellStyle name="Titulo 65 7 2" xfId="28080" xr:uid="{32C4AEEC-EA94-41BC-AA6C-FDD1DF79EB7F}"/>
    <cellStyle name="Titulo 65 7 3" xfId="34080" xr:uid="{3B4A20DC-589F-4650-BFAC-3A50267FC1C9}"/>
    <cellStyle name="Titulo 65 8" xfId="16372" xr:uid="{617CFDEB-5F57-4BD7-BD08-AEB0F5247A7F}"/>
    <cellStyle name="Titulo 65 8 2" xfId="20540" xr:uid="{77992720-5171-4250-8AF8-DA560EA85479}"/>
    <cellStyle name="Titulo 65 8 3" xfId="33344" xr:uid="{5E42FEF7-7CCF-46B7-9D30-0F1B76C3028E}"/>
    <cellStyle name="Titulo 65 9" xfId="17241" xr:uid="{B38041CC-3DC5-4103-8A56-D4E1A37DF7CB}"/>
    <cellStyle name="Titulo 65 9 2" xfId="28210" xr:uid="{81D6B3DA-5FB2-47CB-B26C-E62CF894E3A4}"/>
    <cellStyle name="Titulo 65 9 3" xfId="34210" xr:uid="{8F90C768-11DB-4E90-BFCA-34B8ADDED750}"/>
    <cellStyle name="Titulo 66" xfId="8026" xr:uid="{CE1D803B-4BF8-43C5-9AA5-EF215E902ADA}"/>
    <cellStyle name="Título 66" xfId="6543" xr:uid="{A27C2E98-8EC7-449F-B2C4-CC4BFF0479FB}"/>
    <cellStyle name="Titulo 66 10" xfId="17351" xr:uid="{BD0ED3DC-915B-48C1-ABE1-22282A40F840}"/>
    <cellStyle name="Titulo 66 10 2" xfId="28320" xr:uid="{AD3D44EB-55D5-4DC8-8450-605888227853}"/>
    <cellStyle name="Titulo 66 10 3" xfId="34320" xr:uid="{D1BCBCBE-487B-41D4-AF92-130A97872668}"/>
    <cellStyle name="Titulo 66 11" xfId="17442" xr:uid="{124D4567-2258-41ED-8830-6620C5639F2B}"/>
    <cellStyle name="Titulo 66 11 2" xfId="28411" xr:uid="{E19E563A-3B2C-4C80-87AC-540271B45B20}"/>
    <cellStyle name="Titulo 66 11 3" xfId="34411" xr:uid="{168A831C-8606-4D1E-AB3A-7FF8DCFD40B7}"/>
    <cellStyle name="Titulo 66 12" xfId="17525" xr:uid="{59FAA724-6D88-4496-BFAA-71D6B78D5E8F}"/>
    <cellStyle name="Titulo 66 12 2" xfId="28494" xr:uid="{7B364AA9-A715-4330-8E9A-723E33FE6730}"/>
    <cellStyle name="Titulo 66 12 3" xfId="34494" xr:uid="{109B3915-4C4A-4A0D-984D-3E02EAC6D832}"/>
    <cellStyle name="Titulo 66 13" xfId="17586" xr:uid="{F1D1F103-A442-4ADD-BED4-CA3CA2F2B246}"/>
    <cellStyle name="Titulo 66 13 2" xfId="28555" xr:uid="{B361EE88-4264-4647-AAA5-ACF3826233C1}"/>
    <cellStyle name="Titulo 66 13 3" xfId="34555" xr:uid="{147D99A9-4FB9-45BA-B6CA-B4035755583C}"/>
    <cellStyle name="Titulo 66 14" xfId="17655" xr:uid="{DCF12742-CEBB-41F1-8AB5-72974018A981}"/>
    <cellStyle name="Titulo 66 14 2" xfId="28624" xr:uid="{F25858B6-69DC-4F52-914E-643AB8B88D09}"/>
    <cellStyle name="Titulo 66 14 3" xfId="34624" xr:uid="{A2B230F6-18C5-49A5-A23D-8FD92C2861F8}"/>
    <cellStyle name="Titulo 66 15" xfId="17674" xr:uid="{A516BC20-A9EC-4749-A3B4-6634D5719F44}"/>
    <cellStyle name="Titulo 66 15 2" xfId="28643" xr:uid="{9921DCC1-E7B4-4277-9DCB-1BC9FF07A3D9}"/>
    <cellStyle name="Titulo 66 15 3" xfId="34643" xr:uid="{37FCCE5E-D1A1-4FED-A14C-077585A00063}"/>
    <cellStyle name="Titulo 66 16" xfId="18174" xr:uid="{BEDD796E-B238-4771-A0B6-63A5AAEBE96B}"/>
    <cellStyle name="Titulo 66 16 2" xfId="29092" xr:uid="{6E07BBE4-980F-4327-998B-2B89B04B8159}"/>
    <cellStyle name="Titulo 66 16 3" xfId="35097" xr:uid="{4737DFAC-C5A6-4F64-B7FB-E68A2B0C1CAE}"/>
    <cellStyle name="Titulo 66 17" xfId="17695" xr:uid="{A4FDEC39-2E81-42B2-A097-DFDCD78FDDF3}"/>
    <cellStyle name="Titulo 66 17 2" xfId="28664" xr:uid="{07433B65-5AD6-4892-9CBA-9A0123D12C46}"/>
    <cellStyle name="Titulo 66 17 3" xfId="34664" xr:uid="{87F15ABB-04CC-49DE-88D0-F48DAF5E6238}"/>
    <cellStyle name="Titulo 66 18" xfId="22430" xr:uid="{9C25B901-97F9-4C68-822A-CC34903BD3D2}"/>
    <cellStyle name="Titulo 66 19" xfId="23243" xr:uid="{76D3DD06-E04E-4A08-925C-0A8E3297BE49}"/>
    <cellStyle name="Titulo 66 2" xfId="8447" xr:uid="{735C3C9A-DEA2-472E-B1ED-EA27BB49A25F}"/>
    <cellStyle name="Título 66 2" xfId="13747" xr:uid="{55924F24-7553-410D-B30E-A35D5812F3D8}"/>
    <cellStyle name="Titulo 66 2 10" xfId="17526" xr:uid="{59EAD8BE-E407-4C06-846E-782F92642A11}"/>
    <cellStyle name="Titulo 66 2 10 2" xfId="28495" xr:uid="{8900195F-5311-4612-99EA-CAD74D379965}"/>
    <cellStyle name="Titulo 66 2 10 3" xfId="34495" xr:uid="{9665599D-784B-44AC-B942-9E00A4B59F37}"/>
    <cellStyle name="Titulo 66 2 11" xfId="17587" xr:uid="{783F23F3-6D97-48B2-A6E4-E3F8F27DA310}"/>
    <cellStyle name="Titulo 66 2 11 2" xfId="28556" xr:uid="{B8E8DAFD-2583-43B8-B74C-6DAE1BAF2981}"/>
    <cellStyle name="Titulo 66 2 11 3" xfId="34556" xr:uid="{49F41797-2004-45C4-B5C3-AA794B120A15}"/>
    <cellStyle name="Titulo 66 2 12" xfId="17656" xr:uid="{C3150FF6-D4C3-40E5-81E7-D64CE67F870A}"/>
    <cellStyle name="Titulo 66 2 12 2" xfId="28625" xr:uid="{7ECB5E4A-1DA5-4E03-B926-746EDA7648B5}"/>
    <cellStyle name="Titulo 66 2 12 3" xfId="34625" xr:uid="{52DB1AEB-C577-45D4-971A-ACF415E53695}"/>
    <cellStyle name="Titulo 66 2 13" xfId="17675" xr:uid="{3E89AEA2-6F4A-4CED-ADC5-A9EE20360F96}"/>
    <cellStyle name="Titulo 66 2 13 2" xfId="28644" xr:uid="{64877CA0-B236-4C8A-96EA-DAE5EEC8707E}"/>
    <cellStyle name="Titulo 66 2 13 3" xfId="34644" xr:uid="{F5EA4234-B5E0-48AA-A44A-A3ABA8AD226D}"/>
    <cellStyle name="Titulo 66 2 14" xfId="18175" xr:uid="{DDE2C1C4-9EEB-4B91-81E5-0F9169D4A97A}"/>
    <cellStyle name="Titulo 66 2 14 2" xfId="29093" xr:uid="{2E901598-871A-4814-AE41-42D48C1DCFDC}"/>
    <cellStyle name="Titulo 66 2 14 3" xfId="35098" xr:uid="{21D777FA-8530-4129-AE46-4304CFE2F4FD}"/>
    <cellStyle name="Titulo 66 2 15" xfId="17694" xr:uid="{CD98BF8F-81E2-4AAD-8966-86C49D47BC6B}"/>
    <cellStyle name="Titulo 66 2 15 2" xfId="28663" xr:uid="{4B33CCBF-E309-49D6-B300-CB8F4546C2A7}"/>
    <cellStyle name="Titulo 66 2 15 3" xfId="34663" xr:uid="{7091DAF0-C386-46B4-AFEB-F1983FD3EED1}"/>
    <cellStyle name="Titulo 66 2 16" xfId="27570" xr:uid="{5DA56384-D101-47A4-A5F7-05315177C88D}"/>
    <cellStyle name="Titulo 66 2 16 2" xfId="38150" xr:uid="{F45BCF8D-7EE2-4285-BC42-307B012B26AA}"/>
    <cellStyle name="Titulo 66 2 2" xfId="16090" xr:uid="{70F1316F-FF77-43D3-AAD8-C6815C6286D4}"/>
    <cellStyle name="Titulo 66 2 2 2" xfId="18635" xr:uid="{F7F950FA-B11B-4773-A96B-53E922F19759}"/>
    <cellStyle name="Titulo 66 2 2 3" xfId="33062" xr:uid="{D5039B38-8132-4245-87FE-4993B7DB40D4}"/>
    <cellStyle name="Titulo 66 2 3" xfId="16960" xr:uid="{B6703C9B-96FF-4020-A39B-6F936A437DA6}"/>
    <cellStyle name="Titulo 66 2 3 2" xfId="27929" xr:uid="{96AF6348-95F3-474B-96F1-859844CFD277}"/>
    <cellStyle name="Titulo 66 2 3 3" xfId="33929" xr:uid="{238C1A69-5549-4039-81B7-4C24EDE59350}"/>
    <cellStyle name="Titulo 66 2 4" xfId="16238" xr:uid="{265EDD44-A4CD-43B0-8E44-258E71DF5D45}"/>
    <cellStyle name="Titulo 66 2 4 2" xfId="18653" xr:uid="{6CFE754D-0379-4093-8567-19A1CBE93D4F}"/>
    <cellStyle name="Titulo 66 2 4 3" xfId="33210" xr:uid="{8FF745A9-865D-4791-B751-F0E37F9490FA}"/>
    <cellStyle name="Titulo 66 2 5" xfId="17116" xr:uid="{17232D2B-763F-4DAA-8464-A99D4D54C946}"/>
    <cellStyle name="Titulo 66 2 5 2" xfId="28085" xr:uid="{676889A2-C44B-458A-91E3-06DEB845196C}"/>
    <cellStyle name="Titulo 66 2 5 3" xfId="34085" xr:uid="{09DF6413-27A3-4F5B-A021-B06E4C5D9C22}"/>
    <cellStyle name="Titulo 66 2 6" xfId="16375" xr:uid="{EAAEF85B-DFAA-4A90-86EE-69925563FAB0}"/>
    <cellStyle name="Titulo 66 2 6 2" xfId="18863" xr:uid="{1DE4F8F0-3A0C-432D-92B8-02C11764590C}"/>
    <cellStyle name="Titulo 66 2 6 3" xfId="33347" xr:uid="{C66FDE87-9D2F-475E-BDF2-7B3792BEB7AC}"/>
    <cellStyle name="Titulo 66 2 7" xfId="17245" xr:uid="{297C1752-A6AF-44E9-A139-CBA28347B642}"/>
    <cellStyle name="Titulo 66 2 7 2" xfId="28214" xr:uid="{9E151377-2542-4932-AFAC-82392B6A9D1E}"/>
    <cellStyle name="Titulo 66 2 7 3" xfId="34214" xr:uid="{B0FA0BE9-41DE-4AC7-BF25-1BAD15A32477}"/>
    <cellStyle name="Titulo 66 2 8" xfId="17352" xr:uid="{F8353E5F-F60F-4F8D-BDF5-080670183BEF}"/>
    <cellStyle name="Titulo 66 2 8 2" xfId="28321" xr:uid="{AFCE759B-24BE-4F29-9D86-5BF4BAF37924}"/>
    <cellStyle name="Titulo 66 2 8 3" xfId="34321" xr:uid="{11444DC5-814D-467D-9F1A-FE30B80643A7}"/>
    <cellStyle name="Titulo 66 2 9" xfId="17443" xr:uid="{F976E706-21E4-454F-ACC0-4E062F226C89}"/>
    <cellStyle name="Titulo 66 2 9 2" xfId="28412" xr:uid="{0CF032B6-F193-4370-8521-17F0C0C4FADA}"/>
    <cellStyle name="Titulo 66 2 9 3" xfId="34412" xr:uid="{DFF11BF7-BFC8-40C3-A4C2-942F13BCDB42}"/>
    <cellStyle name="Titulo 66 20" xfId="22554" xr:uid="{EC9A8001-82B9-4899-9ADD-6585DCF05A35}"/>
    <cellStyle name="Titulo 66 21" xfId="25469" xr:uid="{AC3CF10F-DEF2-484E-8F02-97AC865456F8}"/>
    <cellStyle name="Titulo 66 21 2" xfId="21801" xr:uid="{DCCAB63D-B4BC-43E7-902E-3E7BE549F992}"/>
    <cellStyle name="Titulo 66 21 3" xfId="36780" xr:uid="{66397BDC-2385-443D-9111-3F59479878EA}"/>
    <cellStyle name="Titulo 66 22" xfId="27390" xr:uid="{7D5F7F3F-3DA4-4D20-A465-B7996F58523F}"/>
    <cellStyle name="Titulo 66 22 2" xfId="29747" xr:uid="{85569AE0-0CB3-4EAD-9C30-8DCF80D19ABA}"/>
    <cellStyle name="Titulo 66 22 2 2" xfId="38402" xr:uid="{4EF73FC7-CB0E-4697-8FA2-DAC0DEC5ED1F}"/>
    <cellStyle name="Titulo 66 23" xfId="23337" xr:uid="{E658A5E8-8DF8-4F1B-814D-6DD9588E8EDD}"/>
    <cellStyle name="Titulo 66 24" xfId="18754" xr:uid="{79DBE68C-2E05-4362-9D7D-730FA75E0DD0}"/>
    <cellStyle name="Titulo 66 25" xfId="26051" xr:uid="{189A0C22-9B46-4219-AA7B-D679C2DEAC08}"/>
    <cellStyle name="Titulo 66 26" xfId="29900" xr:uid="{C690B48E-E0A6-4FA3-B055-7C20241F91FC}"/>
    <cellStyle name="Titulo 66 3" xfId="13746" xr:uid="{3D1945D5-81DF-439E-8B66-75CBC3B35E5B}"/>
    <cellStyle name="Titulo 66 4" xfId="16088" xr:uid="{E64EDFD2-702E-45EB-8429-C5C310870098}"/>
    <cellStyle name="Titulo 66 4 2" xfId="22575" xr:uid="{53ADBE6D-A441-4D8D-84CF-28F35945F4C7}"/>
    <cellStyle name="Titulo 66 4 3" xfId="33060" xr:uid="{66C5C23F-6AD4-4B40-9DCD-4EE82DBDC986}"/>
    <cellStyle name="Titulo 66 5" xfId="16958" xr:uid="{9FCABAC9-8CD0-419E-AF8C-C7E0D081A0EA}"/>
    <cellStyle name="Titulo 66 5 2" xfId="27927" xr:uid="{F417D20B-BC5E-4C87-B060-6477B5D415C0}"/>
    <cellStyle name="Titulo 66 5 3" xfId="33927" xr:uid="{CD95B386-8DD4-4F37-AB2D-1E2FD8D6EE60}"/>
    <cellStyle name="Titulo 66 6" xfId="16237" xr:uid="{41A2CCFF-1695-4B2A-9836-5EFC98D36D2C}"/>
    <cellStyle name="Titulo 66 6 2" xfId="18367" xr:uid="{823D049A-CB4D-467B-BD8F-FFB67DA628F7}"/>
    <cellStyle name="Titulo 66 6 3" xfId="33209" xr:uid="{900F586F-DE70-45D6-A9C0-8E66CDB810A2}"/>
    <cellStyle name="Titulo 66 7" xfId="17114" xr:uid="{EC4AE464-EBC8-4348-AE24-588BFBC3C702}"/>
    <cellStyle name="Titulo 66 7 2" xfId="28083" xr:uid="{A7D75F2F-7D2D-4B03-A57D-A4419CDFF9D1}"/>
    <cellStyle name="Titulo 66 7 3" xfId="34083" xr:uid="{0368845F-51FC-4D22-BC0C-A8CD29AC252B}"/>
    <cellStyle name="Titulo 66 8" xfId="16374" xr:uid="{467F2423-B7EF-46FB-A7B4-C78CFF852B6D}"/>
    <cellStyle name="Titulo 66 8 2" xfId="22623" xr:uid="{4D086517-D2B2-4706-894B-D1C6343E1649}"/>
    <cellStyle name="Titulo 66 8 3" xfId="33346" xr:uid="{72EB0830-642E-4820-A798-28C0FD0DB291}"/>
    <cellStyle name="Titulo 66 9" xfId="17243" xr:uid="{E13C7903-D7B0-4593-A18C-8C1517D02113}"/>
    <cellStyle name="Titulo 66 9 2" xfId="28212" xr:uid="{393FE040-D7EC-41F9-A7AA-4A44151FB729}"/>
    <cellStyle name="Titulo 66 9 3" xfId="34212" xr:uid="{566E4804-6B64-4ED4-8391-C7E502889177}"/>
    <cellStyle name="Titulo 67" xfId="8380" xr:uid="{5FB6BE85-316C-4737-A50D-94FF93A84149}"/>
    <cellStyle name="Título 67" xfId="6544" xr:uid="{776C3D3F-ED36-4652-BF42-7972DEBC5D26}"/>
    <cellStyle name="Titulo 67 10" xfId="17353" xr:uid="{5FAA9492-216E-4CE9-B7E3-CE8916A245B8}"/>
    <cellStyle name="Titulo 67 10 2" xfId="28322" xr:uid="{D24F5C93-92B4-4975-BB34-4AD356251B7C}"/>
    <cellStyle name="Titulo 67 10 3" xfId="34322" xr:uid="{D54A4F77-2920-4B14-998C-73F01E0772A0}"/>
    <cellStyle name="Titulo 67 11" xfId="17445" xr:uid="{F8EC82EE-DD52-46DC-B206-0BBBD2D34AD0}"/>
    <cellStyle name="Titulo 67 11 2" xfId="28414" xr:uid="{99460804-DB22-4166-8FD8-46B543D1688E}"/>
    <cellStyle name="Titulo 67 11 3" xfId="34414" xr:uid="{BBBC412C-D9D9-4BD1-A1BA-0CB282222EA9}"/>
    <cellStyle name="Titulo 67 12" xfId="17528" xr:uid="{F5C18060-7911-42FE-9E25-27D6437E47E0}"/>
    <cellStyle name="Titulo 67 12 2" xfId="28497" xr:uid="{26DDEDCF-AD1E-491E-80EC-BF2ED27B0F23}"/>
    <cellStyle name="Titulo 67 12 3" xfId="34497" xr:uid="{86E0CDBF-C1D7-4141-86F5-A0971367036C}"/>
    <cellStyle name="Titulo 67 13" xfId="17589" xr:uid="{8652E12A-30B4-42C4-BABC-F0E6AFC049BB}"/>
    <cellStyle name="Titulo 67 13 2" xfId="28558" xr:uid="{743024F7-A611-44DD-A41B-156FDC900841}"/>
    <cellStyle name="Titulo 67 13 3" xfId="34558" xr:uid="{D673FFA2-2C92-497A-AC11-3D390F236FC1}"/>
    <cellStyle name="Titulo 67 14" xfId="17657" xr:uid="{3ED21BDD-2499-427D-979E-6316BD8461C8}"/>
    <cellStyle name="Titulo 67 14 2" xfId="28626" xr:uid="{5E4AA124-CE5D-411F-81C2-51E628BDAE36}"/>
    <cellStyle name="Titulo 67 14 3" xfId="34626" xr:uid="{226886FB-099C-4233-8E63-2118F90AD96A}"/>
    <cellStyle name="Titulo 67 15" xfId="17676" xr:uid="{77C7943A-637F-432A-90C7-46768D0086BB}"/>
    <cellStyle name="Titulo 67 15 2" xfId="28645" xr:uid="{BCAD458A-4548-4B8F-93A6-D07595EE2CD4}"/>
    <cellStyle name="Titulo 67 15 3" xfId="34645" xr:uid="{6BB36135-97C0-42CF-A3A6-B2BB31E897D9}"/>
    <cellStyle name="Titulo 67 16" xfId="18176" xr:uid="{1E33F4A3-BCCE-43E0-ACEC-651D32760574}"/>
    <cellStyle name="Titulo 67 16 2" xfId="29094" xr:uid="{8AB03D95-B3DD-4217-8069-E5269F420983}"/>
    <cellStyle name="Titulo 67 16 3" xfId="35099" xr:uid="{83E9FB60-FC34-45C8-8508-A50C6F034B37}"/>
    <cellStyle name="Titulo 67 17" xfId="17693" xr:uid="{6505B927-20F1-470A-860D-10F714E5707B}"/>
    <cellStyle name="Titulo 67 17 2" xfId="28662" xr:uid="{C1FE1494-F639-498C-BD5F-9F8623DAA149}"/>
    <cellStyle name="Titulo 67 17 3" xfId="34662" xr:uid="{BD816C67-2956-4D2A-8C7F-D0AC4CBAD869}"/>
    <cellStyle name="Titulo 67 18" xfId="22432" xr:uid="{D1A43FFE-6D31-4C84-A37F-1C7BD2D7790E}"/>
    <cellStyle name="Titulo 67 19" xfId="23244" xr:uid="{FFE6C75B-3FF0-46F4-BE43-4204C0B59B0C}"/>
    <cellStyle name="Titulo 67 2" xfId="9486" xr:uid="{2970F8A4-1CC7-4D7F-B1D4-FC91648B1C2C}"/>
    <cellStyle name="Título 67 2" xfId="13749" xr:uid="{255747A9-6F6E-43F1-96C2-33618DED020E}"/>
    <cellStyle name="Titulo 67 2 10" xfId="17530" xr:uid="{2F006183-669A-4004-9F8B-204C8EF11E25}"/>
    <cellStyle name="Titulo 67 2 10 2" xfId="28499" xr:uid="{5F3B95D0-5A54-4837-BF3A-6B9E9BBEF559}"/>
    <cellStyle name="Titulo 67 2 10 3" xfId="34499" xr:uid="{33316561-E35E-4278-9D11-1189D6CBC8B0}"/>
    <cellStyle name="Titulo 67 2 11" xfId="17591" xr:uid="{54D48499-318A-40C0-BA6E-2A60DBE9145B}"/>
    <cellStyle name="Titulo 67 2 11 2" xfId="28560" xr:uid="{5F88008A-A993-4518-B84C-A458D963C5B4}"/>
    <cellStyle name="Titulo 67 2 11 3" xfId="34560" xr:uid="{CE073474-F2F2-4E8C-B925-7341A095E50B}"/>
    <cellStyle name="Titulo 67 2 12" xfId="17658" xr:uid="{4B68B728-4ED6-4DD9-8975-C5422587ACAB}"/>
    <cellStyle name="Titulo 67 2 12 2" xfId="28627" xr:uid="{866786E5-1BE4-43A3-9CF9-87D066601337}"/>
    <cellStyle name="Titulo 67 2 12 3" xfId="34627" xr:uid="{FDC23DCD-3903-4DD1-92D1-4E371FD8C113}"/>
    <cellStyle name="Titulo 67 2 13" xfId="17677" xr:uid="{E9AA2646-C1AB-493B-8A44-2ADFA3897EFE}"/>
    <cellStyle name="Titulo 67 2 13 2" xfId="28646" xr:uid="{35E221FA-170C-41A0-9913-B524FCCD18F6}"/>
    <cellStyle name="Titulo 67 2 13 3" xfId="34646" xr:uid="{1BB1E979-D551-42EE-B9FA-5DC2BB769639}"/>
    <cellStyle name="Titulo 67 2 14" xfId="18177" xr:uid="{24858D0C-0C6E-4CB8-B604-0B19266EE443}"/>
    <cellStyle name="Titulo 67 2 14 2" xfId="29095" xr:uid="{9198950F-E9E3-424E-A445-248E9A10AA9D}"/>
    <cellStyle name="Titulo 67 2 14 3" xfId="35100" xr:uid="{69E8FBE5-8C22-44AE-B963-DD4E97A99AEB}"/>
    <cellStyle name="Titulo 67 2 15" xfId="17692" xr:uid="{E53CF5C4-6B8E-4F25-A672-2307C2C88C83}"/>
    <cellStyle name="Titulo 67 2 15 2" xfId="28661" xr:uid="{BF1A8C0E-2845-48CA-9625-440D8E8B3FD1}"/>
    <cellStyle name="Titulo 67 2 15 3" xfId="34661" xr:uid="{6BA3B511-8EB3-4360-874D-F0F5AA8A1F2D}"/>
    <cellStyle name="Titulo 67 2 16" xfId="27084" xr:uid="{49A38776-018E-47C6-A83A-679F8DEF5011}"/>
    <cellStyle name="Titulo 67 2 16 2" xfId="37840" xr:uid="{E3376266-B92D-4552-A93F-814F4A44A075}"/>
    <cellStyle name="Titulo 67 2 2" xfId="16095" xr:uid="{AFA878B3-DB4E-4853-9B60-7593EA33A2E8}"/>
    <cellStyle name="Titulo 67 2 2 2" xfId="18715" xr:uid="{FC34F48C-8F3F-464E-8C4D-D5950E58596D}"/>
    <cellStyle name="Titulo 67 2 2 3" xfId="33067" xr:uid="{44BE89CA-8099-4D1E-BD57-B2863363D61D}"/>
    <cellStyle name="Titulo 67 2 3" xfId="16965" xr:uid="{65232F96-B52D-4610-8233-465D1E8C7659}"/>
    <cellStyle name="Titulo 67 2 3 2" xfId="27934" xr:uid="{5F550EA0-F26F-4703-9081-23C86B842C29}"/>
    <cellStyle name="Titulo 67 2 3 3" xfId="33934" xr:uid="{326D234E-7681-457D-9B64-E923DE1009F1}"/>
    <cellStyle name="Titulo 67 2 4" xfId="16242" xr:uid="{B91BAE79-4BC4-4026-AEAA-B7928B88E361}"/>
    <cellStyle name="Titulo 67 2 4 2" xfId="18247" xr:uid="{0DD46903-9CBC-4C42-B9EB-F898D07CB1A2}"/>
    <cellStyle name="Titulo 67 2 4 3" xfId="33214" xr:uid="{52497D61-03C7-412C-AE87-FC3D9510CCC9}"/>
    <cellStyle name="Titulo 67 2 5" xfId="17120" xr:uid="{FF55D4FD-7B94-49F6-91AA-546C7DC88BF1}"/>
    <cellStyle name="Titulo 67 2 5 2" xfId="28089" xr:uid="{DE35F15D-856C-4D99-9D67-965D65AD0BB9}"/>
    <cellStyle name="Titulo 67 2 5 3" xfId="34089" xr:uid="{B46F755F-D358-4E73-A030-5A9EE9047C08}"/>
    <cellStyle name="Titulo 67 2 6" xfId="16379" xr:uid="{B13FFCF6-8F37-40EE-BB89-9F271D4AEE93}"/>
    <cellStyle name="Titulo 67 2 6 2" xfId="18934" xr:uid="{ECEFB0BD-73A5-4F24-ABFA-774DDC341EFB}"/>
    <cellStyle name="Titulo 67 2 6 3" xfId="33351" xr:uid="{8B2B98A8-0530-4AF4-A14B-8B75AB14AB8B}"/>
    <cellStyle name="Titulo 67 2 7" xfId="17249" xr:uid="{6F13AEFB-EDE1-4842-B32E-D543D794ADAB}"/>
    <cellStyle name="Titulo 67 2 7 2" xfId="28218" xr:uid="{FB5DB127-370F-42EB-8C10-08A56324A8EB}"/>
    <cellStyle name="Titulo 67 2 7 3" xfId="34218" xr:uid="{65167E9A-13E7-4D36-8C6D-9FBD3DC113EB}"/>
    <cellStyle name="Titulo 67 2 8" xfId="17354" xr:uid="{F9A6D449-EEC6-4B31-B276-BACF2C4D8ADB}"/>
    <cellStyle name="Titulo 67 2 8 2" xfId="28323" xr:uid="{0FA62241-1522-4F63-A8AE-CAA2657F445B}"/>
    <cellStyle name="Titulo 67 2 8 3" xfId="34323" xr:uid="{20870852-DD22-4C2A-BDFE-CC3578C8B4E8}"/>
    <cellStyle name="Titulo 67 2 9" xfId="17446" xr:uid="{5ECD04DA-3EDC-400C-ADE2-37F257D4AA93}"/>
    <cellStyle name="Titulo 67 2 9 2" xfId="28415" xr:uid="{51A0385B-9462-45BD-BE31-44DCB355FA6C}"/>
    <cellStyle name="Titulo 67 2 9 3" xfId="34415" xr:uid="{E9CFC04B-1DF7-41BD-9782-FE644D2D95D2}"/>
    <cellStyle name="Titulo 67 20" xfId="22556" xr:uid="{D7F2E215-D5B0-400E-A437-EE677B3F52A6}"/>
    <cellStyle name="Titulo 67 21" xfId="25676" xr:uid="{3154DD7D-549D-43DE-8408-B59AA5CE8550}"/>
    <cellStyle name="Titulo 67 21 2" xfId="18427" xr:uid="{1A2FEBF8-07D1-420F-A6E2-9EEDC1D83AC9}"/>
    <cellStyle name="Titulo 67 21 3" xfId="36916" xr:uid="{B1141A86-4958-465D-BBBA-55F0081F1778}"/>
    <cellStyle name="Titulo 67 22" xfId="25630" xr:uid="{5A77E469-A84C-4890-983E-54D4ED66ADEF}"/>
    <cellStyle name="Titulo 67 22 2" xfId="27503" xr:uid="{DC331D5C-E7F3-43DB-B79D-EC978F6B64CD}"/>
    <cellStyle name="Titulo 67 22 2 2" xfId="38106" xr:uid="{09CC50C5-AD1D-443A-9158-3DD33FF45222}"/>
    <cellStyle name="Titulo 67 23" xfId="21743" xr:uid="{C4826C2F-18D4-46A6-BE25-16C87EC699F6}"/>
    <cellStyle name="Titulo 67 24" xfId="18416" xr:uid="{8299A5C3-674F-4E0A-A51F-1B09B4EF8ED5}"/>
    <cellStyle name="Titulo 67 25" xfId="18504" xr:uid="{69C8906B-E430-4B41-82C4-2183D717993F}"/>
    <cellStyle name="Titulo 67 26" xfId="30072" xr:uid="{4CA477CE-0943-4ECF-A868-768FD2651F77}"/>
    <cellStyle name="Titulo 67 3" xfId="13748" xr:uid="{B59BD077-E10F-4F1D-8A43-55F744798713}"/>
    <cellStyle name="Titulo 67 4" xfId="16093" xr:uid="{A2AB7046-5DE1-4C03-A779-7D006589D03D}"/>
    <cellStyle name="Titulo 67 4 2" xfId="20005" xr:uid="{6BEDD956-0E63-4D04-867F-AC38EC376431}"/>
    <cellStyle name="Titulo 67 4 3" xfId="33065" xr:uid="{AC68C2D0-5B77-44D5-9C67-1511AB3DE206}"/>
    <cellStyle name="Titulo 67 5" xfId="16963" xr:uid="{90E38154-5BAE-433B-BE75-54F2356E8F40}"/>
    <cellStyle name="Titulo 67 5 2" xfId="27932" xr:uid="{A0C6C276-FFBA-4658-AB94-507560B8A5BD}"/>
    <cellStyle name="Titulo 67 5 3" xfId="33932" xr:uid="{B58E44AB-9D18-46D4-9938-8A7E1558AB6A}"/>
    <cellStyle name="Titulo 67 6" xfId="16240" xr:uid="{661CEAA3-025C-46F2-ADD4-9F058F6D5160}"/>
    <cellStyle name="Titulo 67 6 2" xfId="19100" xr:uid="{6796A7AF-B2EA-4F40-9DE7-D96747FFCFDA}"/>
    <cellStyle name="Titulo 67 6 3" xfId="33212" xr:uid="{C9FC365F-0ABB-4517-8214-BFE961EEA0BE}"/>
    <cellStyle name="Titulo 67 7" xfId="17118" xr:uid="{CE41277B-E741-4253-AC7F-AFD8B9BD2A02}"/>
    <cellStyle name="Titulo 67 7 2" xfId="28087" xr:uid="{F242185C-7570-4104-94E5-FFD23EDB0A64}"/>
    <cellStyle name="Titulo 67 7 3" xfId="34087" xr:uid="{14097980-CD91-42FB-9086-177F2EE0E344}"/>
    <cellStyle name="Titulo 67 8" xfId="16377" xr:uid="{9474B999-713F-4FF7-A551-8359790007CC}"/>
    <cellStyle name="Titulo 67 8 2" xfId="22625" xr:uid="{AD730FC2-231A-447F-A9CB-BF66E07792B4}"/>
    <cellStyle name="Titulo 67 8 3" xfId="33349" xr:uid="{C7A9FE21-DA73-46ED-84F8-0287191189CA}"/>
    <cellStyle name="Titulo 67 9" xfId="17247" xr:uid="{179F76CB-CB19-4A47-AEAE-A64F83101701}"/>
    <cellStyle name="Titulo 67 9 2" xfId="28216" xr:uid="{2C7CF2B2-4B75-4031-81EB-6BF052BC2218}"/>
    <cellStyle name="Titulo 67 9 3" xfId="34216" xr:uid="{65C9448E-9423-4A90-BCE1-B98647774F78}"/>
    <cellStyle name="Titulo 68" xfId="8766" xr:uid="{41DAE8CA-47B7-4B7F-8D4C-3EA10925CAD2}"/>
    <cellStyle name="Título 68" xfId="6545" xr:uid="{B0140D0B-D4BA-43D5-8E58-01EF2019F03D}"/>
    <cellStyle name="Titulo 68 10" xfId="17531" xr:uid="{60DB2485-B21D-49BE-B24D-86C1F1A23AEE}"/>
    <cellStyle name="Titulo 68 10 2" xfId="28500" xr:uid="{A2A2C269-9D2C-4817-8962-E36668D7E3B3}"/>
    <cellStyle name="Titulo 68 10 3" xfId="34500" xr:uid="{13E86EA2-3ACE-476D-BFE3-B366A3932AC2}"/>
    <cellStyle name="Titulo 68 11" xfId="17592" xr:uid="{D8FD0270-CBDE-4358-B2EA-32042813AAC1}"/>
    <cellStyle name="Titulo 68 11 2" xfId="28561" xr:uid="{EB3CA28B-B139-4F94-BEF7-F771CE04626F}"/>
    <cellStyle name="Titulo 68 11 3" xfId="34561" xr:uid="{6198AEF5-D1BB-4BFD-8F34-41C59C44A38A}"/>
    <cellStyle name="Titulo 68 12" xfId="17659" xr:uid="{80EF3C9E-EBD1-44F8-B94D-A4FCED9509A1}"/>
    <cellStyle name="Titulo 68 12 2" xfId="28628" xr:uid="{908E81DA-E36C-4217-9E93-FC665576E953}"/>
    <cellStyle name="Titulo 68 12 3" xfId="34628" xr:uid="{E7CEF46D-AB06-4AB9-9EB6-58824A1C4E82}"/>
    <cellStyle name="Titulo 68 13" xfId="17678" xr:uid="{54295944-8223-44D8-8ED2-A98AFF04572C}"/>
    <cellStyle name="Titulo 68 13 2" xfId="28647" xr:uid="{CA578B13-1191-4FFA-A354-539A7B8D9851}"/>
    <cellStyle name="Titulo 68 13 3" xfId="34647" xr:uid="{53F49B11-7045-45C5-AE3B-BA3EEC2F8A95}"/>
    <cellStyle name="Titulo 68 14" xfId="18178" xr:uid="{C7420118-A46A-4F89-9630-91E86B373BEB}"/>
    <cellStyle name="Titulo 68 14 2" xfId="29096" xr:uid="{F031B164-0FD1-4E00-A031-87401FB5FF8A}"/>
    <cellStyle name="Titulo 68 14 3" xfId="35101" xr:uid="{7B239D6D-9992-4C9C-A689-D3D4647431A6}"/>
    <cellStyle name="Titulo 68 15" xfId="17691" xr:uid="{6871EAD0-7014-4185-A06C-825411E290BF}"/>
    <cellStyle name="Titulo 68 15 2" xfId="28660" xr:uid="{C08B24FE-288B-43F7-8807-CA1A6C13F439}"/>
    <cellStyle name="Titulo 68 15 3" xfId="34660" xr:uid="{4063010D-98C8-43D9-83D7-6D14C1D147E6}"/>
    <cellStyle name="Titulo 68 16" xfId="22117" xr:uid="{3C5E1B93-A9B6-47C3-913B-09B1E0C3AF7F}"/>
    <cellStyle name="Titulo 68 17" xfId="22974" xr:uid="{6BEE658C-4116-414D-9DDA-016E3D6A6440}"/>
    <cellStyle name="Titulo 68 18" xfId="22342" xr:uid="{B33E574A-C0C4-4422-AB3E-52A3BEA9E163}"/>
    <cellStyle name="Titulo 68 19" xfId="25818" xr:uid="{67FD2AE3-CA52-4B39-818D-452CABE42C34}"/>
    <cellStyle name="Titulo 68 19 2" xfId="19544" xr:uid="{1C93FA30-7070-4024-AF6E-5DB10291584F}"/>
    <cellStyle name="Titulo 68 19 3" xfId="37000" xr:uid="{2E665947-A718-4E6E-A8F3-63F3606D366C}"/>
    <cellStyle name="Titulo 68 2" xfId="16097" xr:uid="{D07FCD62-91D8-4F67-A7A4-E84D6F667F8D}"/>
    <cellStyle name="Título 68 2" xfId="13750" xr:uid="{EBF009C2-A0CB-4D44-9246-ADC46961D99B}"/>
    <cellStyle name="Titulo 68 2 2" xfId="19088" xr:uid="{0437DB09-0A73-45F0-8AFB-9E8EF2EE7315}"/>
    <cellStyle name="Titulo 68 2 3" xfId="29549" xr:uid="{BC2632BF-F908-433E-ADE9-ED99367D9579}"/>
    <cellStyle name="Titulo 68 2 4" xfId="33069" xr:uid="{D2BE24C6-BAD7-4C17-9531-BC2EA1D141E0}"/>
    <cellStyle name="Titulo 68 20" xfId="24041" xr:uid="{38864464-3D77-452B-B302-AA0A2A42587D}"/>
    <cellStyle name="Titulo 68 20 2" xfId="22113" xr:uid="{5F2E698B-4915-4387-BBF6-E168995FC4EA}"/>
    <cellStyle name="Titulo 68 20 2 2" xfId="36264" xr:uid="{59EADFD1-7F59-4262-B4D4-F2450B7BD6C4}"/>
    <cellStyle name="Titulo 68 21" xfId="19302" xr:uid="{685CBC68-0BD2-47C4-A650-A8C97F3494AC}"/>
    <cellStyle name="Titulo 68 22" xfId="19612" xr:uid="{55AD1C48-7F37-444F-AC4A-4E093F5611B3}"/>
    <cellStyle name="Titulo 68 23" xfId="26732" xr:uid="{EA4B9382-2642-44EE-9B09-D52EEA4E54E1}"/>
    <cellStyle name="Titulo 68 24" xfId="30342" xr:uid="{05084D66-CAA8-4799-AC44-985B716E8071}"/>
    <cellStyle name="Titulo 68 3" xfId="16967" xr:uid="{2615533A-AB9E-4D2F-A3F6-06FBB7307A5E}"/>
    <cellStyle name="Titulo 68 3 2" xfId="27936" xr:uid="{E48A0C30-2F8C-4E76-9813-C92E91C7A81A}"/>
    <cellStyle name="Titulo 68 3 3" xfId="33936" xr:uid="{9217948F-D918-4F60-9786-236FACFAFC3D}"/>
    <cellStyle name="Titulo 68 4" xfId="16244" xr:uid="{2B97015D-7FAA-4A2C-A923-51223EB17108}"/>
    <cellStyle name="Titulo 68 4 2" xfId="19931" xr:uid="{25A3B389-CB82-47DF-ACA3-3E6C63437744}"/>
    <cellStyle name="Titulo 68 4 3" xfId="33216" xr:uid="{F71048F8-665E-4C3A-ADF2-6584F0E30348}"/>
    <cellStyle name="Titulo 68 5" xfId="17123" xr:uid="{485FF405-BB8E-416C-A09C-474B0D3C4D9F}"/>
    <cellStyle name="Titulo 68 5 2" xfId="28092" xr:uid="{FBF09802-82DA-4B52-BB1F-D883C09341AA}"/>
    <cellStyle name="Titulo 68 5 3" xfId="34092" xr:uid="{F3C8684D-32F7-456F-98CE-9D1147754BE9}"/>
    <cellStyle name="Titulo 68 6" xfId="16380" xr:uid="{C5565783-C301-45B3-8713-6456B361F780}"/>
    <cellStyle name="Titulo 68 6 2" xfId="21724" xr:uid="{199AC433-D46E-4B90-8E1E-65205F68C753}"/>
    <cellStyle name="Titulo 68 6 3" xfId="33352" xr:uid="{29E417DE-47B9-402E-85D0-0253F25B283A}"/>
    <cellStyle name="Titulo 68 7" xfId="17251" xr:uid="{56CF04F3-8DA3-40F9-9290-2007D919538A}"/>
    <cellStyle name="Titulo 68 7 2" xfId="28220" xr:uid="{009F1A4B-DB7E-4BD6-93AC-8134C8D38392}"/>
    <cellStyle name="Titulo 68 7 3" xfId="34220" xr:uid="{E7337625-CFA0-44B2-B243-B3BF2BFB03C0}"/>
    <cellStyle name="Titulo 68 8" xfId="17355" xr:uid="{A8539536-BDCF-4BBC-9133-81E9ECD833EC}"/>
    <cellStyle name="Titulo 68 8 2" xfId="28324" xr:uid="{7A3A7179-E553-4A67-BB20-3B2C35A7C53A}"/>
    <cellStyle name="Titulo 68 8 3" xfId="34324" xr:uid="{B98F95E0-AAEE-41D1-8BAE-0C93D8D29864}"/>
    <cellStyle name="Titulo 68 9" xfId="17448" xr:uid="{F8A2C9D9-7AE4-45F4-972B-112043A0DCF9}"/>
    <cellStyle name="Titulo 68 9 2" xfId="28417" xr:uid="{5FA26922-2608-48CC-B39D-9815417C49A3}"/>
    <cellStyle name="Titulo 68 9 3" xfId="34417" xr:uid="{CC1CD63D-E8BC-4B4F-BC1B-FAA83083838D}"/>
    <cellStyle name="Titulo 69" xfId="13168" xr:uid="{C94A691F-7BF7-40A8-83F2-4C57410BC0AD}"/>
    <cellStyle name="Título 69" xfId="6546" xr:uid="{E402B4BE-307F-4756-9C19-DAB3355336D0}"/>
    <cellStyle name="Título 69 2" xfId="13751" xr:uid="{5F03E639-C749-4C48-B249-ABDA9702FCF3}"/>
    <cellStyle name="Titulo 7" xfId="8149" xr:uid="{91787886-8902-418A-BBD8-A37EB39C4042}"/>
    <cellStyle name="Título 7" xfId="1158" xr:uid="{3FAF9FE0-E21D-4804-8E5F-5F88BA6D408E}"/>
    <cellStyle name="Titulo 7 10" xfId="17356" xr:uid="{1EDDDB92-70EC-4288-8AFE-47E32FD3C978}"/>
    <cellStyle name="Título 7 10" xfId="4064" xr:uid="{D4DE503A-8D6E-4238-B1AE-325585460FFF}"/>
    <cellStyle name="Titulo 7 10 2" xfId="28325" xr:uid="{CC343984-BAF0-4DED-AB46-BE475A25E3D0}"/>
    <cellStyle name="Título 7 10 2" xfId="6548" xr:uid="{8C395ABA-D52B-4331-AF54-AACEBF2D6273}"/>
    <cellStyle name="Título 7 10 2 2" xfId="13755" xr:uid="{93D07FCC-C7FB-413E-A446-E280C1760391}"/>
    <cellStyle name="Titulo 7 10 3" xfId="29697" xr:uid="{4986C2DA-5BFE-456C-9CA5-29884F54314F}"/>
    <cellStyle name="Título 7 10 3" xfId="13754" xr:uid="{C9B42020-73E1-448D-A481-6D207CF4662C}"/>
    <cellStyle name="Titulo 7 10 4" xfId="34325" xr:uid="{4EE2351E-C556-42B0-90E5-2442F9F65444}"/>
    <cellStyle name="Titulo 7 11" xfId="17451" xr:uid="{F675BE82-CF53-4809-A967-244791208392}"/>
    <cellStyle name="Título 7 11" xfId="6547" xr:uid="{AFA96E73-D9D4-417E-9CDD-7B9595FA91D1}"/>
    <cellStyle name="Titulo 7 11 2" xfId="28420" xr:uid="{F68B674A-8A4A-4973-B5A7-30A0F88DF896}"/>
    <cellStyle name="Título 7 11 2" xfId="13756" xr:uid="{C835437D-2717-431B-8CF4-AF32F519E7AA}"/>
    <cellStyle name="Titulo 7 11 3" xfId="29699" xr:uid="{2F81A2E4-0B65-407E-8AE8-318F9387F764}"/>
    <cellStyle name="Titulo 7 11 4" xfId="34420" xr:uid="{5DE07C0B-3DAB-4EA4-AE1E-37F16896236A}"/>
    <cellStyle name="Titulo 7 12" xfId="17534" xr:uid="{7DEE999A-8768-456F-8808-5F33789C9FBB}"/>
    <cellStyle name="Título 7 12" xfId="13753" xr:uid="{4ADD9D69-5E61-4473-AA0A-68FFD3559217}"/>
    <cellStyle name="Titulo 7 12 2" xfId="28503" xr:uid="{2AA33CFB-0920-45DA-9D19-98725598D3DE}"/>
    <cellStyle name="Titulo 7 12 3" xfId="29701" xr:uid="{8A5CF826-F1FB-4ECA-9BCB-1DB5E9719E5E}"/>
    <cellStyle name="Titulo 7 12 4" xfId="34503" xr:uid="{6F9DD055-797F-40E3-BCB7-60ADA19A5309}"/>
    <cellStyle name="Titulo 7 13" xfId="17595" xr:uid="{4C191B93-BCEF-4C9F-90F4-8C874D914132}"/>
    <cellStyle name="Titulo 7 13 2" xfId="28564" xr:uid="{F4277C0C-9671-4B15-A9C8-2233BD546709}"/>
    <cellStyle name="Titulo 7 13 3" xfId="34564" xr:uid="{839AEAC6-659C-448D-B2C3-1F5F8F534110}"/>
    <cellStyle name="Titulo 7 14" xfId="17660" xr:uid="{3D088D37-F2A1-48D6-ABFF-D633CA71D8B9}"/>
    <cellStyle name="Titulo 7 14 2" xfId="28629" xr:uid="{6CEADE6B-CACF-40C9-9BD4-CEB4F7B474B0}"/>
    <cellStyle name="Titulo 7 14 3" xfId="34629" xr:uid="{688A8C31-C490-4CB1-8A1F-45C1FA7CA166}"/>
    <cellStyle name="Titulo 7 15" xfId="17679" xr:uid="{121CB9F1-58E8-4740-B154-1A713E936070}"/>
    <cellStyle name="Titulo 7 15 2" xfId="28648" xr:uid="{5FF32A41-7181-445E-8EA3-2B8984D9D8B8}"/>
    <cellStyle name="Titulo 7 15 3" xfId="34648" xr:uid="{0CF80F5C-1510-4F44-87A3-DF2F9224036B}"/>
    <cellStyle name="Titulo 7 16" xfId="18179" xr:uid="{83A9A648-84FC-4EC9-B2E6-9AB0C591771E}"/>
    <cellStyle name="Titulo 7 16 2" xfId="29097" xr:uid="{BA960063-98FB-49B7-8A24-62F22E165B9C}"/>
    <cellStyle name="Titulo 7 16 3" xfId="35102" xr:uid="{430E7CD3-A5C3-4E30-AAA8-448AC5A17620}"/>
    <cellStyle name="Titulo 7 17" xfId="17690" xr:uid="{055F07D0-6BE6-431B-8C64-021A0C5F4409}"/>
    <cellStyle name="Titulo 7 17 2" xfId="28659" xr:uid="{8B306711-F31E-4E66-8639-96BFF3FD65E0}"/>
    <cellStyle name="Titulo 7 17 3" xfId="34659" xr:uid="{7C78156A-88E9-4EF0-8310-B2E0D6E5CF93}"/>
    <cellStyle name="Titulo 7 18" xfId="22436" xr:uid="{A951F513-4E3F-4039-A4D5-A2670A946787}"/>
    <cellStyle name="Titulo 7 19" xfId="23247" xr:uid="{EB013ED9-A17C-4E74-8882-76FFC316CE64}"/>
    <cellStyle name="Titulo 7 2" xfId="8554" xr:uid="{CB8E445A-115B-4565-8081-4AAB59AA68D6}"/>
    <cellStyle name="Título 7 2" xfId="4065" xr:uid="{FF5A3146-4D23-49E4-AC74-F7DDCC21D521}"/>
    <cellStyle name="Titulo 7 2 10" xfId="17539" xr:uid="{2A17757E-E6F1-4C24-B9EB-D928F3E39A8C}"/>
    <cellStyle name="Titulo 7 2 10 2" xfId="28508" xr:uid="{BDBADC11-4BE6-461E-8A51-53EC6E824F55}"/>
    <cellStyle name="Titulo 7 2 10 3" xfId="34508" xr:uid="{F1989A7F-4D09-41FA-9129-E2A4F8956198}"/>
    <cellStyle name="Titulo 7 2 11" xfId="17600" xr:uid="{4F7651E5-8365-4F0A-8F66-EB7CFF242A8F}"/>
    <cellStyle name="Titulo 7 2 11 2" xfId="28569" xr:uid="{F842DB14-4C14-4250-893D-B190FFC2AFA4}"/>
    <cellStyle name="Titulo 7 2 11 3" xfId="34569" xr:uid="{23A5836D-2C9F-41BA-8944-CFE31644B6C2}"/>
    <cellStyle name="Titulo 7 2 12" xfId="17661" xr:uid="{4E2422DC-D1E5-4FFE-9602-414969B23026}"/>
    <cellStyle name="Titulo 7 2 12 2" xfId="28630" xr:uid="{AF8E769E-6397-4202-8326-3746563394A2}"/>
    <cellStyle name="Titulo 7 2 12 3" xfId="34630" xr:uid="{D7479B65-6364-49AC-8068-B588B2973728}"/>
    <cellStyle name="Titulo 7 2 13" xfId="17680" xr:uid="{5CFDDBB9-8499-4CFF-BA69-33A82DFF08CC}"/>
    <cellStyle name="Titulo 7 2 13 2" xfId="28649" xr:uid="{3D3A8CAD-871F-457F-8B42-6DA8EF36192E}"/>
    <cellStyle name="Titulo 7 2 13 3" xfId="34649" xr:uid="{5D801E16-7F34-4121-AFC6-9C7653691EF7}"/>
    <cellStyle name="Titulo 7 2 14" xfId="18180" xr:uid="{907DEB1B-49D6-45DE-8CC6-92992513EB31}"/>
    <cellStyle name="Titulo 7 2 14 2" xfId="29098" xr:uid="{7C34E9F8-7A9E-4931-9C4F-F5655EA9EE4E}"/>
    <cellStyle name="Titulo 7 2 14 3" xfId="35103" xr:uid="{EF3F706E-7791-47F1-8A35-17744F50546E}"/>
    <cellStyle name="Titulo 7 2 15" xfId="17689" xr:uid="{820F7DC0-AF30-45AC-83C6-C3273B44AA00}"/>
    <cellStyle name="Titulo 7 2 15 2" xfId="28658" xr:uid="{E5A6F6C1-4C7C-43F4-901F-A9E3A7AA5408}"/>
    <cellStyle name="Titulo 7 2 15 3" xfId="34658" xr:uid="{31544A65-0429-47E0-9F4A-B39733C479E0}"/>
    <cellStyle name="Titulo 7 2 16" xfId="20943" xr:uid="{88AE29CB-CC48-405A-88C9-C655F30D9D02}"/>
    <cellStyle name="Titulo 7 2 16 2" xfId="35925" xr:uid="{63ECB23F-46A4-4B80-BDE7-B73EB51C1F45}"/>
    <cellStyle name="Titulo 7 2 2" xfId="16111" xr:uid="{9A7DB633-A80E-423D-91F8-DFFD72A5C334}"/>
    <cellStyle name="Título 7 2 2" xfId="6549" xr:uid="{BCC700EB-B4E6-47A7-A5DD-A419AD2FA504}"/>
    <cellStyle name="Titulo 7 2 2 2" xfId="26159" xr:uid="{A2E9ED4F-2D58-4F9E-9F13-679E0A82098A}"/>
    <cellStyle name="Título 7 2 2 2" xfId="13758" xr:uid="{CE826CB3-C068-4E8F-A775-FFA6CF2DE7EB}"/>
    <cellStyle name="Titulo 7 2 2 3" xfId="29553" xr:uid="{B494184A-525F-4C28-B794-BC36ED048F78}"/>
    <cellStyle name="Titulo 7 2 2 4" xfId="33083" xr:uid="{84C75E57-BCFD-4F3D-836A-B42EE58E69CC}"/>
    <cellStyle name="Titulo 7 2 3" xfId="16980" xr:uid="{1550A78A-9923-4AEE-83B4-1BD986D0CC1C}"/>
    <cellStyle name="Título 7 2 3" xfId="13757" xr:uid="{0613BD3A-7968-440E-8631-C6AF0F73145F}"/>
    <cellStyle name="Titulo 7 2 3 2" xfId="27949" xr:uid="{9DB2829B-E16C-42DB-BF61-8D8F181A7497}"/>
    <cellStyle name="Titulo 7 2 3 3" xfId="29685" xr:uid="{45E77B07-083D-46E9-BD27-7AFC9AA8F3B2}"/>
    <cellStyle name="Titulo 7 2 3 4" xfId="33949" xr:uid="{6E5184B5-266B-4802-8E58-4BC99D40F969}"/>
    <cellStyle name="Titulo 7 2 4" xfId="16256" xr:uid="{34C863F2-FA20-4BDD-8223-BE983441633E}"/>
    <cellStyle name="Titulo 7 2 4 2" xfId="20011" xr:uid="{09FC9444-A752-4943-98EC-7702E8635CBA}"/>
    <cellStyle name="Titulo 7 2 4 3" xfId="33228" xr:uid="{27395423-D7BC-4D74-B2B5-0488FB2D481C}"/>
    <cellStyle name="Titulo 7 2 5" xfId="17134" xr:uid="{1DD846B5-DCCA-451A-A599-62FC93F9D1D0}"/>
    <cellStyle name="Titulo 7 2 5 2" xfId="28103" xr:uid="{5C7685BF-994E-459A-A161-FB229F524C74}"/>
    <cellStyle name="Titulo 7 2 5 3" xfId="34103" xr:uid="{04E7DF24-47E4-4D4E-AC44-A40DF6D04DA7}"/>
    <cellStyle name="Titulo 7 2 6" xfId="16392" xr:uid="{AFA5B450-EC8C-4D54-AD2D-1E2411D237BB}"/>
    <cellStyle name="Titulo 7 2 6 2" xfId="22628" xr:uid="{905EE144-F00D-4ED0-B317-FCEA774C2579}"/>
    <cellStyle name="Titulo 7 2 6 3" xfId="33364" xr:uid="{9B7914BD-62C7-4673-B8F0-1257A9EFEFEF}"/>
    <cellStyle name="Titulo 7 2 7" xfId="17262" xr:uid="{E5EC182A-D2E6-4651-A070-93794964FCE1}"/>
    <cellStyle name="Titulo 7 2 7 2" xfId="28231" xr:uid="{7109A8B9-2FDC-45D8-A3E1-290C1C021DFE}"/>
    <cellStyle name="Titulo 7 2 7 3" xfId="34231" xr:uid="{947453E0-EB1B-49B9-947F-BDC004485D40}"/>
    <cellStyle name="Titulo 7 2 8" xfId="17359" xr:uid="{5B37EB7E-6DD2-4739-AB1E-2BA6FB87EECB}"/>
    <cellStyle name="Titulo 7 2 8 2" xfId="28328" xr:uid="{253B4691-0760-4B1A-8653-D73C7B49D19B}"/>
    <cellStyle name="Titulo 7 2 8 3" xfId="34328" xr:uid="{D20346C4-CF51-423E-BB96-95443DA1EA3A}"/>
    <cellStyle name="Titulo 7 2 9" xfId="17456" xr:uid="{D034FB47-B14C-4391-B6CD-241D50F4263E}"/>
    <cellStyle name="Titulo 7 2 9 2" xfId="28425" xr:uid="{9CB01EBE-5916-4F6F-B7C2-FF24CC328C21}"/>
    <cellStyle name="Titulo 7 2 9 3" xfId="34425" xr:uid="{5C58DFEC-7A18-4BA9-9460-93F35C3B7AB6}"/>
    <cellStyle name="Titulo 7 20" xfId="19909" xr:uid="{87070665-E989-4868-8E01-7C6CE28E69EE}"/>
    <cellStyle name="Titulo 7 21" xfId="25539" xr:uid="{5BE9703A-0183-4A6C-BD88-DB29C355EB41}"/>
    <cellStyle name="Titulo 7 21 2" xfId="21115" xr:uid="{999EB7ED-8316-48A0-9F41-F858C1883B5C}"/>
    <cellStyle name="Titulo 7 21 3" xfId="36818" xr:uid="{277DC34F-7EB1-42EC-A02F-DE4D5EC744E0}"/>
    <cellStyle name="Titulo 7 22" xfId="24804" xr:uid="{AF202DFE-627F-434E-A6FD-BE2DB97DB030}"/>
    <cellStyle name="Titulo 7 22 2" xfId="25763" xr:uid="{287F2C7C-81BB-412E-8810-E77650FE0230}"/>
    <cellStyle name="Titulo 7 22 2 2" xfId="36955" xr:uid="{F118442A-D99C-4532-A80A-1D360973A7E1}"/>
    <cellStyle name="Titulo 7 23" xfId="21742" xr:uid="{6655E979-EED7-47E1-A5E9-0FC9E42C8596}"/>
    <cellStyle name="Titulo 7 24" xfId="18980" xr:uid="{386D8066-CFFA-4D51-A853-BCB85371EB1E}"/>
    <cellStyle name="Titulo 7 25" xfId="19527" xr:uid="{963A5B21-9C24-4A17-9E81-895F15EF1B44}"/>
    <cellStyle name="Titulo 7 26" xfId="29931" xr:uid="{AD2BB016-D763-48AA-9D52-6F135CBD0FC1}"/>
    <cellStyle name="Titulo 7 3" xfId="13752" xr:uid="{B257DE63-8FFC-41C9-91E2-C8FF3BDA5420}"/>
    <cellStyle name="Título 7 3" xfId="4066" xr:uid="{D5EE57D7-BE3C-4333-B8F7-3FCBC5F53B77}"/>
    <cellStyle name="Título 7 3 2" xfId="6550" xr:uid="{676A6E0E-D6C1-44DE-ADB6-DFA259B365AB}"/>
    <cellStyle name="Título 7 3 2 2" xfId="13760" xr:uid="{A7605047-F5D5-40FD-A6EE-EC04BEA13CE4}"/>
    <cellStyle name="Título 7 3 3" xfId="13759" xr:uid="{A7E151AA-CC8A-40D1-840C-B36E1B8DB928}"/>
    <cellStyle name="Titulo 7 4" xfId="16102" xr:uid="{6FE77B81-80DF-44BD-A23D-AE4F7D2A6C54}"/>
    <cellStyle name="Título 7 4" xfId="4067" xr:uid="{ED62CFB1-5F02-4E95-BC05-95D24289B423}"/>
    <cellStyle name="Titulo 7 4 2" xfId="20006" xr:uid="{5D5843DE-43A8-4B1A-B0BB-511A60A64CF5}"/>
    <cellStyle name="Título 7 4 2" xfId="6551" xr:uid="{6A3E60E7-12C7-4611-8662-11CDBBB556E2}"/>
    <cellStyle name="Título 7 4 2 2" xfId="13762" xr:uid="{8B73E72A-3757-4CEB-84D1-C5978A97657C}"/>
    <cellStyle name="Titulo 7 4 3" xfId="29550" xr:uid="{DBEBA6D4-499A-4174-A9E8-33E97F2C0C34}"/>
    <cellStyle name="Título 7 4 3" xfId="13761" xr:uid="{9C588835-7651-487E-9D12-4A666E6ABFA7}"/>
    <cellStyle name="Titulo 7 4 4" xfId="33074" xr:uid="{F3658B8A-4381-44B6-8E20-A86FE1B0AEF7}"/>
    <cellStyle name="Titulo 7 5" xfId="16972" xr:uid="{0B75F7AA-69CE-4282-82AD-BF29A5898A5D}"/>
    <cellStyle name="Título 7 5" xfId="4068" xr:uid="{E842625C-538B-40EF-8211-3B6F202E8DAF}"/>
    <cellStyle name="Titulo 7 5 2" xfId="27941" xr:uid="{FB39E509-E55E-4ADD-9703-762E1047FEA8}"/>
    <cellStyle name="Título 7 5 2" xfId="6552" xr:uid="{9C5AE53E-7F67-46A4-AD7B-8E1CBD195C36}"/>
    <cellStyle name="Título 7 5 2 2" xfId="13764" xr:uid="{FA71488D-0149-4A78-81DB-EFB223310159}"/>
    <cellStyle name="Titulo 7 5 3" xfId="29683" xr:uid="{0E66712F-E068-4033-9B6A-3268B1FA68E7}"/>
    <cellStyle name="Título 7 5 3" xfId="13763" xr:uid="{9416A5BC-470D-4CA2-9F5D-0B8629201F64}"/>
    <cellStyle name="Titulo 7 5 4" xfId="33941" xr:uid="{62839150-63EE-479D-9133-0CE04EC65EA6}"/>
    <cellStyle name="Titulo 7 6" xfId="16248" xr:uid="{C4EE4415-B2B7-4DB5-B2B2-1BFF67C90754}"/>
    <cellStyle name="Título 7 6" xfId="4069" xr:uid="{D6FBE274-18B0-4787-A967-1F934C4A2645}"/>
    <cellStyle name="Titulo 7 6 2" xfId="22601" xr:uid="{A1FD656A-8DC5-491E-98C7-76CF0B7ADEB4}"/>
    <cellStyle name="Título 7 6 2" xfId="6553" xr:uid="{1B180CCE-BA39-4904-BC82-EDF52F8E798C}"/>
    <cellStyle name="Título 7 6 2 2" xfId="13766" xr:uid="{5BAA3441-5988-4E1B-9483-B08E0AD6FE7C}"/>
    <cellStyle name="Titulo 7 6 3" xfId="29562" xr:uid="{BEF5DEF5-4C4C-4541-8BD2-C8BD5D693122}"/>
    <cellStyle name="Título 7 6 3" xfId="13765" xr:uid="{59C930BE-276D-41F9-BAE3-354B9AD08629}"/>
    <cellStyle name="Titulo 7 6 4" xfId="33220" xr:uid="{6DF4C9A1-D66A-40B9-8C06-CD5A73F6C9EC}"/>
    <cellStyle name="Titulo 7 7" xfId="17127" xr:uid="{C6295134-5CE2-4B1C-A82C-96D1E3CA1235}"/>
    <cellStyle name="Título 7 7" xfId="4070" xr:uid="{62B28891-E223-4276-8914-6D25AD6D50F4}"/>
    <cellStyle name="Titulo 7 7 2" xfId="28096" xr:uid="{96A841D7-E399-47F1-B48F-DA0C21073373}"/>
    <cellStyle name="Título 7 7 2" xfId="6554" xr:uid="{46653457-BD71-4C5A-BE97-E66F1E318CC8}"/>
    <cellStyle name="Título 7 7 2 2" xfId="13768" xr:uid="{8E272023-BAD5-4D1E-95E2-F754F5D9A307}"/>
    <cellStyle name="Titulo 7 7 3" xfId="29691" xr:uid="{624B7BA9-9CBF-4CB5-A5EF-95E639D6EEE6}"/>
    <cellStyle name="Título 7 7 3" xfId="13767" xr:uid="{B196DE67-3672-4307-9B9C-5A726D4A762B}"/>
    <cellStyle name="Titulo 7 7 4" xfId="34096" xr:uid="{D417CE69-F106-4F18-8C9A-BF64C1C1253B}"/>
    <cellStyle name="Titulo 7 8" xfId="16384" xr:uid="{76945642-2FCF-4B06-BAE7-6E2E0037B74C}"/>
    <cellStyle name="Título 7 8" xfId="4071" xr:uid="{074CD9CE-9BE3-4194-9635-7FA1935D1D44}"/>
    <cellStyle name="Titulo 7 8 2" xfId="21021" xr:uid="{56050091-C5FE-45AD-B396-298A22CA7F2B}"/>
    <cellStyle name="Título 7 8 2" xfId="6555" xr:uid="{C2AA5FAE-2393-4892-A0A4-86911E9CF558}"/>
    <cellStyle name="Título 7 8 2 2" xfId="13770" xr:uid="{3493B69B-B763-49F7-8F8A-795619349FC8}"/>
    <cellStyle name="Titulo 7 8 3" xfId="29565" xr:uid="{61FF4725-AFC6-4882-9D9C-E6FA9DBA74AC}"/>
    <cellStyle name="Título 7 8 3" xfId="13769" xr:uid="{643DDDA1-E403-4EA1-94DD-A7F54ADCB08B}"/>
    <cellStyle name="Titulo 7 8 4" xfId="33356" xr:uid="{B3254E9F-4D5C-43A7-B1F7-D01710CD327A}"/>
    <cellStyle name="Titulo 7 9" xfId="17255" xr:uid="{49A8335B-0858-4D0D-9324-0D22651D8648}"/>
    <cellStyle name="Título 7 9" xfId="4072" xr:uid="{8EDD2C2E-96B4-455B-A870-DCDF06949481}"/>
    <cellStyle name="Titulo 7 9 2" xfId="28224" xr:uid="{AAAF8661-41F9-42B0-88EA-01CA27AC561A}"/>
    <cellStyle name="Título 7 9 2" xfId="6556" xr:uid="{1BF90FF9-2626-473C-AFFF-7CAC4D151628}"/>
    <cellStyle name="Título 7 9 2 2" xfId="13772" xr:uid="{3E042C7B-5BE3-43ED-80EC-B57B9E1C5AA3}"/>
    <cellStyle name="Titulo 7 9 3" xfId="29694" xr:uid="{71F7A05D-23E2-45A0-8E83-A59B620C80C1}"/>
    <cellStyle name="Título 7 9 3" xfId="13771" xr:uid="{887DDD22-861C-4666-807F-814F9A901A5B}"/>
    <cellStyle name="Titulo 7 9 4" xfId="34224" xr:uid="{2728335F-9506-4764-9339-61146AA1980F}"/>
    <cellStyle name="Titulo 70" xfId="20643" xr:uid="{E93F3A2C-87B9-4165-BF02-BC15B6C7B135}"/>
    <cellStyle name="Título 70" xfId="6557" xr:uid="{0CEF1D51-AD67-4E30-83EF-EC9973ADA60C}"/>
    <cellStyle name="Título 70 2" xfId="13773" xr:uid="{D284885B-0B48-461F-983E-0113A68AA956}"/>
    <cellStyle name="Titulo 71" xfId="22760" xr:uid="{196E637F-961B-46A6-9DEA-23BB30E446CE}"/>
    <cellStyle name="Título 71" xfId="6558" xr:uid="{1C567B63-E51B-4542-A6BD-2D3406EF3E3C}"/>
    <cellStyle name="Título 71 2" xfId="13774" xr:uid="{73ACF77C-92CE-4284-A7B7-ACD30E69E692}"/>
    <cellStyle name="Titulo 72" xfId="20647" xr:uid="{7BED36EC-D990-4C9B-8C71-08364C6D0740}"/>
    <cellStyle name="Título 72" xfId="6559" xr:uid="{0D1CC73D-F442-437B-9BA8-43855A121F66}"/>
    <cellStyle name="Título 72 2" xfId="13775" xr:uid="{112945F6-66F8-40F3-928F-CE59B719DD0D}"/>
    <cellStyle name="Titulo 73" xfId="22764" xr:uid="{9FEAD457-30D8-4E1B-8618-57B2B13984D3}"/>
    <cellStyle name="Título 73" xfId="6560" xr:uid="{F734CBC9-626E-4F3A-BE9F-FD56194652A3}"/>
    <cellStyle name="Título 73 2" xfId="13776" xr:uid="{1B6DB795-A389-42FC-9E5D-B0895F31CA80}"/>
    <cellStyle name="Titulo 74" xfId="20651" xr:uid="{C550807C-06E0-4848-9C5C-9C04021E253D}"/>
    <cellStyle name="Título 74" xfId="6561" xr:uid="{F7F081BD-BD82-42EC-ABE2-1DBAEC31A263}"/>
    <cellStyle name="Título 74 2" xfId="13777" xr:uid="{BCA2C2A5-45EB-4EDF-A5DD-AD5FA3ED1B02}"/>
    <cellStyle name="Titulo 75" xfId="22767" xr:uid="{84B2AD55-768C-4F3D-AA3E-147A58F0ABCD}"/>
    <cellStyle name="Título 75" xfId="6562" xr:uid="{EA704801-AB7D-4CEA-90EE-C939B9531AD0}"/>
    <cellStyle name="Título 75 2" xfId="13778" xr:uid="{23EA2E08-86C2-4692-859B-D9A80104D058}"/>
    <cellStyle name="Titulo 76" xfId="20655" xr:uid="{2E9234B0-A0F1-44F6-A144-A34707F0588C}"/>
    <cellStyle name="Título 76" xfId="6563" xr:uid="{4BB52675-5109-4360-B1B5-6A29009E2362}"/>
    <cellStyle name="Título 76 2" xfId="13779" xr:uid="{BF89143A-F7B1-449E-A50A-D07A6CEA6844}"/>
    <cellStyle name="Titulo 77" xfId="22770" xr:uid="{C28E5F3C-6EE5-43E6-8D85-632934B8959A}"/>
    <cellStyle name="Título 77" xfId="6564" xr:uid="{6173A88E-A2FC-4919-815C-523F45612543}"/>
    <cellStyle name="Título 77 2" xfId="13780" xr:uid="{6D96927D-C845-41C5-B0B6-5029268F3416}"/>
    <cellStyle name="Titulo 78" xfId="20658" xr:uid="{96C512BE-6B55-4669-8704-189C0FCB22EE}"/>
    <cellStyle name="Título 78" xfId="6565" xr:uid="{45D1B4F6-919E-4A94-9065-5AE57731D777}"/>
    <cellStyle name="Título 78 2" xfId="13781" xr:uid="{D329B1A9-D869-4F8F-A67F-1CE535E413FB}"/>
    <cellStyle name="Titulo 79" xfId="22773" xr:uid="{3A9A6E1C-AB7F-49CE-9BD9-4533137C3EE7}"/>
    <cellStyle name="Título 79" xfId="6566" xr:uid="{7A44BEA8-2A06-43E7-B27C-0F66517CBA9D}"/>
    <cellStyle name="Título 79 2" xfId="13782" xr:uid="{566726B3-66AD-4041-A645-64A8BE90B134}"/>
    <cellStyle name="Titulo 8" xfId="8183" xr:uid="{F785EC48-95A7-4B0C-8A10-991AE80AFEF5}"/>
    <cellStyle name="Título 8" xfId="1169" xr:uid="{3672A95B-5714-4AE0-9205-345A4B5E4548}"/>
    <cellStyle name="Titulo 8 10" xfId="17386" xr:uid="{AD1DF946-C9F5-4E3F-83C5-BCEE8E058DB5}"/>
    <cellStyle name="Titulo 8 10 2" xfId="28355" xr:uid="{AD1C633C-2FC5-4F00-955E-D4FE051E9F72}"/>
    <cellStyle name="Titulo 8 10 3" xfId="34355" xr:uid="{44D7AFBC-D9A5-474D-9AF6-6E9C1D576CCB}"/>
    <cellStyle name="Titulo 8 11" xfId="17488" xr:uid="{AFBDF817-CD66-48CD-8EB9-A7BC1FE187A6}"/>
    <cellStyle name="Titulo 8 11 2" xfId="28457" xr:uid="{25E98DF7-3E07-476A-AE3C-CCD2735F4255}"/>
    <cellStyle name="Titulo 8 11 3" xfId="34457" xr:uid="{31976EE3-5FCA-488E-9179-405B51991B56}"/>
    <cellStyle name="Titulo 8 12" xfId="17555" xr:uid="{DDEC3FB6-E728-4DE4-8D94-D2A21BC827DF}"/>
    <cellStyle name="Titulo 8 12 2" xfId="28524" xr:uid="{BC8B92F1-A581-4BE4-AEBE-88E13C503E49}"/>
    <cellStyle name="Titulo 8 12 3" xfId="34524" xr:uid="{E2066B5B-1766-4092-B6DF-83CA1C763B45}"/>
    <cellStyle name="Titulo 8 13" xfId="17616" xr:uid="{51585CE6-E045-465F-B1FF-9B0C14DE7810}"/>
    <cellStyle name="Titulo 8 13 2" xfId="28585" xr:uid="{099F9F9F-54AF-418A-8B71-898136C1FB14}"/>
    <cellStyle name="Titulo 8 13 3" xfId="34585" xr:uid="{15318164-571A-4156-BCDA-958E73381796}"/>
    <cellStyle name="Titulo 8 14" xfId="17662" xr:uid="{0BA46BB3-1991-4632-8C51-A9A0AFEB35F4}"/>
    <cellStyle name="Titulo 8 14 2" xfId="28631" xr:uid="{D7970A60-5A09-43EB-A286-ED84A69DB1E6}"/>
    <cellStyle name="Titulo 8 14 3" xfId="34631" xr:uid="{B38B30C3-C9B0-43A2-94AD-1D2BBCDCDDD7}"/>
    <cellStyle name="Titulo 8 15" xfId="17681" xr:uid="{A44411DA-2796-45AA-8EEB-30166B2F1762}"/>
    <cellStyle name="Titulo 8 15 2" xfId="28650" xr:uid="{D9BAF08F-3B35-4713-9305-C292BB625D49}"/>
    <cellStyle name="Titulo 8 15 3" xfId="34650" xr:uid="{2BCCEB9E-8B02-4B50-ADFA-082CF46B1AC4}"/>
    <cellStyle name="Titulo 8 16" xfId="18181" xr:uid="{258F87A1-CB6F-409A-B338-2274B9E0D9CF}"/>
    <cellStyle name="Titulo 8 16 2" xfId="29099" xr:uid="{7A4F0727-ACAB-4EC8-89A5-B0D87C2B14F1}"/>
    <cellStyle name="Titulo 8 16 3" xfId="35104" xr:uid="{B1B6845A-1DA8-46D9-B299-7485DE9C77D2}"/>
    <cellStyle name="Titulo 8 17" xfId="17688" xr:uid="{73CA925C-E608-4470-8B26-B555144932A4}"/>
    <cellStyle name="Titulo 8 17 2" xfId="28657" xr:uid="{4CF6518A-69D8-4C80-A185-9819953BE0FE}"/>
    <cellStyle name="Titulo 8 17 3" xfId="34657" xr:uid="{0343E08D-733C-4C08-A45C-79AF9B2F2A62}"/>
    <cellStyle name="Titulo 8 18" xfId="22461" xr:uid="{17A484A6-C96E-455F-AD35-2C2F6541C6E1}"/>
    <cellStyle name="Titulo 8 19" xfId="23260" xr:uid="{6B113FB8-4944-4B35-8D48-F0F22B5685D1}"/>
    <cellStyle name="Titulo 8 2" xfId="9347" xr:uid="{84CC8BD9-A291-4913-886F-55879CF4B86C}"/>
    <cellStyle name="Título 8 2" xfId="4073" xr:uid="{00675CF0-379C-4C98-8399-B176B9321473}"/>
    <cellStyle name="Titulo 8 2 10" xfId="17557" xr:uid="{BA588F37-99BC-406C-8B24-2C5A4345FD66}"/>
    <cellStyle name="Titulo 8 2 10 2" xfId="28526" xr:uid="{05A90191-968A-460C-8943-9569C9696311}"/>
    <cellStyle name="Titulo 8 2 10 3" xfId="34526" xr:uid="{319BF95D-3FB9-44E7-9FEC-1E1FFB20FFA8}"/>
    <cellStyle name="Titulo 8 2 11" xfId="17618" xr:uid="{14153D78-9846-4BD9-ADBF-9637597A4428}"/>
    <cellStyle name="Titulo 8 2 11 2" xfId="28587" xr:uid="{5687153B-61FD-4B5F-9AE2-F8F820039305}"/>
    <cellStyle name="Titulo 8 2 11 3" xfId="34587" xr:uid="{E67BB361-8AAD-44E3-8FD7-B18922922280}"/>
    <cellStyle name="Titulo 8 2 12" xfId="17663" xr:uid="{E6EAE2E0-91CF-4759-8771-1FA6B3B4E10D}"/>
    <cellStyle name="Titulo 8 2 12 2" xfId="28632" xr:uid="{79A80EF4-E250-467D-8236-70FA12C08C6D}"/>
    <cellStyle name="Titulo 8 2 12 3" xfId="34632" xr:uid="{A18841D1-AEB4-43F0-BBED-41A831BD2085}"/>
    <cellStyle name="Titulo 8 2 13" xfId="17682" xr:uid="{6FA8135C-6AB7-42D6-8047-BEF19C0F68B2}"/>
    <cellStyle name="Titulo 8 2 13 2" xfId="28651" xr:uid="{BDE4584F-9068-464D-802B-FD40DF375917}"/>
    <cellStyle name="Titulo 8 2 13 3" xfId="34651" xr:uid="{A4EB603D-2119-4ACF-BC85-30A9813BDE2F}"/>
    <cellStyle name="Titulo 8 2 14" xfId="18182" xr:uid="{1FF6F1A2-D1DF-41B7-BDD8-8228E4CB179C}"/>
    <cellStyle name="Titulo 8 2 14 2" xfId="29100" xr:uid="{C82CBC15-19F9-4C05-84EA-D2A7EA2B642F}"/>
    <cellStyle name="Titulo 8 2 14 3" xfId="35105" xr:uid="{844BEE55-8BC7-4E8C-A35F-C197C13581BF}"/>
    <cellStyle name="Titulo 8 2 15" xfId="17687" xr:uid="{CED0EC56-BFE0-4615-8951-648122BD2E2D}"/>
    <cellStyle name="Titulo 8 2 15 2" xfId="28656" xr:uid="{B3EBAEEC-4607-41B8-ADED-70C3ADBDD2D0}"/>
    <cellStyle name="Titulo 8 2 15 3" xfId="34656" xr:uid="{9E041337-FC54-4314-9E5E-7F9E2F14F781}"/>
    <cellStyle name="Titulo 8 2 16" xfId="26456" xr:uid="{B4281156-9EF2-44B0-B32D-5D747F2FD3BF}"/>
    <cellStyle name="Titulo 8 2 16 2" xfId="37423" xr:uid="{B5CC378B-F702-4A21-B80C-95A2826306BB}"/>
    <cellStyle name="Titulo 8 2 2" xfId="16159" xr:uid="{A976A0A6-21D1-4BC2-953A-E81EDED18EAE}"/>
    <cellStyle name="Título 8 2 2" xfId="6568" xr:uid="{9329C1E4-1DEE-4D8F-84A6-1DB478A2DB39}"/>
    <cellStyle name="Titulo 8 2 2 2" xfId="19093" xr:uid="{5D8DA419-BDAF-4187-B0A4-720C1E84C06B}"/>
    <cellStyle name="Título 8 2 2 2" xfId="13786" xr:uid="{1FA662A2-1194-4B42-AD88-42D772BF141A}"/>
    <cellStyle name="Titulo 8 2 2 3" xfId="29557" xr:uid="{0646D60E-CB24-4B9D-ADD4-A8ECEBE86B87}"/>
    <cellStyle name="Titulo 8 2 2 4" xfId="33131" xr:uid="{8204AD53-7B5C-4F46-9C3D-3981678ECD36}"/>
    <cellStyle name="Titulo 8 2 3" xfId="17028" xr:uid="{59DA20E5-0A03-428C-A3C5-EE7BE92BFCE4}"/>
    <cellStyle name="Título 8 2 3" xfId="13785" xr:uid="{4F52A2B6-3AA8-43C6-BBB3-3B0F9252AC11}"/>
    <cellStyle name="Titulo 8 2 3 2" xfId="27997" xr:uid="{2569D321-EE1F-42B9-88F8-C2460B7EE9C4}"/>
    <cellStyle name="Titulo 8 2 3 3" xfId="29688" xr:uid="{D88A6A00-D1A1-4E5A-905B-72A6AF12BA14}"/>
    <cellStyle name="Titulo 8 2 3 4" xfId="33997" xr:uid="{2D74030E-C714-4376-B139-5B3090241A9D}"/>
    <cellStyle name="Titulo 8 2 4" xfId="16300" xr:uid="{C61C1399-A9FC-42DB-A2A8-E99FA02DA9D7}"/>
    <cellStyle name="Titulo 8 2 4 2" xfId="19987" xr:uid="{878CD591-09A8-4C5B-90D5-BCD12E0DC6E8}"/>
    <cellStyle name="Titulo 8 2 4 3" xfId="33272" xr:uid="{A836E683-72AE-477C-B557-FA120E841EF2}"/>
    <cellStyle name="Titulo 8 2 5" xfId="17178" xr:uid="{716C6EC7-54AA-4555-88CA-E357075FDF65}"/>
    <cellStyle name="Titulo 8 2 5 2" xfId="28147" xr:uid="{0559E4B3-3C91-4262-AC52-F36ABDB192E2}"/>
    <cellStyle name="Titulo 8 2 5 3" xfId="34147" xr:uid="{9F51226C-11BF-4E05-91F9-0336FDF6D092}"/>
    <cellStyle name="Titulo 8 2 6" xfId="16428" xr:uid="{4DFE08CF-095E-496E-A3A1-54C59237007D}"/>
    <cellStyle name="Titulo 8 2 6 2" xfId="26153" xr:uid="{E944B26E-BDE1-473B-BA72-74E93F504A22}"/>
    <cellStyle name="Titulo 8 2 6 3" xfId="33400" xr:uid="{BC7296D0-466F-413B-8C9B-6AE53D456DC4}"/>
    <cellStyle name="Titulo 8 2 7" xfId="17299" xr:uid="{30E92E04-BBB2-4BCE-9DFF-76DDDDC28249}"/>
    <cellStyle name="Titulo 8 2 7 2" xfId="28268" xr:uid="{61D8FC18-341F-4A82-98FD-DDE7B39E8276}"/>
    <cellStyle name="Titulo 8 2 7 3" xfId="34268" xr:uid="{279E3577-D704-4F7C-8281-F5C91BCD9F05}"/>
    <cellStyle name="Titulo 8 2 8" xfId="17387" xr:uid="{D6349205-E6EE-448F-9949-C94BC6B2CAAA}"/>
    <cellStyle name="Titulo 8 2 8 2" xfId="28356" xr:uid="{11A08343-E17F-4973-A108-944954A1F79A}"/>
    <cellStyle name="Titulo 8 2 8 3" xfId="34356" xr:uid="{5C4624FA-F564-464B-A799-9F3AC71DC888}"/>
    <cellStyle name="Titulo 8 2 9" xfId="17489" xr:uid="{6A5D8B15-5F79-4181-9451-8CB7949DC266}"/>
    <cellStyle name="Titulo 8 2 9 2" xfId="28458" xr:uid="{A4C756E9-EA65-4E3B-82F9-90C520DFE0BF}"/>
    <cellStyle name="Titulo 8 2 9 3" xfId="34458" xr:uid="{71D4A498-6DAB-4D12-857D-7146C3DA829C}"/>
    <cellStyle name="Titulo 8 20" xfId="22571" xr:uid="{F215BFA6-DBCB-4AA5-98DB-2DE50C0750CC}"/>
    <cellStyle name="Titulo 8 21" xfId="25571" xr:uid="{735870BF-8A59-4B2C-85F0-EFE0EBFAE2A3}"/>
    <cellStyle name="Titulo 8 21 2" xfId="18986" xr:uid="{0B0D0EBA-CAA1-4AF4-8AD1-19A724589F9E}"/>
    <cellStyle name="Titulo 8 21 3" xfId="36843" xr:uid="{49380A4F-6DC9-4476-A165-6826FCF34CFD}"/>
    <cellStyle name="Titulo 8 22" xfId="24080" xr:uid="{5BE3982B-DA5B-4518-948B-6D44B78B2615}"/>
    <cellStyle name="Titulo 8 22 2" xfId="18260" xr:uid="{4512CBFF-78E3-4CE2-96A2-F23B5F5868CA}"/>
    <cellStyle name="Titulo 8 22 2 2" xfId="35126" xr:uid="{4C209C91-CB0F-46EB-80DF-C990E162C9D9}"/>
    <cellStyle name="Titulo 8 23" xfId="21042" xr:uid="{F85885C3-DFA9-48FB-B2FB-AFFD04350DC0}"/>
    <cellStyle name="Titulo 8 24" xfId="20253" xr:uid="{58E01D69-9D97-4263-A855-4FA82DE88EAB}"/>
    <cellStyle name="Titulo 8 25" xfId="18420" xr:uid="{F5FF917F-768D-4D85-A203-6BE53B63BC7C}"/>
    <cellStyle name="Titulo 8 26" xfId="29952" xr:uid="{CB0F3EE7-A956-4ABC-A29A-BCCB1F686B67}"/>
    <cellStyle name="Titulo 8 3" xfId="13783" xr:uid="{2600CF82-79BC-43A7-82C1-2BF4759FA898}"/>
    <cellStyle name="Título 8 3" xfId="6567" xr:uid="{0B4E40CA-F198-4197-B812-1FA1B6459ABA}"/>
    <cellStyle name="Título 8 3 2" xfId="13787" xr:uid="{35B2854A-8362-4021-943B-1F4992130E95}"/>
    <cellStyle name="Titulo 8 4" xfId="16157" xr:uid="{D86B4A80-79C4-4285-8D43-D7F645E542D7}"/>
    <cellStyle name="Título 8 4" xfId="13784" xr:uid="{C6C9D0B4-C1E6-4F00-99DE-9B991AF9C02D}"/>
    <cellStyle name="Titulo 8 4 2" xfId="21832" xr:uid="{27868CB8-277B-4B22-B5BC-AB1577F57FB6}"/>
    <cellStyle name="Titulo 8 4 3" xfId="29556" xr:uid="{168AC256-FC3D-44FB-83E7-71544212CA1F}"/>
    <cellStyle name="Titulo 8 4 4" xfId="33129" xr:uid="{AC35FB7E-209F-4670-AF1D-29A54C5C4C77}"/>
    <cellStyle name="Titulo 8 5" xfId="17026" xr:uid="{B6A0132C-9B4F-422A-BBD8-91668A068188}"/>
    <cellStyle name="Titulo 8 5 2" xfId="27995" xr:uid="{77BB1E16-DE31-472A-9F65-35C0E9781077}"/>
    <cellStyle name="Titulo 8 5 3" xfId="33995" xr:uid="{62601BC9-3BD9-4482-8A92-956F09794528}"/>
    <cellStyle name="Titulo 8 6" xfId="16298" xr:uid="{6E882FE6-7EF2-4BFD-9787-19E351AA15F9}"/>
    <cellStyle name="Titulo 8 6 2" xfId="23598" xr:uid="{A7A4456A-B8D1-4F3E-ACE5-03CE6D109CDB}"/>
    <cellStyle name="Titulo 8 6 3" xfId="33270" xr:uid="{72936CBC-B609-4A9C-9EEA-F06C3A0F144F}"/>
    <cellStyle name="Titulo 8 7" xfId="17176" xr:uid="{0AB9C925-91CA-49EF-B002-00493EFAE835}"/>
    <cellStyle name="Titulo 8 7 2" xfId="28145" xr:uid="{3CF7DDE4-D760-4814-AEDA-9AEE6FEBA998}"/>
    <cellStyle name="Titulo 8 7 3" xfId="34145" xr:uid="{CC14E982-9862-40F2-8373-ABA92B6B2B2E}"/>
    <cellStyle name="Titulo 8 8" xfId="16426" xr:uid="{D3A96C31-1932-4E3F-AAD4-1CEF80432723}"/>
    <cellStyle name="Titulo 8 8 2" xfId="18802" xr:uid="{9C75C255-E4CB-46E2-8CC6-824FA642F5AA}"/>
    <cellStyle name="Titulo 8 8 3" xfId="33398" xr:uid="{AE14078C-229C-4AA3-8CC6-FC67ECE65738}"/>
    <cellStyle name="Titulo 8 9" xfId="17297" xr:uid="{C877016E-7260-416C-B9C1-43B09936F269}"/>
    <cellStyle name="Titulo 8 9 2" xfId="28266" xr:uid="{94744BA0-6EFD-42C1-BDEF-17171AD2A6CA}"/>
    <cellStyle name="Titulo 8 9 3" xfId="34266" xr:uid="{71A85FEA-EF15-4A65-9714-AEF55A7AAAB6}"/>
    <cellStyle name="Titulo 80" xfId="20663" xr:uid="{ABD99208-01CB-4396-81C7-61E482B0E6AC}"/>
    <cellStyle name="Título 80" xfId="6569" xr:uid="{8C9735AC-BB00-4145-AFD6-7BC3084B1D28}"/>
    <cellStyle name="Título 80 2" xfId="13788" xr:uid="{DC97C3FE-F222-45A7-8F4E-BBDB64F9E94D}"/>
    <cellStyle name="Titulo 81" xfId="22775" xr:uid="{7ADB3A1D-2872-4B1F-81D1-DE9904ABB892}"/>
    <cellStyle name="Título 81" xfId="6570" xr:uid="{C31CDB13-93BE-4BC7-AA72-232B437E2A94}"/>
    <cellStyle name="Título 81 2" xfId="13789" xr:uid="{61B07D0B-89B2-4982-8BF1-B70ED8A00E9D}"/>
    <cellStyle name="Titulo 82" xfId="20670" xr:uid="{703676A5-C7FA-43D8-9B31-63EE67B4B833}"/>
    <cellStyle name="Título 82" xfId="6571" xr:uid="{53EA179C-7C31-497F-B534-183B98D7362E}"/>
    <cellStyle name="Título 82 2" xfId="13790" xr:uid="{4A07E382-B676-4246-8447-D322DA116D43}"/>
    <cellStyle name="Titulo 83" xfId="22777" xr:uid="{D3963C26-B548-44D6-AF84-256BA54F02D5}"/>
    <cellStyle name="Título 83" xfId="6572" xr:uid="{FA73B48A-855D-444B-AC20-064FEFABF40C}"/>
    <cellStyle name="Título 83 2" xfId="13791" xr:uid="{6EA490C0-B146-437C-A18F-9A8C805EF3CE}"/>
    <cellStyle name="Titulo 84" xfId="20672" xr:uid="{15C03CAF-6CFD-4DFB-8E03-308D863AB956}"/>
    <cellStyle name="Título 84" xfId="6573" xr:uid="{9A05E441-DEDB-4D21-AD32-FB798A820381}"/>
    <cellStyle name="Título 84 2" xfId="13792" xr:uid="{BDB3E31E-446B-4F66-8124-3E2FD8868C06}"/>
    <cellStyle name="Titulo 85" xfId="22779" xr:uid="{FBE79E38-3758-406F-81D4-0485B71C4C7D}"/>
    <cellStyle name="Título 85" xfId="6574" xr:uid="{72FB2B29-C1D5-44C7-B5A2-5318FF551D5F}"/>
    <cellStyle name="Título 85 2" xfId="13793" xr:uid="{F12B293B-79CF-41B3-8373-E6C15993ED99}"/>
    <cellStyle name="Titulo 86" xfId="20674" xr:uid="{50001490-5C43-4547-B655-9BA919AA30D2}"/>
    <cellStyle name="Título 86" xfId="6575" xr:uid="{2193A416-3FA5-43AF-B868-35F3F829BB84}"/>
    <cellStyle name="Título 86 2" xfId="13794" xr:uid="{537B2349-E8D3-40DA-9FA8-660BE470D878}"/>
    <cellStyle name="Titulo 87" xfId="22781" xr:uid="{FAADC5F1-E548-4FD7-9F19-7E2F69255A95}"/>
    <cellStyle name="Título 87" xfId="6576" xr:uid="{E5C5FA41-882F-4BE0-A5F7-B8D1229E6652}"/>
    <cellStyle name="Título 87 2" xfId="13795" xr:uid="{6EBA4A13-5E52-4FA9-A7E4-F04DC2532882}"/>
    <cellStyle name="Titulo 88" xfId="20677" xr:uid="{2F8C9692-F643-4A34-9810-F29546FE7BD1}"/>
    <cellStyle name="Título 88" xfId="6577" xr:uid="{AC74E5E7-2731-40C5-99CE-618774E634AE}"/>
    <cellStyle name="Título 88 2" xfId="13796" xr:uid="{B3408C25-5CA9-4055-8AE7-3204C4076E04}"/>
    <cellStyle name="Titulo 89" xfId="22783" xr:uid="{88B28961-B5E3-4D7E-8B5E-6D8CC5D546B4}"/>
    <cellStyle name="Título 89" xfId="6578" xr:uid="{B9BF0105-53EE-448A-8B8F-F3FFC13C5A91}"/>
    <cellStyle name="Título 89 2" xfId="13797" xr:uid="{9571EF8F-7967-43C5-A9F1-4150D0AD5441}"/>
    <cellStyle name="Titulo 9" xfId="8059" xr:uid="{61682E2E-6864-4ED8-A027-EA6B0D1482B9}"/>
    <cellStyle name="Título 9" xfId="1191" xr:uid="{EC3EFEFD-99B0-4871-B705-BA31322E2052}"/>
    <cellStyle name="Titulo 9 10" xfId="17405" xr:uid="{531BF305-BD32-4831-A113-064458EE7060}"/>
    <cellStyle name="Titulo 9 10 2" xfId="28374" xr:uid="{C7052E8B-5ADD-4E18-8051-C329850BAD65}"/>
    <cellStyle name="Titulo 9 10 3" xfId="34374" xr:uid="{3EB47849-2918-4CB8-AEB2-DC60F006A10D}"/>
    <cellStyle name="Titulo 9 11" xfId="17505" xr:uid="{37C8F4C2-FC6E-4A80-B3C5-BBFB4D418E73}"/>
    <cellStyle name="Titulo 9 11 2" xfId="28474" xr:uid="{21DBF8C3-3029-4FAE-B3B5-9BA12B520265}"/>
    <cellStyle name="Titulo 9 11 3" xfId="34474" xr:uid="{36F9A561-CF8B-440B-9631-8157DB6D5E88}"/>
    <cellStyle name="Titulo 9 12" xfId="17569" xr:uid="{06962857-D40C-45BF-9629-8099F9D22C4E}"/>
    <cellStyle name="Titulo 9 12 2" xfId="28538" xr:uid="{63900908-0C8E-4C16-9292-3D4D330D1162}"/>
    <cellStyle name="Titulo 9 12 3" xfId="34538" xr:uid="{A3FA7679-839B-49D8-8D82-1C4FC10EAC8B}"/>
    <cellStyle name="Titulo 9 13" xfId="17630" xr:uid="{0E12281B-A2ED-4E4F-8320-4906DDF93E3E}"/>
    <cellStyle name="Titulo 9 13 2" xfId="28599" xr:uid="{7AD86C5B-5592-4E92-A913-18F27F3D4E4E}"/>
    <cellStyle name="Titulo 9 13 3" xfId="34599" xr:uid="{FF60A5D1-FFAD-4EE1-A19B-7C7E584AB182}"/>
    <cellStyle name="Titulo 9 14" xfId="17664" xr:uid="{C60FD638-1BE2-4AE1-B30A-BD492CDA8EF6}"/>
    <cellStyle name="Titulo 9 14 2" xfId="28633" xr:uid="{8DA7C402-6AEC-4E7F-A57C-35961ABC8724}"/>
    <cellStyle name="Titulo 9 14 3" xfId="34633" xr:uid="{495C1F2F-4C3F-4DCB-B14B-35E8821EA3B4}"/>
    <cellStyle name="Titulo 9 15" xfId="17683" xr:uid="{BD317075-7337-432D-99C3-F6E45D61805F}"/>
    <cellStyle name="Titulo 9 15 2" xfId="28652" xr:uid="{5D2D76E4-362C-4AEA-805C-EC50AC916958}"/>
    <cellStyle name="Titulo 9 15 3" xfId="34652" xr:uid="{10556927-7E43-4989-BEF0-060FFA87B9E6}"/>
    <cellStyle name="Titulo 9 16" xfId="18183" xr:uid="{6DA060A9-83D9-423A-912D-5EAD97A100B4}"/>
    <cellStyle name="Titulo 9 16 2" xfId="29101" xr:uid="{A885E763-D7D8-4C70-B931-C21EDDD93A6D}"/>
    <cellStyle name="Titulo 9 16 3" xfId="35106" xr:uid="{E0E82A8F-78E5-408D-BFAF-40DD6D8D50C2}"/>
    <cellStyle name="Titulo 9 17" xfId="17686" xr:uid="{B6D112DF-EA44-4AB9-BBA1-899C4B4EBF1D}"/>
    <cellStyle name="Titulo 9 17 2" xfId="28655" xr:uid="{E6131710-072F-4FD0-BA3E-0A2DBFF0522D}"/>
    <cellStyle name="Titulo 9 17 3" xfId="34655" xr:uid="{C39383DF-6153-4274-B708-54D78ADB47E3}"/>
    <cellStyle name="Titulo 9 18" xfId="22473" xr:uid="{8FADFFE2-1B7C-49E6-B37B-E66ACD7B6786}"/>
    <cellStyle name="Titulo 9 19" xfId="23274" xr:uid="{D6224897-DAA8-4CDF-AF4A-51CBCB03B77B}"/>
    <cellStyle name="Titulo 9 2" xfId="9217" xr:uid="{6CF1A052-D1DF-4A1A-9782-75A6939A2C1F}"/>
    <cellStyle name="Título 9 2" xfId="6580" xr:uid="{D263FD08-D7A1-4FB0-971C-C42DE6C1F0A1}"/>
    <cellStyle name="Titulo 9 2 10" xfId="17570" xr:uid="{9432F8A9-A037-416E-A681-76722F8449B4}"/>
    <cellStyle name="Titulo 9 2 10 2" xfId="28539" xr:uid="{2B134BBA-1E45-4419-9B7C-D877C97D8A40}"/>
    <cellStyle name="Titulo 9 2 10 3" xfId="34539" xr:uid="{07D54CD6-15B6-44EE-A8BE-E2183C6E7A92}"/>
    <cellStyle name="Titulo 9 2 11" xfId="17631" xr:uid="{26F9EA7B-07D3-4722-AFB3-F11F79303BDC}"/>
    <cellStyle name="Titulo 9 2 11 2" xfId="28600" xr:uid="{9CFEF83E-0FB9-4692-97DE-75183C273B33}"/>
    <cellStyle name="Titulo 9 2 11 3" xfId="34600" xr:uid="{94D9AF16-6514-4A21-8031-A01E1662797F}"/>
    <cellStyle name="Titulo 9 2 12" xfId="17665" xr:uid="{9C496797-9C03-4C94-AA8E-6F868A804801}"/>
    <cellStyle name="Titulo 9 2 12 2" xfId="28634" xr:uid="{9E8F318E-3495-444C-85B1-E28749AA05D2}"/>
    <cellStyle name="Titulo 9 2 12 3" xfId="34634" xr:uid="{4C93698E-BF3C-4E7C-91CB-0F1B2CB22AEF}"/>
    <cellStyle name="Titulo 9 2 13" xfId="17684" xr:uid="{E7C5A5B0-C1EA-4C38-9265-00F679A16F5A}"/>
    <cellStyle name="Titulo 9 2 13 2" xfId="28653" xr:uid="{4839F2EF-3547-4248-9EB1-051D9571CB3F}"/>
    <cellStyle name="Titulo 9 2 13 3" xfId="34653" xr:uid="{3F795B8A-4C7A-476D-8F0C-431757403425}"/>
    <cellStyle name="Titulo 9 2 14" xfId="18184" xr:uid="{D7A6D5B8-4B4F-4F81-B8AC-C56F918312B6}"/>
    <cellStyle name="Titulo 9 2 14 2" xfId="29102" xr:uid="{A5CFA80C-E2BE-4356-B8A2-F3F45CB18495}"/>
    <cellStyle name="Titulo 9 2 14 3" xfId="35107" xr:uid="{7AA1FCB6-1D26-4C28-AE6E-E849C33BB042}"/>
    <cellStyle name="Titulo 9 2 15" xfId="17685" xr:uid="{DF67625A-A850-4FFD-9676-975E8C2F80E5}"/>
    <cellStyle name="Titulo 9 2 15 2" xfId="28654" xr:uid="{B9960971-D475-423F-9D97-BCA22490F512}"/>
    <cellStyle name="Titulo 9 2 15 3" xfId="34654" xr:uid="{411440A9-4DA7-4BC5-ABCE-1E5A2130AB76}"/>
    <cellStyle name="Titulo 9 2 16" xfId="26867" xr:uid="{59B87CE1-07CF-4550-8DEA-26A3C0BA4930}"/>
    <cellStyle name="Titulo 9 2 16 2" xfId="37655" xr:uid="{EF5F6F48-F369-40C5-AC6E-827F94A9137B}"/>
    <cellStyle name="Titulo 9 2 2" xfId="16187" xr:uid="{C20E477B-8E12-4F7E-A977-F57BC856F688}"/>
    <cellStyle name="Título 9 2 2" xfId="13800" xr:uid="{B473A991-6A09-4381-9FB7-81272E4A10E3}"/>
    <cellStyle name="Titulo 9 2 2 2" xfId="22592" xr:uid="{3609B84D-B034-40ED-957D-DFDD7CC30CFA}"/>
    <cellStyle name="Titulo 9 2 2 3" xfId="29559" xr:uid="{36541758-741C-4030-8F4B-EE36FDA26573}"/>
    <cellStyle name="Titulo 9 2 2 4" xfId="33159" xr:uid="{928F574F-1325-4B9B-9016-2F80FA5279F9}"/>
    <cellStyle name="Titulo 9 2 3" xfId="17056" xr:uid="{09B35306-F541-4099-A964-14EE15DAFECB}"/>
    <cellStyle name="Titulo 9 2 3 2" xfId="28025" xr:uid="{6FAC09C6-2991-4C39-B4B1-C38FBD608265}"/>
    <cellStyle name="Titulo 9 2 3 3" xfId="34025" xr:uid="{12A2473C-D515-4FE3-9AC9-6F88CE8F4BD1}"/>
    <cellStyle name="Titulo 9 2 4" xfId="16325" xr:uid="{18BF5D20-572B-4BB5-AF03-6AC474035ED2}"/>
    <cellStyle name="Titulo 9 2 4 2" xfId="18658" xr:uid="{8CC8EA0C-DE56-4E0D-BE67-8AE6FB913F6F}"/>
    <cellStyle name="Titulo 9 2 4 3" xfId="33297" xr:uid="{DD276632-81CB-4205-B761-BCDE09BB5E88}"/>
    <cellStyle name="Titulo 9 2 5" xfId="17205" xr:uid="{5E39F049-436D-43CF-8F27-F7EA4AE32BB9}"/>
    <cellStyle name="Titulo 9 2 5 2" xfId="28174" xr:uid="{3DCEB9F8-15AC-4FAF-B32A-3FCC192D94A2}"/>
    <cellStyle name="Titulo 9 2 5 3" xfId="34174" xr:uid="{62EF3F47-D115-42F1-8438-8401480FE83F}"/>
    <cellStyle name="Titulo 9 2 6" xfId="16450" xr:uid="{538AE022-0EC4-4008-8A5B-54EBB85043D1}"/>
    <cellStyle name="Titulo 9 2 6 2" xfId="21727" xr:uid="{F26337B6-5D7B-4214-A32A-24B902617192}"/>
    <cellStyle name="Titulo 9 2 6 3" xfId="33422" xr:uid="{E737D55D-094A-47D8-8693-9B92C54E798C}"/>
    <cellStyle name="Titulo 9 2 7" xfId="17320" xr:uid="{9505D54B-4729-44D8-BD61-F2616BC0DFE8}"/>
    <cellStyle name="Titulo 9 2 7 2" xfId="28289" xr:uid="{A5B7BD70-9896-424D-A242-AB210FEA6316}"/>
    <cellStyle name="Titulo 9 2 7 3" xfId="34289" xr:uid="{FC14A837-7A33-43E6-B64D-5CBA6C236951}"/>
    <cellStyle name="Titulo 9 2 8" xfId="17407" xr:uid="{4538ADE5-F55A-4DDE-8E1A-5FDDC745A6AF}"/>
    <cellStyle name="Titulo 9 2 8 2" xfId="28376" xr:uid="{A2CFAB3D-3461-4790-924E-A9B690C96879}"/>
    <cellStyle name="Titulo 9 2 8 3" xfId="34376" xr:uid="{DE3EAB68-AC1B-42C2-84FC-C30C3286A0EB}"/>
    <cellStyle name="Titulo 9 2 9" xfId="17507" xr:uid="{A1A370A7-DCE1-4BBE-94B0-B6952B41C38B}"/>
    <cellStyle name="Titulo 9 2 9 2" xfId="28476" xr:uid="{D5714BA7-861B-416A-A0AC-D1ED827CD9E5}"/>
    <cellStyle name="Titulo 9 2 9 3" xfId="34476" xr:uid="{20122238-EB3A-441B-A048-B05114E2DCE2}"/>
    <cellStyle name="Titulo 9 20" xfId="22579" xr:uid="{3D02DBD7-F243-409C-BF4D-9F92B6D10EFE}"/>
    <cellStyle name="Titulo 9 21" xfId="25486" xr:uid="{0F782311-07D1-4678-8B6B-B25F86292C6F}"/>
    <cellStyle name="Titulo 9 21 2" xfId="20148" xr:uid="{416F3904-340E-459E-BCAE-A07FDEEEC038}"/>
    <cellStyle name="Titulo 9 21 3" xfId="36786" xr:uid="{A30F3534-D278-462F-AA58-AD3617BCA26B}"/>
    <cellStyle name="Titulo 9 22" xfId="24393" xr:uid="{B30E3232-0D68-45DB-8CFE-685D82FA6A9C}"/>
    <cellStyle name="Titulo 9 22 2" xfId="22146" xr:uid="{4E491480-875D-4991-8785-2A0ECB770814}"/>
    <cellStyle name="Titulo 9 22 2 2" xfId="36275" xr:uid="{590241FD-6595-42BC-862C-3E241D1AFE25}"/>
    <cellStyle name="Titulo 9 23" xfId="23345" xr:uid="{2B6FC3CF-ABD2-432B-8CBD-EB48B712A67C}"/>
    <cellStyle name="Titulo 9 24" xfId="20206" xr:uid="{CDCFC0D3-DDF5-47B5-8BC9-EF9C20BFD1C2}"/>
    <cellStyle name="Titulo 9 25" xfId="26511" xr:uid="{D675633B-3BC9-46BE-BAAD-9F69719E17C3}"/>
    <cellStyle name="Titulo 9 26" xfId="29905" xr:uid="{7A814708-362C-4E0E-8D47-24F743B2880E}"/>
    <cellStyle name="Titulo 9 3" xfId="13798" xr:uid="{88D42700-CEE2-4ECF-BF21-CACE6B0E1D3F}"/>
    <cellStyle name="Título 9 3" xfId="6579" xr:uid="{6516EDFD-06D0-48B9-B913-FCD4590FACEE}"/>
    <cellStyle name="Título 9 3 2" xfId="13801" xr:uid="{39C34B52-7887-403C-AB6A-3D9976D5EDC3}"/>
    <cellStyle name="Titulo 9 4" xfId="16185" xr:uid="{39A1336F-E77E-4780-B3FC-D5C1F9E6F961}"/>
    <cellStyle name="Título 9 4" xfId="13799" xr:uid="{CFA13FBE-0AEE-4589-985D-7044D1B943F1}"/>
    <cellStyle name="Titulo 9 4 2" xfId="21015" xr:uid="{4021C38A-FFE4-4415-AD01-0C88217B3D4C}"/>
    <cellStyle name="Titulo 9 4 3" xfId="29558" xr:uid="{EF8ABB50-D726-48C3-B6D8-0DFD2875F08D}"/>
    <cellStyle name="Titulo 9 4 4" xfId="33157" xr:uid="{1F9CE225-66FA-4AD0-BAC4-35DC362C6DD0}"/>
    <cellStyle name="Titulo 9 5" xfId="17054" xr:uid="{FFFD3435-F7F1-4861-A515-174211610EDA}"/>
    <cellStyle name="Titulo 9 5 2" xfId="28023" xr:uid="{03386F29-A53C-41F7-999F-6350790CC9FB}"/>
    <cellStyle name="Titulo 9 5 3" xfId="34023" xr:uid="{9E1DC8A3-6391-4E0F-BE25-D4D9306EAF18}"/>
    <cellStyle name="Titulo 9 6" xfId="16323" xr:uid="{C5D704A5-7199-4699-ABFF-859B1429E83C}"/>
    <cellStyle name="Titulo 9 6 2" xfId="22610" xr:uid="{D3AB8162-4AC8-4952-BD1C-3B4696058764}"/>
    <cellStyle name="Titulo 9 6 3" xfId="33295" xr:uid="{87537ABE-95E6-4F8E-AACB-8E09F0479099}"/>
    <cellStyle name="Titulo 9 7" xfId="17203" xr:uid="{E5C1EA1B-9F91-477A-8A98-46BCA2524B38}"/>
    <cellStyle name="Titulo 9 7 2" xfId="28172" xr:uid="{B9EB94F5-FC05-46DA-AAAF-158E26779B96}"/>
    <cellStyle name="Titulo 9 7 3" xfId="34172" xr:uid="{D214F79D-7337-4078-B6A7-4478CAE04528}"/>
    <cellStyle name="Titulo 9 8" xfId="16449" xr:uid="{7E573589-72D0-4F87-B787-707B51846723}"/>
    <cellStyle name="Titulo 9 8 2" xfId="22633" xr:uid="{D2EE4CE9-808A-4DBC-86DA-C5C76DAE3F80}"/>
    <cellStyle name="Titulo 9 8 3" xfId="33421" xr:uid="{EB84F94D-ADF8-4F1E-B6B7-855E40F736CD}"/>
    <cellStyle name="Titulo 9 9" xfId="17319" xr:uid="{69DD7B3A-B04E-47A7-B9D0-2B89167D4D14}"/>
    <cellStyle name="Titulo 9 9 2" xfId="28288" xr:uid="{E2B25864-4D96-4517-9A39-AD216DA52CB8}"/>
    <cellStyle name="Titulo 9 9 3" xfId="34288" xr:uid="{F37BF57D-1E57-42F9-BDF8-E09CA087556D}"/>
    <cellStyle name="Titulo 90" xfId="20679" xr:uid="{14899D60-2418-485C-B908-B28F0585C1D6}"/>
    <cellStyle name="Título 90" xfId="6581" xr:uid="{BDDE6595-B025-4BFA-91A8-C665F5C034B8}"/>
    <cellStyle name="Título 90 2" xfId="13802" xr:uid="{2F96955C-8BA9-47AE-94CF-150AB2621C4B}"/>
    <cellStyle name="Titulo 91" xfId="22785" xr:uid="{860E92F7-219E-4532-89BC-66D2B7ACD0AC}"/>
    <cellStyle name="Título 91" xfId="6582" xr:uid="{A6C9FBD1-EA08-4A26-A36D-5E69DF9E23E8}"/>
    <cellStyle name="Título 91 2" xfId="13803" xr:uid="{5B963FAE-BFE0-41B1-834B-9B26E75D1295}"/>
    <cellStyle name="Titulo 92" xfId="27325" xr:uid="{8ABC888C-A082-49F0-BD12-AD92E043D0BE}"/>
    <cellStyle name="Título 92" xfId="6583" xr:uid="{5E162A72-1BE7-4B6F-B27D-E43758DCF96E}"/>
    <cellStyle name="Título 92 2" xfId="13804" xr:uid="{1E3214A1-36C9-472C-82D8-35B9B19725C8}"/>
    <cellStyle name="Titulo 93" xfId="18744" xr:uid="{B1A5374D-ACA5-4E3B-9DEF-EB28085F6FDE}"/>
    <cellStyle name="Título 93" xfId="6584" xr:uid="{D3ACF65C-066D-44EB-8C31-70F21D9200D7}"/>
    <cellStyle name="Título 93 2" xfId="13805" xr:uid="{92D21BE1-A967-43FB-89E5-CEA42C2310A2}"/>
    <cellStyle name="Titulo 94" xfId="29834" xr:uid="{C581F742-F2BA-4A4B-BA37-DCF3EB74318D}"/>
    <cellStyle name="Título 94" xfId="6585" xr:uid="{DF17EB90-7E76-4F22-B6B6-170B0BE4BC94}"/>
    <cellStyle name="Título 94 2" xfId="13806" xr:uid="{1299C4DD-4C14-4241-9CAC-E48D4E28AF1D}"/>
    <cellStyle name="Titulo 95" xfId="38510" xr:uid="{8C907237-3A24-44F4-BF31-929B8684DDCA}"/>
    <cellStyle name="Título 95" xfId="6586" xr:uid="{DCE5048C-0616-4A2E-A2F4-28AC74A1B6D2}"/>
    <cellStyle name="Título 95 2" xfId="13807" xr:uid="{F2C6D24F-6D9F-458D-895B-F6DC54977643}"/>
    <cellStyle name="Titulo 96" xfId="38535" xr:uid="{72EBBA6F-36C7-458F-A483-42D335F4E60C}"/>
    <cellStyle name="Título 96" xfId="6587" xr:uid="{44413A0F-5A38-485A-9A98-ACD909721442}"/>
    <cellStyle name="Título 96 2" xfId="13808" xr:uid="{9203B752-81A3-4DB9-B50F-84B71B1DE19D}"/>
    <cellStyle name="Título 97" xfId="6588" xr:uid="{EC0B950B-7034-4966-9F42-D99F0EC2CC61}"/>
    <cellStyle name="Título 97 2" xfId="13809" xr:uid="{D0B12091-1E97-4F49-8990-C654A41574C6}"/>
    <cellStyle name="Título 98" xfId="6589" xr:uid="{2CC496BA-8294-43BB-9341-2A38E406F474}"/>
    <cellStyle name="Título 98 2" xfId="13810" xr:uid="{129FAF73-A562-4566-8470-F2F738190456}"/>
    <cellStyle name="Título 99" xfId="6590" xr:uid="{BCD2B22A-3888-464E-9CA0-1496CDE4C30D}"/>
    <cellStyle name="Título 99 2" xfId="13811" xr:uid="{F7ABA189-689B-439B-9B41-6A39B6AC8B87}"/>
    <cellStyle name="titulo tabla SCJ" xfId="4074" xr:uid="{FD2869ED-48F4-40E6-A5F1-0E3B6D47AC37}"/>
    <cellStyle name="titulo tabla SCJ 2" xfId="6591" xr:uid="{2BB7FB48-0BB1-4E0A-9AA4-128DA91FAEB7}"/>
    <cellStyle name="titulo tabla SCJ 2 2" xfId="13813" xr:uid="{7F6AB023-14F3-408E-8EB2-12262370F6CC}"/>
    <cellStyle name="titulo tabla SCJ 3" xfId="13812" xr:uid="{F89AD904-7ABF-42CD-8A61-8C8F4DE14BBE}"/>
    <cellStyle name="Todo" xfId="422" xr:uid="{92086E57-F233-45E5-9255-8CDA661A4129}"/>
    <cellStyle name="Todo 2" xfId="6592" xr:uid="{A60E4CFE-7753-4232-A970-3D1A2EBAE530}"/>
    <cellStyle name="Todo 2 2" xfId="13815" xr:uid="{5A8F15B4-2AB4-4460-AB49-322392A4BCF2}"/>
    <cellStyle name="Todo 3" xfId="13814" xr:uid="{41F43950-BE47-4E64-8F0D-F570BD439635}"/>
    <cellStyle name="topline" xfId="423" xr:uid="{6FCA099D-F644-4BB0-B598-4B415B7EA0C1}"/>
    <cellStyle name="topline 2" xfId="6593" xr:uid="{1BE409A2-F3D9-403D-A7FC-897915B3D6F1}"/>
    <cellStyle name="topline 2 2" xfId="13817" xr:uid="{910AA31D-A7AE-418D-A9B6-477FD869642C}"/>
    <cellStyle name="topline 3" xfId="13816" xr:uid="{2F8CB301-10F5-4E22-9F52-AD55FACDB0F9}"/>
    <cellStyle name="Total 10" xfId="4076" xr:uid="{B3BEE4C7-C9C6-45AA-B6C4-43E20EBE91A2}"/>
    <cellStyle name="Total 10 2" xfId="6595" xr:uid="{F2C4F4D4-F2CD-439E-94DB-92692133FDDB}"/>
    <cellStyle name="Total 10 2 2" xfId="13819" xr:uid="{53C4194A-150C-45EA-B434-C5B2D406819B}"/>
    <cellStyle name="Total 10 3" xfId="13818" xr:uid="{AA52CEA4-A9C2-402A-B51C-BC513B06FB90}"/>
    <cellStyle name="Total 11" xfId="4077" xr:uid="{DE0E3025-9C88-4F7C-A52B-6D0CBC0C5612}"/>
    <cellStyle name="Total 11 2" xfId="6596" xr:uid="{C856354F-FE1E-4C6C-9F0F-34B16DD16E8E}"/>
    <cellStyle name="Total 11 2 2" xfId="13821" xr:uid="{7FE3599E-0072-47FF-A1D2-1DB5345DDB85}"/>
    <cellStyle name="Total 11 3" xfId="13820" xr:uid="{D084B8BE-424E-4A5A-8B72-4EEC8EC01A7D}"/>
    <cellStyle name="Total 12" xfId="4078" xr:uid="{4365C426-D942-4C19-BE8F-746B26E604DE}"/>
    <cellStyle name="Total 12 2" xfId="6597" xr:uid="{93C55A48-66D6-4980-A00D-AF574094A432}"/>
    <cellStyle name="Total 12 2 2" xfId="13823" xr:uid="{9FF52CB2-7EB5-458E-B316-4805659904EE}"/>
    <cellStyle name="Total 12 3" xfId="13822" xr:uid="{017E8E13-7C56-4C2A-BEE7-891F34894D09}"/>
    <cellStyle name="Total 13" xfId="4079" xr:uid="{46770593-8520-4B08-8AC0-E5675BEAC22E}"/>
    <cellStyle name="Total 13 2" xfId="6598" xr:uid="{6E3044F1-ADC8-49D5-860C-5B7367798DDE}"/>
    <cellStyle name="Total 13 2 2" xfId="13825" xr:uid="{85FDBF6D-2B1B-404D-B745-152735404611}"/>
    <cellStyle name="Total 13 3" xfId="13824" xr:uid="{43C2BC1A-205D-4C8C-BFDB-B570F9BB871F}"/>
    <cellStyle name="Total 14" xfId="4080" xr:uid="{A566C21C-4EEB-4BAE-BA68-7FCB69C6A10A}"/>
    <cellStyle name="Total 14 2" xfId="6599" xr:uid="{E8DF9EDB-433E-4A34-BA56-1F4580605370}"/>
    <cellStyle name="Total 14 2 2" xfId="13827" xr:uid="{1DE152F3-CC88-44D1-AAEE-1CAAF9AEE002}"/>
    <cellStyle name="Total 14 3" xfId="13826" xr:uid="{483B4C67-CC64-4914-B734-9A0E464485B1}"/>
    <cellStyle name="Total 15" xfId="4081" xr:uid="{E6D60F36-1030-4091-9EBD-A3EF9C44E9F8}"/>
    <cellStyle name="Total 15 2" xfId="6600" xr:uid="{FE6CEE21-CD9E-4BB5-9531-5C9B374B45B5}"/>
    <cellStyle name="Total 15 2 2" xfId="13829" xr:uid="{F7F69B83-B51E-4EEC-B7E6-85BECE0A1131}"/>
    <cellStyle name="Total 15 3" xfId="13828" xr:uid="{738BEFD2-7408-4711-A20A-2ADB200C5C50}"/>
    <cellStyle name="Total 16" xfId="6594" xr:uid="{9F0348A8-666B-41D8-AC5A-134FE82B8288}"/>
    <cellStyle name="Total 16 2" xfId="13830" xr:uid="{EA4C172B-F589-4932-9AD0-866B6EEF1E18}"/>
    <cellStyle name="Total 17" xfId="8524" xr:uid="{570F98EA-4F9B-4474-9C7E-2C69BDCDE60B}"/>
    <cellStyle name="Total 17 2" xfId="13831" xr:uid="{83FFB282-DF89-4AD5-98EA-7F078ADC32BC}"/>
    <cellStyle name="Total 17 3" xfId="25737" xr:uid="{44ADFEAD-BDCA-4F93-8E0C-97419161452F}"/>
    <cellStyle name="Total 18" xfId="268" xr:uid="{60956E99-3063-4908-BCE6-76C726647AA6}"/>
    <cellStyle name="Total 2" xfId="637" xr:uid="{D422BCF2-8FDE-47C0-A90B-1C8517AA8D1F}"/>
    <cellStyle name="Total 2 10" xfId="4083" xr:uid="{099FFA08-7024-4CA0-B33C-7958B21AE28F}"/>
    <cellStyle name="Total 2 10 2" xfId="6602" xr:uid="{551FDED4-D1D8-4D9B-AD96-4C495FAC2EB3}"/>
    <cellStyle name="Total 2 10 2 2" xfId="13834" xr:uid="{CC66AE4A-5520-4D85-ACC8-698F57FB1857}"/>
    <cellStyle name="Total 2 10 3" xfId="13833" xr:uid="{CB59FC15-9B9A-4324-AEDE-2C15AB98DB8E}"/>
    <cellStyle name="Total 2 11" xfId="4084" xr:uid="{44FAE183-4356-4B41-AD59-6C1B1A30F9D1}"/>
    <cellStyle name="Total 2 11 2" xfId="6603" xr:uid="{5EFAECCD-EAFE-4D7D-843C-12115A41441A}"/>
    <cellStyle name="Total 2 11 2 2" xfId="13836" xr:uid="{1FAD779A-9410-4E76-9E40-BD02FD07F9DB}"/>
    <cellStyle name="Total 2 11 3" xfId="13835" xr:uid="{ED52C61F-0D63-495F-B21D-364E22FEB862}"/>
    <cellStyle name="Total 2 12" xfId="4085" xr:uid="{4F4CA4EC-D678-43D9-B9C0-D9DD3C5C4D70}"/>
    <cellStyle name="Total 2 12 2" xfId="6604" xr:uid="{66F72D5A-8F25-4FD7-BD58-2D3ADB1961C7}"/>
    <cellStyle name="Total 2 12 2 2" xfId="13838" xr:uid="{97A74B2F-977B-4ADE-AE61-BC461B38CB38}"/>
    <cellStyle name="Total 2 12 3" xfId="13837" xr:uid="{9498B621-080D-4F71-8AE9-667827AF9AEC}"/>
    <cellStyle name="Total 2 13" xfId="4086" xr:uid="{5F91A389-C2A9-4129-B284-1E441B950A35}"/>
    <cellStyle name="Total 2 13 2" xfId="6605" xr:uid="{123B1638-4640-40E4-A6C4-70EE24DCF998}"/>
    <cellStyle name="Total 2 13 2 2" xfId="13840" xr:uid="{D4A09240-AAC1-42A2-9835-BA3A2430CD86}"/>
    <cellStyle name="Total 2 13 3" xfId="8968" xr:uid="{89DBF3AE-231E-4285-85E4-231B8D741883}"/>
    <cellStyle name="Total 2 13 3 2" xfId="22510" xr:uid="{16B8062F-DD7A-41E3-B2F3-CF06390BC0D4}"/>
    <cellStyle name="Total 2 13 3 3" xfId="25978" xr:uid="{275D031E-15D5-4D0F-82E6-914402453B52}"/>
    <cellStyle name="Total 2 13 3 3 2" xfId="37154" xr:uid="{37E5BC79-E08D-4EC3-AB11-56D8B8EA48E6}"/>
    <cellStyle name="Total 2 13 3 4" xfId="30537" xr:uid="{49DC6F09-321D-4E8A-A0D3-B432E6D68838}"/>
    <cellStyle name="Total 2 13 4" xfId="13839" xr:uid="{86ED9A1E-F0C1-4C08-8821-CDC98DD79B8A}"/>
    <cellStyle name="Total 2 14" xfId="4087" xr:uid="{284F3D21-B1D1-4928-8E03-AD4C24B4BCA0}"/>
    <cellStyle name="Total 2 14 2" xfId="6606" xr:uid="{97EE6B5C-2E37-40F4-A732-C9DF73760E5C}"/>
    <cellStyle name="Total 2 14 2 2" xfId="13842" xr:uid="{DF21DC7E-5358-4B7E-B0ED-79548E50179B}"/>
    <cellStyle name="Total 2 14 3" xfId="8970" xr:uid="{BD085B60-FA01-440F-AE7E-B04205E2773C}"/>
    <cellStyle name="Total 2 14 3 2" xfId="22512" xr:uid="{77185BB6-B43E-4744-886D-AEC174165F2F}"/>
    <cellStyle name="Total 2 14 3 3" xfId="25980" xr:uid="{018BC792-C6ED-4D15-9B8C-1EE65E1C9C36}"/>
    <cellStyle name="Total 2 14 3 3 2" xfId="37156" xr:uid="{8231B711-1D10-47BF-9D99-B9BEB6A229AA}"/>
    <cellStyle name="Total 2 14 3 4" xfId="30539" xr:uid="{585F19D1-27EB-42DE-A8E5-5736CD76EE00}"/>
    <cellStyle name="Total 2 14 4" xfId="13841" xr:uid="{E8C3BE7C-128D-4EEE-8C97-467FEF5D8828}"/>
    <cellStyle name="Total 2 15" xfId="4088" xr:uid="{53E380CE-0171-4EE1-8FEA-2EC400A86CB9}"/>
    <cellStyle name="Total 2 15 2" xfId="6607" xr:uid="{F6CA1683-D83B-4A48-BA47-680A284A59ED}"/>
    <cellStyle name="Total 2 15 2 2" xfId="13844" xr:uid="{F52F1AFB-506F-4784-8C6C-27AB36BACB93}"/>
    <cellStyle name="Total 2 15 3" xfId="13843" xr:uid="{C2118A1C-3C37-497C-88AC-2B390C9E8588}"/>
    <cellStyle name="Total 2 16" xfId="6601" xr:uid="{4CA917D7-9BE2-48B5-BB9A-201342157DBA}"/>
    <cellStyle name="Total 2 16 2" xfId="13845" xr:uid="{64B79213-927E-4D32-BAAD-5E8B3D090A3A}"/>
    <cellStyle name="Total 2 17" xfId="4082" xr:uid="{71DA5D46-53B6-4475-A59D-D24437272BB6}"/>
    <cellStyle name="Total 2 17 2" xfId="13846" xr:uid="{483B2D61-CBF7-4E85-B59A-9CDB1928F119}"/>
    <cellStyle name="Total 2 17 3" xfId="20119" xr:uid="{9469943F-3284-4222-A2FF-649977791F4A}"/>
    <cellStyle name="Total 2 17 3 2" xfId="35761" xr:uid="{7CDE9EA5-4E5C-48D1-8DFF-9473B0A95C2D}"/>
    <cellStyle name="Total 2 17 4" xfId="24344" xr:uid="{51F32CD0-FBA6-4A81-AE20-D09B64CF472C}"/>
    <cellStyle name="Total 2 18" xfId="8763" xr:uid="{4DABA35B-4699-412D-9CB3-1CD4A8B1B7AE}"/>
    <cellStyle name="Total 2 18 2" xfId="22503" xr:uid="{712A1329-2AD8-4BA6-AE44-F787CCAEB126}"/>
    <cellStyle name="Total 2 18 3" xfId="25816" xr:uid="{701A1BFC-023B-4F2A-A9C6-D535887ABE67}"/>
    <cellStyle name="Total 2 18 3 2" xfId="36998" xr:uid="{7B933694-6EC6-40D6-A2F0-445CADAC15BA}"/>
    <cellStyle name="Total 2 18 4" xfId="30339" xr:uid="{E92D8F06-E36A-4CA5-A421-DCB0D2255613}"/>
    <cellStyle name="Total 2 19" xfId="13832" xr:uid="{DAA79726-24BD-4D32-ABCA-498C25D68B9A}"/>
    <cellStyle name="Total 2 2" xfId="999" xr:uid="{7C432F80-241D-40BF-AC70-9701E9A041D7}"/>
    <cellStyle name="Total 2 2 2" xfId="4090" xr:uid="{1412C5DC-80E2-4744-942C-40E4C2200495}"/>
    <cellStyle name="Total 2 2 2 2" xfId="6609" xr:uid="{1CE1C254-4F16-4273-AD0D-033C81D6F33E}"/>
    <cellStyle name="Total 2 2 2 2 2" xfId="13849" xr:uid="{76A3AD4F-368B-49B9-9677-FE09EDC74688}"/>
    <cellStyle name="Total 2 2 2 3" xfId="8718" xr:uid="{1D397152-4571-4DA0-B68D-44CFA2B34C87}"/>
    <cellStyle name="Total 2 2 2 3 2" xfId="22519" xr:uid="{8FB46540-E6CE-442E-9680-D42C67500579}"/>
    <cellStyle name="Total 2 2 2 3 3" xfId="25795" xr:uid="{537ABE5B-ED26-4454-A716-86725530B7F2}"/>
    <cellStyle name="Total 2 2 2 3 3 2" xfId="36978" xr:uid="{EE678180-3A7D-4BBF-9476-B6E9B68D57A3}"/>
    <cellStyle name="Total 2 2 2 3 4" xfId="30296" xr:uid="{D3FDF984-DCA0-4FDA-B273-062DC1CD45D7}"/>
    <cellStyle name="Total 2 2 2 4" xfId="13848" xr:uid="{0D89E83B-ED7A-48A2-8899-981B67C07A62}"/>
    <cellStyle name="Total 2 2 3" xfId="6608" xr:uid="{83C82914-69AB-45BC-8AFD-63E16FC5332C}"/>
    <cellStyle name="Total 2 2 3 2" xfId="13850" xr:uid="{6AF07632-FBD0-4FB4-92E7-53955ED2D57A}"/>
    <cellStyle name="Total 2 2 4" xfId="4089" xr:uid="{A7C29C0B-2399-49B9-B12C-CD63E336F004}"/>
    <cellStyle name="Total 2 2 4 2" xfId="8969" xr:uid="{DE9969FC-BF42-4ADD-8CE9-E5D35CE37FEA}"/>
    <cellStyle name="Total 2 2 4 2 2" xfId="30538" xr:uid="{1AB095DA-A16A-4831-AF48-0C379ACA6023}"/>
    <cellStyle name="Total 2 2 4 3" xfId="13851" xr:uid="{E9D5B736-4773-4F11-BB3E-5447D5B4FC4C}"/>
    <cellStyle name="Total 2 2 4 4" xfId="24345" xr:uid="{BCFC9377-E3F8-4E39-852B-B3BBDE724999}"/>
    <cellStyle name="Total 2 2 4 4 2" xfId="36568" xr:uid="{FF370F86-7A77-41A7-AA05-DDA0544145BB}"/>
    <cellStyle name="Total 2 2 5" xfId="13847" xr:uid="{CCA5DE6D-A18E-4DB4-94B7-8A13CD7FC80A}"/>
    <cellStyle name="Total 2 2 6" xfId="23788" xr:uid="{0E24D82F-602E-41DA-97C1-D02601FE232A}"/>
    <cellStyle name="Total 2 3" xfId="1162" xr:uid="{77E2A30F-1EB6-485B-841A-0D8B0ED3E1A3}"/>
    <cellStyle name="Total 2 3 2" xfId="4092" xr:uid="{6A802688-EAB8-4910-ABF6-6E94CDA18526}"/>
    <cellStyle name="Total 2 3 2 2" xfId="6611" xr:uid="{28E77EB4-2A35-4A43-B496-D8D5669BF7F6}"/>
    <cellStyle name="Total 2 3 2 2 2" xfId="13854" xr:uid="{4804E732-0F07-4140-AD7A-714C4994F1DE}"/>
    <cellStyle name="Total 2 3 2 3" xfId="8717" xr:uid="{6228A4CE-0EE6-4AB0-B59C-6B34A984CC06}"/>
    <cellStyle name="Total 2 3 2 3 2" xfId="22524" xr:uid="{C2215A98-379A-4BCA-BBB6-5F536D37426E}"/>
    <cellStyle name="Total 2 3 2 3 3" xfId="25794" xr:uid="{3E93FD2C-EF66-4DD9-A2F3-DA815802E466}"/>
    <cellStyle name="Total 2 3 2 3 3 2" xfId="36977" xr:uid="{4433F3C1-6EC9-4CDC-8F79-A93BBF849406}"/>
    <cellStyle name="Total 2 3 2 3 4" xfId="30295" xr:uid="{A8029EC0-3D32-4306-8D27-61DF9A0AC89F}"/>
    <cellStyle name="Total 2 3 2 4" xfId="13853" xr:uid="{4557591B-1361-422B-B57A-4D42B03EC95D}"/>
    <cellStyle name="Total 2 3 3" xfId="6610" xr:uid="{6B84E8B8-5A1D-4016-B887-E18CD6264EC9}"/>
    <cellStyle name="Total 2 3 3 2" xfId="13855" xr:uid="{A1EC2438-69DD-4BE5-87F7-61E368C27D41}"/>
    <cellStyle name="Total 2 3 4" xfId="4091" xr:uid="{77712AFC-E85A-4628-B7A4-52A336642F8E}"/>
    <cellStyle name="Total 2 3 4 2" xfId="13856" xr:uid="{CB91C980-7EB7-4832-AF87-24EAD4AEAFE1}"/>
    <cellStyle name="Total 2 3 4 3" xfId="24346" xr:uid="{A39FDA77-AC20-4995-9D3B-C85CDC4688BE}"/>
    <cellStyle name="Total 2 3 5" xfId="8758" xr:uid="{F0F69CA7-B55C-445C-B75F-A281BEF32753}"/>
    <cellStyle name="Total 2 3 5 2" xfId="22523" xr:uid="{0E180BCF-3344-4B18-9C2C-AABCD0888292}"/>
    <cellStyle name="Total 2 3 5 3" xfId="25813" xr:uid="{FC2B19C4-9E4C-4D9F-B9F7-000F0CDBFF99}"/>
    <cellStyle name="Total 2 3 5 3 2" xfId="36995" xr:uid="{D72CB3C5-E310-44B7-A6B6-69EA67665F7C}"/>
    <cellStyle name="Total 2 3 5 4" xfId="30334" xr:uid="{A91A0F42-D99F-4EE3-A34A-FA79693B0F00}"/>
    <cellStyle name="Total 2 3 6" xfId="13852" xr:uid="{4D09602C-BE58-4D62-A9D5-49372EA3E7B5}"/>
    <cellStyle name="Total 2 3 7" xfId="23826" xr:uid="{6B07A173-B5AF-4009-9C72-DC253456497C}"/>
    <cellStyle name="Total 2 3 7 2" xfId="36525" xr:uid="{9C07072B-8535-43DE-BBDE-3BFC37C449CF}"/>
    <cellStyle name="Total 2 4" xfId="4093" xr:uid="{3587CD89-C726-4F1D-A197-9BCD6C528192}"/>
    <cellStyle name="Total 2 4 2" xfId="4094" xr:uid="{6B419AF9-4168-41D5-9812-4D7C1FD19ED5}"/>
    <cellStyle name="Total 2 4 2 2" xfId="6613" xr:uid="{207578A0-9099-4F07-88B7-413E2210B972}"/>
    <cellStyle name="Total 2 4 2 2 2" xfId="13859" xr:uid="{9E48231F-39F7-4840-A66D-50D20552D10A}"/>
    <cellStyle name="Total 2 4 2 3" xfId="8715" xr:uid="{6F172851-3FF5-4501-9104-90ED605626AA}"/>
    <cellStyle name="Total 2 4 2 3 2" xfId="22529" xr:uid="{08FD5562-D5C2-4A50-A4F4-9A00C1FEBC5D}"/>
    <cellStyle name="Total 2 4 2 3 3" xfId="25792" xr:uid="{912B22CD-B9EE-43BD-83B1-77F7890A5FFC}"/>
    <cellStyle name="Total 2 4 2 3 3 2" xfId="36975" xr:uid="{10077069-8EEA-43A8-B670-8598DD59A585}"/>
    <cellStyle name="Total 2 4 2 3 4" xfId="30293" xr:uid="{2834D987-9027-474E-BB1E-FB323FBCEEB9}"/>
    <cellStyle name="Total 2 4 2 4" xfId="13858" xr:uid="{CE31903B-88C6-4BF9-A679-5BA4779E7B98}"/>
    <cellStyle name="Total 2 4 3" xfId="6612" xr:uid="{EB3D506E-46AC-40B3-B039-04D4F750DB52}"/>
    <cellStyle name="Total 2 4 3 2" xfId="13860" xr:uid="{56B33ACC-D222-4A17-A6F4-9B4FF48BE498}"/>
    <cellStyle name="Total 2 4 4" xfId="6888" xr:uid="{BEF3BFBA-D827-48E1-B55A-DA2CC2A74907}"/>
    <cellStyle name="Total 2 4 4 2" xfId="7829" xr:uid="{A0509FA2-99CA-4BDE-B87B-5EBB6CB42815}"/>
    <cellStyle name="Total 2 4 4 2 2" xfId="13862" xr:uid="{EF10C3C1-7D05-41CE-A0B3-EAB0E826EAE1}"/>
    <cellStyle name="Total 2 4 4 2 3" xfId="25322" xr:uid="{3512D520-3B95-4176-B1E8-0936554CD969}"/>
    <cellStyle name="Total 2 4 4 3" xfId="13861" xr:uid="{C01001F0-F02F-4F1B-99B0-6EB1D0480BF4}"/>
    <cellStyle name="Total 2 4 5" xfId="13857" xr:uid="{94718A7B-533B-408B-8659-AE5F74B46B2D}"/>
    <cellStyle name="Total 2 5" xfId="4095" xr:uid="{0C587D62-7F65-4C5F-A4E1-47578CC2AB2F}"/>
    <cellStyle name="Total 2 5 2" xfId="4096" xr:uid="{3F399A8E-4F7F-44AD-A933-75615E53B2C8}"/>
    <cellStyle name="Total 2 5 2 2" xfId="6615" xr:uid="{702EC880-4289-499F-8332-2CE97B734FC3}"/>
    <cellStyle name="Total 2 5 2 2 2" xfId="13865" xr:uid="{0FEDA753-6052-441F-AD2E-F09730056804}"/>
    <cellStyle name="Total 2 5 2 3" xfId="13864" xr:uid="{3B5547A3-7AB7-4F49-8A94-07555523423A}"/>
    <cellStyle name="Total 2 5 3" xfId="6614" xr:uid="{97A1A064-3302-41CC-ABAD-33CEB08C325B}"/>
    <cellStyle name="Total 2 5 3 2" xfId="13866" xr:uid="{D3D9C3E4-DDC4-49D5-BD76-993C63E32DA1}"/>
    <cellStyle name="Total 2 5 4" xfId="13863" xr:uid="{7F815AFD-412B-40E1-9838-36471EB5BB2B}"/>
    <cellStyle name="Total 2 6" xfId="4097" xr:uid="{DBF212C1-FB68-4CC5-AC11-91FDD490E8FD}"/>
    <cellStyle name="Total 2 6 2" xfId="6616" xr:uid="{3672C0D8-54BD-432E-98E0-B4965263D212}"/>
    <cellStyle name="Total 2 6 2 2" xfId="13868" xr:uid="{A7BA099B-530A-453B-BAD3-79AB1688960E}"/>
    <cellStyle name="Total 2 6 3" xfId="13867" xr:uid="{9AB8D33D-48CD-4625-9110-EC89AA06E01F}"/>
    <cellStyle name="Total 2 7" xfId="4098" xr:uid="{AA10B879-8BB8-4F35-B7E1-800CBE0BFDD4}"/>
    <cellStyle name="Total 2 7 2" xfId="6617" xr:uid="{36C7000D-7967-480D-8458-37BD9FF96B23}"/>
    <cellStyle name="Total 2 7 2 2" xfId="13870" xr:uid="{4C0FE5CC-7A1C-4EF0-9247-30154B189E81}"/>
    <cellStyle name="Total 2 7 3" xfId="13869" xr:uid="{1DE7C7E2-2B67-4A2F-9CEF-1D7E8A3572AC}"/>
    <cellStyle name="Total 2 8" xfId="4099" xr:uid="{CBA510D2-E7DA-493B-A23C-3E6F9566A1F3}"/>
    <cellStyle name="Total 2 8 2" xfId="6618" xr:uid="{ABCB3A20-0B30-400D-BDE0-08D0CAE704B4}"/>
    <cellStyle name="Total 2 8 2 2" xfId="13872" xr:uid="{AFD1FC3D-44F6-43B2-9B3C-FB12C66E6655}"/>
    <cellStyle name="Total 2 8 3" xfId="13871" xr:uid="{682BBAB9-66D5-4517-ADB8-2BD746B97072}"/>
    <cellStyle name="Total 2 9" xfId="4100" xr:uid="{54D2F6FB-4AA2-4B5B-B244-7CCB784B6BDF}"/>
    <cellStyle name="Total 2 9 2" xfId="6619" xr:uid="{8AD64259-2253-47E6-A443-571F29B9EF95}"/>
    <cellStyle name="Total 2 9 2 2" xfId="13874" xr:uid="{D4B4BA0C-4D83-43B6-886A-859033FC7412}"/>
    <cellStyle name="Total 2 9 3" xfId="13873" xr:uid="{A0A905B4-C90D-4877-9AD8-10F20BB785C5}"/>
    <cellStyle name="Total 3" xfId="424" xr:uid="{6CF5556B-EE9E-456D-A58D-17E3AF9CBA4C}"/>
    <cellStyle name="Total 3 2" xfId="4102" xr:uid="{79EF6273-D0A9-4DBB-876F-5953E9CF395E}"/>
    <cellStyle name="Total 3 2 2" xfId="6621" xr:uid="{6AFA7D0D-1AF6-4294-A92E-40038E6DC1AA}"/>
    <cellStyle name="Total 3 2 2 2" xfId="13877" xr:uid="{1A57BCF7-F124-4D61-A3B4-50775DD1B000}"/>
    <cellStyle name="Total 3 2 3" xfId="13876" xr:uid="{2129F5C1-D834-4402-9AB2-D004CB682973}"/>
    <cellStyle name="Total 3 3" xfId="6620" xr:uid="{E754D52A-476B-437A-93DE-756048C4CE57}"/>
    <cellStyle name="Total 3 3 2" xfId="13878" xr:uid="{EC7B4F77-2FA1-42E2-AC8B-69CD23D5CD6E}"/>
    <cellStyle name="Total 3 4" xfId="4101" xr:uid="{08339580-38D8-4EE5-9C76-3B6857DE6044}"/>
    <cellStyle name="Total 3 4 2" xfId="8716" xr:uid="{8590411E-71BE-46BE-AC3E-5C08350458D8}"/>
    <cellStyle name="Total 3 4 2 2" xfId="30294" xr:uid="{597A70B4-4FD4-47C5-815B-4CDE2A9CE5D6}"/>
    <cellStyle name="Total 3 4 3" xfId="13879" xr:uid="{F9B328A8-2289-44A6-B279-6DBBA32BA725}"/>
    <cellStyle name="Total 3 4 4" xfId="24347" xr:uid="{AA6BC0EB-2CC2-46DC-9D35-50DD8813E7C2}"/>
    <cellStyle name="Total 3 4 4 2" xfId="36569" xr:uid="{35CA56D7-D7C9-4788-B496-CBC9200D9893}"/>
    <cellStyle name="Total 3 5" xfId="8184" xr:uid="{2EA6A432-3719-4FD0-924B-47F7DDF16B19}"/>
    <cellStyle name="Total 3 5 2" xfId="13880" xr:uid="{3A308847-31FC-4CC0-82DD-7D40EB0246C1}"/>
    <cellStyle name="Total 3 5 3" xfId="25572" xr:uid="{8AEB250D-99C1-4CC9-AE7B-BA19D4EC64AA}"/>
    <cellStyle name="Total 3 6" xfId="8195" xr:uid="{F4DA19DE-8FAA-4A84-94AF-4B96AD9074F3}"/>
    <cellStyle name="Total 3 6 2" xfId="13881" xr:uid="{6F2A9DFE-13DD-428C-BBF8-E33486999377}"/>
    <cellStyle name="Total 3 6 3" xfId="25581" xr:uid="{4DCBCB7C-F24E-4E0A-9CD6-622D53041C35}"/>
    <cellStyle name="Total 3 7" xfId="13875" xr:uid="{ED4F7BDA-91F4-46BC-9EE3-34B1D5AA1EFD}"/>
    <cellStyle name="Total 4" xfId="1043" xr:uid="{046308C8-644F-49FD-BD26-37C10EA60935}"/>
    <cellStyle name="Total 4 10" xfId="4104" xr:uid="{A57483DE-D372-4822-B456-62AF42FA0EE7}"/>
    <cellStyle name="Total 4 10 2" xfId="6623" xr:uid="{2012F288-6ADC-4B83-BF2B-F01A3439E2F5}"/>
    <cellStyle name="Total 4 10 2 2" xfId="13884" xr:uid="{DF51163A-A70E-4818-B23C-570612BBFE89}"/>
    <cellStyle name="Total 4 10 3" xfId="13883" xr:uid="{8E472C06-5217-47A3-A176-F6EC20AEFC44}"/>
    <cellStyle name="Total 4 11" xfId="6622" xr:uid="{95546737-984C-43E0-AFF2-ACC07936F4B2}"/>
    <cellStyle name="Total 4 11 2" xfId="13885" xr:uid="{8065FE13-C6D7-4488-89CA-D4C7F583F6AC}"/>
    <cellStyle name="Total 4 12" xfId="4103" xr:uid="{A465B33D-97FF-40F5-9D54-3C1A76DDFE90}"/>
    <cellStyle name="Total 4 12 2" xfId="8967" xr:uid="{00D10739-8A57-4627-8E3E-476E3C1D51D3}"/>
    <cellStyle name="Total 4 12 2 2" xfId="30536" xr:uid="{3BAD87BC-A423-4A4D-8034-3EFE62DC5E1C}"/>
    <cellStyle name="Total 4 12 3" xfId="13886" xr:uid="{25EB2DCC-4904-418F-9F45-2C08A8A2F378}"/>
    <cellStyle name="Total 4 12 4" xfId="24348" xr:uid="{6F17B3AE-84FF-4488-8BEC-1DF6FB946591}"/>
    <cellStyle name="Total 4 12 4 2" xfId="36570" xr:uid="{F174BB2E-DCD2-459B-85B4-58D565B23964}"/>
    <cellStyle name="Total 4 13" xfId="13882" xr:uid="{668E3E93-2996-4B22-BAA6-02A7B1AE786A}"/>
    <cellStyle name="Total 4 14" xfId="23802" xr:uid="{32A81F97-06A2-4E7B-B745-FCEAE7EF9B08}"/>
    <cellStyle name="Total 4 2" xfId="4105" xr:uid="{5C0DAF90-0964-4B3F-B8E1-CE08549691CC}"/>
    <cellStyle name="Total 4 2 2" xfId="6624" xr:uid="{D5E3F980-3354-4E36-A683-5FCDA3ACB8AD}"/>
    <cellStyle name="Total 4 2 2 2" xfId="13888" xr:uid="{AEF7FC5C-9C1F-49E2-9FD3-69F5A2F9B05F}"/>
    <cellStyle name="Total 4 2 3" xfId="13887" xr:uid="{7AABD04D-D07E-4323-8D3A-27CD0488143F}"/>
    <cellStyle name="Total 4 3" xfId="4106" xr:uid="{7B3019FF-2071-4D3B-ACBE-BB0378D7DF05}"/>
    <cellStyle name="Total 4 3 2" xfId="6625" xr:uid="{91B2C2AC-5672-4945-82A8-CB19C513DC2D}"/>
    <cellStyle name="Total 4 3 2 2" xfId="13890" xr:uid="{FEF226D7-C7A2-4B08-B280-10835987B748}"/>
    <cellStyle name="Total 4 3 3" xfId="13889" xr:uid="{CDC9B83E-05FD-4F87-8CD9-6622ECBB93D4}"/>
    <cellStyle name="Total 4 4" xfId="4107" xr:uid="{5A843173-7DC8-48DB-9A6B-053B519519C3}"/>
    <cellStyle name="Total 4 4 2" xfId="6626" xr:uid="{72B620F5-0F93-4056-B6CB-952E4A649186}"/>
    <cellStyle name="Total 4 4 2 2" xfId="13892" xr:uid="{397CE2E1-D909-4CE1-8C50-EE188E6C98A7}"/>
    <cellStyle name="Total 4 4 3" xfId="13891" xr:uid="{9786A73E-0F54-4352-A80C-1B06FD8B7B0B}"/>
    <cellStyle name="Total 4 5" xfId="4108" xr:uid="{67E7736E-3222-4F0A-A4B5-7BD1EE9A9A55}"/>
    <cellStyle name="Total 4 5 2" xfId="6627" xr:uid="{F940FCEA-40A6-405C-92AB-D0EC333D61B5}"/>
    <cellStyle name="Total 4 5 2 2" xfId="13894" xr:uid="{D4868575-71E3-4920-A180-6E5E82801F92}"/>
    <cellStyle name="Total 4 5 3" xfId="13893" xr:uid="{4BE90863-D103-411A-ADC2-CD1BD938F0BC}"/>
    <cellStyle name="Total 4 6" xfId="4109" xr:uid="{C26FEDB3-A7AB-4310-AEA4-57B9A6EFD4F4}"/>
    <cellStyle name="Total 4 6 2" xfId="6628" xr:uid="{8CD12F3D-FA41-4341-89D6-62A4E77571DB}"/>
    <cellStyle name="Total 4 6 2 2" xfId="13896" xr:uid="{09A54D9F-16BF-4F3F-A6E8-7D7B863CB9CD}"/>
    <cellStyle name="Total 4 6 3" xfId="13895" xr:uid="{595D41DC-CA78-4487-AE2D-3AC5DA87DCAC}"/>
    <cellStyle name="Total 4 7" xfId="4110" xr:uid="{E36EE54D-916E-4220-A77E-B98373AD909F}"/>
    <cellStyle name="Total 4 7 2" xfId="6629" xr:uid="{DC47AD25-8B0A-4848-A895-B282EB2F5A95}"/>
    <cellStyle name="Total 4 7 2 2" xfId="13898" xr:uid="{4A7B02D7-437F-474E-BAF9-A60BD0249104}"/>
    <cellStyle name="Total 4 7 3" xfId="13897" xr:uid="{4D1C1A14-A2C7-415F-B0B0-8E2E93C3475B}"/>
    <cellStyle name="Total 4 8" xfId="4111" xr:uid="{21FAFBF3-E805-470C-860F-D08A072F49A1}"/>
    <cellStyle name="Total 4 8 2" xfId="6630" xr:uid="{7AA5FF76-2DB0-4779-9B05-2F369E607FBA}"/>
    <cellStyle name="Total 4 8 2 2" xfId="13900" xr:uid="{9EFC2508-87B2-425D-9589-D367E75D3864}"/>
    <cellStyle name="Total 4 8 3" xfId="13899" xr:uid="{CFF3CA35-131D-42B7-A9AC-7181F9FC4B91}"/>
    <cellStyle name="Total 4 9" xfId="4112" xr:uid="{F8A00EEF-1C82-4E96-BF5E-5E03B37DE58B}"/>
    <cellStyle name="Total 4 9 2" xfId="6631" xr:uid="{7A3CBFDA-DF83-4F7C-B02F-348934F0CE02}"/>
    <cellStyle name="Total 4 9 2 2" xfId="13902" xr:uid="{7D762390-E87F-42BE-A544-CCD64AEA727E}"/>
    <cellStyle name="Total 4 9 3" xfId="13901" xr:uid="{B1DBC4A5-C328-4413-8B3A-5661C73EF513}"/>
    <cellStyle name="Total 5" xfId="4113" xr:uid="{5A93B959-B575-44BB-B4EC-569511DBCE60}"/>
    <cellStyle name="Total 5 10" xfId="4114" xr:uid="{7194FE1B-E065-4594-BD2D-2CBE5B730DBD}"/>
    <cellStyle name="Total 5 10 2" xfId="6633" xr:uid="{D4CD0A0B-3FDA-4B75-AD3C-4142E0CDB36C}"/>
    <cellStyle name="Total 5 10 2 2" xfId="13905" xr:uid="{44D1AB8C-CF30-486C-B7ED-003A9B0145BC}"/>
    <cellStyle name="Total 5 10 3" xfId="13904" xr:uid="{3189B796-ED2D-4F75-A8FB-01C675C36777}"/>
    <cellStyle name="Total 5 11" xfId="6632" xr:uid="{3D44206F-B95B-4996-9E43-FA73E15E35A0}"/>
    <cellStyle name="Total 5 11 2" xfId="13906" xr:uid="{4E1F9E87-2AEA-4133-832E-782B7CDD15D9}"/>
    <cellStyle name="Total 5 12" xfId="8467" xr:uid="{66F1CF3F-FB70-4A21-A8E9-00852969B5B3}"/>
    <cellStyle name="Total 5 12 2" xfId="22574" xr:uid="{D6276647-2D1F-4B0D-BC05-A2D72956501D}"/>
    <cellStyle name="Total 5 12 3" xfId="25708" xr:uid="{A7F84F34-39E3-45E5-B4CF-65226A1EAE46}"/>
    <cellStyle name="Total 5 12 3 2" xfId="36935" xr:uid="{83E1B30D-EE41-4F8C-B870-9DE9CB6C77AC}"/>
    <cellStyle name="Total 5 12 4" xfId="30117" xr:uid="{36C6C126-CFE1-4B25-BA36-B23BF3B34B33}"/>
    <cellStyle name="Total 5 13" xfId="13903" xr:uid="{A23F25EE-8E68-4B6F-96E3-6BDB4A766CE3}"/>
    <cellStyle name="Total 5 2" xfId="4115" xr:uid="{4593E573-4DD1-4932-8A75-DF14F7C51164}"/>
    <cellStyle name="Total 5 2 2" xfId="6634" xr:uid="{1234F7D3-F9C8-41E8-9A54-041EEA658D54}"/>
    <cellStyle name="Total 5 2 2 2" xfId="13908" xr:uid="{1689A2AB-974D-4EEA-A6D9-89C4C5673207}"/>
    <cellStyle name="Total 5 2 3" xfId="13907" xr:uid="{518BC600-3446-40B8-BA7E-B4C70EDDAC29}"/>
    <cellStyle name="Total 5 3" xfId="4116" xr:uid="{69AFFD1D-CFDC-4715-B5F9-8EB22133F854}"/>
    <cellStyle name="Total 5 3 2" xfId="6635" xr:uid="{4C7167B9-C604-4537-9D3B-974E9A91456C}"/>
    <cellStyle name="Total 5 3 2 2" xfId="13910" xr:uid="{947852F8-37E7-48C6-9EA8-BF5AEFB71770}"/>
    <cellStyle name="Total 5 3 3" xfId="13909" xr:uid="{0BBD8BEB-5F51-44AA-83C8-659A21AAB9E7}"/>
    <cellStyle name="Total 5 4" xfId="4117" xr:uid="{F2B094AB-DB14-4E5C-93DD-F03B59B0FD84}"/>
    <cellStyle name="Total 5 4 2" xfId="6636" xr:uid="{F2268741-6F2F-4EF5-899F-17594F889E66}"/>
    <cellStyle name="Total 5 4 2 2" xfId="13912" xr:uid="{3319C44C-4FC2-4449-82B9-4F629A680010}"/>
    <cellStyle name="Total 5 4 3" xfId="13911" xr:uid="{0850B18D-A8FF-45E7-8E58-1948CCA61937}"/>
    <cellStyle name="Total 5 5" xfId="4118" xr:uid="{8581A783-B2B8-46AD-BCE0-E4BD8814CC6B}"/>
    <cellStyle name="Total 5 5 2" xfId="6637" xr:uid="{124B2AFD-A452-4981-A236-987C4B90A190}"/>
    <cellStyle name="Total 5 5 2 2" xfId="13914" xr:uid="{A46BA64A-8D24-4011-8ACF-DF6B71B3BCAA}"/>
    <cellStyle name="Total 5 5 3" xfId="13913" xr:uid="{F5DEC358-D87D-4A6D-9153-5575DA3585F5}"/>
    <cellStyle name="Total 5 6" xfId="4119" xr:uid="{84295450-DD5A-477E-8668-8DA7ED430F5A}"/>
    <cellStyle name="Total 5 6 2" xfId="6638" xr:uid="{6901F63E-2D89-43E0-A64D-9FFDE100F3E1}"/>
    <cellStyle name="Total 5 6 2 2" xfId="13916" xr:uid="{4B410E7C-4BC5-4028-829F-E081939384E3}"/>
    <cellStyle name="Total 5 6 3" xfId="13915" xr:uid="{A48634B2-B9AC-4F58-9178-2A3A7454E7DC}"/>
    <cellStyle name="Total 5 7" xfId="4120" xr:uid="{DE149BF1-B92C-4365-8563-9A1CE867FDA8}"/>
    <cellStyle name="Total 5 7 2" xfId="6639" xr:uid="{FC7B4BE8-AD1B-4254-9F48-E0EC54836779}"/>
    <cellStyle name="Total 5 7 2 2" xfId="13918" xr:uid="{8E459032-668B-499F-AC4A-38428AB1FB77}"/>
    <cellStyle name="Total 5 7 3" xfId="13917" xr:uid="{DB261CCD-0545-4E62-9F05-6BCD9C23A7EF}"/>
    <cellStyle name="Total 5 8" xfId="4121" xr:uid="{F33C2D0E-D7B2-455A-A456-2FF5FBB06F42}"/>
    <cellStyle name="Total 5 8 2" xfId="6640" xr:uid="{5D11F257-411A-4D94-AB2E-E2396E508D56}"/>
    <cellStyle name="Total 5 8 2 2" xfId="13920" xr:uid="{14C8A864-C4A0-4007-B695-E453F9A79D7F}"/>
    <cellStyle name="Total 5 8 3" xfId="13919" xr:uid="{5D8357C6-2F17-45E3-B7E6-1B1923F10DC8}"/>
    <cellStyle name="Total 5 9" xfId="4122" xr:uid="{661CC4BB-7F5C-445A-BC3D-E3C7E80D6143}"/>
    <cellStyle name="Total 5 9 2" xfId="6641" xr:uid="{1F1E7C53-37F4-44BE-8BDC-D0894CACF426}"/>
    <cellStyle name="Total 5 9 2 2" xfId="13922" xr:uid="{AFEACBAE-EEB6-4231-B3EC-9FC35CD9CA6E}"/>
    <cellStyle name="Total 5 9 3" xfId="13921" xr:uid="{8EFB9AE5-0FAE-4975-9E1F-9E92A0611435}"/>
    <cellStyle name="Total 6" xfId="4123" xr:uid="{8890698E-4AD6-4F3F-84CD-6490D2912838}"/>
    <cellStyle name="Total 6 2" xfId="4124" xr:uid="{50450C62-A7AC-4A3C-AACF-2651BA10B13B}"/>
    <cellStyle name="Total 6 2 2" xfId="6643" xr:uid="{E8872D99-BC54-48D1-89CF-989132C623BB}"/>
    <cellStyle name="Total 6 2 2 2" xfId="13925" xr:uid="{5124194D-7F25-4C87-B438-4A384C44DF30}"/>
    <cellStyle name="Total 6 2 3" xfId="13924" xr:uid="{9A9E148F-3391-4007-9062-06774227ED3E}"/>
    <cellStyle name="Total 6 3" xfId="6642" xr:uid="{4BE2D868-2964-464F-BDB0-D5B88491BFE9}"/>
    <cellStyle name="Total 6 3 2" xfId="13926" xr:uid="{C56942C7-FA1D-4EB1-B0B2-5E4AE4056F16}"/>
    <cellStyle name="Total 6 4" xfId="8966" xr:uid="{BFE3163C-CCE8-4837-A1CF-E0551E63F6DB}"/>
    <cellStyle name="Total 6 4 2" xfId="22594" xr:uid="{B42CAA3F-4551-4A8D-86B8-A7F970DE2A78}"/>
    <cellStyle name="Total 6 4 3" xfId="25976" xr:uid="{B5A147B1-2533-481A-AE6A-0FA2D67BEB98}"/>
    <cellStyle name="Total 6 4 3 2" xfId="37152" xr:uid="{BEAAE766-E6E8-4C9B-8323-EE5F7653F00E}"/>
    <cellStyle name="Total 6 4 4" xfId="30535" xr:uid="{BA24F954-521A-4304-B647-23C9D23C7BD8}"/>
    <cellStyle name="Total 6 5" xfId="13923" xr:uid="{565BDFFC-437F-4D08-BD5F-57B0B12FC952}"/>
    <cellStyle name="Total 7" xfId="4125" xr:uid="{1DD7F2CF-6F7F-4E5E-AB09-044ED38495AC}"/>
    <cellStyle name="Total 7 2" xfId="4126" xr:uid="{747E970F-9F92-4C7B-A031-8DADEBD9D8C8}"/>
    <cellStyle name="Total 7 2 2" xfId="6645" xr:uid="{850940A2-3FC8-4AEF-AB5C-12205594F4A8}"/>
    <cellStyle name="Total 7 2 2 2" xfId="13929" xr:uid="{E9E35BCD-8EB8-432B-8861-A18015967FB8}"/>
    <cellStyle name="Total 7 2 3" xfId="13928" xr:uid="{F29DF545-E485-4A9B-BDA2-DDD45AD4E2A8}"/>
    <cellStyle name="Total 7 3" xfId="6644" xr:uid="{8217A585-83E3-434F-BDBC-CD04A7842C1B}"/>
    <cellStyle name="Total 7 3 2" xfId="13930" xr:uid="{F731064F-17F0-49B6-BB94-EC5E6873984E}"/>
    <cellStyle name="Total 7 4" xfId="13927" xr:uid="{D9E8C8DE-314C-46A7-88EA-E0BB7F90A2AE}"/>
    <cellStyle name="Total 8" xfId="4127" xr:uid="{B08406BC-80ED-4AB3-AAA6-E2BAFC31440D}"/>
    <cellStyle name="Total 8 2" xfId="6646" xr:uid="{67672FEE-4C12-4500-8021-3B5DCD19DE20}"/>
    <cellStyle name="Total 8 2 2" xfId="13932" xr:uid="{11746518-1ACD-4942-BA28-B79EF6636D5F}"/>
    <cellStyle name="Total 8 3" xfId="13931" xr:uid="{57A55841-B9C9-4E74-9E35-DFE1AE6B566E}"/>
    <cellStyle name="Total 9" xfId="4128" xr:uid="{14EEBB4C-26E8-488A-BCFF-C58AE128D298}"/>
    <cellStyle name="Total 9 2" xfId="6647" xr:uid="{C59F167A-D39D-4BF3-80AB-3EE169BC2AE3}"/>
    <cellStyle name="Total 9 2 2" xfId="13934" xr:uid="{3A5D1B29-6BB7-450C-A241-5E9FC41D61ED}"/>
    <cellStyle name="Total 9 3" xfId="13933" xr:uid="{7A7D53A4-1154-4B8C-BCCB-84F2D420893C}"/>
    <cellStyle name="Totals" xfId="4129" xr:uid="{CF19744D-BB5C-4B9A-BF08-A4C102243FD1}"/>
    <cellStyle name="Totals [0]" xfId="4130" xr:uid="{B01E7DC8-BB25-4186-86EB-2AB5B51A7B65}"/>
    <cellStyle name="Totals [0] 2" xfId="6649" xr:uid="{7F2F726F-A63A-4D24-8DBC-FC4B66A060FC}"/>
    <cellStyle name="Totals [0] 2 2" xfId="13937" xr:uid="{3BB61BA7-6B2A-4EC8-9537-4F1BBA2F2603}"/>
    <cellStyle name="Totals [0] 3" xfId="8110" xr:uid="{33B72117-2DD0-45B6-9631-646D04B86B35}"/>
    <cellStyle name="Totals [0] 3 2" xfId="9297" xr:uid="{F254FE4D-2CAE-4975-A2C5-219BCBF4F5EF}"/>
    <cellStyle name="Totals [0] 3 2 2" xfId="30840" xr:uid="{EDF3B680-88A8-47B3-A5DF-C172BBBAEA87}"/>
    <cellStyle name="Totals [0] 3 3" xfId="9074" xr:uid="{EE844940-E8AB-42C1-8EEB-9DBFF0B2AD37}"/>
    <cellStyle name="Totals [0] 3 3 2" xfId="16383" xr:uid="{38F2D440-5BAB-4FF4-B296-26F8662D59D3}"/>
    <cellStyle name="Totals [0] 3 3 2 2" xfId="33355" xr:uid="{50805892-5D29-4589-B688-5A8BB885D32E}"/>
    <cellStyle name="Totals [0] 3 3 3" xfId="26939" xr:uid="{50317E3D-4B03-4666-B040-08FF57293B76}"/>
    <cellStyle name="Totals [0] 3 4" xfId="13938" xr:uid="{9B83EA0D-4AD1-4550-90DD-95C06D962DC0}"/>
    <cellStyle name="Totals [0] 3 5" xfId="25521" xr:uid="{0F56FC75-6517-42DF-A7CD-C2530EDA5F3C}"/>
    <cellStyle name="Totals [0] 3 5 2" xfId="36806" xr:uid="{A76A08D5-107F-4C31-8F91-3A19DBC887EC}"/>
    <cellStyle name="Totals [0] 4" xfId="13936" xr:uid="{B08AECE0-B52E-4A34-9DAB-15EF70AFF01F}"/>
    <cellStyle name="Totals [2]" xfId="4131" xr:uid="{5E18B6D6-2409-4719-9296-C61157B8E658}"/>
    <cellStyle name="Totals [2] 2" xfId="6650" xr:uid="{5E5CEC5C-65CF-44E8-A7E9-5A93D470605F}"/>
    <cellStyle name="Totals [2] 2 2" xfId="13940" xr:uid="{BC4A00B6-52DB-4360-8E32-F63781780025}"/>
    <cellStyle name="Totals [2] 3" xfId="8150" xr:uid="{4EE921CB-47A4-4453-8C67-9AB409F95CAE}"/>
    <cellStyle name="Totals [2] 3 2" xfId="9303" xr:uid="{6EC7B384-CAB9-4C6F-95B6-3CCCDB7547BC}"/>
    <cellStyle name="Totals [2] 3 2 2" xfId="30846" xr:uid="{2DEE1517-7DEF-42C3-82CD-D51E7B104151}"/>
    <cellStyle name="Totals [2] 3 3" xfId="8553" xr:uid="{41FF7F46-6F07-49C0-B914-0EF7D9AFB4DE}"/>
    <cellStyle name="Totals [2] 3 3 2" xfId="16388" xr:uid="{D3B32F25-FAD7-44C7-8D3D-CE7A2DF49F34}"/>
    <cellStyle name="Totals [2] 3 3 2 2" xfId="33360" xr:uid="{DAADCB89-3DBD-4F9E-935F-66B605A006B9}"/>
    <cellStyle name="Totals [2] 3 3 3" xfId="22954" xr:uid="{02726C29-D9B0-4516-B9FA-1834E33BFAA9}"/>
    <cellStyle name="Totals [2] 3 4" xfId="13941" xr:uid="{59429651-58D4-4643-9562-2B3ACEA48336}"/>
    <cellStyle name="Totals [2] 3 5" xfId="25540" xr:uid="{DCD7D579-0DE2-48D0-9366-07FF6DEF9D52}"/>
    <cellStyle name="Totals [2] 3 5 2" xfId="36819" xr:uid="{3DE7A995-43EB-484D-9FE8-C32A9CBB8E63}"/>
    <cellStyle name="Totals [2] 4" xfId="13939" xr:uid="{CC585021-184B-4C02-8328-F991CA4D9B60}"/>
    <cellStyle name="Totals 10" xfId="13935" xr:uid="{F8CCE629-B043-4DDA-B142-BCC1D37C3CF1}"/>
    <cellStyle name="Totals 11" xfId="22875" xr:uid="{5A82F8E6-4340-4E16-AEB9-7C3729BA7F04}"/>
    <cellStyle name="Totals 12" xfId="20852" xr:uid="{0D2F4EE4-1EC8-4470-A168-4B29A8B6DD2B}"/>
    <cellStyle name="Totals 13" xfId="22876" xr:uid="{8DBC8735-5361-43AE-A942-08AC8B4A1CEC}"/>
    <cellStyle name="Totals 14" xfId="20853" xr:uid="{65BCE769-888E-4300-80F9-3F2AB5DE6C6A}"/>
    <cellStyle name="Totals 15" xfId="22877" xr:uid="{75F63C3F-65FA-437D-A612-E67FF052D817}"/>
    <cellStyle name="Totals 16" xfId="20854" xr:uid="{E4063214-CF71-4784-A7AA-3021FF5AF722}"/>
    <cellStyle name="Totals 17" xfId="22878" xr:uid="{7AB943D6-17A3-496D-90B4-33550AF7AC9B}"/>
    <cellStyle name="Totals 18" xfId="20855" xr:uid="{9F65C6C6-BEFD-4F7E-888A-D29DF5488A0B}"/>
    <cellStyle name="Totals 19" xfId="22880" xr:uid="{FCB5E8F7-C3DA-4248-A154-3495C946FEDF}"/>
    <cellStyle name="Totals 2" xfId="6648" xr:uid="{024C7454-F5E3-4D15-8856-931E38C92377}"/>
    <cellStyle name="Totals 2 2" xfId="13942" xr:uid="{B56264BF-9C9D-4570-A63D-CA98E0888396}"/>
    <cellStyle name="Totals 20" xfId="22882" xr:uid="{4F016A18-EE0D-4E16-88AE-57E82A329577}"/>
    <cellStyle name="Totals 21" xfId="22885" xr:uid="{A5B06C1B-58FE-4795-8C4B-6BE12A94E7C8}"/>
    <cellStyle name="Totals 22" xfId="22888" xr:uid="{7ADAB440-FFF1-414D-AC9A-BBFBFBF98B11}"/>
    <cellStyle name="Totals 23" xfId="22891" xr:uid="{2750F4F8-702F-4C4D-9010-279CB1EBB5DC}"/>
    <cellStyle name="Totals 24" xfId="22894" xr:uid="{23554405-2BD5-4C60-928C-B74AD95FD78B}"/>
    <cellStyle name="Totals 25" xfId="22897" xr:uid="{888F561C-4EE6-41AB-8514-99F3B0190430}"/>
    <cellStyle name="Totals 26" xfId="22900" xr:uid="{632E6EEF-0983-4629-A6CE-3E4E0D94FFB4}"/>
    <cellStyle name="Totals 27" xfId="22903" xr:uid="{77D8E7B3-B960-4600-AFA2-1E2978CDEC5D}"/>
    <cellStyle name="Totals 28" xfId="22906" xr:uid="{1713481A-11ED-443B-AF70-5C2EC1FCDD91}"/>
    <cellStyle name="Totals 29" xfId="22909" xr:uid="{948BC46E-F125-4DCC-88A8-ED9E941712A1}"/>
    <cellStyle name="Totals 3" xfId="6818" xr:uid="{2DED79C6-227F-49A1-9B0F-6556B0CA158B}"/>
    <cellStyle name="Totals 3 2" xfId="13943" xr:uid="{354E722E-BDF0-4D0F-AA9E-E0E2FE8ABD90}"/>
    <cellStyle name="Totals 30" xfId="22912" xr:uid="{4D1AF687-28B3-4C13-9A35-3897A4137C37}"/>
    <cellStyle name="Totals 31" xfId="22915" xr:uid="{E5EE418A-999C-49CD-AE29-EDF3275E328A}"/>
    <cellStyle name="Totals 32" xfId="22918" xr:uid="{13E31D08-EAD0-4A02-BD9C-E2F155276B51}"/>
    <cellStyle name="Totals 33" xfId="22921" xr:uid="{6D925751-969A-4AF3-A90A-D730E9D7E0B3}"/>
    <cellStyle name="Totals 34" xfId="29848" xr:uid="{7B2C7381-FD74-441D-AE99-1FD89E3860C0}"/>
    <cellStyle name="Totals 35" xfId="38522" xr:uid="{B5680E2B-F6CF-44DA-A59C-7A14E8378764}"/>
    <cellStyle name="Totals 36" xfId="38526" xr:uid="{FE1646CE-1BBC-41B0-B2D5-B8D32FA34F11}"/>
    <cellStyle name="Totals 4" xfId="6820" xr:uid="{49CA381A-8BBB-4BD7-9817-CD03AB8B4334}"/>
    <cellStyle name="Totals 4 2" xfId="13944" xr:uid="{C740FA26-D6FD-48A4-AF71-017004FA0743}"/>
    <cellStyle name="Totals 5" xfId="8185" xr:uid="{1FB6EC6D-4248-42F6-A55F-C3F1A53D88F5}"/>
    <cellStyle name="Totals 5 2" xfId="9310" xr:uid="{0FAE0A3D-F1D1-4205-B277-088424B6507C}"/>
    <cellStyle name="Totals 5 2 2" xfId="30853" xr:uid="{0E5DDB42-17BD-4C52-AF36-025BCF75D8FF}"/>
    <cellStyle name="Totals 5 3" xfId="9348" xr:uid="{E5797A74-606E-430A-9B13-8941A1453E71}"/>
    <cellStyle name="Totals 5 3 2" xfId="16396" xr:uid="{382751C8-40BE-4401-9279-7C6904DEA196}"/>
    <cellStyle name="Totals 5 3 2 2" xfId="33368" xr:uid="{4F6553B2-6EF1-4C64-96F2-82D008AE7D39}"/>
    <cellStyle name="Totals 5 3 3" xfId="18332" xr:uid="{19683441-D4EB-415A-A274-3B26416F6756}"/>
    <cellStyle name="Totals 5 4" xfId="13945" xr:uid="{486AB74A-D84D-44B7-99DC-B9667EE77AC3}"/>
    <cellStyle name="Totals 5 5" xfId="25573" xr:uid="{5514268E-8043-40F7-9C84-6090BB727711}"/>
    <cellStyle name="Totals 5 5 2" xfId="36844" xr:uid="{76F691A0-9916-42B0-ABD2-2AF27DD1E36D}"/>
    <cellStyle name="Totals 6" xfId="8157" xr:uid="{0A4D018E-093A-4339-92F2-2DF50F6FD5F4}"/>
    <cellStyle name="Totals 6 2" xfId="9306" xr:uid="{C5FBA51E-7C20-4A54-A5C8-8C1456F06C09}"/>
    <cellStyle name="Totals 6 2 2" xfId="30849" xr:uid="{F5DDED6A-928A-4AD8-A436-6A9DE7A6C192}"/>
    <cellStyle name="Totals 6 3" xfId="8413" xr:uid="{7D8FDF3A-3322-4312-8785-1FE42A3C8EA7}"/>
    <cellStyle name="Totals 6 3 2" xfId="16399" xr:uid="{39A22CED-EE90-4B60-9B53-8390FD5E3C41}"/>
    <cellStyle name="Totals 6 3 2 2" xfId="33371" xr:uid="{3BEF09BE-FD7C-4A1E-BB2A-23F6D101E658}"/>
    <cellStyle name="Totals 6 3 3" xfId="26950" xr:uid="{5EC6B15D-01EC-4D88-9CC2-197AE7587976}"/>
    <cellStyle name="Totals 6 4" xfId="13946" xr:uid="{8A2FA31B-B57E-47F3-816D-BA077420ADFB}"/>
    <cellStyle name="Totals 6 5" xfId="25545" xr:uid="{FCBD055A-BAC8-4A98-A846-70982580EB5B}"/>
    <cellStyle name="Totals 6 5 2" xfId="36822" xr:uid="{15AD0646-2BCB-4DC6-9D51-967E34CBA658}"/>
    <cellStyle name="Totals 7" xfId="8128" xr:uid="{AACF28D5-0F9F-464B-AEFF-7C027FB71FFD}"/>
    <cellStyle name="Totals 7 2" xfId="9300" xr:uid="{68F99409-4C9D-45CC-A03A-2AF029AD96E9}"/>
    <cellStyle name="Totals 7 2 2" xfId="30843" xr:uid="{8E2CA237-17A8-44C5-8D57-8C06BA5FCC6A}"/>
    <cellStyle name="Totals 7 3" xfId="9090" xr:uid="{DC0886CD-EEC2-49F7-9A54-76464AA376DE}"/>
    <cellStyle name="Totals 7 3 2" xfId="16401" xr:uid="{3535959F-9211-450A-9E4C-AAE5341ACBC1}"/>
    <cellStyle name="Totals 7 3 2 2" xfId="33373" xr:uid="{3C8E8C9E-CD0A-4DA8-86D0-5C11AB48FDE5}"/>
    <cellStyle name="Totals 7 3 3" xfId="27494" xr:uid="{36F9D731-3478-4200-BFEA-41485E962DF6}"/>
    <cellStyle name="Totals 7 4" xfId="13947" xr:uid="{56D54EF5-748B-435A-B5FC-17219B523BC8}"/>
    <cellStyle name="Totals 7 5" xfId="25531" xr:uid="{23B0A44E-FAF8-4CAE-8368-A324C4CF82A3}"/>
    <cellStyle name="Totals 7 5 2" xfId="36812" xr:uid="{391732AC-3BB8-4F45-A125-A9FC38913513}"/>
    <cellStyle name="Totals 8" xfId="8088" xr:uid="{5C92B892-5CB9-40AB-82CB-17D6FC9E00C4}"/>
    <cellStyle name="Totals 8 2" xfId="9291" xr:uid="{7C6CD9D4-64A8-4C4E-82D6-F5CC27510DC0}"/>
    <cellStyle name="Totals 8 2 2" xfId="30834" xr:uid="{D2F0B585-9E80-47D6-AB18-8171C6586876}"/>
    <cellStyle name="Totals 8 3" xfId="9205" xr:uid="{E3C49EBD-4F19-4FE7-B837-61485044533E}"/>
    <cellStyle name="Totals 8 3 2" xfId="16404" xr:uid="{83579239-6AA0-4E22-B28D-6E1697BC04AB}"/>
    <cellStyle name="Totals 8 3 2 2" xfId="33376" xr:uid="{3391998C-91D7-427B-9CB3-6307740378CA}"/>
    <cellStyle name="Totals 8 3 3" xfId="23428" xr:uid="{A18D02E1-9CEC-4559-8D25-561596CDBEF1}"/>
    <cellStyle name="Totals 8 4" xfId="13948" xr:uid="{A42059A9-BBEF-4EA3-A908-115FDF48C0EE}"/>
    <cellStyle name="Totals 8 5" xfId="25510" xr:uid="{BA18D0F1-17C1-4D24-A7E0-F2BEF1E20734}"/>
    <cellStyle name="Totals 8 5 2" xfId="36800" xr:uid="{FA95AF0B-EAAB-43B2-8218-9FC78A235583}"/>
    <cellStyle name="Totals 9" xfId="8172" xr:uid="{8ED7D649-3684-413F-9AA4-22241FC15FC4}"/>
    <cellStyle name="Totals 9 2" xfId="9309" xr:uid="{75CDC99C-9B18-4F7C-A930-9685ECC81F4E}"/>
    <cellStyle name="Totals 9 2 2" xfId="30852" xr:uid="{4B2E27C0-BAD8-4958-8172-850A310FC228}"/>
    <cellStyle name="Totals 9 3" xfId="9336" xr:uid="{38AAF57E-DFFE-434A-AB38-A26E3092AE8A}"/>
    <cellStyle name="Totals 9 3 2" xfId="16407" xr:uid="{D08DDCDA-CB7B-4CD9-8A92-95BB070028E0}"/>
    <cellStyle name="Totals 9 3 2 2" xfId="33379" xr:uid="{57134583-EF34-4E23-B4A9-4F1E8C9DD0B0}"/>
    <cellStyle name="Totals 9 3 3" xfId="18281" xr:uid="{5DF7B0D6-6FCF-4738-B7A2-4B6F9D31F0C7}"/>
    <cellStyle name="Totals 9 4" xfId="13949" xr:uid="{5A300DED-DC15-4550-A300-126E77BB1E79}"/>
    <cellStyle name="Totals 9 5" xfId="25560" xr:uid="{892C68CF-08E9-4582-8FB2-C64828529D12}"/>
    <cellStyle name="Totals 9 5 2" xfId="36832" xr:uid="{25FE2164-A88F-4730-9B8B-DAB2115B8DE6}"/>
    <cellStyle name="Tytuł" xfId="842" xr:uid="{57A304FE-9223-4172-933A-FAB76212346B}"/>
    <cellStyle name="Tytuł 2" xfId="6651" xr:uid="{62D84B9C-4F37-4B59-B098-F88D067E3846}"/>
    <cellStyle name="Tytuł 2 2" xfId="13951" xr:uid="{072CBC3B-E406-4F3F-AF32-7C96E6E903BA}"/>
    <cellStyle name="Tytuł 3" xfId="13950" xr:uid="{34F89975-58EE-468F-ACB7-1A34711FBD21}"/>
    <cellStyle name="Überschrift 1 2" xfId="7632" xr:uid="{C653F8AA-6F87-4DE1-B7C5-C39E79AF2B63}"/>
    <cellStyle name="Überschrift 1 2 2" xfId="13952" xr:uid="{3ADC5B1A-85BE-49F6-8BEA-F546FA470FA4}"/>
    <cellStyle name="Überschrift 1 2 3" xfId="25159" xr:uid="{85A621DC-7D59-47F0-8485-D8D3AB0AD1B6}"/>
    <cellStyle name="Überschrift 2 2" xfId="7578" xr:uid="{1BD89839-9F2B-482B-99F6-60F5D4E17B0A}"/>
    <cellStyle name="Überschrift 2 2 2" xfId="13953" xr:uid="{6292B6CB-742C-4D57-AEE1-A47B6E8A619C}"/>
    <cellStyle name="Überschrift 2 2 3" xfId="25114" xr:uid="{B520975B-608D-42D2-8226-E8F1AFC9E490}"/>
    <cellStyle name="Überschrift 3 2" xfId="3835" xr:uid="{1E2CDBA1-D6FA-4BDA-A826-DC1406E4A459}"/>
    <cellStyle name="Überschrift 3 2 2" xfId="13954" xr:uid="{F8FD3012-2808-4A4B-944A-991A9E1F7D5E}"/>
    <cellStyle name="Überschrift 3 2 3" xfId="24296" xr:uid="{4E018A9E-D403-4319-B159-BA16DC2595B6}"/>
    <cellStyle name="Überschrift 4 2" xfId="7587" xr:uid="{7DF0824A-BCEA-4C7C-86EE-9CC6D383C5D6}"/>
    <cellStyle name="Überschrift 4 2 2" xfId="13955" xr:uid="{6A18DE8C-3DA6-4C2F-ADEA-DE7B80153B85}"/>
    <cellStyle name="Überschrift 4 2 3" xfId="25123" xr:uid="{A96B2443-8E42-479E-928B-0EB3CC08B36B}"/>
    <cellStyle name="Überschrift1" xfId="7112" xr:uid="{13709964-460B-4A28-9729-973756BB7982}"/>
    <cellStyle name="Überschrift1 2" xfId="13956" xr:uid="{FCD81617-86F6-415E-80E0-E71E2E532EA2}"/>
    <cellStyle name="Überschrift1 3" xfId="24739" xr:uid="{842EE1E4-9C3F-42F9-A0E1-5F0180E6D788}"/>
    <cellStyle name="Überschrift2" xfId="6938" xr:uid="{3A91404C-04ED-4CE1-B11E-555F0C26CED5}"/>
    <cellStyle name="Überschrift2 2" xfId="13957" xr:uid="{37053F0D-2E90-4714-B019-4CDC6E41A491}"/>
    <cellStyle name="Überschrift2 3" xfId="24605" xr:uid="{AAEDB1A3-0386-4B06-B840-96A6E97CD9A8}"/>
    <cellStyle name="Überschrift3" xfId="7251" xr:uid="{A1F59AE0-CF59-4633-89E7-4D90EBAF2BE1}"/>
    <cellStyle name="Überschrift3 2" xfId="13958" xr:uid="{BA8EC9D5-0A23-4BBB-BFE0-55E19942B602}"/>
    <cellStyle name="Überschrift3 3" xfId="24847" xr:uid="{6A4EEC19-3AB0-4E3C-AC0D-930B70875B11}"/>
    <cellStyle name="Underline_Double" xfId="425" xr:uid="{43522504-FB3D-4829-8B7A-E2B635418B59}"/>
    <cellStyle name="US$#,##0" xfId="6652" xr:uid="{434C84C0-EDE3-42A7-91B6-BB537D80AFA7}"/>
    <cellStyle name="US$#,##0 2" xfId="13959" xr:uid="{E98F1CC5-7902-4E5E-98F2-1F650CC39437}"/>
    <cellStyle name="US$#,##0.00" xfId="6653" xr:uid="{C558CCC1-0ACB-494C-853A-259B429CD495}"/>
    <cellStyle name="US$#,##0.00 2" xfId="13960" xr:uid="{93A76119-593D-4B5E-9FA2-5033510BC8BF}"/>
    <cellStyle name="Uwaga" xfId="843" xr:uid="{7DF5110E-60CE-4D20-8534-959D3E9E77FA}"/>
    <cellStyle name="Uwaga 2" xfId="6655" xr:uid="{35E0455F-70E6-4F0E-842B-AE9BB33E6F3D}"/>
    <cellStyle name="Uwaga 2 2" xfId="13962" xr:uid="{509262DC-13D3-459F-B6E3-C65F9387ECCE}"/>
    <cellStyle name="Uwaga 3" xfId="6656" xr:uid="{8F8984D1-9FD6-415C-A5A3-0816839EAC02}"/>
    <cellStyle name="Uwaga 3 2" xfId="13963" xr:uid="{0C9514A6-7E2A-4D3B-8C1D-16E9D0EAE4DB}"/>
    <cellStyle name="Uwaga 4" xfId="6654" xr:uid="{6AFB0BC0-76D1-48E1-9CD8-2DFDA56AE04B}"/>
    <cellStyle name="Uwaga 4 2" xfId="13964" xr:uid="{C017E538-24AE-4652-97CC-4A9BEE8247CC}"/>
    <cellStyle name="Uwaga 5" xfId="9261" xr:uid="{94530640-30B1-4E50-9249-674978D42604}"/>
    <cellStyle name="Uwaga 5 2" xfId="22630" xr:uid="{A66BB33F-9F2D-4776-BDD4-687D30DC4601}"/>
    <cellStyle name="Uwaga 5 3" xfId="26087" xr:uid="{2D3ABD46-1471-4615-8105-31FE5105A646}"/>
    <cellStyle name="Uwaga 5 3 2" xfId="37247" xr:uid="{F105D71A-D051-43F0-8EA7-57C94D8B2202}"/>
    <cellStyle name="Uwaga 5 4" xfId="30806" xr:uid="{D1CE6B7C-CCDC-4C02-9A14-90E39EF062B4}"/>
    <cellStyle name="Uwaga 6" xfId="13961" xr:uid="{079B085A-D26E-4E50-B770-FDFF002FBC2E}"/>
    <cellStyle name="vaca" xfId="638" xr:uid="{FCE03C6A-0955-45C8-A405-264F182D67C9}"/>
    <cellStyle name="vaca 2" xfId="1104" xr:uid="{73DC237E-15DD-4F21-BDA4-C57CE70DCC5A}"/>
    <cellStyle name="vaca 2 2" xfId="6658" xr:uid="{54D4FD2B-F7C3-4D2F-8DF7-847B8A105E20}"/>
    <cellStyle name="vaca 2 2 2" xfId="13967" xr:uid="{0B8448B3-CC71-46A4-AB4E-63F2391C4E33}"/>
    <cellStyle name="vaca 2 2 3" xfId="24549" xr:uid="{0C5FC219-901C-4673-AB22-6977B220C042}"/>
    <cellStyle name="vaca 2 3" xfId="13966" xr:uid="{914758B5-CF68-43CC-945A-05E57F3923C3}"/>
    <cellStyle name="vaca 2 4" xfId="23816" xr:uid="{134E58BD-6304-471B-B501-1590EBE956F3}"/>
    <cellStyle name="vaca 3" xfId="6657" xr:uid="{8BD28EB5-6CBA-4A69-9A27-222B689C0763}"/>
    <cellStyle name="vaca 3 2" xfId="13968" xr:uid="{FC0A9968-A6C2-4BB9-BBB8-EE6CA862707D}"/>
    <cellStyle name="vaca 4" xfId="13965" xr:uid="{078AE7B6-6E33-4F99-8182-59444563C22B}"/>
    <cellStyle name="vaca 4 2" xfId="20120" xr:uid="{425E5E81-9937-437B-B8E3-0855D99DC234}"/>
    <cellStyle name="vaca 4 3" xfId="26576" xr:uid="{3666F1B6-6D75-4CEC-903D-5CE0DAB84210}"/>
    <cellStyle name="vaca 5" xfId="22634" xr:uid="{D4E2410D-C402-4287-984B-07CF382B9E4D}"/>
    <cellStyle name="Validation" xfId="426" xr:uid="{EB5CE008-B419-4FBA-8373-F73E6B56EFEC}"/>
    <cellStyle name="Validation 2" xfId="1044" xr:uid="{BD3AE5C4-1EE6-4EC5-BF4B-6CCC739B62C4}"/>
    <cellStyle name="Validation 2 2" xfId="6659" xr:uid="{3FCC3261-EEA6-4A2A-81F3-13F866724A42}"/>
    <cellStyle name="Validation 2 2 2" xfId="13971" xr:uid="{813DC4E4-F09E-4DAB-91CC-13F7A95F0320}"/>
    <cellStyle name="Validation 2 2 3" xfId="24550" xr:uid="{707611A5-F1D8-48E7-90B5-5E140EA1A453}"/>
    <cellStyle name="Validation 2 3" xfId="13970" xr:uid="{D184E4F3-D456-4798-906B-E02EEF0BC7C5}"/>
    <cellStyle name="Validation 2 4" xfId="23803" xr:uid="{3301EE96-289F-47A8-A659-27D53BB6F0C6}"/>
    <cellStyle name="Validation 3" xfId="13969" xr:uid="{92F241E9-EF44-4542-BEA8-F5C31C248AB7}"/>
    <cellStyle name="Validation 3 2" xfId="20121" xr:uid="{DFB377B4-0841-4980-96E1-D05C93196729}"/>
    <cellStyle name="Validation 3 3" xfId="26578" xr:uid="{B9BCBA97-AA0A-4495-B0C4-DA5DCAAE8806}"/>
    <cellStyle name="Validation 4" xfId="22638" xr:uid="{3F70F944-390B-4EEC-9DC4-F7E7AFDDB4E8}"/>
    <cellStyle name="Verknüpfte Zelle 2" xfId="7650" xr:uid="{71DDF148-1ABA-4C52-BED2-80691DEF06A0}"/>
    <cellStyle name="Verknüpfte Zelle 2 2" xfId="13972" xr:uid="{DB1FBE5A-13AA-4FFA-9B36-F04844961CE3}"/>
    <cellStyle name="Verknüpfte Zelle 2 3" xfId="25171" xr:uid="{050DADEE-AFF5-4238-BE76-ED2E7E632D60}"/>
    <cellStyle name="Vpershare" xfId="639" xr:uid="{8829C144-3071-464A-9D97-86A4994243DB}"/>
    <cellStyle name="Vpershare 2" xfId="6660" xr:uid="{38041F21-652C-40A3-9DC6-C596852AA046}"/>
    <cellStyle name="Vpershare 2 2" xfId="13974" xr:uid="{CFC5905B-0279-467E-B547-E5B2BD35B80E}"/>
    <cellStyle name="Vpershare 3" xfId="13973" xr:uid="{9FDB2530-CF6C-4206-9FCD-3529E9283A0F}"/>
    <cellStyle name="Vstandard" xfId="640" xr:uid="{4DA58BA9-9C3D-46CC-8638-CE24C87273EA}"/>
    <cellStyle name="Vstandard 2" xfId="6661" xr:uid="{7887EC1D-DABF-4339-90B6-8F9F4FB588D9}"/>
    <cellStyle name="Vstandard 2 2" xfId="13976" xr:uid="{AE05311C-CB0C-4F0F-86B4-5476710D3609}"/>
    <cellStyle name="Vstandard 3" xfId="13975" xr:uid="{768D1C75-9D46-4DFE-AD25-AC262EF4B7A6}"/>
    <cellStyle name="Währung" xfId="844" xr:uid="{E3127EBF-A5F3-4370-9D3E-DCF707F2EB9C}"/>
    <cellStyle name="Währung 2" xfId="6662" xr:uid="{6C673857-7AB0-416C-8F60-34945284B78A}"/>
    <cellStyle name="Währung 2 2" xfId="13978" xr:uid="{BC2E4200-B466-48B4-A7EE-48A5FAC6E4D7}"/>
    <cellStyle name="Währung 3" xfId="13977" xr:uid="{F32CA6A5-6EE5-42DD-B400-F12A1B5F628F}"/>
    <cellStyle name="Warnender Text 2" xfId="7507" xr:uid="{CFA50804-EE1A-419F-A649-FF8AF3D2E863}"/>
    <cellStyle name="Warnender Text 2 2" xfId="13979" xr:uid="{76296C7A-BD9F-4D70-9CA8-AC274F3BD374}"/>
    <cellStyle name="Warnender Text 2 3" xfId="25056" xr:uid="{CAD563BA-48ED-4297-8079-FB3FAA4B6E89}"/>
    <cellStyle name="Warning Text 2" xfId="641" xr:uid="{9CE22897-9C5D-4867-A3DF-798DD23D2723}"/>
    <cellStyle name="Warning Text 2 2" xfId="1163" xr:uid="{7A7218EE-2AD4-4498-BCD9-1C6A916A458A}"/>
    <cellStyle name="Warning Text 2 2 2" xfId="6664" xr:uid="{DAF71F33-19AF-4DAF-BB33-EEB2AFD9A678}"/>
    <cellStyle name="Warning Text 2 2 2 2" xfId="13983" xr:uid="{ADAB55BE-6437-477C-911F-BE9CED4FDA69}"/>
    <cellStyle name="Warning Text 2 2 2 3" xfId="24553" xr:uid="{FA2E6086-CED7-4DB9-949D-7589C01109B5}"/>
    <cellStyle name="Warning Text 2 2 3" xfId="13982" xr:uid="{8907A554-34B1-4EA9-9C3B-BC7CC7DDC413}"/>
    <cellStyle name="Warning Text 2 2 4" xfId="23827" xr:uid="{31B0B755-4D94-41F2-BC06-BCCEB707153F}"/>
    <cellStyle name="Warning Text 2 3" xfId="13981" xr:uid="{A4A8B8E1-B4BA-46E7-BDEC-9DBAFD3EF2FC}"/>
    <cellStyle name="Warning Text 2 3 2" xfId="20122" xr:uid="{32A9E1C8-F25F-40FD-99D2-1AD2C50DA9A0}"/>
    <cellStyle name="Warning Text 2 3 3" xfId="26582" xr:uid="{C9B794BF-633C-4871-8BC5-E966C4A9021F}"/>
    <cellStyle name="Warning Text 2 4" xfId="22645" xr:uid="{6FF7DB09-7289-476C-B840-9A2FEF66034C}"/>
    <cellStyle name="Warning Text 3" xfId="6665" xr:uid="{63E40034-4E0C-4A13-B0ED-6A0B8D049A53}"/>
    <cellStyle name="Warning Text 3 2" xfId="13984" xr:uid="{C779D69A-8CD4-4DFD-B006-5747CD3E4081}"/>
    <cellStyle name="Warning Text 4" xfId="6663" xr:uid="{97054D3F-00D7-48BE-A4CF-213EA74F26A6}"/>
    <cellStyle name="Warning Text 4 2" xfId="13985" xr:uid="{183F3588-EE90-4E0D-AB2F-9381339B08C6}"/>
    <cellStyle name="Warning Text 5" xfId="13980" xr:uid="{2195CE18-A144-4F54-BF43-2E9BE4352929}"/>
    <cellStyle name="Warning Text 6" xfId="845" xr:uid="{8F31D4FC-B63A-4B2A-BD81-4A6441F01B66}"/>
    <cellStyle name="WhiteCells" xfId="427" xr:uid="{1E9A741C-9557-4008-837F-9699F0458641}"/>
    <cellStyle name="WhiteCells 2" xfId="6666" xr:uid="{78DD554D-FC03-4E7B-A2EA-390F5A382465}"/>
    <cellStyle name="WhiteCells 2 2" xfId="13987" xr:uid="{CB500A65-F553-480C-AF02-22EABA072C78}"/>
    <cellStyle name="WhiteCells 3" xfId="13986" xr:uid="{424C7157-424D-47A2-99BC-7C927CE2AE2A}"/>
    <cellStyle name="WholeNumber" xfId="642" xr:uid="{6D7C6D0C-97ED-4CCF-B952-EF14E7D170A5}"/>
    <cellStyle name="WholeNumber 2" xfId="6667" xr:uid="{D96B48ED-AB99-4CAF-BAE6-E68FCFE6E350}"/>
    <cellStyle name="WholeNumber 2 2" xfId="13989" xr:uid="{7BE8FEA0-E3E7-474A-8C78-EA92DEF0CC03}"/>
    <cellStyle name="WholeNumber 3" xfId="13988" xr:uid="{898C7562-9E86-4138-81A5-819F6B4401A1}"/>
    <cellStyle name="WingDing" xfId="428" xr:uid="{DC47C7BB-FC07-45EF-8DB2-85A072C5CAE8}"/>
    <cellStyle name="WingDing 2" xfId="1046" xr:uid="{3C6A2675-5650-484F-A09D-B6CD7AB9322D}"/>
    <cellStyle name="WingDing 2 2" xfId="6668" xr:uid="{68015061-7383-40B9-B6A9-CA75FC2770AE}"/>
    <cellStyle name="WingDing 2 2 2" xfId="13992" xr:uid="{1C0D7F6E-0DB4-4863-B7F5-699E325BEFAF}"/>
    <cellStyle name="WingDing 2 2 3" xfId="24555" xr:uid="{7D430408-23D2-4F6B-BD53-BEC4F48B6A3B}"/>
    <cellStyle name="WingDing 2 3" xfId="13991" xr:uid="{5AC83FDF-C634-40FF-9CA1-C94011287F3A}"/>
    <cellStyle name="WingDing 2 4" xfId="23805" xr:uid="{BDE56B01-D1F7-4B16-8864-773D218BA242}"/>
    <cellStyle name="WingDing 3" xfId="13990" xr:uid="{8CADCE14-207D-4D74-83EF-46A1A1652D37}"/>
    <cellStyle name="WingDing 3 2" xfId="20123" xr:uid="{098C49CA-8998-4B50-841F-7C3F791DCD4F}"/>
    <cellStyle name="WingDing 3 3" xfId="26585" xr:uid="{33C8EF2E-33CB-4168-8A2F-783272AF56CE}"/>
    <cellStyle name="WingDing 4" xfId="22646" xr:uid="{97C73E49-65E1-4117-9D3B-92F42E8FE3D1}"/>
    <cellStyle name="WWW" xfId="429" xr:uid="{268C68E3-BBF5-4FAA-B2C2-C064E8E1A7DC}"/>
    <cellStyle name="WWW 2" xfId="6669" xr:uid="{20D9FAE4-464D-4F12-9269-ACE2681701AA}"/>
    <cellStyle name="WWW 2 2" xfId="13994" xr:uid="{B5BA86A6-9E0E-425E-A546-DF1F39FA71FD}"/>
    <cellStyle name="WWW 3" xfId="13993" xr:uid="{98390CB0-6A81-4A3C-9D5F-26065BF80CE7}"/>
    <cellStyle name="WWW 4" xfId="19111" xr:uid="{4BDBFD68-9466-4FEE-8B1D-77DCAFE9F54A}"/>
    <cellStyle name="WWW 4 2" xfId="27320" xr:uid="{24F0B8B3-8FB5-42FA-9131-338597E26570}"/>
    <cellStyle name="WWW 4 2 2" xfId="38014" xr:uid="{11EF4C96-DE25-4EF5-ABDE-1EF47E1A5FAB}"/>
    <cellStyle name="WWW 4 3" xfId="29119" xr:uid="{BF4DE68C-3CDA-4ADA-B344-D03F7D125EE1}"/>
    <cellStyle name="WWW 4 3 2" xfId="38231" xr:uid="{03B295E2-0BDF-4F7F-ABF9-2C1FF0968FD1}"/>
    <cellStyle name="WWW 4 4" xfId="29730" xr:uid="{DA43CF25-E66B-41CA-8764-A3C1C236DB93}"/>
    <cellStyle name="WWW 4 4 2" xfId="38386" xr:uid="{E3701E18-4493-4B5C-AF74-A7DF4BE84A7A}"/>
    <cellStyle name="WWW 4 5" xfId="35426" xr:uid="{91E8D7FA-27AB-4EE5-A32C-1725BEB07EF3}"/>
    <cellStyle name="WWW 5" xfId="21729" xr:uid="{C5713105-C6F6-49B0-89BB-6BD604C983AE}"/>
    <cellStyle name="WWW 5 2" xfId="27651" xr:uid="{D9162E6C-6864-4019-95F3-DDB895B0B671}"/>
    <cellStyle name="WWW 5 2 2" xfId="29239" xr:uid="{2CFF53D9-404C-4E75-B1A6-B65D1E65747D}"/>
    <cellStyle name="WWW 5 2 2 2" xfId="38322" xr:uid="{EDF81865-6188-4F30-91C3-D7EF10490330}"/>
    <cellStyle name="WWW 5 2 3" xfId="29829" xr:uid="{16955B8F-1A3B-4DFF-8B72-0B9DD131A709}"/>
    <cellStyle name="WWW 5 2 3 2" xfId="38483" xr:uid="{117AA9BA-A378-4F5B-BB06-AF9E61A913D5}"/>
    <cellStyle name="WWW 5 2 4" xfId="38206" xr:uid="{571714ED-2FDF-4F1A-A0CC-F550BABD5B79}"/>
    <cellStyle name="WWW 5 3" xfId="27467" xr:uid="{1CD7D6D3-60D7-449E-AACD-FA79209A2059}"/>
    <cellStyle name="WWW 5 3 2" xfId="38080" xr:uid="{5465DA7E-DFC7-4A72-A92F-F786859A10BD}"/>
    <cellStyle name="WWW 5 4" xfId="29157" xr:uid="{E9A77AE9-33AB-4BBA-9ED0-C1E7CD519F69}"/>
    <cellStyle name="WWW 5 4 2" xfId="38264" xr:uid="{8D2BE140-94E7-4AE0-9274-1804F8629BB7}"/>
    <cellStyle name="WWW 5 5" xfId="29773" xr:uid="{0D077693-3B3E-4508-B0EF-266C749F68DB}"/>
    <cellStyle name="WWW 5 5 2" xfId="38428" xr:uid="{AAAE27FA-A248-4E56-8B56-6F50F32CE46A}"/>
    <cellStyle name="WWW 5 6" xfId="36113" xr:uid="{68311180-DE37-432B-9806-28FB73FC1D1F}"/>
    <cellStyle name="WWW 6" xfId="21158" xr:uid="{86B1AC83-3B22-4089-9CC5-F6B982E5A726}"/>
    <cellStyle name="WWW 6 2" xfId="27648" xr:uid="{38E13B7D-14A8-4FEA-BBFF-B23223403683}"/>
    <cellStyle name="WWW 6 2 2" xfId="29236" xr:uid="{0DFB74D2-E6BE-4C7E-B6D4-FEA8689D89D2}"/>
    <cellStyle name="WWW 6 2 2 2" xfId="38319" xr:uid="{DA8BB1DE-DB6E-4AF5-A872-CA9853C39F3B}"/>
    <cellStyle name="WWW 6 2 3" xfId="29826" xr:uid="{C2AFA7F7-842E-466E-8F25-161B5EFE35F2}"/>
    <cellStyle name="WWW 6 2 3 2" xfId="38480" xr:uid="{D45A7AF9-3599-4001-9C56-954C2971306B}"/>
    <cellStyle name="WWW 6 2 4" xfId="38203" xr:uid="{D924C8F6-F5E1-4583-A69B-7D689F03A57E}"/>
    <cellStyle name="WWW 6 3" xfId="27430" xr:uid="{B7E448E0-C749-4EC3-922F-8F5DC2E1DAB9}"/>
    <cellStyle name="WWW 6 3 2" xfId="38074" xr:uid="{04AB54CA-251E-4042-841F-8533C1C69578}"/>
    <cellStyle name="WWW 6 4" xfId="29154" xr:uid="{96A8C0BC-C1B6-4C7D-87B2-39440D9D0B47}"/>
    <cellStyle name="WWW 6 4 2" xfId="38261" xr:uid="{FB841048-9DF8-4489-B1C2-70701DEA50A6}"/>
    <cellStyle name="WWW 6 5" xfId="29770" xr:uid="{04ED2C8D-25D4-4C14-9C69-713CC68C8198}"/>
    <cellStyle name="WWW 6 5 2" xfId="38425" xr:uid="{BB80791D-950C-4EFF-B286-697B89CCE9BB}"/>
    <cellStyle name="WWW 6 6" xfId="35986" xr:uid="{31743088-6089-4D82-B3F2-37BA6921EC37}"/>
    <cellStyle name="WWW 7" xfId="23462" xr:uid="{DDFC63C4-3C57-4633-9F99-CA5221F4CBA0}"/>
    <cellStyle name="WWW 7 2" xfId="36452" xr:uid="{FC95B995-C645-4A80-B574-8FF7E6DB5EB7}"/>
    <cellStyle name="year" xfId="846" xr:uid="{353AD7A6-5330-4093-A0DB-FEA6544BE748}"/>
    <cellStyle name="Year 10" xfId="7385" xr:uid="{4FB8D1B1-73BB-4C43-BEB6-D8E8F473FE54}"/>
    <cellStyle name="Year 10 2" xfId="13996" xr:uid="{539E1E76-5436-4631-BF33-48CCC8B89D7A}"/>
    <cellStyle name="Year 10 3" xfId="24955" xr:uid="{D65AC19D-476C-45D4-B24D-60FB09F8D7CF}"/>
    <cellStyle name="Year 10 3 2" xfId="36666" xr:uid="{9FE51CD0-3DA8-4FB1-982A-C8FEEDE8C9D2}"/>
    <cellStyle name="Year 10 4" xfId="29857" xr:uid="{C9198208-A964-4681-8304-31969740D250}"/>
    <cellStyle name="year 11" xfId="8457" xr:uid="{709C22CC-1A29-41AB-A6AF-FC4B4C828350}"/>
    <cellStyle name="year 11 2" xfId="16469" xr:uid="{8EC119DC-B1BA-41E0-87E6-9D609C9A3A2F}"/>
    <cellStyle name="year 11 2 2" xfId="27614" xr:uid="{63B2148B-3138-4F30-8DDB-8D7B4F9C47AC}"/>
    <cellStyle name="year 11 2 2 2" xfId="29202" xr:uid="{98D7AE78-49BF-416B-B811-0C6F1564DBBF}"/>
    <cellStyle name="year 11 3" xfId="22649" xr:uid="{37112AB4-B2C3-4467-9F82-5A12D4261CCA}"/>
    <cellStyle name="year 11 4" xfId="25701" xr:uid="{85A9EC56-48BA-40A7-BDA8-E8ABB5C78DB9}"/>
    <cellStyle name="year 11 4 2" xfId="26257" xr:uid="{E51D6811-B78A-44A8-91F8-284E2779582A}"/>
    <cellStyle name="year 12" xfId="9263" xr:uid="{625DEA1D-7379-4732-898B-BEF04122BED3}"/>
    <cellStyle name="year 12 2" xfId="16470" xr:uid="{54DC7500-0736-486E-B277-4431F82F0D83}"/>
    <cellStyle name="year 12 2 2" xfId="27615" xr:uid="{C9924BDB-89F7-41AD-8ADE-B113012FEF78}"/>
    <cellStyle name="year 12 2 2 2" xfId="29203" xr:uid="{E910051E-A1A4-45B4-B132-5DAE9565675D}"/>
    <cellStyle name="year 12 3" xfId="22879" xr:uid="{794E4F92-A240-44C2-9424-FEE30F939B30}"/>
    <cellStyle name="year 12 4" xfId="26089" xr:uid="{1F9FC339-04E1-4844-AAAB-126418A1E3A6}"/>
    <cellStyle name="year 12 4 2" xfId="21001" xr:uid="{72987961-3D6B-45D3-9131-99A1686AEDD5}"/>
    <cellStyle name="year 13" xfId="13995" xr:uid="{CF83E7DC-C248-412E-B395-3806BC79E551}"/>
    <cellStyle name="year 14" xfId="14279" xr:uid="{CEC8AC88-B414-4D44-950A-A80D1E3A6F18}"/>
    <cellStyle name="year 14 2" xfId="22881" xr:uid="{C75F7C50-A305-4591-9E19-9D37D2EAA595}"/>
    <cellStyle name="year 14 3" xfId="26662" xr:uid="{30D8B8D5-EDD9-48D9-B144-3C0F27A6CC4B}"/>
    <cellStyle name="year 14 3 2" xfId="22118" xr:uid="{EC31E4CC-3A24-4747-B9F7-90AF147E8A88}"/>
    <cellStyle name="year 15" xfId="22883" xr:uid="{73858917-F1D3-403C-8639-7B8B32FD6984}"/>
    <cellStyle name="year 16" xfId="22886" xr:uid="{80598E59-83DA-4FE5-B084-E203AA7580DC}"/>
    <cellStyle name="year 17" xfId="22889" xr:uid="{71F0B7F7-33F2-42DA-8097-725BC913F887}"/>
    <cellStyle name="year 18" xfId="22892" xr:uid="{86BCD48F-9EA5-4DCB-B16C-63C752653C7B}"/>
    <cellStyle name="year 19" xfId="22895" xr:uid="{BF45CA11-5FFE-4E4B-9FD7-18FC50C6A68C}"/>
    <cellStyle name="year 2" xfId="4136" xr:uid="{563742C4-641F-46BA-BE2D-852FC1295A55}"/>
    <cellStyle name="year 2 2" xfId="6671" xr:uid="{52E1990D-77AF-45B2-B5C4-6BFDF6EB21BB}"/>
    <cellStyle name="year 2 2 2" xfId="13998" xr:uid="{CD30EE62-93A5-4076-B325-453B0D3514E7}"/>
    <cellStyle name="year 2 3" xfId="8382" xr:uid="{5AAB44FD-D9EF-41E6-9DF0-2C52335B65ED}"/>
    <cellStyle name="year 2 3 2" xfId="13999" xr:uid="{D9501DAB-04B8-4D75-9B37-B7227D87E690}"/>
    <cellStyle name="year 2 3 3" xfId="16473" xr:uid="{FF428B88-0051-4915-B0A2-15E0647A7428}"/>
    <cellStyle name="year 2 3 3 2" xfId="27616" xr:uid="{5DED36CF-D29F-404D-A2E9-100987E9C718}"/>
    <cellStyle name="year 2 3 3 2 2" xfId="29204" xr:uid="{CA85804C-AA12-4DA5-B64A-26D716687806}"/>
    <cellStyle name="year 2 3 4" xfId="25678" xr:uid="{BF86F9C6-224A-41F3-AC4B-A505FE338077}"/>
    <cellStyle name="year 2 3 4 2" xfId="21181" xr:uid="{78A7DC33-9F4C-49B9-AD73-292CB469A15C}"/>
    <cellStyle name="year 2 4" xfId="13997" xr:uid="{772C7A1C-CCC7-4A91-94CF-DD6D7C4C891B}"/>
    <cellStyle name="year 20" xfId="22898" xr:uid="{C337167C-4DC7-41BB-8467-BD9FE9E53CD4}"/>
    <cellStyle name="year 21" xfId="22901" xr:uid="{23386472-E583-49FE-A90C-ABDA4A9EA575}"/>
    <cellStyle name="year 22" xfId="22904" xr:uid="{F0975CD8-B9AC-45A9-B1E3-01CA29502294}"/>
    <cellStyle name="year 23" xfId="22907" xr:uid="{E1D34A14-9C2A-4795-9187-2ACEE54767DF}"/>
    <cellStyle name="year 24" xfId="22910" xr:uid="{6DA67C08-2CF3-4EB9-9CDC-99720BA6F410}"/>
    <cellStyle name="year 25" xfId="22913" xr:uid="{6B2901EC-FDA8-45AE-A150-B571FE9D2B57}"/>
    <cellStyle name="year 26" xfId="22916" xr:uid="{7B753637-D468-45F3-919C-763740F81966}"/>
    <cellStyle name="year 27" xfId="22919" xr:uid="{A3293544-F401-4AB7-B40A-721BA7A48A37}"/>
    <cellStyle name="year 28" xfId="22922" xr:uid="{80C35CC3-2D6F-4EFF-8265-CEC75C5AE39B}"/>
    <cellStyle name="year 29" xfId="22924" xr:uid="{178618D9-2FBD-4CDD-829D-FB0E447313F2}"/>
    <cellStyle name="Year 3" xfId="6672" xr:uid="{93A82C8F-79E7-43C1-A2CE-4F00AB8AF166}"/>
    <cellStyle name="Year 3 2" xfId="14000" xr:uid="{D7F4768D-72C1-411F-BAAA-B8E64A636450}"/>
    <cellStyle name="year 30" xfId="22926" xr:uid="{B74D832D-A003-40F1-9F98-2A2F97FD524A}"/>
    <cellStyle name="year 31" xfId="22928" xr:uid="{567A97CC-CE9E-45D6-BFF7-CCCAAFE55EEC}"/>
    <cellStyle name="year 32" xfId="22930" xr:uid="{F0A77E54-BD72-414B-AE6E-C38900D6F557}"/>
    <cellStyle name="year 33" xfId="22932" xr:uid="{01471723-9FB0-4F16-A98C-2C502655E3EC}"/>
    <cellStyle name="year 34" xfId="22934" xr:uid="{619D557C-EB17-41D5-AA30-64B91A48A9BB}"/>
    <cellStyle name="year 35" xfId="23723" xr:uid="{C7AA962A-38A2-48FF-B8AB-AC4533CC4D51}"/>
    <cellStyle name="year 35 2" xfId="26763" xr:uid="{3CA9160E-1331-4DF5-9CDC-43826BC9D88B}"/>
    <cellStyle name="year 36" xfId="27422" xr:uid="{0B36A185-E3AF-4414-8F36-1D461E006103}"/>
    <cellStyle name="year 36 2" xfId="29151" xr:uid="{C042E5C7-90B7-4C16-8DC9-88E70203A59A}"/>
    <cellStyle name="year 37" xfId="29837" xr:uid="{A2EE2B84-01FB-4ACB-8208-D0998EFE93BF}"/>
    <cellStyle name="Year 4" xfId="6670" xr:uid="{C3564CEF-E907-42E5-AF90-601546A82B70}"/>
    <cellStyle name="Year 4 2" xfId="14001" xr:uid="{9419FD29-F5BB-4F39-BA87-8B588B62869F}"/>
    <cellStyle name="Year 5" xfId="6819" xr:uid="{3A1C82A4-AF1F-43B2-A532-00293116CB70}"/>
    <cellStyle name="Year 5 2" xfId="14002" xr:uid="{867C8ACA-1F7B-4CC7-B6DF-26A8CADF8290}"/>
    <cellStyle name="Year 6" xfId="6821" xr:uid="{A5094E97-7F1B-4A1C-B2E1-FF02558D6A50}"/>
    <cellStyle name="Year 6 2" xfId="14003" xr:uid="{427F2E72-B681-4AA2-BBC0-35AE25B5E73E}"/>
    <cellStyle name="Year 7" xfId="4135" xr:uid="{E733C428-9D8B-4442-977A-DA8ACC1796B0}"/>
    <cellStyle name="Year 7 2" xfId="14004" xr:uid="{8375EAA2-4CA3-4350-AFC0-43ED6D96CF6F}"/>
    <cellStyle name="Year 7 3" xfId="24353" xr:uid="{B40D4788-C1A9-4DF7-8A37-F127867356DE}"/>
    <cellStyle name="Year 7 3 2" xfId="36571" xr:uid="{97735D65-5B8C-486A-B31A-F8CF7F16B16F}"/>
    <cellStyle name="Year 7 4" xfId="29849" xr:uid="{BBD44FEB-D0FC-4060-986F-3D88BA66E61F}"/>
    <cellStyle name="Year 8" xfId="7310" xr:uid="{3CE69ECD-A841-40C8-9148-BEEFF369A19F}"/>
    <cellStyle name="Year 8 2" xfId="14005" xr:uid="{5F0312CD-DE1D-4A0C-B02F-1F4B2FFB0D18}"/>
    <cellStyle name="Year 8 3" xfId="24899" xr:uid="{44FF0269-8115-4C87-9E97-3195CB9B4669}"/>
    <cellStyle name="Year 8 3 2" xfId="36652" xr:uid="{682DC545-4193-45AE-A963-B1B2CE2CAFCE}"/>
    <cellStyle name="Year 8 4" xfId="29856" xr:uid="{D6632120-8FE1-46D0-B433-7F46AB7A96DA}"/>
    <cellStyle name="Year 9" xfId="7478" xr:uid="{D65AD6AA-7133-4E9E-A740-BD243607B1AF}"/>
    <cellStyle name="Year 9 2" xfId="14006" xr:uid="{34E98EED-E4C3-41E6-BEC7-0276C32E60B3}"/>
    <cellStyle name="Year 9 3" xfId="25034" xr:uid="{6884C0A6-5057-4CA5-8010-ECAE861A94A7}"/>
    <cellStyle name="Year 9 3 2" xfId="36676" xr:uid="{B38F2528-F067-442B-83C6-88DAD6AA63AF}"/>
    <cellStyle name="Year 9 4" xfId="29858" xr:uid="{0304BD32-2680-4DDB-A36F-356538603734}"/>
    <cellStyle name="Year Estimate" xfId="6673" xr:uid="{31A8CCEF-7FC1-45DA-86E9-88D06F5F4AA5}"/>
    <cellStyle name="Year Estimate 2" xfId="14007" xr:uid="{8380EB3D-3BF2-4978-87E2-4F4E30DF787E}"/>
    <cellStyle name="Yellow" xfId="643" xr:uid="{963CB585-1D8A-4006-909E-ACAF20BCEDEF}"/>
    <cellStyle name="Yellow 2" xfId="1105" xr:uid="{AE8EAEC8-CC87-461F-A6D8-276B4EE117FB}"/>
    <cellStyle name="Yellow 2 2" xfId="6675" xr:uid="{535390A1-EC8D-46F8-ADA6-155C22F5E607}"/>
    <cellStyle name="Yellow 2 2 2" xfId="14010" xr:uid="{0BF20255-619F-40B8-B7D1-E5BA5F45B480}"/>
    <cellStyle name="Yellow 2 2 3" xfId="24556" xr:uid="{6F303FF2-34A9-439A-8EA8-9F130C34081C}"/>
    <cellStyle name="Yellow 2 3" xfId="14009" xr:uid="{A7A97DE8-F711-4B7A-B5B0-6C538F1A0EE4}"/>
    <cellStyle name="Yellow 2 4" xfId="23817" xr:uid="{84148A0F-FB5C-4924-886B-01803FCA7BF3}"/>
    <cellStyle name="Yellow 3" xfId="6674" xr:uid="{83ADD851-E23F-46D0-B522-A876852C0F6F}"/>
    <cellStyle name="Yellow 3 2" xfId="14011" xr:uid="{07C662A0-13F9-420A-A74D-45EF4CBCAABA}"/>
    <cellStyle name="Yellow 4" xfId="14008" xr:uid="{33148250-9D17-4C32-A03A-0598A6926C19}"/>
    <cellStyle name="Yellow 4 2" xfId="20124" xr:uid="{4372B438-C08B-4BA1-86FC-7F3323458036}"/>
    <cellStyle name="Yellow 4 3" xfId="26591" xr:uid="{724CA94A-3D67-405C-A95C-76E24DEADEFE}"/>
    <cellStyle name="Yellow 5" xfId="22657" xr:uid="{999D13C4-C311-45D8-B421-39D00B007742}"/>
    <cellStyle name="Yen" xfId="430" xr:uid="{53E343EA-C2C7-4666-913B-0329A1653882}"/>
    <cellStyle name="Yen 2" xfId="6676" xr:uid="{F9576257-7441-4FE7-9D57-65BF8752F362}"/>
    <cellStyle name="Yen 2 2" xfId="14013" xr:uid="{542B6EDD-0515-41B2-B323-5B7B503D2E42}"/>
    <cellStyle name="Yen 3" xfId="14012" xr:uid="{5AD0578B-2D6B-4ECF-A4D9-A73FA93DBA6F}"/>
    <cellStyle name="Zelle überprüfen 2" xfId="6905" xr:uid="{D5D5C262-6EC3-44F2-8A49-DAB07AA67500}"/>
    <cellStyle name="Zelle überprüfen 2 2" xfId="14014" xr:uid="{705C9D3A-6B6F-415F-AC1B-88A12CD3A6B1}"/>
    <cellStyle name="Zelle überprüfen 2 3" xfId="24575" xr:uid="{B61A231E-307A-4CF5-A3CA-5587A324C49B}"/>
    <cellStyle name="Złe" xfId="847" xr:uid="{984EEE70-6222-4DF5-BFFE-B4B66D8E0224}"/>
    <cellStyle name="Złe 2" xfId="6677" xr:uid="{D833A5F3-B7D0-4A7F-9AEB-8E0093C63534}"/>
    <cellStyle name="Złe 2 2" xfId="14016" xr:uid="{AB41FE43-D69E-4ED0-89CA-61D296B4578C}"/>
    <cellStyle name="Złe 3" xfId="14015" xr:uid="{288A160D-44D3-4E1A-B4B9-91AABD37C0AC}"/>
    <cellStyle name="Zwischensumme" xfId="1671" xr:uid="{E0FA9855-FF79-445E-B606-677335706219}"/>
    <cellStyle name="Zwischensumme 2" xfId="14017" xr:uid="{0BC76F30-2262-4B70-B5BD-A6D18904BF85}"/>
    <cellStyle name="Zwischensumme 3" xfId="24023" xr:uid="{AC3F2B85-2F97-48BC-90E8-EB4F111A63DE}"/>
    <cellStyle name="쉼표 [0] 2" xfId="7434" xr:uid="{843E7503-BB16-41C6-A70B-0313BEED1B67}"/>
    <cellStyle name="쉼표 [0] 2 2" xfId="14018" xr:uid="{F4DA43B1-F54C-4383-89F5-2575E928172A}"/>
    <cellStyle name="쉼표 [0] 2 3" xfId="24995" xr:uid="{B83E7249-74C1-4110-8D6A-415494AA7890}"/>
    <cellStyle name="콤마 [0]_2001년 합병기준 손익계산서 분석" xfId="7086" xr:uid="{690696D8-BA8C-46C2-BA7F-6B6DD1348EB3}"/>
    <cellStyle name="콤마_2001년 합병기준 손익계산서 분석" xfId="6976" xr:uid="{8D5EF973-FFD7-4833-B071-9989F038FD53}"/>
    <cellStyle name="표준 2" xfId="7558" xr:uid="{FCBD47A5-273A-4F74-B321-FFA1CE58794D}"/>
    <cellStyle name="표준 2 2" xfId="14019" xr:uid="{1EC53998-1569-45E7-879F-3686BC7FE600}"/>
    <cellStyle name="표준 2 3" xfId="25097" xr:uid="{666F677E-72E0-4A6F-8012-F97473CCBA30}"/>
    <cellStyle name="표준_대차대조표_1" xfId="7795" xr:uid="{CBE7C498-77C4-482C-ADC5-E39A0CC02274}"/>
  </cellStyles>
  <dxfs count="0"/>
  <tableStyles count="0" defaultTableStyle="TableStyleMedium2" defaultPivotStyle="PivotStyleLight16"/>
  <colors>
    <mruColors>
      <color rgb="FFA6A6A6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NAV CSAV (USD th)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NAV!$O$2</c:f>
              <c:strCache>
                <c:ptCount val="1"/>
                <c:pt idx="0">
                  <c:v>NAV CSAV (USD mn)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NAV!$A$3:$A$1442</c:f>
              <c:numCache>
                <c:formatCode>m/d/yyyy</c:formatCode>
                <c:ptCount val="1440"/>
                <c:pt idx="0">
                  <c:v>42368</c:v>
                </c:pt>
                <c:pt idx="1">
                  <c:v>42373</c:v>
                </c:pt>
                <c:pt idx="2">
                  <c:v>42374</c:v>
                </c:pt>
                <c:pt idx="3">
                  <c:v>42375</c:v>
                </c:pt>
                <c:pt idx="4">
                  <c:v>42376</c:v>
                </c:pt>
                <c:pt idx="5">
                  <c:v>42377</c:v>
                </c:pt>
                <c:pt idx="6">
                  <c:v>42380</c:v>
                </c:pt>
                <c:pt idx="7">
                  <c:v>42381</c:v>
                </c:pt>
                <c:pt idx="8">
                  <c:v>42382</c:v>
                </c:pt>
                <c:pt idx="9">
                  <c:v>42383</c:v>
                </c:pt>
                <c:pt idx="10">
                  <c:v>42384</c:v>
                </c:pt>
                <c:pt idx="11">
                  <c:v>42387</c:v>
                </c:pt>
                <c:pt idx="12">
                  <c:v>42388</c:v>
                </c:pt>
                <c:pt idx="13">
                  <c:v>42389</c:v>
                </c:pt>
                <c:pt idx="14">
                  <c:v>42390</c:v>
                </c:pt>
                <c:pt idx="15">
                  <c:v>42391</c:v>
                </c:pt>
                <c:pt idx="16">
                  <c:v>42394</c:v>
                </c:pt>
                <c:pt idx="17">
                  <c:v>42395</c:v>
                </c:pt>
                <c:pt idx="18">
                  <c:v>42396</c:v>
                </c:pt>
                <c:pt idx="19">
                  <c:v>42397</c:v>
                </c:pt>
                <c:pt idx="20">
                  <c:v>42398</c:v>
                </c:pt>
                <c:pt idx="21">
                  <c:v>42401</c:v>
                </c:pt>
                <c:pt idx="22">
                  <c:v>42402</c:v>
                </c:pt>
                <c:pt idx="23">
                  <c:v>42403</c:v>
                </c:pt>
                <c:pt idx="24">
                  <c:v>42404</c:v>
                </c:pt>
                <c:pt idx="25">
                  <c:v>42405</c:v>
                </c:pt>
                <c:pt idx="26">
                  <c:v>42408</c:v>
                </c:pt>
                <c:pt idx="27">
                  <c:v>42409</c:v>
                </c:pt>
                <c:pt idx="28">
                  <c:v>42410</c:v>
                </c:pt>
                <c:pt idx="29">
                  <c:v>42411</c:v>
                </c:pt>
                <c:pt idx="30">
                  <c:v>42412</c:v>
                </c:pt>
                <c:pt idx="31">
                  <c:v>42415</c:v>
                </c:pt>
                <c:pt idx="32">
                  <c:v>42416</c:v>
                </c:pt>
                <c:pt idx="33">
                  <c:v>42417</c:v>
                </c:pt>
                <c:pt idx="34">
                  <c:v>42418</c:v>
                </c:pt>
                <c:pt idx="35">
                  <c:v>42419</c:v>
                </c:pt>
                <c:pt idx="36">
                  <c:v>42422</c:v>
                </c:pt>
                <c:pt idx="37">
                  <c:v>42423</c:v>
                </c:pt>
                <c:pt idx="38">
                  <c:v>42424</c:v>
                </c:pt>
                <c:pt idx="39">
                  <c:v>42425</c:v>
                </c:pt>
                <c:pt idx="40">
                  <c:v>42426</c:v>
                </c:pt>
                <c:pt idx="41">
                  <c:v>42429</c:v>
                </c:pt>
                <c:pt idx="42">
                  <c:v>42430</c:v>
                </c:pt>
                <c:pt idx="43">
                  <c:v>42431</c:v>
                </c:pt>
                <c:pt idx="44">
                  <c:v>42432</c:v>
                </c:pt>
                <c:pt idx="45">
                  <c:v>42433</c:v>
                </c:pt>
                <c:pt idx="46">
                  <c:v>42436</c:v>
                </c:pt>
                <c:pt idx="47">
                  <c:v>42437</c:v>
                </c:pt>
                <c:pt idx="48">
                  <c:v>42438</c:v>
                </c:pt>
                <c:pt idx="49">
                  <c:v>42439</c:v>
                </c:pt>
                <c:pt idx="50">
                  <c:v>42440</c:v>
                </c:pt>
                <c:pt idx="51">
                  <c:v>42443</c:v>
                </c:pt>
                <c:pt idx="52">
                  <c:v>42444</c:v>
                </c:pt>
                <c:pt idx="53">
                  <c:v>42445</c:v>
                </c:pt>
                <c:pt idx="54">
                  <c:v>42446</c:v>
                </c:pt>
                <c:pt idx="55">
                  <c:v>42447</c:v>
                </c:pt>
                <c:pt idx="56">
                  <c:v>42450</c:v>
                </c:pt>
                <c:pt idx="57">
                  <c:v>42451</c:v>
                </c:pt>
                <c:pt idx="58">
                  <c:v>42452</c:v>
                </c:pt>
                <c:pt idx="59">
                  <c:v>42453</c:v>
                </c:pt>
                <c:pt idx="60">
                  <c:v>42457</c:v>
                </c:pt>
                <c:pt idx="61">
                  <c:v>42458</c:v>
                </c:pt>
                <c:pt idx="62">
                  <c:v>42459</c:v>
                </c:pt>
                <c:pt idx="63">
                  <c:v>42460</c:v>
                </c:pt>
                <c:pt idx="64">
                  <c:v>42461</c:v>
                </c:pt>
                <c:pt idx="65">
                  <c:v>42464</c:v>
                </c:pt>
                <c:pt idx="66">
                  <c:v>42465</c:v>
                </c:pt>
                <c:pt idx="67">
                  <c:v>42466</c:v>
                </c:pt>
                <c:pt idx="68">
                  <c:v>42467</c:v>
                </c:pt>
                <c:pt idx="69">
                  <c:v>42468</c:v>
                </c:pt>
                <c:pt idx="70">
                  <c:v>42471</c:v>
                </c:pt>
                <c:pt idx="71">
                  <c:v>42472</c:v>
                </c:pt>
                <c:pt idx="72">
                  <c:v>42473</c:v>
                </c:pt>
                <c:pt idx="73">
                  <c:v>42474</c:v>
                </c:pt>
                <c:pt idx="74">
                  <c:v>42475</c:v>
                </c:pt>
                <c:pt idx="75">
                  <c:v>42478</c:v>
                </c:pt>
                <c:pt idx="76">
                  <c:v>42479</c:v>
                </c:pt>
                <c:pt idx="77">
                  <c:v>42480</c:v>
                </c:pt>
                <c:pt idx="78">
                  <c:v>42481</c:v>
                </c:pt>
                <c:pt idx="79">
                  <c:v>42482</c:v>
                </c:pt>
                <c:pt idx="80">
                  <c:v>42485</c:v>
                </c:pt>
                <c:pt idx="81">
                  <c:v>42486</c:v>
                </c:pt>
                <c:pt idx="82">
                  <c:v>42487</c:v>
                </c:pt>
                <c:pt idx="83">
                  <c:v>42488</c:v>
                </c:pt>
                <c:pt idx="84">
                  <c:v>42489</c:v>
                </c:pt>
                <c:pt idx="85">
                  <c:v>42492</c:v>
                </c:pt>
                <c:pt idx="86">
                  <c:v>42493</c:v>
                </c:pt>
                <c:pt idx="87">
                  <c:v>42494</c:v>
                </c:pt>
                <c:pt idx="88">
                  <c:v>42495</c:v>
                </c:pt>
                <c:pt idx="89">
                  <c:v>42496</c:v>
                </c:pt>
                <c:pt idx="90">
                  <c:v>42499</c:v>
                </c:pt>
                <c:pt idx="91">
                  <c:v>42500</c:v>
                </c:pt>
                <c:pt idx="92">
                  <c:v>42501</c:v>
                </c:pt>
                <c:pt idx="93">
                  <c:v>42502</c:v>
                </c:pt>
                <c:pt idx="94">
                  <c:v>42503</c:v>
                </c:pt>
                <c:pt idx="95">
                  <c:v>42506</c:v>
                </c:pt>
                <c:pt idx="96">
                  <c:v>42507</c:v>
                </c:pt>
                <c:pt idx="97">
                  <c:v>42508</c:v>
                </c:pt>
                <c:pt idx="98">
                  <c:v>42509</c:v>
                </c:pt>
                <c:pt idx="99">
                  <c:v>42510</c:v>
                </c:pt>
                <c:pt idx="100">
                  <c:v>42513</c:v>
                </c:pt>
                <c:pt idx="101">
                  <c:v>42514</c:v>
                </c:pt>
                <c:pt idx="102">
                  <c:v>42515</c:v>
                </c:pt>
                <c:pt idx="103">
                  <c:v>42516</c:v>
                </c:pt>
                <c:pt idx="104">
                  <c:v>42517</c:v>
                </c:pt>
                <c:pt idx="105">
                  <c:v>42520</c:v>
                </c:pt>
                <c:pt idx="106">
                  <c:v>42521</c:v>
                </c:pt>
                <c:pt idx="107">
                  <c:v>42522</c:v>
                </c:pt>
                <c:pt idx="108">
                  <c:v>42523</c:v>
                </c:pt>
                <c:pt idx="109">
                  <c:v>42524</c:v>
                </c:pt>
                <c:pt idx="110">
                  <c:v>42527</c:v>
                </c:pt>
                <c:pt idx="111">
                  <c:v>42528</c:v>
                </c:pt>
                <c:pt idx="112">
                  <c:v>42529</c:v>
                </c:pt>
                <c:pt idx="113">
                  <c:v>42530</c:v>
                </c:pt>
                <c:pt idx="114">
                  <c:v>42531</c:v>
                </c:pt>
                <c:pt idx="115">
                  <c:v>42534</c:v>
                </c:pt>
                <c:pt idx="116">
                  <c:v>42535</c:v>
                </c:pt>
                <c:pt idx="117">
                  <c:v>42536</c:v>
                </c:pt>
                <c:pt idx="118">
                  <c:v>42537</c:v>
                </c:pt>
                <c:pt idx="119">
                  <c:v>42538</c:v>
                </c:pt>
                <c:pt idx="120">
                  <c:v>42541</c:v>
                </c:pt>
                <c:pt idx="121">
                  <c:v>42542</c:v>
                </c:pt>
                <c:pt idx="122">
                  <c:v>42543</c:v>
                </c:pt>
                <c:pt idx="123">
                  <c:v>42544</c:v>
                </c:pt>
                <c:pt idx="124">
                  <c:v>42545</c:v>
                </c:pt>
                <c:pt idx="125">
                  <c:v>42549</c:v>
                </c:pt>
                <c:pt idx="126">
                  <c:v>42550</c:v>
                </c:pt>
                <c:pt idx="127">
                  <c:v>42551</c:v>
                </c:pt>
                <c:pt idx="128">
                  <c:v>42552</c:v>
                </c:pt>
                <c:pt idx="129">
                  <c:v>42555</c:v>
                </c:pt>
                <c:pt idx="130">
                  <c:v>42556</c:v>
                </c:pt>
                <c:pt idx="131">
                  <c:v>42557</c:v>
                </c:pt>
                <c:pt idx="132">
                  <c:v>42558</c:v>
                </c:pt>
                <c:pt idx="133">
                  <c:v>42559</c:v>
                </c:pt>
                <c:pt idx="134">
                  <c:v>42562</c:v>
                </c:pt>
                <c:pt idx="135">
                  <c:v>42563</c:v>
                </c:pt>
                <c:pt idx="136">
                  <c:v>42564</c:v>
                </c:pt>
                <c:pt idx="137">
                  <c:v>42565</c:v>
                </c:pt>
                <c:pt idx="138">
                  <c:v>42566</c:v>
                </c:pt>
                <c:pt idx="139">
                  <c:v>42569</c:v>
                </c:pt>
                <c:pt idx="140">
                  <c:v>42570</c:v>
                </c:pt>
                <c:pt idx="141">
                  <c:v>42571</c:v>
                </c:pt>
                <c:pt idx="142">
                  <c:v>42572</c:v>
                </c:pt>
                <c:pt idx="143">
                  <c:v>42573</c:v>
                </c:pt>
                <c:pt idx="144">
                  <c:v>42576</c:v>
                </c:pt>
                <c:pt idx="145">
                  <c:v>42577</c:v>
                </c:pt>
                <c:pt idx="146">
                  <c:v>42578</c:v>
                </c:pt>
                <c:pt idx="147">
                  <c:v>42579</c:v>
                </c:pt>
                <c:pt idx="148">
                  <c:v>42580</c:v>
                </c:pt>
                <c:pt idx="149">
                  <c:v>42583</c:v>
                </c:pt>
                <c:pt idx="150">
                  <c:v>42584</c:v>
                </c:pt>
                <c:pt idx="151">
                  <c:v>42585</c:v>
                </c:pt>
                <c:pt idx="152">
                  <c:v>42586</c:v>
                </c:pt>
                <c:pt idx="153">
                  <c:v>42587</c:v>
                </c:pt>
                <c:pt idx="154">
                  <c:v>42590</c:v>
                </c:pt>
                <c:pt idx="155">
                  <c:v>42591</c:v>
                </c:pt>
                <c:pt idx="156">
                  <c:v>42592</c:v>
                </c:pt>
                <c:pt idx="157">
                  <c:v>42593</c:v>
                </c:pt>
                <c:pt idx="158">
                  <c:v>42594</c:v>
                </c:pt>
                <c:pt idx="159">
                  <c:v>42598</c:v>
                </c:pt>
                <c:pt idx="160">
                  <c:v>42599</c:v>
                </c:pt>
                <c:pt idx="161">
                  <c:v>42600</c:v>
                </c:pt>
                <c:pt idx="162">
                  <c:v>42601</c:v>
                </c:pt>
                <c:pt idx="163">
                  <c:v>42604</c:v>
                </c:pt>
                <c:pt idx="164">
                  <c:v>42605</c:v>
                </c:pt>
                <c:pt idx="165">
                  <c:v>42606</c:v>
                </c:pt>
                <c:pt idx="166">
                  <c:v>42607</c:v>
                </c:pt>
                <c:pt idx="167">
                  <c:v>42608</c:v>
                </c:pt>
                <c:pt idx="168">
                  <c:v>42611</c:v>
                </c:pt>
                <c:pt idx="169">
                  <c:v>42612</c:v>
                </c:pt>
                <c:pt idx="170">
                  <c:v>42613</c:v>
                </c:pt>
                <c:pt idx="171">
                  <c:v>42614</c:v>
                </c:pt>
                <c:pt idx="172">
                  <c:v>42615</c:v>
                </c:pt>
                <c:pt idx="173">
                  <c:v>42618</c:v>
                </c:pt>
                <c:pt idx="174">
                  <c:v>42619</c:v>
                </c:pt>
                <c:pt idx="175">
                  <c:v>42620</c:v>
                </c:pt>
                <c:pt idx="176">
                  <c:v>42621</c:v>
                </c:pt>
                <c:pt idx="177">
                  <c:v>42622</c:v>
                </c:pt>
                <c:pt idx="178">
                  <c:v>42625</c:v>
                </c:pt>
                <c:pt idx="179">
                  <c:v>42626</c:v>
                </c:pt>
                <c:pt idx="180">
                  <c:v>42627</c:v>
                </c:pt>
                <c:pt idx="181">
                  <c:v>42628</c:v>
                </c:pt>
                <c:pt idx="182">
                  <c:v>42629</c:v>
                </c:pt>
                <c:pt idx="183">
                  <c:v>42633</c:v>
                </c:pt>
                <c:pt idx="184">
                  <c:v>42634</c:v>
                </c:pt>
                <c:pt idx="185">
                  <c:v>42635</c:v>
                </c:pt>
                <c:pt idx="186">
                  <c:v>42636</c:v>
                </c:pt>
                <c:pt idx="187">
                  <c:v>42639</c:v>
                </c:pt>
                <c:pt idx="188">
                  <c:v>42640</c:v>
                </c:pt>
                <c:pt idx="189">
                  <c:v>42641</c:v>
                </c:pt>
                <c:pt idx="190">
                  <c:v>42642</c:v>
                </c:pt>
                <c:pt idx="191">
                  <c:v>42643</c:v>
                </c:pt>
                <c:pt idx="192">
                  <c:v>42646</c:v>
                </c:pt>
                <c:pt idx="193">
                  <c:v>42647</c:v>
                </c:pt>
                <c:pt idx="194">
                  <c:v>42648</c:v>
                </c:pt>
                <c:pt idx="195">
                  <c:v>42649</c:v>
                </c:pt>
                <c:pt idx="196">
                  <c:v>42650</c:v>
                </c:pt>
                <c:pt idx="197">
                  <c:v>42654</c:v>
                </c:pt>
                <c:pt idx="198">
                  <c:v>42655</c:v>
                </c:pt>
                <c:pt idx="199">
                  <c:v>42656</c:v>
                </c:pt>
                <c:pt idx="200">
                  <c:v>42657</c:v>
                </c:pt>
                <c:pt idx="201">
                  <c:v>42660</c:v>
                </c:pt>
                <c:pt idx="202">
                  <c:v>42661</c:v>
                </c:pt>
                <c:pt idx="203">
                  <c:v>42662</c:v>
                </c:pt>
                <c:pt idx="204">
                  <c:v>42663</c:v>
                </c:pt>
                <c:pt idx="205">
                  <c:v>42664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42676</c:v>
                </c:pt>
                <c:pt idx="212">
                  <c:v>42677</c:v>
                </c:pt>
                <c:pt idx="213">
                  <c:v>42678</c:v>
                </c:pt>
                <c:pt idx="214">
                  <c:v>42681</c:v>
                </c:pt>
                <c:pt idx="215">
                  <c:v>42682</c:v>
                </c:pt>
                <c:pt idx="216">
                  <c:v>42683</c:v>
                </c:pt>
                <c:pt idx="217">
                  <c:v>42684</c:v>
                </c:pt>
                <c:pt idx="218">
                  <c:v>42685</c:v>
                </c:pt>
                <c:pt idx="219">
                  <c:v>42688</c:v>
                </c:pt>
                <c:pt idx="220">
                  <c:v>42689</c:v>
                </c:pt>
                <c:pt idx="221">
                  <c:v>42690</c:v>
                </c:pt>
                <c:pt idx="222">
                  <c:v>42691</c:v>
                </c:pt>
                <c:pt idx="223">
                  <c:v>42692</c:v>
                </c:pt>
                <c:pt idx="224">
                  <c:v>42695</c:v>
                </c:pt>
                <c:pt idx="225">
                  <c:v>42696</c:v>
                </c:pt>
                <c:pt idx="226">
                  <c:v>42697</c:v>
                </c:pt>
                <c:pt idx="227">
                  <c:v>42698</c:v>
                </c:pt>
                <c:pt idx="228">
                  <c:v>42699</c:v>
                </c:pt>
                <c:pt idx="229">
                  <c:v>42702</c:v>
                </c:pt>
                <c:pt idx="230">
                  <c:v>42703</c:v>
                </c:pt>
                <c:pt idx="231">
                  <c:v>42704</c:v>
                </c:pt>
                <c:pt idx="232">
                  <c:v>42705</c:v>
                </c:pt>
                <c:pt idx="233">
                  <c:v>42706</c:v>
                </c:pt>
                <c:pt idx="234">
                  <c:v>42709</c:v>
                </c:pt>
                <c:pt idx="235">
                  <c:v>42710</c:v>
                </c:pt>
                <c:pt idx="236">
                  <c:v>42711</c:v>
                </c:pt>
                <c:pt idx="237">
                  <c:v>42713</c:v>
                </c:pt>
                <c:pt idx="238">
                  <c:v>42716</c:v>
                </c:pt>
                <c:pt idx="239">
                  <c:v>42717</c:v>
                </c:pt>
                <c:pt idx="240">
                  <c:v>42718</c:v>
                </c:pt>
                <c:pt idx="241">
                  <c:v>42719</c:v>
                </c:pt>
                <c:pt idx="242">
                  <c:v>42720</c:v>
                </c:pt>
                <c:pt idx="243">
                  <c:v>42723</c:v>
                </c:pt>
                <c:pt idx="244">
                  <c:v>42724</c:v>
                </c:pt>
                <c:pt idx="245">
                  <c:v>42725</c:v>
                </c:pt>
                <c:pt idx="246">
                  <c:v>42726</c:v>
                </c:pt>
                <c:pt idx="247">
                  <c:v>42727</c:v>
                </c:pt>
                <c:pt idx="248">
                  <c:v>42730</c:v>
                </c:pt>
                <c:pt idx="249">
                  <c:v>42731</c:v>
                </c:pt>
                <c:pt idx="250">
                  <c:v>42732</c:v>
                </c:pt>
                <c:pt idx="251">
                  <c:v>42733</c:v>
                </c:pt>
                <c:pt idx="252">
                  <c:v>42734</c:v>
                </c:pt>
                <c:pt idx="253">
                  <c:v>42738</c:v>
                </c:pt>
                <c:pt idx="254">
                  <c:v>42739</c:v>
                </c:pt>
                <c:pt idx="255">
                  <c:v>42740</c:v>
                </c:pt>
                <c:pt idx="256">
                  <c:v>42741</c:v>
                </c:pt>
                <c:pt idx="257">
                  <c:v>42744</c:v>
                </c:pt>
                <c:pt idx="258">
                  <c:v>42745</c:v>
                </c:pt>
                <c:pt idx="259">
                  <c:v>42746</c:v>
                </c:pt>
                <c:pt idx="260">
                  <c:v>42747</c:v>
                </c:pt>
                <c:pt idx="261">
                  <c:v>42748</c:v>
                </c:pt>
                <c:pt idx="262">
                  <c:v>42751</c:v>
                </c:pt>
                <c:pt idx="263">
                  <c:v>42752</c:v>
                </c:pt>
                <c:pt idx="264">
                  <c:v>42753</c:v>
                </c:pt>
                <c:pt idx="265">
                  <c:v>42754</c:v>
                </c:pt>
                <c:pt idx="266">
                  <c:v>42755</c:v>
                </c:pt>
                <c:pt idx="267">
                  <c:v>42758</c:v>
                </c:pt>
                <c:pt idx="268">
                  <c:v>42759</c:v>
                </c:pt>
                <c:pt idx="269">
                  <c:v>42760</c:v>
                </c:pt>
                <c:pt idx="270">
                  <c:v>42761</c:v>
                </c:pt>
                <c:pt idx="271">
                  <c:v>42762</c:v>
                </c:pt>
                <c:pt idx="272">
                  <c:v>42765</c:v>
                </c:pt>
                <c:pt idx="273">
                  <c:v>42766</c:v>
                </c:pt>
                <c:pt idx="274">
                  <c:v>42767</c:v>
                </c:pt>
                <c:pt idx="275">
                  <c:v>42768</c:v>
                </c:pt>
                <c:pt idx="276">
                  <c:v>42769</c:v>
                </c:pt>
                <c:pt idx="277">
                  <c:v>42772</c:v>
                </c:pt>
                <c:pt idx="278">
                  <c:v>42773</c:v>
                </c:pt>
                <c:pt idx="279">
                  <c:v>42774</c:v>
                </c:pt>
                <c:pt idx="280">
                  <c:v>42775</c:v>
                </c:pt>
                <c:pt idx="281">
                  <c:v>42776</c:v>
                </c:pt>
                <c:pt idx="282">
                  <c:v>42779</c:v>
                </c:pt>
                <c:pt idx="283">
                  <c:v>42780</c:v>
                </c:pt>
                <c:pt idx="284">
                  <c:v>42781</c:v>
                </c:pt>
                <c:pt idx="285">
                  <c:v>42782</c:v>
                </c:pt>
                <c:pt idx="286">
                  <c:v>42783</c:v>
                </c:pt>
                <c:pt idx="287">
                  <c:v>42786</c:v>
                </c:pt>
                <c:pt idx="288">
                  <c:v>42787</c:v>
                </c:pt>
                <c:pt idx="289">
                  <c:v>42788</c:v>
                </c:pt>
                <c:pt idx="290">
                  <c:v>42789</c:v>
                </c:pt>
                <c:pt idx="291">
                  <c:v>42790</c:v>
                </c:pt>
                <c:pt idx="292">
                  <c:v>42793</c:v>
                </c:pt>
                <c:pt idx="293">
                  <c:v>42794</c:v>
                </c:pt>
                <c:pt idx="294">
                  <c:v>42795</c:v>
                </c:pt>
                <c:pt idx="295">
                  <c:v>42796</c:v>
                </c:pt>
                <c:pt idx="296">
                  <c:v>42797</c:v>
                </c:pt>
                <c:pt idx="297">
                  <c:v>42800</c:v>
                </c:pt>
                <c:pt idx="298">
                  <c:v>42801</c:v>
                </c:pt>
                <c:pt idx="299">
                  <c:v>42802</c:v>
                </c:pt>
                <c:pt idx="300">
                  <c:v>42803</c:v>
                </c:pt>
                <c:pt idx="301">
                  <c:v>42804</c:v>
                </c:pt>
                <c:pt idx="302">
                  <c:v>42807</c:v>
                </c:pt>
                <c:pt idx="303">
                  <c:v>42808</c:v>
                </c:pt>
                <c:pt idx="304">
                  <c:v>42809</c:v>
                </c:pt>
                <c:pt idx="305">
                  <c:v>42810</c:v>
                </c:pt>
                <c:pt idx="306">
                  <c:v>42811</c:v>
                </c:pt>
                <c:pt idx="307">
                  <c:v>42814</c:v>
                </c:pt>
                <c:pt idx="308">
                  <c:v>42815</c:v>
                </c:pt>
                <c:pt idx="309">
                  <c:v>42816</c:v>
                </c:pt>
                <c:pt idx="310">
                  <c:v>42817</c:v>
                </c:pt>
                <c:pt idx="311">
                  <c:v>42818</c:v>
                </c:pt>
                <c:pt idx="312">
                  <c:v>42821</c:v>
                </c:pt>
                <c:pt idx="313">
                  <c:v>42822</c:v>
                </c:pt>
                <c:pt idx="314">
                  <c:v>42823</c:v>
                </c:pt>
                <c:pt idx="315">
                  <c:v>42824</c:v>
                </c:pt>
                <c:pt idx="316">
                  <c:v>42825</c:v>
                </c:pt>
                <c:pt idx="317">
                  <c:v>42828</c:v>
                </c:pt>
                <c:pt idx="318">
                  <c:v>42829</c:v>
                </c:pt>
                <c:pt idx="319">
                  <c:v>42830</c:v>
                </c:pt>
                <c:pt idx="320">
                  <c:v>42831</c:v>
                </c:pt>
                <c:pt idx="321">
                  <c:v>42832</c:v>
                </c:pt>
                <c:pt idx="322">
                  <c:v>42835</c:v>
                </c:pt>
                <c:pt idx="323">
                  <c:v>42836</c:v>
                </c:pt>
                <c:pt idx="324">
                  <c:v>42837</c:v>
                </c:pt>
                <c:pt idx="325">
                  <c:v>42838</c:v>
                </c:pt>
                <c:pt idx="326">
                  <c:v>42842</c:v>
                </c:pt>
                <c:pt idx="327">
                  <c:v>42843</c:v>
                </c:pt>
                <c:pt idx="328">
                  <c:v>42845</c:v>
                </c:pt>
                <c:pt idx="329">
                  <c:v>42846</c:v>
                </c:pt>
                <c:pt idx="330">
                  <c:v>42849</c:v>
                </c:pt>
                <c:pt idx="331">
                  <c:v>42850</c:v>
                </c:pt>
                <c:pt idx="332">
                  <c:v>42851</c:v>
                </c:pt>
                <c:pt idx="333">
                  <c:v>42852</c:v>
                </c:pt>
                <c:pt idx="334">
                  <c:v>42853</c:v>
                </c:pt>
                <c:pt idx="335">
                  <c:v>42857</c:v>
                </c:pt>
                <c:pt idx="336">
                  <c:v>42858</c:v>
                </c:pt>
                <c:pt idx="337">
                  <c:v>42859</c:v>
                </c:pt>
                <c:pt idx="338">
                  <c:v>42860</c:v>
                </c:pt>
                <c:pt idx="339">
                  <c:v>42863</c:v>
                </c:pt>
                <c:pt idx="340">
                  <c:v>42864</c:v>
                </c:pt>
                <c:pt idx="341">
                  <c:v>42865</c:v>
                </c:pt>
                <c:pt idx="342">
                  <c:v>42866</c:v>
                </c:pt>
                <c:pt idx="343">
                  <c:v>42867</c:v>
                </c:pt>
                <c:pt idx="344">
                  <c:v>42870</c:v>
                </c:pt>
                <c:pt idx="345">
                  <c:v>42871</c:v>
                </c:pt>
                <c:pt idx="346">
                  <c:v>42872</c:v>
                </c:pt>
                <c:pt idx="347">
                  <c:v>42873</c:v>
                </c:pt>
                <c:pt idx="348">
                  <c:v>42874</c:v>
                </c:pt>
                <c:pt idx="349">
                  <c:v>42877</c:v>
                </c:pt>
                <c:pt idx="350">
                  <c:v>42878</c:v>
                </c:pt>
                <c:pt idx="351">
                  <c:v>42879</c:v>
                </c:pt>
                <c:pt idx="352">
                  <c:v>42880</c:v>
                </c:pt>
                <c:pt idx="353">
                  <c:v>42881</c:v>
                </c:pt>
                <c:pt idx="354">
                  <c:v>42884</c:v>
                </c:pt>
                <c:pt idx="355">
                  <c:v>42885</c:v>
                </c:pt>
                <c:pt idx="356">
                  <c:v>42886</c:v>
                </c:pt>
                <c:pt idx="357">
                  <c:v>42887</c:v>
                </c:pt>
                <c:pt idx="358">
                  <c:v>42888</c:v>
                </c:pt>
                <c:pt idx="359">
                  <c:v>42891</c:v>
                </c:pt>
                <c:pt idx="360">
                  <c:v>42892</c:v>
                </c:pt>
                <c:pt idx="361">
                  <c:v>42893</c:v>
                </c:pt>
                <c:pt idx="362">
                  <c:v>42894</c:v>
                </c:pt>
                <c:pt idx="363">
                  <c:v>42895</c:v>
                </c:pt>
                <c:pt idx="364">
                  <c:v>42898</c:v>
                </c:pt>
                <c:pt idx="365">
                  <c:v>42899</c:v>
                </c:pt>
                <c:pt idx="366">
                  <c:v>42900</c:v>
                </c:pt>
                <c:pt idx="367">
                  <c:v>42901</c:v>
                </c:pt>
                <c:pt idx="368">
                  <c:v>42902</c:v>
                </c:pt>
                <c:pt idx="369">
                  <c:v>42905</c:v>
                </c:pt>
                <c:pt idx="370">
                  <c:v>42906</c:v>
                </c:pt>
                <c:pt idx="371">
                  <c:v>42907</c:v>
                </c:pt>
                <c:pt idx="372">
                  <c:v>42908</c:v>
                </c:pt>
                <c:pt idx="373">
                  <c:v>42909</c:v>
                </c:pt>
                <c:pt idx="374">
                  <c:v>42913</c:v>
                </c:pt>
                <c:pt idx="375">
                  <c:v>42914</c:v>
                </c:pt>
                <c:pt idx="376">
                  <c:v>42915</c:v>
                </c:pt>
                <c:pt idx="377">
                  <c:v>42916</c:v>
                </c:pt>
                <c:pt idx="378">
                  <c:v>42919</c:v>
                </c:pt>
                <c:pt idx="379">
                  <c:v>42920</c:v>
                </c:pt>
                <c:pt idx="380">
                  <c:v>42921</c:v>
                </c:pt>
                <c:pt idx="381">
                  <c:v>42922</c:v>
                </c:pt>
                <c:pt idx="382">
                  <c:v>42923</c:v>
                </c:pt>
                <c:pt idx="383">
                  <c:v>42926</c:v>
                </c:pt>
                <c:pt idx="384">
                  <c:v>42927</c:v>
                </c:pt>
                <c:pt idx="385">
                  <c:v>42928</c:v>
                </c:pt>
                <c:pt idx="386">
                  <c:v>42929</c:v>
                </c:pt>
                <c:pt idx="387">
                  <c:v>42930</c:v>
                </c:pt>
                <c:pt idx="388">
                  <c:v>42933</c:v>
                </c:pt>
                <c:pt idx="389">
                  <c:v>42934</c:v>
                </c:pt>
                <c:pt idx="390">
                  <c:v>42935</c:v>
                </c:pt>
                <c:pt idx="391">
                  <c:v>42936</c:v>
                </c:pt>
                <c:pt idx="392">
                  <c:v>42937</c:v>
                </c:pt>
                <c:pt idx="393">
                  <c:v>42940</c:v>
                </c:pt>
                <c:pt idx="394">
                  <c:v>42941</c:v>
                </c:pt>
                <c:pt idx="395">
                  <c:v>42942</c:v>
                </c:pt>
                <c:pt idx="396">
                  <c:v>42943</c:v>
                </c:pt>
                <c:pt idx="397">
                  <c:v>42944</c:v>
                </c:pt>
                <c:pt idx="398">
                  <c:v>42947</c:v>
                </c:pt>
                <c:pt idx="399">
                  <c:v>42948</c:v>
                </c:pt>
                <c:pt idx="400">
                  <c:v>42949</c:v>
                </c:pt>
                <c:pt idx="401">
                  <c:v>42950</c:v>
                </c:pt>
                <c:pt idx="402">
                  <c:v>42951</c:v>
                </c:pt>
                <c:pt idx="403">
                  <c:v>42954</c:v>
                </c:pt>
                <c:pt idx="404">
                  <c:v>42955</c:v>
                </c:pt>
                <c:pt idx="405">
                  <c:v>42956</c:v>
                </c:pt>
                <c:pt idx="406">
                  <c:v>42957</c:v>
                </c:pt>
                <c:pt idx="407">
                  <c:v>42958</c:v>
                </c:pt>
                <c:pt idx="408">
                  <c:v>42961</c:v>
                </c:pt>
                <c:pt idx="409">
                  <c:v>42963</c:v>
                </c:pt>
                <c:pt idx="410">
                  <c:v>42964</c:v>
                </c:pt>
                <c:pt idx="411">
                  <c:v>42965</c:v>
                </c:pt>
                <c:pt idx="412">
                  <c:v>42968</c:v>
                </c:pt>
                <c:pt idx="413">
                  <c:v>42969</c:v>
                </c:pt>
                <c:pt idx="414">
                  <c:v>42970</c:v>
                </c:pt>
                <c:pt idx="415">
                  <c:v>42971</c:v>
                </c:pt>
                <c:pt idx="416">
                  <c:v>42972</c:v>
                </c:pt>
                <c:pt idx="417">
                  <c:v>42975</c:v>
                </c:pt>
                <c:pt idx="418">
                  <c:v>42976</c:v>
                </c:pt>
                <c:pt idx="419">
                  <c:v>42977</c:v>
                </c:pt>
                <c:pt idx="420">
                  <c:v>42978</c:v>
                </c:pt>
                <c:pt idx="421">
                  <c:v>42979</c:v>
                </c:pt>
                <c:pt idx="422">
                  <c:v>42982</c:v>
                </c:pt>
                <c:pt idx="423">
                  <c:v>42983</c:v>
                </c:pt>
                <c:pt idx="424">
                  <c:v>42984</c:v>
                </c:pt>
                <c:pt idx="425">
                  <c:v>42985</c:v>
                </c:pt>
                <c:pt idx="426">
                  <c:v>42986</c:v>
                </c:pt>
                <c:pt idx="427">
                  <c:v>42989</c:v>
                </c:pt>
                <c:pt idx="428">
                  <c:v>42990</c:v>
                </c:pt>
                <c:pt idx="429">
                  <c:v>42991</c:v>
                </c:pt>
                <c:pt idx="430">
                  <c:v>42992</c:v>
                </c:pt>
                <c:pt idx="431">
                  <c:v>42993</c:v>
                </c:pt>
                <c:pt idx="432">
                  <c:v>42998</c:v>
                </c:pt>
                <c:pt idx="433">
                  <c:v>42999</c:v>
                </c:pt>
                <c:pt idx="434">
                  <c:v>43000</c:v>
                </c:pt>
                <c:pt idx="435">
                  <c:v>43003</c:v>
                </c:pt>
                <c:pt idx="436">
                  <c:v>43004</c:v>
                </c:pt>
                <c:pt idx="437">
                  <c:v>43005</c:v>
                </c:pt>
                <c:pt idx="438">
                  <c:v>43006</c:v>
                </c:pt>
                <c:pt idx="439">
                  <c:v>43007</c:v>
                </c:pt>
                <c:pt idx="440">
                  <c:v>43010</c:v>
                </c:pt>
                <c:pt idx="441">
                  <c:v>43011</c:v>
                </c:pt>
                <c:pt idx="442">
                  <c:v>43012</c:v>
                </c:pt>
                <c:pt idx="443">
                  <c:v>43013</c:v>
                </c:pt>
                <c:pt idx="444">
                  <c:v>43014</c:v>
                </c:pt>
                <c:pt idx="445">
                  <c:v>43018</c:v>
                </c:pt>
                <c:pt idx="446">
                  <c:v>43019</c:v>
                </c:pt>
                <c:pt idx="447">
                  <c:v>43020</c:v>
                </c:pt>
                <c:pt idx="448">
                  <c:v>43021</c:v>
                </c:pt>
                <c:pt idx="449">
                  <c:v>43024</c:v>
                </c:pt>
                <c:pt idx="450">
                  <c:v>43025</c:v>
                </c:pt>
                <c:pt idx="451">
                  <c:v>43026</c:v>
                </c:pt>
                <c:pt idx="452">
                  <c:v>43027</c:v>
                </c:pt>
                <c:pt idx="453">
                  <c:v>43028</c:v>
                </c:pt>
                <c:pt idx="454">
                  <c:v>43031</c:v>
                </c:pt>
                <c:pt idx="455">
                  <c:v>43032</c:v>
                </c:pt>
                <c:pt idx="456">
                  <c:v>43033</c:v>
                </c:pt>
                <c:pt idx="457">
                  <c:v>43034</c:v>
                </c:pt>
                <c:pt idx="458">
                  <c:v>43038</c:v>
                </c:pt>
                <c:pt idx="459">
                  <c:v>43039</c:v>
                </c:pt>
                <c:pt idx="460">
                  <c:v>43041</c:v>
                </c:pt>
                <c:pt idx="461">
                  <c:v>43042</c:v>
                </c:pt>
                <c:pt idx="462">
                  <c:v>43045</c:v>
                </c:pt>
                <c:pt idx="463">
                  <c:v>43046</c:v>
                </c:pt>
                <c:pt idx="464">
                  <c:v>43047</c:v>
                </c:pt>
                <c:pt idx="465">
                  <c:v>43048</c:v>
                </c:pt>
                <c:pt idx="466">
                  <c:v>43049</c:v>
                </c:pt>
                <c:pt idx="467">
                  <c:v>43052</c:v>
                </c:pt>
                <c:pt idx="468">
                  <c:v>43053</c:v>
                </c:pt>
                <c:pt idx="469">
                  <c:v>43054</c:v>
                </c:pt>
                <c:pt idx="470">
                  <c:v>43055</c:v>
                </c:pt>
                <c:pt idx="471">
                  <c:v>43056</c:v>
                </c:pt>
                <c:pt idx="472">
                  <c:v>43059</c:v>
                </c:pt>
                <c:pt idx="473">
                  <c:v>43060</c:v>
                </c:pt>
                <c:pt idx="474">
                  <c:v>43061</c:v>
                </c:pt>
                <c:pt idx="475">
                  <c:v>43062</c:v>
                </c:pt>
                <c:pt idx="476">
                  <c:v>43063</c:v>
                </c:pt>
                <c:pt idx="477">
                  <c:v>43066</c:v>
                </c:pt>
                <c:pt idx="478">
                  <c:v>43067</c:v>
                </c:pt>
                <c:pt idx="479">
                  <c:v>43068</c:v>
                </c:pt>
                <c:pt idx="480">
                  <c:v>43069</c:v>
                </c:pt>
                <c:pt idx="481">
                  <c:v>43070</c:v>
                </c:pt>
                <c:pt idx="482">
                  <c:v>43073</c:v>
                </c:pt>
                <c:pt idx="483">
                  <c:v>43074</c:v>
                </c:pt>
                <c:pt idx="484">
                  <c:v>43075</c:v>
                </c:pt>
                <c:pt idx="485">
                  <c:v>43076</c:v>
                </c:pt>
                <c:pt idx="486">
                  <c:v>43080</c:v>
                </c:pt>
                <c:pt idx="487">
                  <c:v>43081</c:v>
                </c:pt>
                <c:pt idx="488">
                  <c:v>43082</c:v>
                </c:pt>
                <c:pt idx="489">
                  <c:v>43083</c:v>
                </c:pt>
                <c:pt idx="490">
                  <c:v>43084</c:v>
                </c:pt>
                <c:pt idx="491">
                  <c:v>43087</c:v>
                </c:pt>
                <c:pt idx="492">
                  <c:v>43088</c:v>
                </c:pt>
                <c:pt idx="493">
                  <c:v>43089</c:v>
                </c:pt>
                <c:pt idx="494">
                  <c:v>43090</c:v>
                </c:pt>
                <c:pt idx="495">
                  <c:v>43091</c:v>
                </c:pt>
                <c:pt idx="496">
                  <c:v>43095</c:v>
                </c:pt>
                <c:pt idx="497">
                  <c:v>43096</c:v>
                </c:pt>
                <c:pt idx="498">
                  <c:v>43097</c:v>
                </c:pt>
                <c:pt idx="499">
                  <c:v>43098</c:v>
                </c:pt>
                <c:pt idx="500">
                  <c:v>43102</c:v>
                </c:pt>
                <c:pt idx="501">
                  <c:v>43103</c:v>
                </c:pt>
                <c:pt idx="502">
                  <c:v>43104</c:v>
                </c:pt>
                <c:pt idx="503">
                  <c:v>43105</c:v>
                </c:pt>
                <c:pt idx="504">
                  <c:v>43108</c:v>
                </c:pt>
                <c:pt idx="505">
                  <c:v>43109</c:v>
                </c:pt>
                <c:pt idx="506">
                  <c:v>43110</c:v>
                </c:pt>
                <c:pt idx="507">
                  <c:v>43111</c:v>
                </c:pt>
                <c:pt idx="508">
                  <c:v>43112</c:v>
                </c:pt>
                <c:pt idx="509">
                  <c:v>43115</c:v>
                </c:pt>
                <c:pt idx="510">
                  <c:v>43116</c:v>
                </c:pt>
                <c:pt idx="511">
                  <c:v>43117</c:v>
                </c:pt>
                <c:pt idx="512">
                  <c:v>43118</c:v>
                </c:pt>
                <c:pt idx="513">
                  <c:v>43119</c:v>
                </c:pt>
                <c:pt idx="514">
                  <c:v>43122</c:v>
                </c:pt>
                <c:pt idx="515">
                  <c:v>43123</c:v>
                </c:pt>
                <c:pt idx="516">
                  <c:v>43124</c:v>
                </c:pt>
                <c:pt idx="517">
                  <c:v>43125</c:v>
                </c:pt>
                <c:pt idx="518">
                  <c:v>43126</c:v>
                </c:pt>
                <c:pt idx="519">
                  <c:v>43129</c:v>
                </c:pt>
                <c:pt idx="520">
                  <c:v>43130</c:v>
                </c:pt>
                <c:pt idx="521">
                  <c:v>43131</c:v>
                </c:pt>
                <c:pt idx="522">
                  <c:v>43132</c:v>
                </c:pt>
                <c:pt idx="523">
                  <c:v>43133</c:v>
                </c:pt>
                <c:pt idx="524">
                  <c:v>43136</c:v>
                </c:pt>
                <c:pt idx="525">
                  <c:v>43137</c:v>
                </c:pt>
                <c:pt idx="526">
                  <c:v>43138</c:v>
                </c:pt>
                <c:pt idx="527">
                  <c:v>43139</c:v>
                </c:pt>
                <c:pt idx="528">
                  <c:v>43140</c:v>
                </c:pt>
                <c:pt idx="529">
                  <c:v>43143</c:v>
                </c:pt>
                <c:pt idx="530">
                  <c:v>43144</c:v>
                </c:pt>
                <c:pt idx="531">
                  <c:v>43145</c:v>
                </c:pt>
                <c:pt idx="532">
                  <c:v>43146</c:v>
                </c:pt>
                <c:pt idx="533">
                  <c:v>43147</c:v>
                </c:pt>
                <c:pt idx="534">
                  <c:v>43150</c:v>
                </c:pt>
                <c:pt idx="535">
                  <c:v>43151</c:v>
                </c:pt>
                <c:pt idx="536">
                  <c:v>43152</c:v>
                </c:pt>
                <c:pt idx="537">
                  <c:v>43153</c:v>
                </c:pt>
                <c:pt idx="538">
                  <c:v>43154</c:v>
                </c:pt>
                <c:pt idx="539">
                  <c:v>43157</c:v>
                </c:pt>
                <c:pt idx="540">
                  <c:v>43158</c:v>
                </c:pt>
                <c:pt idx="541">
                  <c:v>43159</c:v>
                </c:pt>
                <c:pt idx="542">
                  <c:v>43160</c:v>
                </c:pt>
                <c:pt idx="543">
                  <c:v>43161</c:v>
                </c:pt>
                <c:pt idx="544">
                  <c:v>43164</c:v>
                </c:pt>
                <c:pt idx="545">
                  <c:v>43165</c:v>
                </c:pt>
                <c:pt idx="546">
                  <c:v>43166</c:v>
                </c:pt>
                <c:pt idx="547">
                  <c:v>43167</c:v>
                </c:pt>
                <c:pt idx="548">
                  <c:v>43168</c:v>
                </c:pt>
                <c:pt idx="549">
                  <c:v>43171</c:v>
                </c:pt>
                <c:pt idx="550">
                  <c:v>43172</c:v>
                </c:pt>
                <c:pt idx="551">
                  <c:v>43173</c:v>
                </c:pt>
                <c:pt idx="552">
                  <c:v>43174</c:v>
                </c:pt>
                <c:pt idx="553">
                  <c:v>43175</c:v>
                </c:pt>
                <c:pt idx="554">
                  <c:v>43178</c:v>
                </c:pt>
                <c:pt idx="555">
                  <c:v>43179</c:v>
                </c:pt>
                <c:pt idx="556">
                  <c:v>43180</c:v>
                </c:pt>
                <c:pt idx="557">
                  <c:v>43181</c:v>
                </c:pt>
                <c:pt idx="558">
                  <c:v>43182</c:v>
                </c:pt>
                <c:pt idx="559">
                  <c:v>43185</c:v>
                </c:pt>
                <c:pt idx="560">
                  <c:v>43186</c:v>
                </c:pt>
                <c:pt idx="561">
                  <c:v>43187</c:v>
                </c:pt>
                <c:pt idx="562">
                  <c:v>43188</c:v>
                </c:pt>
                <c:pt idx="563">
                  <c:v>43192</c:v>
                </c:pt>
                <c:pt idx="564">
                  <c:v>43193</c:v>
                </c:pt>
                <c:pt idx="565">
                  <c:v>43194</c:v>
                </c:pt>
                <c:pt idx="566">
                  <c:v>43195</c:v>
                </c:pt>
                <c:pt idx="567">
                  <c:v>43196</c:v>
                </c:pt>
                <c:pt idx="568">
                  <c:v>43199</c:v>
                </c:pt>
                <c:pt idx="569">
                  <c:v>43200</c:v>
                </c:pt>
                <c:pt idx="570">
                  <c:v>43201</c:v>
                </c:pt>
                <c:pt idx="571">
                  <c:v>43202</c:v>
                </c:pt>
                <c:pt idx="572">
                  <c:v>43203</c:v>
                </c:pt>
                <c:pt idx="573">
                  <c:v>43206</c:v>
                </c:pt>
                <c:pt idx="574">
                  <c:v>43207</c:v>
                </c:pt>
                <c:pt idx="575">
                  <c:v>43208</c:v>
                </c:pt>
                <c:pt idx="576">
                  <c:v>43209</c:v>
                </c:pt>
                <c:pt idx="577">
                  <c:v>43210</c:v>
                </c:pt>
                <c:pt idx="578">
                  <c:v>43213</c:v>
                </c:pt>
                <c:pt idx="579">
                  <c:v>43214</c:v>
                </c:pt>
                <c:pt idx="580">
                  <c:v>43215</c:v>
                </c:pt>
                <c:pt idx="581">
                  <c:v>43216</c:v>
                </c:pt>
                <c:pt idx="582">
                  <c:v>43217</c:v>
                </c:pt>
                <c:pt idx="583">
                  <c:v>43220</c:v>
                </c:pt>
                <c:pt idx="584">
                  <c:v>43222</c:v>
                </c:pt>
                <c:pt idx="585">
                  <c:v>43223</c:v>
                </c:pt>
                <c:pt idx="586">
                  <c:v>43224</c:v>
                </c:pt>
                <c:pt idx="587">
                  <c:v>43227</c:v>
                </c:pt>
                <c:pt idx="588">
                  <c:v>43228</c:v>
                </c:pt>
                <c:pt idx="589">
                  <c:v>43229</c:v>
                </c:pt>
                <c:pt idx="590">
                  <c:v>43230</c:v>
                </c:pt>
                <c:pt idx="591">
                  <c:v>43231</c:v>
                </c:pt>
                <c:pt idx="592">
                  <c:v>43234</c:v>
                </c:pt>
                <c:pt idx="593">
                  <c:v>43235</c:v>
                </c:pt>
                <c:pt idx="594">
                  <c:v>43236</c:v>
                </c:pt>
                <c:pt idx="595">
                  <c:v>43237</c:v>
                </c:pt>
                <c:pt idx="596">
                  <c:v>43238</c:v>
                </c:pt>
                <c:pt idx="597">
                  <c:v>43242</c:v>
                </c:pt>
                <c:pt idx="598">
                  <c:v>43243</c:v>
                </c:pt>
                <c:pt idx="599">
                  <c:v>43244</c:v>
                </c:pt>
                <c:pt idx="600">
                  <c:v>43245</c:v>
                </c:pt>
                <c:pt idx="601">
                  <c:v>43248</c:v>
                </c:pt>
                <c:pt idx="602">
                  <c:v>43249</c:v>
                </c:pt>
                <c:pt idx="603">
                  <c:v>43250</c:v>
                </c:pt>
                <c:pt idx="604">
                  <c:v>43251</c:v>
                </c:pt>
                <c:pt idx="605">
                  <c:v>43252</c:v>
                </c:pt>
                <c:pt idx="606">
                  <c:v>43255</c:v>
                </c:pt>
                <c:pt idx="607">
                  <c:v>43256</c:v>
                </c:pt>
                <c:pt idx="608">
                  <c:v>43257</c:v>
                </c:pt>
                <c:pt idx="609">
                  <c:v>43258</c:v>
                </c:pt>
                <c:pt idx="610">
                  <c:v>43259</c:v>
                </c:pt>
                <c:pt idx="611">
                  <c:v>43262</c:v>
                </c:pt>
                <c:pt idx="612">
                  <c:v>43263</c:v>
                </c:pt>
                <c:pt idx="613">
                  <c:v>43264</c:v>
                </c:pt>
                <c:pt idx="614">
                  <c:v>43265</c:v>
                </c:pt>
                <c:pt idx="615">
                  <c:v>43266</c:v>
                </c:pt>
                <c:pt idx="616">
                  <c:v>43269</c:v>
                </c:pt>
                <c:pt idx="617">
                  <c:v>43270</c:v>
                </c:pt>
                <c:pt idx="618">
                  <c:v>43271</c:v>
                </c:pt>
                <c:pt idx="619">
                  <c:v>43272</c:v>
                </c:pt>
                <c:pt idx="620">
                  <c:v>43273</c:v>
                </c:pt>
                <c:pt idx="621">
                  <c:v>43276</c:v>
                </c:pt>
                <c:pt idx="622">
                  <c:v>43277</c:v>
                </c:pt>
                <c:pt idx="623">
                  <c:v>43278</c:v>
                </c:pt>
                <c:pt idx="624">
                  <c:v>43279</c:v>
                </c:pt>
                <c:pt idx="625">
                  <c:v>43280</c:v>
                </c:pt>
                <c:pt idx="626">
                  <c:v>43284</c:v>
                </c:pt>
                <c:pt idx="627">
                  <c:v>43285</c:v>
                </c:pt>
                <c:pt idx="628">
                  <c:v>43286</c:v>
                </c:pt>
                <c:pt idx="629">
                  <c:v>43287</c:v>
                </c:pt>
                <c:pt idx="630">
                  <c:v>43290</c:v>
                </c:pt>
                <c:pt idx="631">
                  <c:v>43291</c:v>
                </c:pt>
                <c:pt idx="632">
                  <c:v>43292</c:v>
                </c:pt>
                <c:pt idx="633">
                  <c:v>43293</c:v>
                </c:pt>
                <c:pt idx="634">
                  <c:v>43294</c:v>
                </c:pt>
                <c:pt idx="635">
                  <c:v>43298</c:v>
                </c:pt>
                <c:pt idx="636">
                  <c:v>43299</c:v>
                </c:pt>
                <c:pt idx="637">
                  <c:v>43300</c:v>
                </c:pt>
                <c:pt idx="638">
                  <c:v>43301</c:v>
                </c:pt>
                <c:pt idx="639">
                  <c:v>43304</c:v>
                </c:pt>
                <c:pt idx="640">
                  <c:v>43305</c:v>
                </c:pt>
                <c:pt idx="641">
                  <c:v>43306</c:v>
                </c:pt>
                <c:pt idx="642">
                  <c:v>43307</c:v>
                </c:pt>
                <c:pt idx="643">
                  <c:v>43308</c:v>
                </c:pt>
                <c:pt idx="644">
                  <c:v>43311</c:v>
                </c:pt>
                <c:pt idx="645">
                  <c:v>43312</c:v>
                </c:pt>
                <c:pt idx="646">
                  <c:v>43313</c:v>
                </c:pt>
                <c:pt idx="647">
                  <c:v>43314</c:v>
                </c:pt>
                <c:pt idx="648">
                  <c:v>43315</c:v>
                </c:pt>
                <c:pt idx="649">
                  <c:v>43318</c:v>
                </c:pt>
                <c:pt idx="650">
                  <c:v>43319</c:v>
                </c:pt>
                <c:pt idx="651">
                  <c:v>43320</c:v>
                </c:pt>
                <c:pt idx="652">
                  <c:v>43321</c:v>
                </c:pt>
                <c:pt idx="653">
                  <c:v>43322</c:v>
                </c:pt>
                <c:pt idx="654">
                  <c:v>43325</c:v>
                </c:pt>
                <c:pt idx="655">
                  <c:v>43326</c:v>
                </c:pt>
                <c:pt idx="656">
                  <c:v>43328</c:v>
                </c:pt>
                <c:pt idx="657">
                  <c:v>43329</c:v>
                </c:pt>
                <c:pt idx="658">
                  <c:v>43332</c:v>
                </c:pt>
                <c:pt idx="659">
                  <c:v>43333</c:v>
                </c:pt>
                <c:pt idx="660">
                  <c:v>43334</c:v>
                </c:pt>
                <c:pt idx="661">
                  <c:v>43335</c:v>
                </c:pt>
                <c:pt idx="662">
                  <c:v>43336</c:v>
                </c:pt>
                <c:pt idx="663">
                  <c:v>43339</c:v>
                </c:pt>
                <c:pt idx="664">
                  <c:v>43340</c:v>
                </c:pt>
                <c:pt idx="665">
                  <c:v>43341</c:v>
                </c:pt>
                <c:pt idx="666">
                  <c:v>43342</c:v>
                </c:pt>
                <c:pt idx="667">
                  <c:v>43343</c:v>
                </c:pt>
                <c:pt idx="668">
                  <c:v>43346</c:v>
                </c:pt>
                <c:pt idx="669">
                  <c:v>43347</c:v>
                </c:pt>
                <c:pt idx="670">
                  <c:v>43348</c:v>
                </c:pt>
                <c:pt idx="671">
                  <c:v>43349</c:v>
                </c:pt>
                <c:pt idx="672">
                  <c:v>43350</c:v>
                </c:pt>
                <c:pt idx="673">
                  <c:v>43353</c:v>
                </c:pt>
                <c:pt idx="674">
                  <c:v>43354</c:v>
                </c:pt>
                <c:pt idx="675">
                  <c:v>43355</c:v>
                </c:pt>
                <c:pt idx="676">
                  <c:v>43356</c:v>
                </c:pt>
                <c:pt idx="677">
                  <c:v>43357</c:v>
                </c:pt>
                <c:pt idx="678">
                  <c:v>43363</c:v>
                </c:pt>
                <c:pt idx="679">
                  <c:v>43364</c:v>
                </c:pt>
                <c:pt idx="680">
                  <c:v>43367</c:v>
                </c:pt>
                <c:pt idx="681">
                  <c:v>43368</c:v>
                </c:pt>
                <c:pt idx="682">
                  <c:v>43369</c:v>
                </c:pt>
                <c:pt idx="683">
                  <c:v>43370</c:v>
                </c:pt>
                <c:pt idx="684">
                  <c:v>43371</c:v>
                </c:pt>
                <c:pt idx="685">
                  <c:v>43374</c:v>
                </c:pt>
                <c:pt idx="686">
                  <c:v>43375</c:v>
                </c:pt>
                <c:pt idx="687">
                  <c:v>43376</c:v>
                </c:pt>
                <c:pt idx="688">
                  <c:v>43377</c:v>
                </c:pt>
                <c:pt idx="689">
                  <c:v>43378</c:v>
                </c:pt>
                <c:pt idx="690">
                  <c:v>43381</c:v>
                </c:pt>
                <c:pt idx="691">
                  <c:v>43382</c:v>
                </c:pt>
                <c:pt idx="692">
                  <c:v>43383</c:v>
                </c:pt>
                <c:pt idx="693">
                  <c:v>43384</c:v>
                </c:pt>
                <c:pt idx="694">
                  <c:v>43385</c:v>
                </c:pt>
                <c:pt idx="695">
                  <c:v>43389</c:v>
                </c:pt>
                <c:pt idx="696">
                  <c:v>43390</c:v>
                </c:pt>
                <c:pt idx="697">
                  <c:v>43391</c:v>
                </c:pt>
                <c:pt idx="698">
                  <c:v>43392</c:v>
                </c:pt>
                <c:pt idx="699">
                  <c:v>43395</c:v>
                </c:pt>
                <c:pt idx="700">
                  <c:v>43396</c:v>
                </c:pt>
                <c:pt idx="701">
                  <c:v>43397</c:v>
                </c:pt>
                <c:pt idx="702">
                  <c:v>43398</c:v>
                </c:pt>
                <c:pt idx="703">
                  <c:v>43399</c:v>
                </c:pt>
                <c:pt idx="704">
                  <c:v>43402</c:v>
                </c:pt>
                <c:pt idx="705">
                  <c:v>43403</c:v>
                </c:pt>
                <c:pt idx="706">
                  <c:v>43404</c:v>
                </c:pt>
                <c:pt idx="707">
                  <c:v>43409</c:v>
                </c:pt>
                <c:pt idx="708">
                  <c:v>43410</c:v>
                </c:pt>
                <c:pt idx="709">
                  <c:v>43411</c:v>
                </c:pt>
                <c:pt idx="710">
                  <c:v>43412</c:v>
                </c:pt>
                <c:pt idx="711">
                  <c:v>43413</c:v>
                </c:pt>
                <c:pt idx="712">
                  <c:v>43416</c:v>
                </c:pt>
                <c:pt idx="713">
                  <c:v>43417</c:v>
                </c:pt>
                <c:pt idx="714">
                  <c:v>43418</c:v>
                </c:pt>
                <c:pt idx="715">
                  <c:v>43419</c:v>
                </c:pt>
                <c:pt idx="716">
                  <c:v>43420</c:v>
                </c:pt>
                <c:pt idx="717">
                  <c:v>43423</c:v>
                </c:pt>
                <c:pt idx="718">
                  <c:v>43424</c:v>
                </c:pt>
                <c:pt idx="719">
                  <c:v>43425</c:v>
                </c:pt>
                <c:pt idx="720">
                  <c:v>43426</c:v>
                </c:pt>
                <c:pt idx="721">
                  <c:v>43427</c:v>
                </c:pt>
                <c:pt idx="722">
                  <c:v>43430</c:v>
                </c:pt>
                <c:pt idx="723">
                  <c:v>43431</c:v>
                </c:pt>
                <c:pt idx="724">
                  <c:v>43432</c:v>
                </c:pt>
                <c:pt idx="725">
                  <c:v>43433</c:v>
                </c:pt>
                <c:pt idx="726">
                  <c:v>43434</c:v>
                </c:pt>
                <c:pt idx="727">
                  <c:v>43437</c:v>
                </c:pt>
                <c:pt idx="728">
                  <c:v>43438</c:v>
                </c:pt>
                <c:pt idx="729">
                  <c:v>43439</c:v>
                </c:pt>
                <c:pt idx="730">
                  <c:v>43440</c:v>
                </c:pt>
                <c:pt idx="731">
                  <c:v>43441</c:v>
                </c:pt>
                <c:pt idx="732">
                  <c:v>43444</c:v>
                </c:pt>
                <c:pt idx="733">
                  <c:v>43445</c:v>
                </c:pt>
                <c:pt idx="734">
                  <c:v>43446</c:v>
                </c:pt>
                <c:pt idx="735">
                  <c:v>43447</c:v>
                </c:pt>
                <c:pt idx="736">
                  <c:v>43448</c:v>
                </c:pt>
                <c:pt idx="737">
                  <c:v>43451</c:v>
                </c:pt>
                <c:pt idx="738">
                  <c:v>43452</c:v>
                </c:pt>
                <c:pt idx="739">
                  <c:v>43453</c:v>
                </c:pt>
                <c:pt idx="740">
                  <c:v>43454</c:v>
                </c:pt>
                <c:pt idx="741">
                  <c:v>43455</c:v>
                </c:pt>
                <c:pt idx="742">
                  <c:v>43458</c:v>
                </c:pt>
                <c:pt idx="743">
                  <c:v>43460</c:v>
                </c:pt>
                <c:pt idx="744">
                  <c:v>43461</c:v>
                </c:pt>
                <c:pt idx="745">
                  <c:v>43462</c:v>
                </c:pt>
                <c:pt idx="746">
                  <c:v>43467</c:v>
                </c:pt>
                <c:pt idx="747">
                  <c:v>43468</c:v>
                </c:pt>
                <c:pt idx="748">
                  <c:v>43469</c:v>
                </c:pt>
                <c:pt idx="749">
                  <c:v>43472</c:v>
                </c:pt>
                <c:pt idx="750">
                  <c:v>43473</c:v>
                </c:pt>
                <c:pt idx="751">
                  <c:v>43474</c:v>
                </c:pt>
                <c:pt idx="752">
                  <c:v>43475</c:v>
                </c:pt>
                <c:pt idx="753">
                  <c:v>43476</c:v>
                </c:pt>
                <c:pt idx="754">
                  <c:v>43479</c:v>
                </c:pt>
                <c:pt idx="755">
                  <c:v>43480</c:v>
                </c:pt>
                <c:pt idx="756">
                  <c:v>43481</c:v>
                </c:pt>
                <c:pt idx="757">
                  <c:v>43482</c:v>
                </c:pt>
                <c:pt idx="758">
                  <c:v>43483</c:v>
                </c:pt>
                <c:pt idx="759">
                  <c:v>43486</c:v>
                </c:pt>
                <c:pt idx="760">
                  <c:v>43487</c:v>
                </c:pt>
                <c:pt idx="761">
                  <c:v>43488</c:v>
                </c:pt>
                <c:pt idx="762">
                  <c:v>43489</c:v>
                </c:pt>
                <c:pt idx="763">
                  <c:v>43490</c:v>
                </c:pt>
                <c:pt idx="764">
                  <c:v>43493</c:v>
                </c:pt>
                <c:pt idx="765">
                  <c:v>43494</c:v>
                </c:pt>
                <c:pt idx="766">
                  <c:v>43495</c:v>
                </c:pt>
                <c:pt idx="767">
                  <c:v>43496</c:v>
                </c:pt>
                <c:pt idx="768">
                  <c:v>43497</c:v>
                </c:pt>
                <c:pt idx="769">
                  <c:v>43500</c:v>
                </c:pt>
                <c:pt idx="770">
                  <c:v>43501</c:v>
                </c:pt>
                <c:pt idx="771">
                  <c:v>43502</c:v>
                </c:pt>
                <c:pt idx="772">
                  <c:v>43503</c:v>
                </c:pt>
                <c:pt idx="773">
                  <c:v>43504</c:v>
                </c:pt>
                <c:pt idx="774">
                  <c:v>43507</c:v>
                </c:pt>
                <c:pt idx="775">
                  <c:v>43508</c:v>
                </c:pt>
                <c:pt idx="776">
                  <c:v>43509</c:v>
                </c:pt>
                <c:pt idx="777">
                  <c:v>43510</c:v>
                </c:pt>
                <c:pt idx="778">
                  <c:v>43511</c:v>
                </c:pt>
                <c:pt idx="779">
                  <c:v>43514</c:v>
                </c:pt>
                <c:pt idx="780">
                  <c:v>43515</c:v>
                </c:pt>
                <c:pt idx="781">
                  <c:v>43516</c:v>
                </c:pt>
                <c:pt idx="782">
                  <c:v>43517</c:v>
                </c:pt>
                <c:pt idx="783">
                  <c:v>43518</c:v>
                </c:pt>
                <c:pt idx="784">
                  <c:v>43521</c:v>
                </c:pt>
                <c:pt idx="785">
                  <c:v>43522</c:v>
                </c:pt>
                <c:pt idx="786">
                  <c:v>43523</c:v>
                </c:pt>
                <c:pt idx="787">
                  <c:v>43524</c:v>
                </c:pt>
                <c:pt idx="788">
                  <c:v>43525</c:v>
                </c:pt>
                <c:pt idx="789">
                  <c:v>43528</c:v>
                </c:pt>
                <c:pt idx="790">
                  <c:v>43529</c:v>
                </c:pt>
                <c:pt idx="791">
                  <c:v>43530</c:v>
                </c:pt>
                <c:pt idx="792">
                  <c:v>43531</c:v>
                </c:pt>
                <c:pt idx="793">
                  <c:v>43532</c:v>
                </c:pt>
                <c:pt idx="794">
                  <c:v>43535</c:v>
                </c:pt>
                <c:pt idx="795">
                  <c:v>43536</c:v>
                </c:pt>
                <c:pt idx="796">
                  <c:v>43537</c:v>
                </c:pt>
                <c:pt idx="797">
                  <c:v>43538</c:v>
                </c:pt>
                <c:pt idx="798">
                  <c:v>43539</c:v>
                </c:pt>
                <c:pt idx="799">
                  <c:v>43542</c:v>
                </c:pt>
                <c:pt idx="800">
                  <c:v>43543</c:v>
                </c:pt>
                <c:pt idx="801">
                  <c:v>43544</c:v>
                </c:pt>
                <c:pt idx="802">
                  <c:v>43545</c:v>
                </c:pt>
                <c:pt idx="803">
                  <c:v>43546</c:v>
                </c:pt>
                <c:pt idx="804">
                  <c:v>43549</c:v>
                </c:pt>
                <c:pt idx="805">
                  <c:v>43550</c:v>
                </c:pt>
                <c:pt idx="806">
                  <c:v>43551</c:v>
                </c:pt>
                <c:pt idx="807">
                  <c:v>43552</c:v>
                </c:pt>
                <c:pt idx="808">
                  <c:v>43553</c:v>
                </c:pt>
                <c:pt idx="809">
                  <c:v>43556</c:v>
                </c:pt>
                <c:pt idx="810">
                  <c:v>43557</c:v>
                </c:pt>
                <c:pt idx="811">
                  <c:v>43558</c:v>
                </c:pt>
                <c:pt idx="812">
                  <c:v>43559</c:v>
                </c:pt>
                <c:pt idx="813">
                  <c:v>43560</c:v>
                </c:pt>
                <c:pt idx="814">
                  <c:v>43563</c:v>
                </c:pt>
                <c:pt idx="815">
                  <c:v>43564</c:v>
                </c:pt>
                <c:pt idx="816">
                  <c:v>43565</c:v>
                </c:pt>
                <c:pt idx="817">
                  <c:v>43566</c:v>
                </c:pt>
                <c:pt idx="818">
                  <c:v>43567</c:v>
                </c:pt>
                <c:pt idx="819">
                  <c:v>43570</c:v>
                </c:pt>
                <c:pt idx="820">
                  <c:v>43571</c:v>
                </c:pt>
                <c:pt idx="821">
                  <c:v>43572</c:v>
                </c:pt>
                <c:pt idx="822">
                  <c:v>43573</c:v>
                </c:pt>
                <c:pt idx="823">
                  <c:v>43577</c:v>
                </c:pt>
                <c:pt idx="824">
                  <c:v>43578</c:v>
                </c:pt>
                <c:pt idx="825">
                  <c:v>43579</c:v>
                </c:pt>
                <c:pt idx="826">
                  <c:v>43580</c:v>
                </c:pt>
                <c:pt idx="827">
                  <c:v>43581</c:v>
                </c:pt>
                <c:pt idx="828">
                  <c:v>43584</c:v>
                </c:pt>
                <c:pt idx="829">
                  <c:v>43585</c:v>
                </c:pt>
                <c:pt idx="830">
                  <c:v>43587</c:v>
                </c:pt>
                <c:pt idx="831">
                  <c:v>43588</c:v>
                </c:pt>
                <c:pt idx="832">
                  <c:v>43591</c:v>
                </c:pt>
                <c:pt idx="833">
                  <c:v>43592</c:v>
                </c:pt>
                <c:pt idx="834">
                  <c:v>43593</c:v>
                </c:pt>
                <c:pt idx="835">
                  <c:v>43594</c:v>
                </c:pt>
                <c:pt idx="836">
                  <c:v>43595</c:v>
                </c:pt>
                <c:pt idx="837">
                  <c:v>43598</c:v>
                </c:pt>
                <c:pt idx="838">
                  <c:v>43599</c:v>
                </c:pt>
                <c:pt idx="839">
                  <c:v>43600</c:v>
                </c:pt>
                <c:pt idx="840">
                  <c:v>43601</c:v>
                </c:pt>
                <c:pt idx="841">
                  <c:v>43602</c:v>
                </c:pt>
                <c:pt idx="842">
                  <c:v>43605</c:v>
                </c:pt>
                <c:pt idx="843">
                  <c:v>43607</c:v>
                </c:pt>
                <c:pt idx="844">
                  <c:v>43608</c:v>
                </c:pt>
                <c:pt idx="845">
                  <c:v>43609</c:v>
                </c:pt>
                <c:pt idx="846">
                  <c:v>43612</c:v>
                </c:pt>
                <c:pt idx="847">
                  <c:v>43613</c:v>
                </c:pt>
                <c:pt idx="848">
                  <c:v>43614</c:v>
                </c:pt>
                <c:pt idx="849">
                  <c:v>43615</c:v>
                </c:pt>
                <c:pt idx="850">
                  <c:v>43616</c:v>
                </c:pt>
                <c:pt idx="851">
                  <c:v>43619</c:v>
                </c:pt>
                <c:pt idx="852">
                  <c:v>43620</c:v>
                </c:pt>
                <c:pt idx="853">
                  <c:v>43621</c:v>
                </c:pt>
                <c:pt idx="854">
                  <c:v>43622</c:v>
                </c:pt>
                <c:pt idx="855">
                  <c:v>43623</c:v>
                </c:pt>
                <c:pt idx="856">
                  <c:v>43626</c:v>
                </c:pt>
                <c:pt idx="857">
                  <c:v>43627</c:v>
                </c:pt>
                <c:pt idx="858">
                  <c:v>43628</c:v>
                </c:pt>
                <c:pt idx="859">
                  <c:v>43629</c:v>
                </c:pt>
                <c:pt idx="860">
                  <c:v>43630</c:v>
                </c:pt>
                <c:pt idx="861">
                  <c:v>43633</c:v>
                </c:pt>
                <c:pt idx="862">
                  <c:v>43634</c:v>
                </c:pt>
                <c:pt idx="863">
                  <c:v>43635</c:v>
                </c:pt>
                <c:pt idx="864">
                  <c:v>43636</c:v>
                </c:pt>
                <c:pt idx="865">
                  <c:v>43637</c:v>
                </c:pt>
                <c:pt idx="866">
                  <c:v>43640</c:v>
                </c:pt>
                <c:pt idx="867">
                  <c:v>43641</c:v>
                </c:pt>
                <c:pt idx="868">
                  <c:v>43642</c:v>
                </c:pt>
                <c:pt idx="869">
                  <c:v>43643</c:v>
                </c:pt>
                <c:pt idx="870">
                  <c:v>43644</c:v>
                </c:pt>
                <c:pt idx="871">
                  <c:v>43647</c:v>
                </c:pt>
                <c:pt idx="872">
                  <c:v>43648</c:v>
                </c:pt>
                <c:pt idx="873">
                  <c:v>43649</c:v>
                </c:pt>
                <c:pt idx="874">
                  <c:v>43650</c:v>
                </c:pt>
                <c:pt idx="875">
                  <c:v>43651</c:v>
                </c:pt>
                <c:pt idx="876">
                  <c:v>43654</c:v>
                </c:pt>
                <c:pt idx="877">
                  <c:v>43655</c:v>
                </c:pt>
                <c:pt idx="878">
                  <c:v>43656</c:v>
                </c:pt>
                <c:pt idx="879">
                  <c:v>43657</c:v>
                </c:pt>
                <c:pt idx="880">
                  <c:v>43658</c:v>
                </c:pt>
                <c:pt idx="881">
                  <c:v>43661</c:v>
                </c:pt>
                <c:pt idx="882">
                  <c:v>43663</c:v>
                </c:pt>
                <c:pt idx="883">
                  <c:v>43664</c:v>
                </c:pt>
                <c:pt idx="884">
                  <c:v>43665</c:v>
                </c:pt>
                <c:pt idx="885">
                  <c:v>43668</c:v>
                </c:pt>
                <c:pt idx="886">
                  <c:v>43669</c:v>
                </c:pt>
                <c:pt idx="887">
                  <c:v>43670</c:v>
                </c:pt>
                <c:pt idx="888">
                  <c:v>43671</c:v>
                </c:pt>
                <c:pt idx="889">
                  <c:v>43672</c:v>
                </c:pt>
                <c:pt idx="890">
                  <c:v>43675</c:v>
                </c:pt>
                <c:pt idx="891">
                  <c:v>43676</c:v>
                </c:pt>
                <c:pt idx="892">
                  <c:v>43677</c:v>
                </c:pt>
                <c:pt idx="893">
                  <c:v>43678</c:v>
                </c:pt>
                <c:pt idx="894">
                  <c:v>43679</c:v>
                </c:pt>
                <c:pt idx="895">
                  <c:v>43682</c:v>
                </c:pt>
                <c:pt idx="896">
                  <c:v>43683</c:v>
                </c:pt>
                <c:pt idx="897">
                  <c:v>43684</c:v>
                </c:pt>
                <c:pt idx="898">
                  <c:v>43685</c:v>
                </c:pt>
                <c:pt idx="899">
                  <c:v>43686</c:v>
                </c:pt>
                <c:pt idx="900">
                  <c:v>43689</c:v>
                </c:pt>
                <c:pt idx="901">
                  <c:v>43690</c:v>
                </c:pt>
                <c:pt idx="902">
                  <c:v>43691</c:v>
                </c:pt>
                <c:pt idx="903">
                  <c:v>43693</c:v>
                </c:pt>
                <c:pt idx="904">
                  <c:v>43696</c:v>
                </c:pt>
                <c:pt idx="905">
                  <c:v>43697</c:v>
                </c:pt>
                <c:pt idx="906">
                  <c:v>43698</c:v>
                </c:pt>
                <c:pt idx="907">
                  <c:v>43699</c:v>
                </c:pt>
                <c:pt idx="908">
                  <c:v>43700</c:v>
                </c:pt>
                <c:pt idx="909">
                  <c:v>43703</c:v>
                </c:pt>
                <c:pt idx="910">
                  <c:v>43704</c:v>
                </c:pt>
                <c:pt idx="911">
                  <c:v>43705</c:v>
                </c:pt>
                <c:pt idx="912">
                  <c:v>43706</c:v>
                </c:pt>
                <c:pt idx="913">
                  <c:v>43707</c:v>
                </c:pt>
                <c:pt idx="914">
                  <c:v>43710</c:v>
                </c:pt>
                <c:pt idx="915">
                  <c:v>43711</c:v>
                </c:pt>
                <c:pt idx="916">
                  <c:v>43712</c:v>
                </c:pt>
                <c:pt idx="917">
                  <c:v>43713</c:v>
                </c:pt>
                <c:pt idx="918">
                  <c:v>43714</c:v>
                </c:pt>
                <c:pt idx="919">
                  <c:v>43717</c:v>
                </c:pt>
                <c:pt idx="920">
                  <c:v>43718</c:v>
                </c:pt>
                <c:pt idx="921">
                  <c:v>43719</c:v>
                </c:pt>
                <c:pt idx="922">
                  <c:v>43720</c:v>
                </c:pt>
                <c:pt idx="923">
                  <c:v>43721</c:v>
                </c:pt>
                <c:pt idx="924">
                  <c:v>43724</c:v>
                </c:pt>
                <c:pt idx="925">
                  <c:v>43725</c:v>
                </c:pt>
                <c:pt idx="926">
                  <c:v>43731</c:v>
                </c:pt>
                <c:pt idx="927">
                  <c:v>43732</c:v>
                </c:pt>
                <c:pt idx="928">
                  <c:v>43733</c:v>
                </c:pt>
                <c:pt idx="929">
                  <c:v>43734</c:v>
                </c:pt>
                <c:pt idx="930">
                  <c:v>43735</c:v>
                </c:pt>
                <c:pt idx="931">
                  <c:v>43738</c:v>
                </c:pt>
                <c:pt idx="932">
                  <c:v>43739</c:v>
                </c:pt>
                <c:pt idx="933">
                  <c:v>43740</c:v>
                </c:pt>
                <c:pt idx="934">
                  <c:v>43741</c:v>
                </c:pt>
                <c:pt idx="935">
                  <c:v>43742</c:v>
                </c:pt>
                <c:pt idx="936">
                  <c:v>43745</c:v>
                </c:pt>
                <c:pt idx="937">
                  <c:v>43746</c:v>
                </c:pt>
                <c:pt idx="938">
                  <c:v>43747</c:v>
                </c:pt>
                <c:pt idx="939">
                  <c:v>43748</c:v>
                </c:pt>
                <c:pt idx="940">
                  <c:v>43749</c:v>
                </c:pt>
                <c:pt idx="941">
                  <c:v>43752</c:v>
                </c:pt>
                <c:pt idx="942">
                  <c:v>43753</c:v>
                </c:pt>
                <c:pt idx="943">
                  <c:v>43754</c:v>
                </c:pt>
                <c:pt idx="944">
                  <c:v>43755</c:v>
                </c:pt>
                <c:pt idx="945">
                  <c:v>43756</c:v>
                </c:pt>
                <c:pt idx="946">
                  <c:v>43759</c:v>
                </c:pt>
                <c:pt idx="947">
                  <c:v>43760</c:v>
                </c:pt>
                <c:pt idx="948">
                  <c:v>43761</c:v>
                </c:pt>
                <c:pt idx="949">
                  <c:v>43762</c:v>
                </c:pt>
                <c:pt idx="950">
                  <c:v>43763</c:v>
                </c:pt>
                <c:pt idx="951">
                  <c:v>43766</c:v>
                </c:pt>
                <c:pt idx="952">
                  <c:v>43767</c:v>
                </c:pt>
                <c:pt idx="953">
                  <c:v>43768</c:v>
                </c:pt>
                <c:pt idx="954">
                  <c:v>43773</c:v>
                </c:pt>
                <c:pt idx="955">
                  <c:v>43774</c:v>
                </c:pt>
                <c:pt idx="956">
                  <c:v>43775</c:v>
                </c:pt>
                <c:pt idx="957">
                  <c:v>43776</c:v>
                </c:pt>
                <c:pt idx="958">
                  <c:v>43777</c:v>
                </c:pt>
                <c:pt idx="959">
                  <c:v>43780</c:v>
                </c:pt>
                <c:pt idx="960">
                  <c:v>43781</c:v>
                </c:pt>
                <c:pt idx="961">
                  <c:v>43782</c:v>
                </c:pt>
                <c:pt idx="962">
                  <c:v>43783</c:v>
                </c:pt>
                <c:pt idx="963">
                  <c:v>43784</c:v>
                </c:pt>
                <c:pt idx="964">
                  <c:v>43787</c:v>
                </c:pt>
                <c:pt idx="965">
                  <c:v>43788</c:v>
                </c:pt>
                <c:pt idx="966">
                  <c:v>43789</c:v>
                </c:pt>
                <c:pt idx="967">
                  <c:v>43790</c:v>
                </c:pt>
                <c:pt idx="968">
                  <c:v>43791</c:v>
                </c:pt>
                <c:pt idx="969">
                  <c:v>43794</c:v>
                </c:pt>
                <c:pt idx="970">
                  <c:v>43795</c:v>
                </c:pt>
                <c:pt idx="971">
                  <c:v>43796</c:v>
                </c:pt>
                <c:pt idx="972">
                  <c:v>43797</c:v>
                </c:pt>
                <c:pt idx="973">
                  <c:v>43798</c:v>
                </c:pt>
                <c:pt idx="974">
                  <c:v>43801</c:v>
                </c:pt>
                <c:pt idx="975">
                  <c:v>43802</c:v>
                </c:pt>
                <c:pt idx="976">
                  <c:v>43803</c:v>
                </c:pt>
                <c:pt idx="977">
                  <c:v>43804</c:v>
                </c:pt>
                <c:pt idx="978">
                  <c:v>43805</c:v>
                </c:pt>
                <c:pt idx="979">
                  <c:v>43808</c:v>
                </c:pt>
                <c:pt idx="980">
                  <c:v>43809</c:v>
                </c:pt>
                <c:pt idx="981">
                  <c:v>43810</c:v>
                </c:pt>
                <c:pt idx="982">
                  <c:v>43811</c:v>
                </c:pt>
                <c:pt idx="983">
                  <c:v>43812</c:v>
                </c:pt>
                <c:pt idx="984">
                  <c:v>43815</c:v>
                </c:pt>
                <c:pt idx="985">
                  <c:v>43816</c:v>
                </c:pt>
                <c:pt idx="986">
                  <c:v>43817</c:v>
                </c:pt>
                <c:pt idx="987">
                  <c:v>43818</c:v>
                </c:pt>
                <c:pt idx="988">
                  <c:v>43819</c:v>
                </c:pt>
                <c:pt idx="989">
                  <c:v>43822</c:v>
                </c:pt>
                <c:pt idx="990">
                  <c:v>43823</c:v>
                </c:pt>
                <c:pt idx="991">
                  <c:v>43825</c:v>
                </c:pt>
                <c:pt idx="992">
                  <c:v>43826</c:v>
                </c:pt>
                <c:pt idx="993">
                  <c:v>43829</c:v>
                </c:pt>
                <c:pt idx="994">
                  <c:v>43832</c:v>
                </c:pt>
                <c:pt idx="995">
                  <c:v>43833</c:v>
                </c:pt>
                <c:pt idx="996">
                  <c:v>43836</c:v>
                </c:pt>
                <c:pt idx="997">
                  <c:v>43837</c:v>
                </c:pt>
                <c:pt idx="998">
                  <c:v>43838</c:v>
                </c:pt>
                <c:pt idx="999">
                  <c:v>43839</c:v>
                </c:pt>
                <c:pt idx="1000">
                  <c:v>43840</c:v>
                </c:pt>
                <c:pt idx="1001">
                  <c:v>43843</c:v>
                </c:pt>
                <c:pt idx="1002">
                  <c:v>43844</c:v>
                </c:pt>
                <c:pt idx="1003">
                  <c:v>43845</c:v>
                </c:pt>
                <c:pt idx="1004">
                  <c:v>43846</c:v>
                </c:pt>
                <c:pt idx="1005">
                  <c:v>43847</c:v>
                </c:pt>
                <c:pt idx="1006">
                  <c:v>43850</c:v>
                </c:pt>
                <c:pt idx="1007">
                  <c:v>43851</c:v>
                </c:pt>
                <c:pt idx="1008">
                  <c:v>43852</c:v>
                </c:pt>
                <c:pt idx="1009">
                  <c:v>43853</c:v>
                </c:pt>
                <c:pt idx="1010">
                  <c:v>43854</c:v>
                </c:pt>
                <c:pt idx="1011">
                  <c:v>43857</c:v>
                </c:pt>
                <c:pt idx="1012">
                  <c:v>43858</c:v>
                </c:pt>
                <c:pt idx="1013">
                  <c:v>43859</c:v>
                </c:pt>
                <c:pt idx="1014">
                  <c:v>43860</c:v>
                </c:pt>
                <c:pt idx="1015">
                  <c:v>43861</c:v>
                </c:pt>
                <c:pt idx="1016">
                  <c:v>43864</c:v>
                </c:pt>
                <c:pt idx="1017">
                  <c:v>43865</c:v>
                </c:pt>
                <c:pt idx="1018">
                  <c:v>43866</c:v>
                </c:pt>
                <c:pt idx="1019">
                  <c:v>43867</c:v>
                </c:pt>
                <c:pt idx="1020">
                  <c:v>43868</c:v>
                </c:pt>
                <c:pt idx="1021">
                  <c:v>43871</c:v>
                </c:pt>
                <c:pt idx="1022">
                  <c:v>43872</c:v>
                </c:pt>
                <c:pt idx="1023">
                  <c:v>43873</c:v>
                </c:pt>
                <c:pt idx="1024">
                  <c:v>43874</c:v>
                </c:pt>
                <c:pt idx="1025">
                  <c:v>43875</c:v>
                </c:pt>
                <c:pt idx="1026">
                  <c:v>43878</c:v>
                </c:pt>
                <c:pt idx="1027">
                  <c:v>43879</c:v>
                </c:pt>
                <c:pt idx="1028">
                  <c:v>43880</c:v>
                </c:pt>
                <c:pt idx="1029">
                  <c:v>43881</c:v>
                </c:pt>
                <c:pt idx="1030">
                  <c:v>43882</c:v>
                </c:pt>
                <c:pt idx="1031">
                  <c:v>43885</c:v>
                </c:pt>
                <c:pt idx="1032">
                  <c:v>43886</c:v>
                </c:pt>
                <c:pt idx="1033">
                  <c:v>43887</c:v>
                </c:pt>
                <c:pt idx="1034">
                  <c:v>43888</c:v>
                </c:pt>
                <c:pt idx="1035">
                  <c:v>43889</c:v>
                </c:pt>
                <c:pt idx="1036">
                  <c:v>43892</c:v>
                </c:pt>
                <c:pt idx="1037">
                  <c:v>43893</c:v>
                </c:pt>
                <c:pt idx="1038">
                  <c:v>43894</c:v>
                </c:pt>
                <c:pt idx="1039">
                  <c:v>43895</c:v>
                </c:pt>
                <c:pt idx="1040">
                  <c:v>43896</c:v>
                </c:pt>
                <c:pt idx="1041">
                  <c:v>43899</c:v>
                </c:pt>
                <c:pt idx="1042">
                  <c:v>43900</c:v>
                </c:pt>
                <c:pt idx="1043">
                  <c:v>43901</c:v>
                </c:pt>
                <c:pt idx="1044">
                  <c:v>43902</c:v>
                </c:pt>
                <c:pt idx="1045">
                  <c:v>43903</c:v>
                </c:pt>
                <c:pt idx="1046">
                  <c:v>43906</c:v>
                </c:pt>
                <c:pt idx="1047">
                  <c:v>43907</c:v>
                </c:pt>
                <c:pt idx="1048">
                  <c:v>43908</c:v>
                </c:pt>
                <c:pt idx="1049">
                  <c:v>43909</c:v>
                </c:pt>
                <c:pt idx="1050">
                  <c:v>43910</c:v>
                </c:pt>
                <c:pt idx="1051">
                  <c:v>43913</c:v>
                </c:pt>
                <c:pt idx="1052">
                  <c:v>43914</c:v>
                </c:pt>
                <c:pt idx="1053">
                  <c:v>43915</c:v>
                </c:pt>
                <c:pt idx="1054">
                  <c:v>43916</c:v>
                </c:pt>
                <c:pt idx="1055">
                  <c:v>43917</c:v>
                </c:pt>
                <c:pt idx="1056">
                  <c:v>43920</c:v>
                </c:pt>
                <c:pt idx="1057">
                  <c:v>43921</c:v>
                </c:pt>
                <c:pt idx="1058">
                  <c:v>43922</c:v>
                </c:pt>
                <c:pt idx="1059">
                  <c:v>43923</c:v>
                </c:pt>
                <c:pt idx="1060">
                  <c:v>43924</c:v>
                </c:pt>
                <c:pt idx="1061">
                  <c:v>43927</c:v>
                </c:pt>
                <c:pt idx="1062">
                  <c:v>43928</c:v>
                </c:pt>
                <c:pt idx="1063">
                  <c:v>43929</c:v>
                </c:pt>
                <c:pt idx="1064">
                  <c:v>43930</c:v>
                </c:pt>
                <c:pt idx="1065">
                  <c:v>43934</c:v>
                </c:pt>
                <c:pt idx="1066">
                  <c:v>43935</c:v>
                </c:pt>
                <c:pt idx="1067">
                  <c:v>43936</c:v>
                </c:pt>
                <c:pt idx="1068">
                  <c:v>43937</c:v>
                </c:pt>
                <c:pt idx="1069">
                  <c:v>43938</c:v>
                </c:pt>
                <c:pt idx="1070">
                  <c:v>43941</c:v>
                </c:pt>
                <c:pt idx="1071">
                  <c:v>43942</c:v>
                </c:pt>
                <c:pt idx="1072">
                  <c:v>43943</c:v>
                </c:pt>
                <c:pt idx="1073">
                  <c:v>43944</c:v>
                </c:pt>
                <c:pt idx="1074">
                  <c:v>43945</c:v>
                </c:pt>
                <c:pt idx="1075">
                  <c:v>43948</c:v>
                </c:pt>
                <c:pt idx="1076">
                  <c:v>43949</c:v>
                </c:pt>
                <c:pt idx="1077">
                  <c:v>43950</c:v>
                </c:pt>
                <c:pt idx="1078">
                  <c:v>43951</c:v>
                </c:pt>
                <c:pt idx="1079">
                  <c:v>43955</c:v>
                </c:pt>
                <c:pt idx="1080">
                  <c:v>43956</c:v>
                </c:pt>
                <c:pt idx="1081">
                  <c:v>43957</c:v>
                </c:pt>
                <c:pt idx="1082">
                  <c:v>43958</c:v>
                </c:pt>
                <c:pt idx="1083">
                  <c:v>43959</c:v>
                </c:pt>
                <c:pt idx="1084">
                  <c:v>43962</c:v>
                </c:pt>
                <c:pt idx="1085">
                  <c:v>43963</c:v>
                </c:pt>
                <c:pt idx="1086">
                  <c:v>43964</c:v>
                </c:pt>
                <c:pt idx="1087">
                  <c:v>43965</c:v>
                </c:pt>
                <c:pt idx="1088">
                  <c:v>43966</c:v>
                </c:pt>
                <c:pt idx="1089">
                  <c:v>43969</c:v>
                </c:pt>
                <c:pt idx="1090">
                  <c:v>43970</c:v>
                </c:pt>
                <c:pt idx="1091">
                  <c:v>43971</c:v>
                </c:pt>
                <c:pt idx="1092">
                  <c:v>43973</c:v>
                </c:pt>
                <c:pt idx="1093">
                  <c:v>43976</c:v>
                </c:pt>
                <c:pt idx="1094">
                  <c:v>43977</c:v>
                </c:pt>
                <c:pt idx="1095">
                  <c:v>43978</c:v>
                </c:pt>
                <c:pt idx="1096">
                  <c:v>43979</c:v>
                </c:pt>
                <c:pt idx="1097">
                  <c:v>43980</c:v>
                </c:pt>
                <c:pt idx="1098">
                  <c:v>43983</c:v>
                </c:pt>
                <c:pt idx="1099">
                  <c:v>43984</c:v>
                </c:pt>
                <c:pt idx="1100">
                  <c:v>43985</c:v>
                </c:pt>
                <c:pt idx="1101">
                  <c:v>43986</c:v>
                </c:pt>
                <c:pt idx="1102">
                  <c:v>43987</c:v>
                </c:pt>
                <c:pt idx="1103">
                  <c:v>43990</c:v>
                </c:pt>
                <c:pt idx="1104">
                  <c:v>43991</c:v>
                </c:pt>
                <c:pt idx="1105">
                  <c:v>43992</c:v>
                </c:pt>
                <c:pt idx="1106">
                  <c:v>43993</c:v>
                </c:pt>
                <c:pt idx="1107">
                  <c:v>43994</c:v>
                </c:pt>
                <c:pt idx="1108">
                  <c:v>43997</c:v>
                </c:pt>
                <c:pt idx="1109">
                  <c:v>43998</c:v>
                </c:pt>
                <c:pt idx="1110">
                  <c:v>43999</c:v>
                </c:pt>
                <c:pt idx="1111">
                  <c:v>44000</c:v>
                </c:pt>
                <c:pt idx="1112">
                  <c:v>44001</c:v>
                </c:pt>
                <c:pt idx="1113">
                  <c:v>44004</c:v>
                </c:pt>
                <c:pt idx="1114">
                  <c:v>44005</c:v>
                </c:pt>
                <c:pt idx="1115">
                  <c:v>44006</c:v>
                </c:pt>
                <c:pt idx="1116">
                  <c:v>44007</c:v>
                </c:pt>
                <c:pt idx="1117">
                  <c:v>44008</c:v>
                </c:pt>
                <c:pt idx="1118">
                  <c:v>44012</c:v>
                </c:pt>
                <c:pt idx="1119">
                  <c:v>44013</c:v>
                </c:pt>
                <c:pt idx="1120">
                  <c:v>44014</c:v>
                </c:pt>
                <c:pt idx="1121">
                  <c:v>44015</c:v>
                </c:pt>
                <c:pt idx="1122">
                  <c:v>44018</c:v>
                </c:pt>
                <c:pt idx="1123">
                  <c:v>44019</c:v>
                </c:pt>
                <c:pt idx="1124">
                  <c:v>44020</c:v>
                </c:pt>
                <c:pt idx="1125">
                  <c:v>44021</c:v>
                </c:pt>
                <c:pt idx="1126">
                  <c:v>44022</c:v>
                </c:pt>
                <c:pt idx="1127">
                  <c:v>44025</c:v>
                </c:pt>
                <c:pt idx="1128">
                  <c:v>44026</c:v>
                </c:pt>
                <c:pt idx="1129">
                  <c:v>44027</c:v>
                </c:pt>
                <c:pt idx="1130">
                  <c:v>44029</c:v>
                </c:pt>
                <c:pt idx="1131">
                  <c:v>44032</c:v>
                </c:pt>
                <c:pt idx="1132">
                  <c:v>44033</c:v>
                </c:pt>
                <c:pt idx="1133">
                  <c:v>44034</c:v>
                </c:pt>
                <c:pt idx="1134">
                  <c:v>44035</c:v>
                </c:pt>
                <c:pt idx="1135">
                  <c:v>44036</c:v>
                </c:pt>
                <c:pt idx="1136">
                  <c:v>44039</c:v>
                </c:pt>
                <c:pt idx="1137">
                  <c:v>44040</c:v>
                </c:pt>
                <c:pt idx="1138">
                  <c:v>44041</c:v>
                </c:pt>
                <c:pt idx="1139">
                  <c:v>44042</c:v>
                </c:pt>
                <c:pt idx="1140">
                  <c:v>44043</c:v>
                </c:pt>
                <c:pt idx="1141">
                  <c:v>44046</c:v>
                </c:pt>
                <c:pt idx="1142">
                  <c:v>44047</c:v>
                </c:pt>
                <c:pt idx="1143">
                  <c:v>44048</c:v>
                </c:pt>
                <c:pt idx="1144">
                  <c:v>44049</c:v>
                </c:pt>
                <c:pt idx="1145">
                  <c:v>44050</c:v>
                </c:pt>
                <c:pt idx="1146">
                  <c:v>44053</c:v>
                </c:pt>
                <c:pt idx="1147">
                  <c:v>44054</c:v>
                </c:pt>
                <c:pt idx="1148">
                  <c:v>44055</c:v>
                </c:pt>
                <c:pt idx="1149">
                  <c:v>44056</c:v>
                </c:pt>
                <c:pt idx="1150">
                  <c:v>44057</c:v>
                </c:pt>
                <c:pt idx="1151">
                  <c:v>44060</c:v>
                </c:pt>
                <c:pt idx="1152">
                  <c:v>44061</c:v>
                </c:pt>
                <c:pt idx="1153">
                  <c:v>44062</c:v>
                </c:pt>
                <c:pt idx="1154">
                  <c:v>44063</c:v>
                </c:pt>
                <c:pt idx="1155">
                  <c:v>44064</c:v>
                </c:pt>
                <c:pt idx="1156">
                  <c:v>44067</c:v>
                </c:pt>
                <c:pt idx="1157">
                  <c:v>44068</c:v>
                </c:pt>
                <c:pt idx="1158">
                  <c:v>44069</c:v>
                </c:pt>
                <c:pt idx="1159">
                  <c:v>44070</c:v>
                </c:pt>
                <c:pt idx="1160">
                  <c:v>44071</c:v>
                </c:pt>
                <c:pt idx="1161">
                  <c:v>44074</c:v>
                </c:pt>
                <c:pt idx="1162">
                  <c:v>44075</c:v>
                </c:pt>
                <c:pt idx="1163">
                  <c:v>44076</c:v>
                </c:pt>
                <c:pt idx="1164">
                  <c:v>44077</c:v>
                </c:pt>
                <c:pt idx="1165">
                  <c:v>44078</c:v>
                </c:pt>
                <c:pt idx="1166">
                  <c:v>44081</c:v>
                </c:pt>
                <c:pt idx="1167">
                  <c:v>44082</c:v>
                </c:pt>
                <c:pt idx="1168">
                  <c:v>44083</c:v>
                </c:pt>
                <c:pt idx="1169">
                  <c:v>44084</c:v>
                </c:pt>
                <c:pt idx="1170">
                  <c:v>44085</c:v>
                </c:pt>
                <c:pt idx="1171">
                  <c:v>44088</c:v>
                </c:pt>
                <c:pt idx="1172">
                  <c:v>44089</c:v>
                </c:pt>
                <c:pt idx="1173">
                  <c:v>44090</c:v>
                </c:pt>
                <c:pt idx="1174">
                  <c:v>44091</c:v>
                </c:pt>
                <c:pt idx="1175">
                  <c:v>44095</c:v>
                </c:pt>
                <c:pt idx="1176">
                  <c:v>44096</c:v>
                </c:pt>
                <c:pt idx="1177">
                  <c:v>44097</c:v>
                </c:pt>
                <c:pt idx="1178">
                  <c:v>44098</c:v>
                </c:pt>
                <c:pt idx="1179">
                  <c:v>44099</c:v>
                </c:pt>
                <c:pt idx="1180">
                  <c:v>44102</c:v>
                </c:pt>
                <c:pt idx="1181">
                  <c:v>44103</c:v>
                </c:pt>
                <c:pt idx="1182">
                  <c:v>44104</c:v>
                </c:pt>
                <c:pt idx="1183">
                  <c:v>44105</c:v>
                </c:pt>
                <c:pt idx="1184">
                  <c:v>44106</c:v>
                </c:pt>
                <c:pt idx="1185">
                  <c:v>44109</c:v>
                </c:pt>
                <c:pt idx="1186">
                  <c:v>44110</c:v>
                </c:pt>
                <c:pt idx="1187">
                  <c:v>44111</c:v>
                </c:pt>
                <c:pt idx="1188">
                  <c:v>44112</c:v>
                </c:pt>
                <c:pt idx="1189">
                  <c:v>44113</c:v>
                </c:pt>
                <c:pt idx="1190">
                  <c:v>44117</c:v>
                </c:pt>
                <c:pt idx="1191">
                  <c:v>44118</c:v>
                </c:pt>
                <c:pt idx="1192">
                  <c:v>44119</c:v>
                </c:pt>
                <c:pt idx="1193">
                  <c:v>44120</c:v>
                </c:pt>
                <c:pt idx="1194">
                  <c:v>44123</c:v>
                </c:pt>
                <c:pt idx="1195">
                  <c:v>44124</c:v>
                </c:pt>
                <c:pt idx="1196">
                  <c:v>44125</c:v>
                </c:pt>
                <c:pt idx="1197">
                  <c:v>44126</c:v>
                </c:pt>
                <c:pt idx="1198">
                  <c:v>44127</c:v>
                </c:pt>
                <c:pt idx="1199">
                  <c:v>44130</c:v>
                </c:pt>
                <c:pt idx="1200">
                  <c:v>44131</c:v>
                </c:pt>
                <c:pt idx="1201">
                  <c:v>44132</c:v>
                </c:pt>
                <c:pt idx="1202">
                  <c:v>44133</c:v>
                </c:pt>
                <c:pt idx="1203">
                  <c:v>44134</c:v>
                </c:pt>
                <c:pt idx="1204">
                  <c:v>44137</c:v>
                </c:pt>
                <c:pt idx="1205">
                  <c:v>44138</c:v>
                </c:pt>
                <c:pt idx="1206">
                  <c:v>44139</c:v>
                </c:pt>
                <c:pt idx="1207">
                  <c:v>44140</c:v>
                </c:pt>
                <c:pt idx="1208">
                  <c:v>44141</c:v>
                </c:pt>
                <c:pt idx="1209">
                  <c:v>44144</c:v>
                </c:pt>
                <c:pt idx="1210">
                  <c:v>44145</c:v>
                </c:pt>
                <c:pt idx="1211">
                  <c:v>44146</c:v>
                </c:pt>
                <c:pt idx="1212">
                  <c:v>44147</c:v>
                </c:pt>
                <c:pt idx="1213">
                  <c:v>44148</c:v>
                </c:pt>
                <c:pt idx="1214">
                  <c:v>44151</c:v>
                </c:pt>
                <c:pt idx="1215">
                  <c:v>44152</c:v>
                </c:pt>
                <c:pt idx="1216">
                  <c:v>44153</c:v>
                </c:pt>
                <c:pt idx="1217">
                  <c:v>44154</c:v>
                </c:pt>
                <c:pt idx="1218">
                  <c:v>44155</c:v>
                </c:pt>
                <c:pt idx="1219">
                  <c:v>44158</c:v>
                </c:pt>
                <c:pt idx="1220">
                  <c:v>44159</c:v>
                </c:pt>
                <c:pt idx="1221">
                  <c:v>44160</c:v>
                </c:pt>
                <c:pt idx="1222">
                  <c:v>44161</c:v>
                </c:pt>
                <c:pt idx="1223">
                  <c:v>44162</c:v>
                </c:pt>
                <c:pt idx="1224">
                  <c:v>44165</c:v>
                </c:pt>
                <c:pt idx="1225">
                  <c:v>44166</c:v>
                </c:pt>
                <c:pt idx="1226">
                  <c:v>44167</c:v>
                </c:pt>
                <c:pt idx="1227">
                  <c:v>44168</c:v>
                </c:pt>
                <c:pt idx="1228">
                  <c:v>44169</c:v>
                </c:pt>
                <c:pt idx="1229">
                  <c:v>44172</c:v>
                </c:pt>
                <c:pt idx="1230">
                  <c:v>44174</c:v>
                </c:pt>
                <c:pt idx="1231">
                  <c:v>44175</c:v>
                </c:pt>
                <c:pt idx="1232">
                  <c:v>44176</c:v>
                </c:pt>
                <c:pt idx="1233">
                  <c:v>44179</c:v>
                </c:pt>
                <c:pt idx="1234">
                  <c:v>44180</c:v>
                </c:pt>
                <c:pt idx="1235">
                  <c:v>44181</c:v>
                </c:pt>
                <c:pt idx="1236">
                  <c:v>44182</c:v>
                </c:pt>
                <c:pt idx="1237">
                  <c:v>44183</c:v>
                </c:pt>
                <c:pt idx="1238">
                  <c:v>44186</c:v>
                </c:pt>
                <c:pt idx="1239">
                  <c:v>44187</c:v>
                </c:pt>
                <c:pt idx="1240">
                  <c:v>44188</c:v>
                </c:pt>
                <c:pt idx="1241">
                  <c:v>44189</c:v>
                </c:pt>
                <c:pt idx="1242">
                  <c:v>44193</c:v>
                </c:pt>
                <c:pt idx="1243">
                  <c:v>44194</c:v>
                </c:pt>
                <c:pt idx="1244">
                  <c:v>44195</c:v>
                </c:pt>
                <c:pt idx="1245">
                  <c:v>44200</c:v>
                </c:pt>
                <c:pt idx="1246">
                  <c:v>44201</c:v>
                </c:pt>
                <c:pt idx="1247">
                  <c:v>44202</c:v>
                </c:pt>
                <c:pt idx="1248">
                  <c:v>44203</c:v>
                </c:pt>
                <c:pt idx="1249">
                  <c:v>44204</c:v>
                </c:pt>
                <c:pt idx="1250">
                  <c:v>44207</c:v>
                </c:pt>
                <c:pt idx="1251">
                  <c:v>44208</c:v>
                </c:pt>
                <c:pt idx="1252">
                  <c:v>44209</c:v>
                </c:pt>
                <c:pt idx="1253">
                  <c:v>44210</c:v>
                </c:pt>
                <c:pt idx="1254">
                  <c:v>44211</c:v>
                </c:pt>
                <c:pt idx="1255">
                  <c:v>44214</c:v>
                </c:pt>
                <c:pt idx="1256">
                  <c:v>44215</c:v>
                </c:pt>
                <c:pt idx="1257">
                  <c:v>44216</c:v>
                </c:pt>
                <c:pt idx="1258">
                  <c:v>44217</c:v>
                </c:pt>
                <c:pt idx="1259">
                  <c:v>44218</c:v>
                </c:pt>
                <c:pt idx="1260">
                  <c:v>44221</c:v>
                </c:pt>
                <c:pt idx="1261">
                  <c:v>44222</c:v>
                </c:pt>
                <c:pt idx="1262">
                  <c:v>44223</c:v>
                </c:pt>
                <c:pt idx="1263">
                  <c:v>44224</c:v>
                </c:pt>
                <c:pt idx="1264">
                  <c:v>44225</c:v>
                </c:pt>
                <c:pt idx="1265">
                  <c:v>44228</c:v>
                </c:pt>
                <c:pt idx="1266">
                  <c:v>44229</c:v>
                </c:pt>
                <c:pt idx="1267">
                  <c:v>44230</c:v>
                </c:pt>
                <c:pt idx="1268">
                  <c:v>44231</c:v>
                </c:pt>
                <c:pt idx="1269">
                  <c:v>44232</c:v>
                </c:pt>
                <c:pt idx="1270">
                  <c:v>44235</c:v>
                </c:pt>
                <c:pt idx="1271">
                  <c:v>44236</c:v>
                </c:pt>
                <c:pt idx="1272">
                  <c:v>44237</c:v>
                </c:pt>
                <c:pt idx="1273">
                  <c:v>44238</c:v>
                </c:pt>
                <c:pt idx="1274">
                  <c:v>44239</c:v>
                </c:pt>
                <c:pt idx="1275">
                  <c:v>44242</c:v>
                </c:pt>
                <c:pt idx="1276">
                  <c:v>44243</c:v>
                </c:pt>
                <c:pt idx="1277">
                  <c:v>44244</c:v>
                </c:pt>
                <c:pt idx="1278">
                  <c:v>44245</c:v>
                </c:pt>
                <c:pt idx="1279">
                  <c:v>44246</c:v>
                </c:pt>
                <c:pt idx="1280">
                  <c:v>44249</c:v>
                </c:pt>
                <c:pt idx="1281">
                  <c:v>44250</c:v>
                </c:pt>
                <c:pt idx="1282">
                  <c:v>44251</c:v>
                </c:pt>
                <c:pt idx="1283">
                  <c:v>44252</c:v>
                </c:pt>
                <c:pt idx="1284">
                  <c:v>44253</c:v>
                </c:pt>
                <c:pt idx="1285">
                  <c:v>44256</c:v>
                </c:pt>
                <c:pt idx="1286">
                  <c:v>44257</c:v>
                </c:pt>
                <c:pt idx="1287">
                  <c:v>44258</c:v>
                </c:pt>
                <c:pt idx="1288">
                  <c:v>44259</c:v>
                </c:pt>
                <c:pt idx="1289">
                  <c:v>44260</c:v>
                </c:pt>
                <c:pt idx="1290">
                  <c:v>44263</c:v>
                </c:pt>
                <c:pt idx="1291">
                  <c:v>44264</c:v>
                </c:pt>
                <c:pt idx="1292">
                  <c:v>44265</c:v>
                </c:pt>
                <c:pt idx="1293">
                  <c:v>44266</c:v>
                </c:pt>
                <c:pt idx="1294">
                  <c:v>44267</c:v>
                </c:pt>
                <c:pt idx="1295">
                  <c:v>44270</c:v>
                </c:pt>
                <c:pt idx="1296">
                  <c:v>44271</c:v>
                </c:pt>
                <c:pt idx="1297">
                  <c:v>44272</c:v>
                </c:pt>
                <c:pt idx="1298">
                  <c:v>44273</c:v>
                </c:pt>
                <c:pt idx="1299">
                  <c:v>44274</c:v>
                </c:pt>
                <c:pt idx="1300">
                  <c:v>44277</c:v>
                </c:pt>
                <c:pt idx="1301">
                  <c:v>44278</c:v>
                </c:pt>
                <c:pt idx="1302">
                  <c:v>44279</c:v>
                </c:pt>
                <c:pt idx="1303">
                  <c:v>44280</c:v>
                </c:pt>
                <c:pt idx="1304">
                  <c:v>44281</c:v>
                </c:pt>
                <c:pt idx="1305">
                  <c:v>44284</c:v>
                </c:pt>
                <c:pt idx="1306">
                  <c:v>44285</c:v>
                </c:pt>
                <c:pt idx="1307">
                  <c:v>44286</c:v>
                </c:pt>
                <c:pt idx="1308">
                  <c:v>44287</c:v>
                </c:pt>
                <c:pt idx="1309">
                  <c:v>44291</c:v>
                </c:pt>
                <c:pt idx="1310">
                  <c:v>44292</c:v>
                </c:pt>
                <c:pt idx="1311">
                  <c:v>44293</c:v>
                </c:pt>
                <c:pt idx="1312">
                  <c:v>44294</c:v>
                </c:pt>
                <c:pt idx="1313">
                  <c:v>44295</c:v>
                </c:pt>
                <c:pt idx="1314">
                  <c:v>44298</c:v>
                </c:pt>
                <c:pt idx="1315">
                  <c:v>44299</c:v>
                </c:pt>
                <c:pt idx="1316">
                  <c:v>44300</c:v>
                </c:pt>
                <c:pt idx="1317">
                  <c:v>44301</c:v>
                </c:pt>
                <c:pt idx="1318">
                  <c:v>44302</c:v>
                </c:pt>
                <c:pt idx="1319">
                  <c:v>44305</c:v>
                </c:pt>
                <c:pt idx="1320">
                  <c:v>44306</c:v>
                </c:pt>
                <c:pt idx="1321">
                  <c:v>44307</c:v>
                </c:pt>
                <c:pt idx="1322">
                  <c:v>44308</c:v>
                </c:pt>
                <c:pt idx="1323">
                  <c:v>44309</c:v>
                </c:pt>
                <c:pt idx="1324">
                  <c:v>44312</c:v>
                </c:pt>
                <c:pt idx="1325">
                  <c:v>44313</c:v>
                </c:pt>
                <c:pt idx="1326">
                  <c:v>44314</c:v>
                </c:pt>
                <c:pt idx="1327">
                  <c:v>44315</c:v>
                </c:pt>
                <c:pt idx="1328">
                  <c:v>44316</c:v>
                </c:pt>
                <c:pt idx="1329">
                  <c:v>44319</c:v>
                </c:pt>
                <c:pt idx="1330">
                  <c:v>44320</c:v>
                </c:pt>
                <c:pt idx="1331">
                  <c:v>44321</c:v>
                </c:pt>
                <c:pt idx="1332">
                  <c:v>44322</c:v>
                </c:pt>
                <c:pt idx="1333">
                  <c:v>44323</c:v>
                </c:pt>
                <c:pt idx="1334">
                  <c:v>44326</c:v>
                </c:pt>
                <c:pt idx="1335">
                  <c:v>44327</c:v>
                </c:pt>
                <c:pt idx="1336">
                  <c:v>44328</c:v>
                </c:pt>
                <c:pt idx="1337">
                  <c:v>44329</c:v>
                </c:pt>
                <c:pt idx="1338">
                  <c:v>44330</c:v>
                </c:pt>
                <c:pt idx="1339">
                  <c:v>44333</c:v>
                </c:pt>
                <c:pt idx="1340">
                  <c:v>44334</c:v>
                </c:pt>
                <c:pt idx="1341">
                  <c:v>44335</c:v>
                </c:pt>
                <c:pt idx="1342">
                  <c:v>44336</c:v>
                </c:pt>
                <c:pt idx="1343">
                  <c:v>44337</c:v>
                </c:pt>
                <c:pt idx="1344">
                  <c:v>44340</c:v>
                </c:pt>
                <c:pt idx="1345">
                  <c:v>44341</c:v>
                </c:pt>
                <c:pt idx="1346">
                  <c:v>44342</c:v>
                </c:pt>
                <c:pt idx="1347">
                  <c:v>44343</c:v>
                </c:pt>
                <c:pt idx="1348">
                  <c:v>44344</c:v>
                </c:pt>
                <c:pt idx="1349">
                  <c:v>44347</c:v>
                </c:pt>
                <c:pt idx="1350">
                  <c:v>44348</c:v>
                </c:pt>
                <c:pt idx="1351">
                  <c:v>44349</c:v>
                </c:pt>
                <c:pt idx="1352">
                  <c:v>44350</c:v>
                </c:pt>
                <c:pt idx="1353">
                  <c:v>44351</c:v>
                </c:pt>
                <c:pt idx="1354">
                  <c:v>44354</c:v>
                </c:pt>
                <c:pt idx="1355">
                  <c:v>44355</c:v>
                </c:pt>
                <c:pt idx="1356">
                  <c:v>44356</c:v>
                </c:pt>
                <c:pt idx="1357">
                  <c:v>44357</c:v>
                </c:pt>
                <c:pt idx="1358">
                  <c:v>44358</c:v>
                </c:pt>
                <c:pt idx="1359">
                  <c:v>44361</c:v>
                </c:pt>
                <c:pt idx="1360">
                  <c:v>44362</c:v>
                </c:pt>
                <c:pt idx="1361">
                  <c:v>44363</c:v>
                </c:pt>
                <c:pt idx="1362">
                  <c:v>44364</c:v>
                </c:pt>
                <c:pt idx="1363">
                  <c:v>44365</c:v>
                </c:pt>
                <c:pt idx="1364">
                  <c:v>44368</c:v>
                </c:pt>
                <c:pt idx="1365">
                  <c:v>44369</c:v>
                </c:pt>
                <c:pt idx="1366">
                  <c:v>44370</c:v>
                </c:pt>
                <c:pt idx="1367">
                  <c:v>44371</c:v>
                </c:pt>
                <c:pt idx="1368">
                  <c:v>44372</c:v>
                </c:pt>
                <c:pt idx="1369">
                  <c:v>44375</c:v>
                </c:pt>
                <c:pt idx="1370">
                  <c:v>44376</c:v>
                </c:pt>
                <c:pt idx="1371">
                  <c:v>44377</c:v>
                </c:pt>
                <c:pt idx="1372">
                  <c:v>44378</c:v>
                </c:pt>
                <c:pt idx="1373">
                  <c:v>44379</c:v>
                </c:pt>
                <c:pt idx="1374">
                  <c:v>44382</c:v>
                </c:pt>
                <c:pt idx="1375">
                  <c:v>44383</c:v>
                </c:pt>
                <c:pt idx="1376">
                  <c:v>44384</c:v>
                </c:pt>
                <c:pt idx="1377">
                  <c:v>44385</c:v>
                </c:pt>
                <c:pt idx="1378">
                  <c:v>44386</c:v>
                </c:pt>
                <c:pt idx="1379">
                  <c:v>44389</c:v>
                </c:pt>
                <c:pt idx="1380">
                  <c:v>44390</c:v>
                </c:pt>
                <c:pt idx="1381">
                  <c:v>44391</c:v>
                </c:pt>
                <c:pt idx="1382">
                  <c:v>44392</c:v>
                </c:pt>
                <c:pt idx="1383">
                  <c:v>44393</c:v>
                </c:pt>
                <c:pt idx="1384">
                  <c:v>44396</c:v>
                </c:pt>
                <c:pt idx="1385">
                  <c:v>44397</c:v>
                </c:pt>
                <c:pt idx="1386">
                  <c:v>44398</c:v>
                </c:pt>
                <c:pt idx="1387">
                  <c:v>44399</c:v>
                </c:pt>
                <c:pt idx="1388">
                  <c:v>44400</c:v>
                </c:pt>
                <c:pt idx="1389">
                  <c:v>44403</c:v>
                </c:pt>
                <c:pt idx="1390">
                  <c:v>44404</c:v>
                </c:pt>
                <c:pt idx="1391">
                  <c:v>44405</c:v>
                </c:pt>
                <c:pt idx="1392">
                  <c:v>44406</c:v>
                </c:pt>
                <c:pt idx="1393">
                  <c:v>44407</c:v>
                </c:pt>
                <c:pt idx="1394">
                  <c:v>44410</c:v>
                </c:pt>
                <c:pt idx="1395">
                  <c:v>44411</c:v>
                </c:pt>
                <c:pt idx="1396">
                  <c:v>44412</c:v>
                </c:pt>
                <c:pt idx="1397">
                  <c:v>44413</c:v>
                </c:pt>
                <c:pt idx="1398">
                  <c:v>44414</c:v>
                </c:pt>
                <c:pt idx="1399">
                  <c:v>44417</c:v>
                </c:pt>
                <c:pt idx="1400">
                  <c:v>44418</c:v>
                </c:pt>
                <c:pt idx="1401">
                  <c:v>44419</c:v>
                </c:pt>
                <c:pt idx="1402">
                  <c:v>44420</c:v>
                </c:pt>
                <c:pt idx="1403">
                  <c:v>44421</c:v>
                </c:pt>
                <c:pt idx="1404">
                  <c:v>44424</c:v>
                </c:pt>
                <c:pt idx="1405">
                  <c:v>44425</c:v>
                </c:pt>
                <c:pt idx="1406">
                  <c:v>44426</c:v>
                </c:pt>
                <c:pt idx="1407">
                  <c:v>44427</c:v>
                </c:pt>
                <c:pt idx="1408">
                  <c:v>44428</c:v>
                </c:pt>
                <c:pt idx="1409">
                  <c:v>44431</c:v>
                </c:pt>
                <c:pt idx="1410">
                  <c:v>44432</c:v>
                </c:pt>
                <c:pt idx="1411">
                  <c:v>44433</c:v>
                </c:pt>
                <c:pt idx="1412">
                  <c:v>44434</c:v>
                </c:pt>
                <c:pt idx="1413">
                  <c:v>44435</c:v>
                </c:pt>
                <c:pt idx="1414">
                  <c:v>44438</c:v>
                </c:pt>
                <c:pt idx="1415">
                  <c:v>44439</c:v>
                </c:pt>
                <c:pt idx="1416">
                  <c:v>44440</c:v>
                </c:pt>
                <c:pt idx="1417">
                  <c:v>44441</c:v>
                </c:pt>
                <c:pt idx="1418">
                  <c:v>44442</c:v>
                </c:pt>
                <c:pt idx="1419">
                  <c:v>44445</c:v>
                </c:pt>
                <c:pt idx="1420">
                  <c:v>44446</c:v>
                </c:pt>
                <c:pt idx="1421">
                  <c:v>44447</c:v>
                </c:pt>
                <c:pt idx="1422">
                  <c:v>44448</c:v>
                </c:pt>
                <c:pt idx="1423">
                  <c:v>44449</c:v>
                </c:pt>
                <c:pt idx="1424">
                  <c:v>44452</c:v>
                </c:pt>
                <c:pt idx="1425">
                  <c:v>44453</c:v>
                </c:pt>
                <c:pt idx="1426">
                  <c:v>44454</c:v>
                </c:pt>
                <c:pt idx="1427">
                  <c:v>44455</c:v>
                </c:pt>
                <c:pt idx="1428">
                  <c:v>44456</c:v>
                </c:pt>
                <c:pt idx="1429">
                  <c:v>44459</c:v>
                </c:pt>
                <c:pt idx="1430">
                  <c:v>44460</c:v>
                </c:pt>
                <c:pt idx="1431">
                  <c:v>44461</c:v>
                </c:pt>
                <c:pt idx="1432">
                  <c:v>44462</c:v>
                </c:pt>
                <c:pt idx="1433">
                  <c:v>44463</c:v>
                </c:pt>
                <c:pt idx="1434">
                  <c:v>44466</c:v>
                </c:pt>
                <c:pt idx="1435">
                  <c:v>44467</c:v>
                </c:pt>
                <c:pt idx="1436">
                  <c:v>44468</c:v>
                </c:pt>
                <c:pt idx="1437">
                  <c:v>44469</c:v>
                </c:pt>
                <c:pt idx="1438">
                  <c:v>44470</c:v>
                </c:pt>
                <c:pt idx="1439">
                  <c:v>44473</c:v>
                </c:pt>
              </c:numCache>
            </c:numRef>
          </c:cat>
          <c:val>
            <c:numRef>
              <c:f>NAV!$O$3:$O$1442</c:f>
              <c:numCache>
                <c:formatCode>#,##0</c:formatCode>
                <c:ptCount val="1440"/>
                <c:pt idx="0">
                  <c:v>1098.2246587263021</c:v>
                </c:pt>
                <c:pt idx="1">
                  <c:v>1095.6875240145923</c:v>
                </c:pt>
                <c:pt idx="2">
                  <c:v>1098.91235803368</c:v>
                </c:pt>
                <c:pt idx="3">
                  <c:v>1089.3901073716229</c:v>
                </c:pt>
                <c:pt idx="4">
                  <c:v>1077.2146384550692</c:v>
                </c:pt>
                <c:pt idx="5">
                  <c:v>1069.2536589170718</c:v>
                </c:pt>
                <c:pt idx="6">
                  <c:v>1079.8838027997365</c:v>
                </c:pt>
                <c:pt idx="7">
                  <c:v>1079.8510452706998</c:v>
                </c:pt>
                <c:pt idx="8">
                  <c:v>1071.4658497794819</c:v>
                </c:pt>
                <c:pt idx="9">
                  <c:v>1030.564387386451</c:v>
                </c:pt>
                <c:pt idx="10">
                  <c:v>997.42270932130373</c:v>
                </c:pt>
                <c:pt idx="11">
                  <c:v>993.61443338384697</c:v>
                </c:pt>
                <c:pt idx="12">
                  <c:v>994.65562595673327</c:v>
                </c:pt>
                <c:pt idx="13">
                  <c:v>975.936259868766</c:v>
                </c:pt>
                <c:pt idx="14">
                  <c:v>968.80933032674284</c:v>
                </c:pt>
                <c:pt idx="15">
                  <c:v>973.53062043441719</c:v>
                </c:pt>
                <c:pt idx="16">
                  <c:v>969.58505103321158</c:v>
                </c:pt>
                <c:pt idx="17">
                  <c:v>991.54153878944089</c:v>
                </c:pt>
                <c:pt idx="18">
                  <c:v>985.18047224868724</c:v>
                </c:pt>
                <c:pt idx="19">
                  <c:v>978.18619003884828</c:v>
                </c:pt>
                <c:pt idx="20">
                  <c:v>967.53622020650596</c:v>
                </c:pt>
                <c:pt idx="21">
                  <c:v>956.67157008968434</c:v>
                </c:pt>
                <c:pt idx="22">
                  <c:v>959.3034555484403</c:v>
                </c:pt>
                <c:pt idx="23">
                  <c:v>964.43848654239378</c:v>
                </c:pt>
                <c:pt idx="24">
                  <c:v>988.75024502564611</c:v>
                </c:pt>
                <c:pt idx="25">
                  <c:v>970.62093979243514</c:v>
                </c:pt>
                <c:pt idx="26">
                  <c:v>935.92529943210047</c:v>
                </c:pt>
                <c:pt idx="27">
                  <c:v>914.98478341038549</c:v>
                </c:pt>
                <c:pt idx="28">
                  <c:v>914.12739366105279</c:v>
                </c:pt>
                <c:pt idx="29">
                  <c:v>939.40727671906393</c:v>
                </c:pt>
                <c:pt idx="30">
                  <c:v>920.89868239793918</c:v>
                </c:pt>
                <c:pt idx="31">
                  <c:v>934.18492073446873</c:v>
                </c:pt>
                <c:pt idx="32">
                  <c:v>916.15180693341858</c:v>
                </c:pt>
                <c:pt idx="33">
                  <c:v>935.94457333928858</c:v>
                </c:pt>
                <c:pt idx="34">
                  <c:v>1002.4275505726255</c:v>
                </c:pt>
                <c:pt idx="35">
                  <c:v>991.50836794494262</c:v>
                </c:pt>
                <c:pt idx="36">
                  <c:v>994.63909960221145</c:v>
                </c:pt>
                <c:pt idx="37">
                  <c:v>952.96899885757352</c:v>
                </c:pt>
                <c:pt idx="38">
                  <c:v>943.08915288639264</c:v>
                </c:pt>
                <c:pt idx="39">
                  <c:v>979.08983194141229</c:v>
                </c:pt>
                <c:pt idx="40">
                  <c:v>981.08185678362179</c:v>
                </c:pt>
                <c:pt idx="41">
                  <c:v>992.28041070165591</c:v>
                </c:pt>
                <c:pt idx="42">
                  <c:v>1007.2825710260627</c:v>
                </c:pt>
                <c:pt idx="43">
                  <c:v>985.31872981267065</c:v>
                </c:pt>
                <c:pt idx="44">
                  <c:v>968.48449680745557</c:v>
                </c:pt>
                <c:pt idx="45">
                  <c:v>997.78474782082958</c:v>
                </c:pt>
                <c:pt idx="46">
                  <c:v>994.5047407526672</c:v>
                </c:pt>
                <c:pt idx="47">
                  <c:v>958.73754723506136</c:v>
                </c:pt>
                <c:pt idx="48">
                  <c:v>954.06716911204603</c:v>
                </c:pt>
                <c:pt idx="49">
                  <c:v>958.62255577867836</c:v>
                </c:pt>
                <c:pt idx="50">
                  <c:v>956.29512578441813</c:v>
                </c:pt>
                <c:pt idx="51">
                  <c:v>987.89148728845544</c:v>
                </c:pt>
                <c:pt idx="52">
                  <c:v>987.41843114012113</c:v>
                </c:pt>
                <c:pt idx="53">
                  <c:v>982.59465860218484</c:v>
                </c:pt>
                <c:pt idx="54">
                  <c:v>991.25771364001457</c:v>
                </c:pt>
                <c:pt idx="55">
                  <c:v>1001.9072267790255</c:v>
                </c:pt>
                <c:pt idx="56">
                  <c:v>1000.4145996254226</c:v>
                </c:pt>
                <c:pt idx="57">
                  <c:v>984.12132307689035</c:v>
                </c:pt>
                <c:pt idx="58">
                  <c:v>1012.0536491525156</c:v>
                </c:pt>
                <c:pt idx="59">
                  <c:v>999.99744853057314</c:v>
                </c:pt>
                <c:pt idx="60">
                  <c:v>1002.62298609716</c:v>
                </c:pt>
                <c:pt idx="61">
                  <c:v>977.50600380259266</c:v>
                </c:pt>
                <c:pt idx="62">
                  <c:v>969.06224637217429</c:v>
                </c:pt>
                <c:pt idx="63">
                  <c:v>946.31695595280894</c:v>
                </c:pt>
                <c:pt idx="64">
                  <c:v>932.41101116575123</c:v>
                </c:pt>
                <c:pt idx="65">
                  <c:v>951.03932250153389</c:v>
                </c:pt>
                <c:pt idx="66">
                  <c:v>950.58787850050908</c:v>
                </c:pt>
                <c:pt idx="67">
                  <c:v>958.96256964867484</c:v>
                </c:pt>
                <c:pt idx="68">
                  <c:v>952.96468479579903</c:v>
                </c:pt>
                <c:pt idx="69">
                  <c:v>962.07531237664557</c:v>
                </c:pt>
                <c:pt idx="70">
                  <c:v>952.43452214754188</c:v>
                </c:pt>
                <c:pt idx="71">
                  <c:v>953.38001210210791</c:v>
                </c:pt>
                <c:pt idx="72">
                  <c:v>952.36481222772886</c:v>
                </c:pt>
                <c:pt idx="73">
                  <c:v>946.01346201188494</c:v>
                </c:pt>
                <c:pt idx="74">
                  <c:v>942.83169565432468</c:v>
                </c:pt>
                <c:pt idx="75">
                  <c:v>948.38404924511224</c:v>
                </c:pt>
                <c:pt idx="76">
                  <c:v>955.0170748949547</c:v>
                </c:pt>
                <c:pt idx="77">
                  <c:v>953.16684497399274</c:v>
                </c:pt>
                <c:pt idx="78">
                  <c:v>1050.2491953116253</c:v>
                </c:pt>
                <c:pt idx="79">
                  <c:v>1025.722603793464</c:v>
                </c:pt>
                <c:pt idx="80">
                  <c:v>1046.7416877357507</c:v>
                </c:pt>
                <c:pt idx="81">
                  <c:v>1059.2672717617702</c:v>
                </c:pt>
                <c:pt idx="82">
                  <c:v>1064.0739022196581</c:v>
                </c:pt>
                <c:pt idx="83">
                  <c:v>1057.763042820922</c:v>
                </c:pt>
                <c:pt idx="84">
                  <c:v>1105.8832064542773</c:v>
                </c:pt>
                <c:pt idx="85">
                  <c:v>1126.6055858374807</c:v>
                </c:pt>
                <c:pt idx="86">
                  <c:v>1121.2452227256754</c:v>
                </c:pt>
                <c:pt idx="87">
                  <c:v>1117.405809420748</c:v>
                </c:pt>
                <c:pt idx="88">
                  <c:v>1119.2809728071793</c:v>
                </c:pt>
                <c:pt idx="89">
                  <c:v>1113.7785798052842</c:v>
                </c:pt>
                <c:pt idx="90">
                  <c:v>1082.5368311269681</c:v>
                </c:pt>
                <c:pt idx="91">
                  <c:v>1053.3967364220175</c:v>
                </c:pt>
                <c:pt idx="92">
                  <c:v>1085.9873993972692</c:v>
                </c:pt>
                <c:pt idx="93">
                  <c:v>1093.3523010088034</c:v>
                </c:pt>
                <c:pt idx="94">
                  <c:v>1065.8767883988744</c:v>
                </c:pt>
                <c:pt idx="95">
                  <c:v>1068.6912794461484</c:v>
                </c:pt>
                <c:pt idx="96">
                  <c:v>1069.3096718670481</c:v>
                </c:pt>
                <c:pt idx="97">
                  <c:v>1060.5026564716204</c:v>
                </c:pt>
                <c:pt idx="98">
                  <c:v>1051.9379676560454</c:v>
                </c:pt>
                <c:pt idx="99">
                  <c:v>1069.1138895317467</c:v>
                </c:pt>
                <c:pt idx="100">
                  <c:v>1072.0005369020378</c:v>
                </c:pt>
                <c:pt idx="101">
                  <c:v>1076.8504768095711</c:v>
                </c:pt>
                <c:pt idx="102">
                  <c:v>1077.1140929076155</c:v>
                </c:pt>
                <c:pt idx="103">
                  <c:v>1081.5035355037858</c:v>
                </c:pt>
                <c:pt idx="104">
                  <c:v>1101.0162348805691</c:v>
                </c:pt>
                <c:pt idx="105">
                  <c:v>1089.2318315759505</c:v>
                </c:pt>
                <c:pt idx="106">
                  <c:v>1089.3847451980275</c:v>
                </c:pt>
                <c:pt idx="107">
                  <c:v>1090.0006950142902</c:v>
                </c:pt>
                <c:pt idx="108">
                  <c:v>1087.9512814066809</c:v>
                </c:pt>
                <c:pt idx="109">
                  <c:v>1096.7227347283638</c:v>
                </c:pt>
                <c:pt idx="110">
                  <c:v>1111.2857194557655</c:v>
                </c:pt>
                <c:pt idx="111">
                  <c:v>1108.8545047682123</c:v>
                </c:pt>
                <c:pt idx="112">
                  <c:v>1111.6628954751691</c:v>
                </c:pt>
                <c:pt idx="113">
                  <c:v>1107.2419876581851</c:v>
                </c:pt>
                <c:pt idx="114">
                  <c:v>1102.1748478613392</c:v>
                </c:pt>
                <c:pt idx="115">
                  <c:v>1058.2240148282251</c:v>
                </c:pt>
                <c:pt idx="116">
                  <c:v>1035.8879537399805</c:v>
                </c:pt>
                <c:pt idx="117">
                  <c:v>1040.9244109439708</c:v>
                </c:pt>
                <c:pt idx="118">
                  <c:v>1005.3157035953634</c:v>
                </c:pt>
                <c:pt idx="119">
                  <c:v>1044.1157261802919</c:v>
                </c:pt>
                <c:pt idx="120">
                  <c:v>1047.5115601992161</c:v>
                </c:pt>
                <c:pt idx="121">
                  <c:v>1031.736286900069</c:v>
                </c:pt>
                <c:pt idx="122">
                  <c:v>1045.6378267464036</c:v>
                </c:pt>
                <c:pt idx="123">
                  <c:v>1033.9908102335123</c:v>
                </c:pt>
                <c:pt idx="124">
                  <c:v>992.29393969773309</c:v>
                </c:pt>
                <c:pt idx="125">
                  <c:v>1004.8855237243099</c:v>
                </c:pt>
                <c:pt idx="126">
                  <c:v>1027.9261386478304</c:v>
                </c:pt>
                <c:pt idx="127">
                  <c:v>1002.728002585562</c:v>
                </c:pt>
                <c:pt idx="128">
                  <c:v>998.3538286096167</c:v>
                </c:pt>
                <c:pt idx="129">
                  <c:v>979.87503196485977</c:v>
                </c:pt>
                <c:pt idx="130">
                  <c:v>968.83387209976854</c:v>
                </c:pt>
                <c:pt idx="131">
                  <c:v>943.67965148247015</c:v>
                </c:pt>
                <c:pt idx="132">
                  <c:v>934.97141032738341</c:v>
                </c:pt>
                <c:pt idx="133">
                  <c:v>943.53609120596332</c:v>
                </c:pt>
                <c:pt idx="134">
                  <c:v>968.60864167004149</c:v>
                </c:pt>
                <c:pt idx="135">
                  <c:v>964.65629616960018</c:v>
                </c:pt>
                <c:pt idx="136">
                  <c:v>990.03305780803112</c:v>
                </c:pt>
                <c:pt idx="137">
                  <c:v>995.10487637460972</c:v>
                </c:pt>
                <c:pt idx="138">
                  <c:v>991.6122112802725</c:v>
                </c:pt>
                <c:pt idx="139">
                  <c:v>926.43704804460049</c:v>
                </c:pt>
                <c:pt idx="140">
                  <c:v>927.88137993819362</c:v>
                </c:pt>
                <c:pt idx="141">
                  <c:v>927.46912884130779</c:v>
                </c:pt>
                <c:pt idx="142">
                  <c:v>885.98627420669618</c:v>
                </c:pt>
                <c:pt idx="143">
                  <c:v>890.66288121050661</c:v>
                </c:pt>
                <c:pt idx="144">
                  <c:v>893.41459556064876</c:v>
                </c:pt>
                <c:pt idx="145">
                  <c:v>887.74342614724185</c:v>
                </c:pt>
                <c:pt idx="146">
                  <c:v>887.46344792094931</c:v>
                </c:pt>
                <c:pt idx="147">
                  <c:v>902.2653199495918</c:v>
                </c:pt>
                <c:pt idx="148">
                  <c:v>915.3221188574928</c:v>
                </c:pt>
                <c:pt idx="149">
                  <c:v>909.99324134655001</c:v>
                </c:pt>
                <c:pt idx="150">
                  <c:v>911.16108223685262</c:v>
                </c:pt>
                <c:pt idx="151">
                  <c:v>897.98529424652099</c:v>
                </c:pt>
                <c:pt idx="152">
                  <c:v>892.47480917896917</c:v>
                </c:pt>
                <c:pt idx="153">
                  <c:v>884.83389529230203</c:v>
                </c:pt>
                <c:pt idx="154">
                  <c:v>890.97078301826127</c:v>
                </c:pt>
                <c:pt idx="155">
                  <c:v>899.59638501952656</c:v>
                </c:pt>
                <c:pt idx="156">
                  <c:v>892.74912477818316</c:v>
                </c:pt>
                <c:pt idx="157">
                  <c:v>887.23520405214992</c:v>
                </c:pt>
                <c:pt idx="158">
                  <c:v>887.52147475200013</c:v>
                </c:pt>
                <c:pt idx="159">
                  <c:v>891.13599046415209</c:v>
                </c:pt>
                <c:pt idx="160">
                  <c:v>888.75477027034412</c:v>
                </c:pt>
                <c:pt idx="161">
                  <c:v>896.37739972449083</c:v>
                </c:pt>
                <c:pt idx="162">
                  <c:v>895.78918809722836</c:v>
                </c:pt>
                <c:pt idx="163">
                  <c:v>903.62249790724809</c:v>
                </c:pt>
                <c:pt idx="164">
                  <c:v>915.98948468505057</c:v>
                </c:pt>
                <c:pt idx="165">
                  <c:v>912.43100332980964</c:v>
                </c:pt>
                <c:pt idx="166">
                  <c:v>908.92849907861626</c:v>
                </c:pt>
                <c:pt idx="167">
                  <c:v>908.19198833435564</c:v>
                </c:pt>
                <c:pt idx="168">
                  <c:v>899.09474655050303</c:v>
                </c:pt>
                <c:pt idx="169">
                  <c:v>893.84873521266275</c:v>
                </c:pt>
                <c:pt idx="170">
                  <c:v>894.1926202609053</c:v>
                </c:pt>
                <c:pt idx="171">
                  <c:v>902.61346958508295</c:v>
                </c:pt>
                <c:pt idx="172">
                  <c:v>926.03877235707853</c:v>
                </c:pt>
                <c:pt idx="173">
                  <c:v>935.91766318533269</c:v>
                </c:pt>
                <c:pt idx="174">
                  <c:v>951.12328896267161</c:v>
                </c:pt>
                <c:pt idx="175">
                  <c:v>975.66842979661521</c:v>
                </c:pt>
                <c:pt idx="176">
                  <c:v>981.84218032359581</c:v>
                </c:pt>
                <c:pt idx="177">
                  <c:v>974.12152620544805</c:v>
                </c:pt>
                <c:pt idx="178">
                  <c:v>970.50781869392802</c:v>
                </c:pt>
                <c:pt idx="179">
                  <c:v>996.60384453704501</c:v>
                </c:pt>
                <c:pt idx="180">
                  <c:v>993.53489382965097</c:v>
                </c:pt>
                <c:pt idx="181">
                  <c:v>991.60520483059702</c:v>
                </c:pt>
                <c:pt idx="182">
                  <c:v>986.61787299046341</c:v>
                </c:pt>
                <c:pt idx="183">
                  <c:v>990.23123716070018</c:v>
                </c:pt>
                <c:pt idx="184">
                  <c:v>986.1925028284561</c:v>
                </c:pt>
                <c:pt idx="185">
                  <c:v>1009.7182914923029</c:v>
                </c:pt>
                <c:pt idx="186">
                  <c:v>1027.0683458259168</c:v>
                </c:pt>
                <c:pt idx="187">
                  <c:v>1016.0771162395455</c:v>
                </c:pt>
                <c:pt idx="188">
                  <c:v>1003.8613449925523</c:v>
                </c:pt>
                <c:pt idx="189">
                  <c:v>1007.2159813662382</c:v>
                </c:pt>
                <c:pt idx="190">
                  <c:v>978.85249922331127</c:v>
                </c:pt>
                <c:pt idx="191">
                  <c:v>964.64292266659731</c:v>
                </c:pt>
                <c:pt idx="192">
                  <c:v>962.8264754727121</c:v>
                </c:pt>
                <c:pt idx="193">
                  <c:v>959.37524710672324</c:v>
                </c:pt>
                <c:pt idx="194">
                  <c:v>968.51864374510376</c:v>
                </c:pt>
                <c:pt idx="195">
                  <c:v>962.11919945716579</c:v>
                </c:pt>
                <c:pt idx="196">
                  <c:v>956.03593818804961</c:v>
                </c:pt>
                <c:pt idx="197">
                  <c:v>944.75245684283641</c:v>
                </c:pt>
                <c:pt idx="198">
                  <c:v>941.59726005984976</c:v>
                </c:pt>
                <c:pt idx="199">
                  <c:v>935.97508454504634</c:v>
                </c:pt>
                <c:pt idx="200">
                  <c:v>937.86243111825411</c:v>
                </c:pt>
                <c:pt idx="201">
                  <c:v>936.79609509910119</c:v>
                </c:pt>
                <c:pt idx="202">
                  <c:v>926.65283035355003</c:v>
                </c:pt>
                <c:pt idx="203">
                  <c:v>921.27202263923232</c:v>
                </c:pt>
                <c:pt idx="204">
                  <c:v>942.71527903141066</c:v>
                </c:pt>
                <c:pt idx="205">
                  <c:v>937.35590872215369</c:v>
                </c:pt>
                <c:pt idx="206">
                  <c:v>928.73012885133221</c:v>
                </c:pt>
                <c:pt idx="207">
                  <c:v>942.29246600602687</c:v>
                </c:pt>
                <c:pt idx="208">
                  <c:v>937.75374010946439</c:v>
                </c:pt>
                <c:pt idx="209">
                  <c:v>939.86353160795284</c:v>
                </c:pt>
                <c:pt idx="210">
                  <c:v>938.99475681895944</c:v>
                </c:pt>
                <c:pt idx="211">
                  <c:v>927.03522695103675</c:v>
                </c:pt>
                <c:pt idx="212">
                  <c:v>934.18301651989327</c:v>
                </c:pt>
                <c:pt idx="213">
                  <c:v>911.96330351323581</c:v>
                </c:pt>
                <c:pt idx="214">
                  <c:v>940.04654044057372</c:v>
                </c:pt>
                <c:pt idx="215">
                  <c:v>912.74457080132038</c:v>
                </c:pt>
                <c:pt idx="216">
                  <c:v>902.2369034667413</c:v>
                </c:pt>
                <c:pt idx="217">
                  <c:v>936.45772137266454</c:v>
                </c:pt>
                <c:pt idx="218">
                  <c:v>933.87381958679055</c:v>
                </c:pt>
                <c:pt idx="219">
                  <c:v>921.28998775304456</c:v>
                </c:pt>
                <c:pt idx="220">
                  <c:v>900.48629225601064</c:v>
                </c:pt>
                <c:pt idx="221">
                  <c:v>889.70006440589668</c:v>
                </c:pt>
                <c:pt idx="222">
                  <c:v>890.26943886909453</c:v>
                </c:pt>
                <c:pt idx="223">
                  <c:v>889.29611111819986</c:v>
                </c:pt>
                <c:pt idx="224">
                  <c:v>912.5488732021563</c:v>
                </c:pt>
                <c:pt idx="225">
                  <c:v>904.87406914581106</c:v>
                </c:pt>
                <c:pt idx="226">
                  <c:v>889.40152401794023</c:v>
                </c:pt>
                <c:pt idx="227">
                  <c:v>887.22221445751984</c:v>
                </c:pt>
                <c:pt idx="228">
                  <c:v>905.91166571260328</c:v>
                </c:pt>
                <c:pt idx="229">
                  <c:v>906.76291403453376</c:v>
                </c:pt>
                <c:pt idx="230">
                  <c:v>907.58071004956275</c:v>
                </c:pt>
                <c:pt idx="231">
                  <c:v>909.80022445145005</c:v>
                </c:pt>
                <c:pt idx="232">
                  <c:v>911.66355345166687</c:v>
                </c:pt>
                <c:pt idx="233">
                  <c:v>915.77291286274715</c:v>
                </c:pt>
                <c:pt idx="234">
                  <c:v>917.05188738839524</c:v>
                </c:pt>
                <c:pt idx="235">
                  <c:v>943.17296625817551</c:v>
                </c:pt>
                <c:pt idx="236">
                  <c:v>968.70449868281162</c:v>
                </c:pt>
                <c:pt idx="237">
                  <c:v>1000.4404841017902</c:v>
                </c:pt>
                <c:pt idx="238">
                  <c:v>1010.3916079607681</c:v>
                </c:pt>
                <c:pt idx="239">
                  <c:v>1018.2523440690841</c:v>
                </c:pt>
                <c:pt idx="240">
                  <c:v>1026.7935787710649</c:v>
                </c:pt>
                <c:pt idx="241">
                  <c:v>1029.4011344294124</c:v>
                </c:pt>
                <c:pt idx="242">
                  <c:v>1015.6400012176847</c:v>
                </c:pt>
                <c:pt idx="243">
                  <c:v>1009.5694041700918</c:v>
                </c:pt>
                <c:pt idx="244">
                  <c:v>1018.6544562768363</c:v>
                </c:pt>
                <c:pt idx="245">
                  <c:v>1029.8087490041005</c:v>
                </c:pt>
                <c:pt idx="246">
                  <c:v>1020.8373074566359</c:v>
                </c:pt>
                <c:pt idx="247">
                  <c:v>1027.3472231750977</c:v>
                </c:pt>
                <c:pt idx="248">
                  <c:v>1027.514252276932</c:v>
                </c:pt>
                <c:pt idx="249">
                  <c:v>1031.8264345207081</c:v>
                </c:pt>
                <c:pt idx="250">
                  <c:v>1041.0657024216375</c:v>
                </c:pt>
                <c:pt idx="251">
                  <c:v>1043.5989229883278</c:v>
                </c:pt>
                <c:pt idx="252">
                  <c:v>1058.2155594885362</c:v>
                </c:pt>
                <c:pt idx="253">
                  <c:v>1109.6777797857621</c:v>
                </c:pt>
                <c:pt idx="254">
                  <c:v>1108.9698178891117</c:v>
                </c:pt>
                <c:pt idx="255">
                  <c:v>1114.2729046573156</c:v>
                </c:pt>
                <c:pt idx="256">
                  <c:v>1110.3832210117994</c:v>
                </c:pt>
                <c:pt idx="257">
                  <c:v>1121.34434017536</c:v>
                </c:pt>
                <c:pt idx="258">
                  <c:v>1156.5551716947391</c:v>
                </c:pt>
                <c:pt idx="259">
                  <c:v>1202.3827956402854</c:v>
                </c:pt>
                <c:pt idx="260">
                  <c:v>1217.3215043706571</c:v>
                </c:pt>
                <c:pt idx="261">
                  <c:v>1251.3388503482115</c:v>
                </c:pt>
                <c:pt idx="262">
                  <c:v>1248.1687881644491</c:v>
                </c:pt>
                <c:pt idx="263">
                  <c:v>1281.5341213245417</c:v>
                </c:pt>
                <c:pt idx="264">
                  <c:v>1300.2789150808608</c:v>
                </c:pt>
                <c:pt idx="265">
                  <c:v>1306.922192189887</c:v>
                </c:pt>
                <c:pt idx="266">
                  <c:v>1332.4627030268912</c:v>
                </c:pt>
                <c:pt idx="267">
                  <c:v>1324.0005120949822</c:v>
                </c:pt>
                <c:pt idx="268">
                  <c:v>1352.7690359302576</c:v>
                </c:pt>
                <c:pt idx="269">
                  <c:v>1343.4545088101538</c:v>
                </c:pt>
                <c:pt idx="270">
                  <c:v>1342.9612749841706</c:v>
                </c:pt>
                <c:pt idx="271">
                  <c:v>1350.7410825943414</c:v>
                </c:pt>
                <c:pt idx="272">
                  <c:v>1350.9762045371422</c:v>
                </c:pt>
                <c:pt idx="273">
                  <c:v>1357.924454059148</c:v>
                </c:pt>
                <c:pt idx="274">
                  <c:v>1353.2283377314238</c:v>
                </c:pt>
                <c:pt idx="275">
                  <c:v>1312.3805628071184</c:v>
                </c:pt>
                <c:pt idx="276">
                  <c:v>1315.8062033443757</c:v>
                </c:pt>
                <c:pt idx="277">
                  <c:v>1320.193786147388</c:v>
                </c:pt>
                <c:pt idx="278">
                  <c:v>1295.2550463628065</c:v>
                </c:pt>
                <c:pt idx="279">
                  <c:v>1302.1211402928157</c:v>
                </c:pt>
                <c:pt idx="280">
                  <c:v>1295.9256408860956</c:v>
                </c:pt>
                <c:pt idx="281">
                  <c:v>1306.8337734972549</c:v>
                </c:pt>
                <c:pt idx="282">
                  <c:v>1296.1490492584453</c:v>
                </c:pt>
                <c:pt idx="283">
                  <c:v>1304.8955650932164</c:v>
                </c:pt>
                <c:pt idx="284">
                  <c:v>1306.2344269490704</c:v>
                </c:pt>
                <c:pt idx="285">
                  <c:v>1313.8860660222099</c:v>
                </c:pt>
                <c:pt idx="286">
                  <c:v>1301.7614498115834</c:v>
                </c:pt>
                <c:pt idx="287">
                  <c:v>1301.5383557170933</c:v>
                </c:pt>
                <c:pt idx="288">
                  <c:v>1297.4553120336604</c:v>
                </c:pt>
                <c:pt idx="289">
                  <c:v>1300.8992973786674</c:v>
                </c:pt>
                <c:pt idx="290">
                  <c:v>1309.1410786426716</c:v>
                </c:pt>
                <c:pt idx="291">
                  <c:v>1287.8449672238426</c:v>
                </c:pt>
                <c:pt idx="292">
                  <c:v>1307.4350727290039</c:v>
                </c:pt>
                <c:pt idx="293">
                  <c:v>1325.6960117582896</c:v>
                </c:pt>
                <c:pt idx="294">
                  <c:v>1377.3037877559441</c:v>
                </c:pt>
                <c:pt idx="295">
                  <c:v>1383.9195989432192</c:v>
                </c:pt>
                <c:pt idx="296">
                  <c:v>1365.5127111357619</c:v>
                </c:pt>
                <c:pt idx="297">
                  <c:v>1385.1151125943134</c:v>
                </c:pt>
                <c:pt idx="298">
                  <c:v>1395.0219265447727</c:v>
                </c:pt>
                <c:pt idx="299">
                  <c:v>1414.9971542413859</c:v>
                </c:pt>
                <c:pt idx="300">
                  <c:v>1418.3195425189658</c:v>
                </c:pt>
                <c:pt idx="301">
                  <c:v>1408.3533574016953</c:v>
                </c:pt>
                <c:pt idx="302">
                  <c:v>1392.0501255930453</c:v>
                </c:pt>
                <c:pt idx="303">
                  <c:v>1394.9065241027733</c:v>
                </c:pt>
                <c:pt idx="304">
                  <c:v>1393.4484660486569</c:v>
                </c:pt>
                <c:pt idx="305">
                  <c:v>1414.6398162580983</c:v>
                </c:pt>
                <c:pt idx="306">
                  <c:v>1425.4543096810887</c:v>
                </c:pt>
                <c:pt idx="307">
                  <c:v>1422.3160312887903</c:v>
                </c:pt>
                <c:pt idx="308">
                  <c:v>1425.2642475667501</c:v>
                </c:pt>
                <c:pt idx="309">
                  <c:v>1342.4062594958632</c:v>
                </c:pt>
                <c:pt idx="310">
                  <c:v>1320.1278625364655</c:v>
                </c:pt>
                <c:pt idx="311">
                  <c:v>1370.9451085126236</c:v>
                </c:pt>
                <c:pt idx="312">
                  <c:v>1303.9752273484535</c:v>
                </c:pt>
                <c:pt idx="313">
                  <c:v>1323.7812200723038</c:v>
                </c:pt>
                <c:pt idx="314">
                  <c:v>1259.3275847801021</c:v>
                </c:pt>
                <c:pt idx="315">
                  <c:v>1296.7565546459261</c:v>
                </c:pt>
                <c:pt idx="316">
                  <c:v>1296.6477061806634</c:v>
                </c:pt>
                <c:pt idx="317">
                  <c:v>1289.0163702670673</c:v>
                </c:pt>
                <c:pt idx="318">
                  <c:v>1301.1317871108831</c:v>
                </c:pt>
                <c:pt idx="319">
                  <c:v>1276.7316508444746</c:v>
                </c:pt>
                <c:pt idx="320">
                  <c:v>1301.8002225231155</c:v>
                </c:pt>
                <c:pt idx="321">
                  <c:v>1289.1557439432599</c:v>
                </c:pt>
                <c:pt idx="322">
                  <c:v>1277.7608179944159</c:v>
                </c:pt>
                <c:pt idx="323">
                  <c:v>1278.1871014184469</c:v>
                </c:pt>
                <c:pt idx="324">
                  <c:v>1264.4381824814348</c:v>
                </c:pt>
                <c:pt idx="325">
                  <c:v>1263.94535746919</c:v>
                </c:pt>
                <c:pt idx="326">
                  <c:v>1266.5559736042635</c:v>
                </c:pt>
                <c:pt idx="327">
                  <c:v>1251.2271530952016</c:v>
                </c:pt>
                <c:pt idx="328">
                  <c:v>1275.3159211543095</c:v>
                </c:pt>
                <c:pt idx="329">
                  <c:v>1247.6709428557601</c:v>
                </c:pt>
                <c:pt idx="330">
                  <c:v>1284.5284897593983</c:v>
                </c:pt>
                <c:pt idx="331">
                  <c:v>1300.673634427128</c:v>
                </c:pt>
                <c:pt idx="332">
                  <c:v>1282.6893966956438</c:v>
                </c:pt>
                <c:pt idx="333">
                  <c:v>1281.2839682645347</c:v>
                </c:pt>
                <c:pt idx="334">
                  <c:v>1297.1025829271018</c:v>
                </c:pt>
                <c:pt idx="335">
                  <c:v>1297.3210001437317</c:v>
                </c:pt>
                <c:pt idx="336">
                  <c:v>1297.3789301571103</c:v>
                </c:pt>
                <c:pt idx="337">
                  <c:v>1308.5743061540775</c:v>
                </c:pt>
                <c:pt idx="338">
                  <c:v>1312.1556781423501</c:v>
                </c:pt>
                <c:pt idx="339">
                  <c:v>1293.4899810333909</c:v>
                </c:pt>
                <c:pt idx="340">
                  <c:v>1280.8343615618928</c:v>
                </c:pt>
                <c:pt idx="341">
                  <c:v>1299.4594775649432</c:v>
                </c:pt>
                <c:pt idx="342">
                  <c:v>1333.6336380667369</c:v>
                </c:pt>
                <c:pt idx="343">
                  <c:v>1306.7125411444133</c:v>
                </c:pt>
                <c:pt idx="344">
                  <c:v>1313.4591317837746</c:v>
                </c:pt>
                <c:pt idx="345">
                  <c:v>1349.4586124738289</c:v>
                </c:pt>
                <c:pt idx="346">
                  <c:v>1315.0685202577038</c:v>
                </c:pt>
                <c:pt idx="347">
                  <c:v>1306.9048645064397</c:v>
                </c:pt>
                <c:pt idx="348">
                  <c:v>1310.6456147019328</c:v>
                </c:pt>
                <c:pt idx="349">
                  <c:v>1339.3829567539624</c:v>
                </c:pt>
                <c:pt idx="350">
                  <c:v>1338.7912492823607</c:v>
                </c:pt>
                <c:pt idx="351">
                  <c:v>1847.617468880165</c:v>
                </c:pt>
                <c:pt idx="352">
                  <c:v>1827.9883625396503</c:v>
                </c:pt>
                <c:pt idx="353">
                  <c:v>1796.9905431663981</c:v>
                </c:pt>
                <c:pt idx="354">
                  <c:v>1798.3808956605842</c:v>
                </c:pt>
                <c:pt idx="355">
                  <c:v>1801.7546337536439</c:v>
                </c:pt>
                <c:pt idx="356">
                  <c:v>1797.858803743929</c:v>
                </c:pt>
                <c:pt idx="357">
                  <c:v>1749.7653869846997</c:v>
                </c:pt>
                <c:pt idx="358">
                  <c:v>1769.4209788851342</c:v>
                </c:pt>
                <c:pt idx="359">
                  <c:v>1765.6441538727063</c:v>
                </c:pt>
                <c:pt idx="360">
                  <c:v>1763.9038246670868</c:v>
                </c:pt>
                <c:pt idx="361">
                  <c:v>1734.6952891111343</c:v>
                </c:pt>
                <c:pt idx="362">
                  <c:v>1689.2664376697867</c:v>
                </c:pt>
                <c:pt idx="363">
                  <c:v>1746.5037626779931</c:v>
                </c:pt>
                <c:pt idx="364">
                  <c:v>1700.0469037055061</c:v>
                </c:pt>
                <c:pt idx="365">
                  <c:v>1706.3719023718372</c:v>
                </c:pt>
                <c:pt idx="366">
                  <c:v>1763.6391993157999</c:v>
                </c:pt>
                <c:pt idx="367">
                  <c:v>1713.4046327030208</c:v>
                </c:pt>
                <c:pt idx="368">
                  <c:v>1688.9304190053435</c:v>
                </c:pt>
                <c:pt idx="369">
                  <c:v>1723.9838730198296</c:v>
                </c:pt>
                <c:pt idx="370">
                  <c:v>1695.811833108193</c:v>
                </c:pt>
                <c:pt idx="371">
                  <c:v>1691.1954375627822</c:v>
                </c:pt>
                <c:pt idx="372">
                  <c:v>1685.8297967152282</c:v>
                </c:pt>
                <c:pt idx="373">
                  <c:v>1691.9684322035448</c:v>
                </c:pt>
                <c:pt idx="374">
                  <c:v>1704.403797486214</c:v>
                </c:pt>
                <c:pt idx="375">
                  <c:v>1735.0244217169177</c:v>
                </c:pt>
                <c:pt idx="376">
                  <c:v>1735.8719556860108</c:v>
                </c:pt>
                <c:pt idx="377">
                  <c:v>1261.0747667389946</c:v>
                </c:pt>
                <c:pt idx="378">
                  <c:v>1274.044485368446</c:v>
                </c:pt>
                <c:pt idx="379">
                  <c:v>1297.2379665749629</c:v>
                </c:pt>
                <c:pt idx="380">
                  <c:v>1306.331807959655</c:v>
                </c:pt>
                <c:pt idx="381">
                  <c:v>1326.9195622466655</c:v>
                </c:pt>
                <c:pt idx="382">
                  <c:v>1341.4740000992977</c:v>
                </c:pt>
                <c:pt idx="383">
                  <c:v>1423.2106600585587</c:v>
                </c:pt>
                <c:pt idx="384">
                  <c:v>1546.2273596158252</c:v>
                </c:pt>
                <c:pt idx="385">
                  <c:v>1555.1429067591009</c:v>
                </c:pt>
                <c:pt idx="386">
                  <c:v>1549.2437313669088</c:v>
                </c:pt>
                <c:pt idx="387">
                  <c:v>1567.9943263087102</c:v>
                </c:pt>
                <c:pt idx="388">
                  <c:v>1566.8678369462605</c:v>
                </c:pt>
                <c:pt idx="389">
                  <c:v>1579.449675689887</c:v>
                </c:pt>
                <c:pt idx="390">
                  <c:v>1643.9415594740956</c:v>
                </c:pt>
                <c:pt idx="391">
                  <c:v>1676.562210589258</c:v>
                </c:pt>
                <c:pt idx="392">
                  <c:v>1647.8105195127177</c:v>
                </c:pt>
                <c:pt idx="393">
                  <c:v>1626.1181988937908</c:v>
                </c:pt>
                <c:pt idx="394">
                  <c:v>1641.1244371576208</c:v>
                </c:pt>
                <c:pt idx="395">
                  <c:v>1657.6972673782666</c:v>
                </c:pt>
                <c:pt idx="396">
                  <c:v>1659.4662591493729</c:v>
                </c:pt>
                <c:pt idx="397">
                  <c:v>1668.5734890636004</c:v>
                </c:pt>
                <c:pt idx="398">
                  <c:v>1629.8917136586963</c:v>
                </c:pt>
                <c:pt idx="399">
                  <c:v>1657.5567020916274</c:v>
                </c:pt>
                <c:pt idx="400">
                  <c:v>1665.960520701311</c:v>
                </c:pt>
                <c:pt idx="401">
                  <c:v>1662.9137512611835</c:v>
                </c:pt>
                <c:pt idx="402">
                  <c:v>1651.4731516701218</c:v>
                </c:pt>
                <c:pt idx="403">
                  <c:v>1655.0606490421994</c:v>
                </c:pt>
                <c:pt idx="404">
                  <c:v>1634.4452644553421</c:v>
                </c:pt>
                <c:pt idx="405">
                  <c:v>1647.4775634916482</c:v>
                </c:pt>
                <c:pt idx="406">
                  <c:v>1646.9679559128992</c:v>
                </c:pt>
                <c:pt idx="407">
                  <c:v>1653.0750721437375</c:v>
                </c:pt>
                <c:pt idx="408">
                  <c:v>1666.6217724981539</c:v>
                </c:pt>
                <c:pt idx="409">
                  <c:v>1683.2279386877531</c:v>
                </c:pt>
                <c:pt idx="410">
                  <c:v>1681.3859576313416</c:v>
                </c:pt>
                <c:pt idx="411">
                  <c:v>1737.4986259609896</c:v>
                </c:pt>
                <c:pt idx="412">
                  <c:v>1743.6360513921343</c:v>
                </c:pt>
                <c:pt idx="413">
                  <c:v>1809.0362581674676</c:v>
                </c:pt>
                <c:pt idx="414">
                  <c:v>1822.8519525738648</c:v>
                </c:pt>
                <c:pt idx="415">
                  <c:v>1824.0867995059209</c:v>
                </c:pt>
                <c:pt idx="416">
                  <c:v>1821.8464549111311</c:v>
                </c:pt>
                <c:pt idx="417">
                  <c:v>1817.5410502633179</c:v>
                </c:pt>
                <c:pt idx="418">
                  <c:v>1794.2234319992101</c:v>
                </c:pt>
                <c:pt idx="419">
                  <c:v>1755.0672217775755</c:v>
                </c:pt>
                <c:pt idx="420">
                  <c:v>1765.2789703164176</c:v>
                </c:pt>
                <c:pt idx="421">
                  <c:v>1772.4128538632103</c:v>
                </c:pt>
                <c:pt idx="422">
                  <c:v>1765.9242044570108</c:v>
                </c:pt>
                <c:pt idx="423">
                  <c:v>1756.5310799489553</c:v>
                </c:pt>
                <c:pt idx="424">
                  <c:v>1757.879314850574</c:v>
                </c:pt>
                <c:pt idx="425">
                  <c:v>1773.9237217047823</c:v>
                </c:pt>
                <c:pt idx="426">
                  <c:v>1776.2819365129108</c:v>
                </c:pt>
                <c:pt idx="427">
                  <c:v>1787.8097668473208</c:v>
                </c:pt>
                <c:pt idx="428">
                  <c:v>1783.2557703512384</c:v>
                </c:pt>
                <c:pt idx="429">
                  <c:v>1783.6224358939612</c:v>
                </c:pt>
                <c:pt idx="430">
                  <c:v>1774.5835626133073</c:v>
                </c:pt>
                <c:pt idx="431">
                  <c:v>1768.6001454885998</c:v>
                </c:pt>
                <c:pt idx="432">
                  <c:v>1834.4031380913127</c:v>
                </c:pt>
                <c:pt idx="433">
                  <c:v>1867.5829317970383</c:v>
                </c:pt>
                <c:pt idx="434">
                  <c:v>1920.5220573280353</c:v>
                </c:pt>
                <c:pt idx="435">
                  <c:v>1885.460476182079</c:v>
                </c:pt>
                <c:pt idx="436">
                  <c:v>1801.3481755540411</c:v>
                </c:pt>
                <c:pt idx="437">
                  <c:v>1755.6986315410077</c:v>
                </c:pt>
                <c:pt idx="438">
                  <c:v>1769.9746891357777</c:v>
                </c:pt>
                <c:pt idx="439">
                  <c:v>1733.409445089434</c:v>
                </c:pt>
                <c:pt idx="440">
                  <c:v>1711.6470570095873</c:v>
                </c:pt>
                <c:pt idx="441">
                  <c:v>1714.6645851169931</c:v>
                </c:pt>
                <c:pt idx="442">
                  <c:v>1684.9250366857261</c:v>
                </c:pt>
                <c:pt idx="443">
                  <c:v>1759.0351520453512</c:v>
                </c:pt>
                <c:pt idx="444">
                  <c:v>1775.6915012090431</c:v>
                </c:pt>
                <c:pt idx="445">
                  <c:v>1772.9393892126816</c:v>
                </c:pt>
                <c:pt idx="446">
                  <c:v>1823.7956776445112</c:v>
                </c:pt>
                <c:pt idx="447">
                  <c:v>1789.5710012880111</c:v>
                </c:pt>
                <c:pt idx="448">
                  <c:v>1768.611374649249</c:v>
                </c:pt>
                <c:pt idx="449">
                  <c:v>1768.3337454936268</c:v>
                </c:pt>
                <c:pt idx="450">
                  <c:v>1868.5378748858818</c:v>
                </c:pt>
                <c:pt idx="451">
                  <c:v>1854.2231101093282</c:v>
                </c:pt>
                <c:pt idx="452">
                  <c:v>1831.5051877532003</c:v>
                </c:pt>
                <c:pt idx="453">
                  <c:v>1854.5351513161329</c:v>
                </c:pt>
                <c:pt idx="454">
                  <c:v>1827.3009061106618</c:v>
                </c:pt>
                <c:pt idx="455">
                  <c:v>1841.8068741934687</c:v>
                </c:pt>
                <c:pt idx="456">
                  <c:v>1843.1194724728425</c:v>
                </c:pt>
                <c:pt idx="457">
                  <c:v>1849.4988972702945</c:v>
                </c:pt>
                <c:pt idx="458">
                  <c:v>1899.6647369243879</c:v>
                </c:pt>
                <c:pt idx="459">
                  <c:v>1901.8380202894834</c:v>
                </c:pt>
                <c:pt idx="460">
                  <c:v>1829.8424411874321</c:v>
                </c:pt>
                <c:pt idx="461">
                  <c:v>1773.0057618450585</c:v>
                </c:pt>
                <c:pt idx="462">
                  <c:v>1776.3461814836994</c:v>
                </c:pt>
                <c:pt idx="463">
                  <c:v>1744.0811197941077</c:v>
                </c:pt>
                <c:pt idx="464">
                  <c:v>1722.0345141832663</c:v>
                </c:pt>
                <c:pt idx="465">
                  <c:v>1695.2876054244409</c:v>
                </c:pt>
                <c:pt idx="466">
                  <c:v>1686.9878241284766</c:v>
                </c:pt>
                <c:pt idx="467">
                  <c:v>1616.242153835449</c:v>
                </c:pt>
                <c:pt idx="468">
                  <c:v>1613.7357773705712</c:v>
                </c:pt>
                <c:pt idx="469">
                  <c:v>1805.6706876224605</c:v>
                </c:pt>
                <c:pt idx="470">
                  <c:v>1672.5325917243392</c:v>
                </c:pt>
                <c:pt idx="471">
                  <c:v>1689.7839376518218</c:v>
                </c:pt>
                <c:pt idx="472">
                  <c:v>1730.1407547936376</c:v>
                </c:pt>
                <c:pt idx="473">
                  <c:v>1717.3164435941867</c:v>
                </c:pt>
                <c:pt idx="474">
                  <c:v>1712.6647867096426</c:v>
                </c:pt>
                <c:pt idx="475">
                  <c:v>1713.7172350614994</c:v>
                </c:pt>
                <c:pt idx="476">
                  <c:v>1686.2458021595917</c:v>
                </c:pt>
                <c:pt idx="477">
                  <c:v>1666.7740182761731</c:v>
                </c:pt>
                <c:pt idx="478">
                  <c:v>1602.0498597365106</c:v>
                </c:pt>
                <c:pt idx="479">
                  <c:v>1656.0832300380848</c:v>
                </c:pt>
                <c:pt idx="480">
                  <c:v>1656.7127277158015</c:v>
                </c:pt>
                <c:pt idx="481">
                  <c:v>1684.0261954645675</c:v>
                </c:pt>
                <c:pt idx="482">
                  <c:v>1686.2177955619122</c:v>
                </c:pt>
                <c:pt idx="483">
                  <c:v>1651.0969578303461</c:v>
                </c:pt>
                <c:pt idx="484">
                  <c:v>1650.9507303463251</c:v>
                </c:pt>
                <c:pt idx="485">
                  <c:v>1691.4015607805227</c:v>
                </c:pt>
                <c:pt idx="486">
                  <c:v>1621.0010702350094</c:v>
                </c:pt>
                <c:pt idx="487">
                  <c:v>1614.975895570486</c:v>
                </c:pt>
                <c:pt idx="488">
                  <c:v>1627.8469550592959</c:v>
                </c:pt>
                <c:pt idx="489">
                  <c:v>1611.949976067855</c:v>
                </c:pt>
                <c:pt idx="490">
                  <c:v>1617.6795093405569</c:v>
                </c:pt>
                <c:pt idx="491">
                  <c:v>1628.6647707892253</c:v>
                </c:pt>
                <c:pt idx="492">
                  <c:v>1639.5306653166629</c:v>
                </c:pt>
                <c:pt idx="493">
                  <c:v>1647.5538448450407</c:v>
                </c:pt>
                <c:pt idx="494">
                  <c:v>1633.2159671846691</c:v>
                </c:pt>
                <c:pt idx="495">
                  <c:v>1649.4830913966234</c:v>
                </c:pt>
                <c:pt idx="496">
                  <c:v>1653.0893169982528</c:v>
                </c:pt>
                <c:pt idx="497">
                  <c:v>1676.1493292976402</c:v>
                </c:pt>
                <c:pt idx="498">
                  <c:v>1750.8271258908478</c:v>
                </c:pt>
                <c:pt idx="499">
                  <c:v>1763.3417524662659</c:v>
                </c:pt>
                <c:pt idx="500">
                  <c:v>1946.4280671293011</c:v>
                </c:pt>
                <c:pt idx="501">
                  <c:v>1939.481943112904</c:v>
                </c:pt>
                <c:pt idx="502">
                  <c:v>2041.4720734931823</c:v>
                </c:pt>
                <c:pt idx="503">
                  <c:v>2045.3917519486636</c:v>
                </c:pt>
                <c:pt idx="504">
                  <c:v>2026.487248349481</c:v>
                </c:pt>
                <c:pt idx="505">
                  <c:v>2012.7536387692357</c:v>
                </c:pt>
                <c:pt idx="506">
                  <c:v>1969.0430225837424</c:v>
                </c:pt>
                <c:pt idx="507">
                  <c:v>1995.970680772316</c:v>
                </c:pt>
                <c:pt idx="508">
                  <c:v>2090.6487040434936</c:v>
                </c:pt>
                <c:pt idx="509">
                  <c:v>2132.5380246248105</c:v>
                </c:pt>
                <c:pt idx="510">
                  <c:v>2060.5134614197896</c:v>
                </c:pt>
                <c:pt idx="511">
                  <c:v>2043.0023945612684</c:v>
                </c:pt>
                <c:pt idx="512">
                  <c:v>2039.9080435456949</c:v>
                </c:pt>
                <c:pt idx="513">
                  <c:v>2088.5638135514564</c:v>
                </c:pt>
                <c:pt idx="514">
                  <c:v>2085.8440958127435</c:v>
                </c:pt>
                <c:pt idx="515">
                  <c:v>2091.0994099745171</c:v>
                </c:pt>
                <c:pt idx="516">
                  <c:v>2079.6810877660328</c:v>
                </c:pt>
                <c:pt idx="517">
                  <c:v>2097.5146027392793</c:v>
                </c:pt>
                <c:pt idx="518">
                  <c:v>2038.4677567278429</c:v>
                </c:pt>
                <c:pt idx="519">
                  <c:v>2033.1116300140545</c:v>
                </c:pt>
                <c:pt idx="520">
                  <c:v>2005.025481876653</c:v>
                </c:pt>
                <c:pt idx="521">
                  <c:v>2013.3208428562214</c:v>
                </c:pt>
                <c:pt idx="522">
                  <c:v>2035.5453569050696</c:v>
                </c:pt>
                <c:pt idx="523">
                  <c:v>2030.9645448699737</c:v>
                </c:pt>
                <c:pt idx="524">
                  <c:v>2030.3475803430442</c:v>
                </c:pt>
                <c:pt idx="525">
                  <c:v>1952.319075950697</c:v>
                </c:pt>
                <c:pt idx="526">
                  <c:v>1941.5204392880189</c:v>
                </c:pt>
                <c:pt idx="527">
                  <c:v>1909.1876891597747</c:v>
                </c:pt>
                <c:pt idx="528">
                  <c:v>1856.505254019741</c:v>
                </c:pt>
                <c:pt idx="529">
                  <c:v>1901.5592098797354</c:v>
                </c:pt>
                <c:pt idx="530">
                  <c:v>1887.4156141741762</c:v>
                </c:pt>
                <c:pt idx="531">
                  <c:v>1882.4411322515052</c:v>
                </c:pt>
                <c:pt idx="532">
                  <c:v>1888.1490869887507</c:v>
                </c:pt>
                <c:pt idx="533">
                  <c:v>1952.1536393148683</c:v>
                </c:pt>
                <c:pt idx="534">
                  <c:v>1905.6848597494823</c:v>
                </c:pt>
                <c:pt idx="535">
                  <c:v>1902.2160252273989</c:v>
                </c:pt>
                <c:pt idx="536">
                  <c:v>1869.8099885675372</c:v>
                </c:pt>
                <c:pt idx="537">
                  <c:v>1872.9519209785717</c:v>
                </c:pt>
                <c:pt idx="538">
                  <c:v>1903.8677252852772</c:v>
                </c:pt>
                <c:pt idx="539">
                  <c:v>1961.1195027470369</c:v>
                </c:pt>
                <c:pt idx="540">
                  <c:v>1968.3097476156399</c:v>
                </c:pt>
                <c:pt idx="541">
                  <c:v>1975.5138251804751</c:v>
                </c:pt>
                <c:pt idx="542">
                  <c:v>1962.0243864155623</c:v>
                </c:pt>
                <c:pt idx="543">
                  <c:v>1934.6180383437579</c:v>
                </c:pt>
                <c:pt idx="544">
                  <c:v>1911.9109621626253</c:v>
                </c:pt>
                <c:pt idx="545">
                  <c:v>1958.2145123334356</c:v>
                </c:pt>
                <c:pt idx="546">
                  <c:v>1958.1891089388719</c:v>
                </c:pt>
                <c:pt idx="547">
                  <c:v>1926.4025130014093</c:v>
                </c:pt>
                <c:pt idx="548">
                  <c:v>1897.9556431128519</c:v>
                </c:pt>
                <c:pt idx="549">
                  <c:v>1917.3786253473672</c:v>
                </c:pt>
                <c:pt idx="550">
                  <c:v>1908.7497339527381</c:v>
                </c:pt>
                <c:pt idx="551">
                  <c:v>1878.7211214854497</c:v>
                </c:pt>
                <c:pt idx="552">
                  <c:v>1919.3056405002667</c:v>
                </c:pt>
                <c:pt idx="553">
                  <c:v>1933.9948832028549</c:v>
                </c:pt>
                <c:pt idx="554">
                  <c:v>1953.3734651032344</c:v>
                </c:pt>
                <c:pt idx="555">
                  <c:v>1952.4677225201631</c:v>
                </c:pt>
                <c:pt idx="556">
                  <c:v>1941.3117760698062</c:v>
                </c:pt>
                <c:pt idx="557">
                  <c:v>1945.3926301397839</c:v>
                </c:pt>
                <c:pt idx="558">
                  <c:v>1817.1822697370353</c:v>
                </c:pt>
                <c:pt idx="559">
                  <c:v>1882.247929891229</c:v>
                </c:pt>
                <c:pt idx="560">
                  <c:v>1824.3040571361928</c:v>
                </c:pt>
                <c:pt idx="561">
                  <c:v>1876.6822368913529</c:v>
                </c:pt>
                <c:pt idx="562">
                  <c:v>1899.9840754416712</c:v>
                </c:pt>
                <c:pt idx="563">
                  <c:v>1887.6563801047823</c:v>
                </c:pt>
                <c:pt idx="564">
                  <c:v>1834.7371524699865</c:v>
                </c:pt>
                <c:pt idx="565">
                  <c:v>1832.3469160083557</c:v>
                </c:pt>
                <c:pt idx="566">
                  <c:v>1866.1125669335138</c:v>
                </c:pt>
                <c:pt idx="567">
                  <c:v>1795.8052561693162</c:v>
                </c:pt>
                <c:pt idx="568">
                  <c:v>1831.0855989117877</c:v>
                </c:pt>
                <c:pt idx="569">
                  <c:v>1889.2856333541654</c:v>
                </c:pt>
                <c:pt idx="570">
                  <c:v>1904.0603129617916</c:v>
                </c:pt>
                <c:pt idx="571">
                  <c:v>1980.0769699738239</c:v>
                </c:pt>
                <c:pt idx="572">
                  <c:v>1939.1280653627</c:v>
                </c:pt>
                <c:pt idx="573">
                  <c:v>2042.8364068721351</c:v>
                </c:pt>
                <c:pt idx="574">
                  <c:v>2066.1628869257788</c:v>
                </c:pt>
                <c:pt idx="575">
                  <c:v>2099.9300334164855</c:v>
                </c:pt>
                <c:pt idx="576">
                  <c:v>2082.6928287757914</c:v>
                </c:pt>
                <c:pt idx="577">
                  <c:v>2095.2596566663651</c:v>
                </c:pt>
                <c:pt idx="578">
                  <c:v>2153.7233700879078</c:v>
                </c:pt>
                <c:pt idx="579">
                  <c:v>2109.2948891979249</c:v>
                </c:pt>
                <c:pt idx="580">
                  <c:v>2075.9364865830885</c:v>
                </c:pt>
                <c:pt idx="581">
                  <c:v>2082.6177447428258</c:v>
                </c:pt>
                <c:pt idx="582">
                  <c:v>2068.8481204286254</c:v>
                </c:pt>
                <c:pt idx="583">
                  <c:v>2061.949094647608</c:v>
                </c:pt>
                <c:pt idx="584">
                  <c:v>2058.534536434383</c:v>
                </c:pt>
                <c:pt idx="585">
                  <c:v>2022.5886817832054</c:v>
                </c:pt>
                <c:pt idx="586">
                  <c:v>1994.4083992024205</c:v>
                </c:pt>
                <c:pt idx="587">
                  <c:v>1982.8960301071015</c:v>
                </c:pt>
                <c:pt idx="588">
                  <c:v>1980.3615631772241</c:v>
                </c:pt>
                <c:pt idx="589">
                  <c:v>1976.3954238748649</c:v>
                </c:pt>
                <c:pt idx="590">
                  <c:v>2006.9263017666553</c:v>
                </c:pt>
                <c:pt idx="591">
                  <c:v>2011.1566003775226</c:v>
                </c:pt>
                <c:pt idx="592">
                  <c:v>1993.1534781013449</c:v>
                </c:pt>
                <c:pt idx="593">
                  <c:v>1979.5367976419232</c:v>
                </c:pt>
                <c:pt idx="594">
                  <c:v>1957.1446812670119</c:v>
                </c:pt>
                <c:pt idx="595">
                  <c:v>1961.9171616785386</c:v>
                </c:pt>
                <c:pt idx="596">
                  <c:v>1953.6070007127109</c:v>
                </c:pt>
                <c:pt idx="597">
                  <c:v>1986.4123895462055</c:v>
                </c:pt>
                <c:pt idx="598">
                  <c:v>2012.2595773368439</c:v>
                </c:pt>
                <c:pt idx="599">
                  <c:v>2018.7720069576394</c:v>
                </c:pt>
                <c:pt idx="600">
                  <c:v>2084.5587116331717</c:v>
                </c:pt>
                <c:pt idx="601">
                  <c:v>2082.5215814444387</c:v>
                </c:pt>
                <c:pt idx="602">
                  <c:v>2051.6707699777344</c:v>
                </c:pt>
                <c:pt idx="603">
                  <c:v>2064.5080111862831</c:v>
                </c:pt>
                <c:pt idx="604">
                  <c:v>2022.7716275266423</c:v>
                </c:pt>
                <c:pt idx="605">
                  <c:v>2074.7471529103718</c:v>
                </c:pt>
                <c:pt idx="606">
                  <c:v>2083.7611246777933</c:v>
                </c:pt>
                <c:pt idx="607">
                  <c:v>2064.6123803783885</c:v>
                </c:pt>
                <c:pt idx="608">
                  <c:v>2036.8010873496862</c:v>
                </c:pt>
                <c:pt idx="609">
                  <c:v>2032.3459174456696</c:v>
                </c:pt>
                <c:pt idx="610">
                  <c:v>2033.6519016004054</c:v>
                </c:pt>
                <c:pt idx="611">
                  <c:v>2043.1546215961309</c:v>
                </c:pt>
                <c:pt idx="612">
                  <c:v>2092.6875775835638</c:v>
                </c:pt>
                <c:pt idx="613">
                  <c:v>2105.0873613513509</c:v>
                </c:pt>
                <c:pt idx="614">
                  <c:v>2088.3246962246644</c:v>
                </c:pt>
                <c:pt idx="615">
                  <c:v>2065.8080044910935</c:v>
                </c:pt>
                <c:pt idx="616">
                  <c:v>2047.4349415963511</c:v>
                </c:pt>
                <c:pt idx="617">
                  <c:v>1960.1321014651487</c:v>
                </c:pt>
                <c:pt idx="618">
                  <c:v>2005.1252511936366</c:v>
                </c:pt>
                <c:pt idx="619">
                  <c:v>2009.5255458008053</c:v>
                </c:pt>
                <c:pt idx="620">
                  <c:v>2064.7271104313309</c:v>
                </c:pt>
                <c:pt idx="621">
                  <c:v>2095.107617730298</c:v>
                </c:pt>
                <c:pt idx="622">
                  <c:v>2095.9699450423059</c:v>
                </c:pt>
                <c:pt idx="623">
                  <c:v>2044.7716783790495</c:v>
                </c:pt>
                <c:pt idx="624">
                  <c:v>2001.5345914150519</c:v>
                </c:pt>
                <c:pt idx="625">
                  <c:v>1738.2108278125536</c:v>
                </c:pt>
                <c:pt idx="626">
                  <c:v>1654.7017999042332</c:v>
                </c:pt>
                <c:pt idx="627">
                  <c:v>1666.2282918497315</c:v>
                </c:pt>
                <c:pt idx="628">
                  <c:v>1725.6646380435072</c:v>
                </c:pt>
                <c:pt idx="629">
                  <c:v>1793.8546699165136</c:v>
                </c:pt>
                <c:pt idx="630">
                  <c:v>1864.7411057995641</c:v>
                </c:pt>
                <c:pt idx="631">
                  <c:v>1825.443474941959</c:v>
                </c:pt>
                <c:pt idx="632">
                  <c:v>1794.5249109298002</c:v>
                </c:pt>
                <c:pt idx="633">
                  <c:v>1930.7255452512968</c:v>
                </c:pt>
                <c:pt idx="634">
                  <c:v>1937.9445564210346</c:v>
                </c:pt>
                <c:pt idx="635">
                  <c:v>1861.5453066862335</c:v>
                </c:pt>
                <c:pt idx="636">
                  <c:v>1836.8666815267497</c:v>
                </c:pt>
                <c:pt idx="637">
                  <c:v>1835.0037347528339</c:v>
                </c:pt>
                <c:pt idx="638">
                  <c:v>1836.804892392227</c:v>
                </c:pt>
                <c:pt idx="639">
                  <c:v>1812.7205896504795</c:v>
                </c:pt>
                <c:pt idx="640">
                  <c:v>1837.8109804708904</c:v>
                </c:pt>
                <c:pt idx="641">
                  <c:v>1851.7566688104951</c:v>
                </c:pt>
                <c:pt idx="642">
                  <c:v>1926.3497359348712</c:v>
                </c:pt>
                <c:pt idx="643">
                  <c:v>2076.5160379633671</c:v>
                </c:pt>
                <c:pt idx="644">
                  <c:v>2011.4132475654999</c:v>
                </c:pt>
                <c:pt idx="645">
                  <c:v>1987.4353619032208</c:v>
                </c:pt>
                <c:pt idx="646">
                  <c:v>1952.5171397869635</c:v>
                </c:pt>
                <c:pt idx="647">
                  <c:v>1938.8948724370603</c:v>
                </c:pt>
                <c:pt idx="648">
                  <c:v>1928.2176940409304</c:v>
                </c:pt>
                <c:pt idx="649">
                  <c:v>1883.9137402258309</c:v>
                </c:pt>
                <c:pt idx="650">
                  <c:v>1902.6562379612078</c:v>
                </c:pt>
                <c:pt idx="651">
                  <c:v>1936.1856040065065</c:v>
                </c:pt>
                <c:pt idx="652">
                  <c:v>1931.22885250267</c:v>
                </c:pt>
                <c:pt idx="653">
                  <c:v>2013.8534146140032</c:v>
                </c:pt>
                <c:pt idx="654">
                  <c:v>1980.1708047453931</c:v>
                </c:pt>
                <c:pt idx="655">
                  <c:v>1931.1627464796131</c:v>
                </c:pt>
                <c:pt idx="656">
                  <c:v>1966.7364410519399</c:v>
                </c:pt>
                <c:pt idx="657">
                  <c:v>1976.0401651726731</c:v>
                </c:pt>
                <c:pt idx="658">
                  <c:v>2002.5615606817958</c:v>
                </c:pt>
                <c:pt idx="659">
                  <c:v>1990.9986581578974</c:v>
                </c:pt>
                <c:pt idx="660">
                  <c:v>2033.3483252049639</c:v>
                </c:pt>
                <c:pt idx="661">
                  <c:v>2047.8839391157742</c:v>
                </c:pt>
                <c:pt idx="662">
                  <c:v>2070.3188206213363</c:v>
                </c:pt>
                <c:pt idx="663">
                  <c:v>2095.5022810643159</c:v>
                </c:pt>
                <c:pt idx="664">
                  <c:v>2087.1174650031185</c:v>
                </c:pt>
                <c:pt idx="665">
                  <c:v>2105.9448136614346</c:v>
                </c:pt>
                <c:pt idx="666">
                  <c:v>2093.5341555305386</c:v>
                </c:pt>
                <c:pt idx="667">
                  <c:v>2058.6388793656824</c:v>
                </c:pt>
                <c:pt idx="668">
                  <c:v>2085.2644992386136</c:v>
                </c:pt>
                <c:pt idx="669">
                  <c:v>2096.8680195040661</c:v>
                </c:pt>
                <c:pt idx="670">
                  <c:v>2065.8294444758517</c:v>
                </c:pt>
                <c:pt idx="671">
                  <c:v>2077.0079342992353</c:v>
                </c:pt>
                <c:pt idx="672">
                  <c:v>2084.3848383621162</c:v>
                </c:pt>
                <c:pt idx="673">
                  <c:v>2090.1471078874347</c:v>
                </c:pt>
                <c:pt idx="674">
                  <c:v>2068.1272767444389</c:v>
                </c:pt>
                <c:pt idx="675">
                  <c:v>2076.3815895050934</c:v>
                </c:pt>
                <c:pt idx="676">
                  <c:v>2080.7877075559518</c:v>
                </c:pt>
                <c:pt idx="677">
                  <c:v>2102.3565960950777</c:v>
                </c:pt>
                <c:pt idx="678">
                  <c:v>2008.5906625673181</c:v>
                </c:pt>
                <c:pt idx="679">
                  <c:v>1991.5809402418029</c:v>
                </c:pt>
                <c:pt idx="680">
                  <c:v>1979.296278912183</c:v>
                </c:pt>
                <c:pt idx="681">
                  <c:v>1999.3073713735184</c:v>
                </c:pt>
                <c:pt idx="682">
                  <c:v>1955.4352936509265</c:v>
                </c:pt>
                <c:pt idx="683">
                  <c:v>1910.6961761429886</c:v>
                </c:pt>
                <c:pt idx="684">
                  <c:v>1862.7767361029535</c:v>
                </c:pt>
                <c:pt idx="685">
                  <c:v>1873.4768121929319</c:v>
                </c:pt>
                <c:pt idx="686">
                  <c:v>1886.552245530685</c:v>
                </c:pt>
                <c:pt idx="687">
                  <c:v>1881.0247394363028</c:v>
                </c:pt>
                <c:pt idx="688">
                  <c:v>1883.619687790122</c:v>
                </c:pt>
                <c:pt idx="689">
                  <c:v>1878.6667149343189</c:v>
                </c:pt>
                <c:pt idx="690">
                  <c:v>1848.4675621664569</c:v>
                </c:pt>
                <c:pt idx="691">
                  <c:v>2007.7364129333118</c:v>
                </c:pt>
                <c:pt idx="692">
                  <c:v>1881.8121978032016</c:v>
                </c:pt>
                <c:pt idx="693">
                  <c:v>1885.1670161004463</c:v>
                </c:pt>
                <c:pt idx="694">
                  <c:v>1885.3647688178141</c:v>
                </c:pt>
                <c:pt idx="695">
                  <c:v>1931.2176607091649</c:v>
                </c:pt>
                <c:pt idx="696">
                  <c:v>1918.4938942400543</c:v>
                </c:pt>
                <c:pt idx="697">
                  <c:v>1893.1010523568775</c:v>
                </c:pt>
                <c:pt idx="698">
                  <c:v>1841.884401094009</c:v>
                </c:pt>
                <c:pt idx="699">
                  <c:v>1806.8525834026527</c:v>
                </c:pt>
                <c:pt idx="700">
                  <c:v>1731.1824070023445</c:v>
                </c:pt>
                <c:pt idx="701">
                  <c:v>1753.31594500494</c:v>
                </c:pt>
                <c:pt idx="702">
                  <c:v>1783.1906154655155</c:v>
                </c:pt>
                <c:pt idx="703">
                  <c:v>1754.7876181477973</c:v>
                </c:pt>
                <c:pt idx="704">
                  <c:v>1749.6379013834182</c:v>
                </c:pt>
                <c:pt idx="705">
                  <c:v>1777.6153775539262</c:v>
                </c:pt>
                <c:pt idx="706">
                  <c:v>1847.2283659047207</c:v>
                </c:pt>
                <c:pt idx="707">
                  <c:v>1835.9017701904952</c:v>
                </c:pt>
                <c:pt idx="708">
                  <c:v>1825.0274443367086</c:v>
                </c:pt>
                <c:pt idx="709">
                  <c:v>1834.780063060263</c:v>
                </c:pt>
                <c:pt idx="710">
                  <c:v>1849.5434773911757</c:v>
                </c:pt>
                <c:pt idx="711">
                  <c:v>1750.9233022969545</c:v>
                </c:pt>
                <c:pt idx="712">
                  <c:v>1675.0476352659987</c:v>
                </c:pt>
                <c:pt idx="713">
                  <c:v>1768.7979231552022</c:v>
                </c:pt>
                <c:pt idx="714">
                  <c:v>1713.9183797956775</c:v>
                </c:pt>
                <c:pt idx="715">
                  <c:v>1709.3010051972431</c:v>
                </c:pt>
                <c:pt idx="716">
                  <c:v>1717.4309870587724</c:v>
                </c:pt>
                <c:pt idx="717">
                  <c:v>1673.3696097842151</c:v>
                </c:pt>
                <c:pt idx="718">
                  <c:v>1708.1265347193328</c:v>
                </c:pt>
                <c:pt idx="719">
                  <c:v>1673.4101349626349</c:v>
                </c:pt>
                <c:pt idx="720">
                  <c:v>1672.8913525833598</c:v>
                </c:pt>
                <c:pt idx="721">
                  <c:v>1725.7690176381193</c:v>
                </c:pt>
                <c:pt idx="722">
                  <c:v>1710.9055755532322</c:v>
                </c:pt>
                <c:pt idx="723">
                  <c:v>1706.5265527880781</c:v>
                </c:pt>
                <c:pt idx="724">
                  <c:v>1671.4538642850609</c:v>
                </c:pt>
                <c:pt idx="725">
                  <c:v>1718.2119958964988</c:v>
                </c:pt>
                <c:pt idx="726">
                  <c:v>1630.6094548915619</c:v>
                </c:pt>
                <c:pt idx="727">
                  <c:v>1658.3744116952237</c:v>
                </c:pt>
                <c:pt idx="728">
                  <c:v>1667.6208497816731</c:v>
                </c:pt>
                <c:pt idx="729">
                  <c:v>1612.3531482749236</c:v>
                </c:pt>
                <c:pt idx="730">
                  <c:v>1589.5752331333774</c:v>
                </c:pt>
                <c:pt idx="731">
                  <c:v>1584.5524762729301</c:v>
                </c:pt>
                <c:pt idx="732">
                  <c:v>1556.1789873536432</c:v>
                </c:pt>
                <c:pt idx="733">
                  <c:v>1541.6355266718099</c:v>
                </c:pt>
                <c:pt idx="734">
                  <c:v>1550.0976008150549</c:v>
                </c:pt>
                <c:pt idx="735">
                  <c:v>1521.7333039996679</c:v>
                </c:pt>
                <c:pt idx="736">
                  <c:v>1494.1396608530113</c:v>
                </c:pt>
                <c:pt idx="737">
                  <c:v>1467.1349153451661</c:v>
                </c:pt>
                <c:pt idx="738">
                  <c:v>1449.0654089151085</c:v>
                </c:pt>
                <c:pt idx="739">
                  <c:v>1416.4823715223947</c:v>
                </c:pt>
                <c:pt idx="740">
                  <c:v>1404.1262004958014</c:v>
                </c:pt>
                <c:pt idx="741">
                  <c:v>1351.0396528121778</c:v>
                </c:pt>
                <c:pt idx="742">
                  <c:v>1350.5024752384554</c:v>
                </c:pt>
                <c:pt idx="743">
                  <c:v>1350.6367236668912</c:v>
                </c:pt>
                <c:pt idx="744">
                  <c:v>1315.5385379127611</c:v>
                </c:pt>
                <c:pt idx="745">
                  <c:v>1333.8287359537162</c:v>
                </c:pt>
                <c:pt idx="746">
                  <c:v>1341.0861031447744</c:v>
                </c:pt>
                <c:pt idx="747">
                  <c:v>1279.1532161615178</c:v>
                </c:pt>
                <c:pt idx="748">
                  <c:v>1337.4542031623132</c:v>
                </c:pt>
                <c:pt idx="749">
                  <c:v>1345.1099436178952</c:v>
                </c:pt>
                <c:pt idx="750">
                  <c:v>1378.0558632898392</c:v>
                </c:pt>
                <c:pt idx="751">
                  <c:v>1440.390722260649</c:v>
                </c:pt>
                <c:pt idx="752">
                  <c:v>1441.4608439109143</c:v>
                </c:pt>
                <c:pt idx="753">
                  <c:v>1424.5299396487089</c:v>
                </c:pt>
                <c:pt idx="754">
                  <c:v>1392.9076200348914</c:v>
                </c:pt>
                <c:pt idx="755">
                  <c:v>1375.9747701695273</c:v>
                </c:pt>
                <c:pt idx="756">
                  <c:v>1375.7591704279089</c:v>
                </c:pt>
                <c:pt idx="757">
                  <c:v>1381.2051240052215</c:v>
                </c:pt>
                <c:pt idx="758">
                  <c:v>1400.8190052806954</c:v>
                </c:pt>
                <c:pt idx="759">
                  <c:v>1402.9549375754841</c:v>
                </c:pt>
                <c:pt idx="760">
                  <c:v>1398.0121529514349</c:v>
                </c:pt>
                <c:pt idx="761">
                  <c:v>1410.4695427269617</c:v>
                </c:pt>
                <c:pt idx="762">
                  <c:v>1410.8677423324025</c:v>
                </c:pt>
                <c:pt idx="763">
                  <c:v>1423.9252824374212</c:v>
                </c:pt>
                <c:pt idx="764">
                  <c:v>1410.4892064338942</c:v>
                </c:pt>
                <c:pt idx="765">
                  <c:v>1361.6707449657565</c:v>
                </c:pt>
                <c:pt idx="766">
                  <c:v>1327.0314319507038</c:v>
                </c:pt>
                <c:pt idx="767">
                  <c:v>1323.1832498464087</c:v>
                </c:pt>
                <c:pt idx="768">
                  <c:v>1317.6208263638669</c:v>
                </c:pt>
                <c:pt idx="769">
                  <c:v>1355.8697323458791</c:v>
                </c:pt>
                <c:pt idx="770">
                  <c:v>1357.5900896217809</c:v>
                </c:pt>
                <c:pt idx="771">
                  <c:v>1384.5051625980241</c:v>
                </c:pt>
                <c:pt idx="772">
                  <c:v>1324.6462045855578</c:v>
                </c:pt>
                <c:pt idx="773">
                  <c:v>1348.1856881493927</c:v>
                </c:pt>
                <c:pt idx="774">
                  <c:v>1361.9575874542165</c:v>
                </c:pt>
                <c:pt idx="775">
                  <c:v>1408.696176393451</c:v>
                </c:pt>
                <c:pt idx="776">
                  <c:v>1417.0266721844887</c:v>
                </c:pt>
                <c:pt idx="777">
                  <c:v>1407.3347051363144</c:v>
                </c:pt>
                <c:pt idx="778">
                  <c:v>1447.999883611626</c:v>
                </c:pt>
                <c:pt idx="779">
                  <c:v>1536.9401753293901</c:v>
                </c:pt>
                <c:pt idx="780">
                  <c:v>1529.2953354329984</c:v>
                </c:pt>
                <c:pt idx="781">
                  <c:v>1562.6238234537573</c:v>
                </c:pt>
                <c:pt idx="782">
                  <c:v>1554.2127732912595</c:v>
                </c:pt>
                <c:pt idx="783">
                  <c:v>1537.3930259305262</c:v>
                </c:pt>
                <c:pt idx="784">
                  <c:v>1540.5224634484175</c:v>
                </c:pt>
                <c:pt idx="785">
                  <c:v>1503.6022132116759</c:v>
                </c:pt>
                <c:pt idx="786">
                  <c:v>1495.0919869356403</c:v>
                </c:pt>
                <c:pt idx="787">
                  <c:v>1517.4932906568274</c:v>
                </c:pt>
                <c:pt idx="788">
                  <c:v>1502.8954668479123</c:v>
                </c:pt>
                <c:pt idx="789">
                  <c:v>1504.5159714120382</c:v>
                </c:pt>
                <c:pt idx="790">
                  <c:v>1485.619496697183</c:v>
                </c:pt>
                <c:pt idx="791">
                  <c:v>1473.3471581900903</c:v>
                </c:pt>
                <c:pt idx="792">
                  <c:v>1400.9591812414633</c:v>
                </c:pt>
                <c:pt idx="793">
                  <c:v>1426.2747402982495</c:v>
                </c:pt>
                <c:pt idx="794">
                  <c:v>1443.1698564280236</c:v>
                </c:pt>
                <c:pt idx="795">
                  <c:v>1442.4210447718597</c:v>
                </c:pt>
                <c:pt idx="796">
                  <c:v>1439.1574730208813</c:v>
                </c:pt>
                <c:pt idx="797">
                  <c:v>1430.6926237552539</c:v>
                </c:pt>
                <c:pt idx="798">
                  <c:v>1458.5644691361181</c:v>
                </c:pt>
                <c:pt idx="799">
                  <c:v>1480.5228737314469</c:v>
                </c:pt>
                <c:pt idx="800">
                  <c:v>1521.3170701037266</c:v>
                </c:pt>
                <c:pt idx="801">
                  <c:v>1523.8277102123284</c:v>
                </c:pt>
                <c:pt idx="802">
                  <c:v>1490.9395177864844</c:v>
                </c:pt>
                <c:pt idx="803">
                  <c:v>1474.8118332622334</c:v>
                </c:pt>
                <c:pt idx="804">
                  <c:v>1508.7372376125809</c:v>
                </c:pt>
                <c:pt idx="805">
                  <c:v>1526.1714498144524</c:v>
                </c:pt>
                <c:pt idx="806">
                  <c:v>1589.1363557405321</c:v>
                </c:pt>
                <c:pt idx="807">
                  <c:v>1608.8633764511546</c:v>
                </c:pt>
                <c:pt idx="808">
                  <c:v>1614.9563409999855</c:v>
                </c:pt>
                <c:pt idx="809">
                  <c:v>1637.0672171430499</c:v>
                </c:pt>
                <c:pt idx="810">
                  <c:v>1658.7311924221983</c:v>
                </c:pt>
                <c:pt idx="811">
                  <c:v>1677.9736399920603</c:v>
                </c:pt>
                <c:pt idx="812">
                  <c:v>1645.4052824517039</c:v>
                </c:pt>
                <c:pt idx="813">
                  <c:v>1611.3464536315837</c:v>
                </c:pt>
                <c:pt idx="814">
                  <c:v>1635.2317915808712</c:v>
                </c:pt>
                <c:pt idx="815">
                  <c:v>1603.1863418069383</c:v>
                </c:pt>
                <c:pt idx="816">
                  <c:v>1611.9753564160874</c:v>
                </c:pt>
                <c:pt idx="817">
                  <c:v>1644.1070078935579</c:v>
                </c:pt>
                <c:pt idx="818">
                  <c:v>1609.1076893575832</c:v>
                </c:pt>
                <c:pt idx="819">
                  <c:v>1560.7779344912808</c:v>
                </c:pt>
                <c:pt idx="820">
                  <c:v>1559.5033557991808</c:v>
                </c:pt>
                <c:pt idx="821">
                  <c:v>1571.0781065661245</c:v>
                </c:pt>
                <c:pt idx="822">
                  <c:v>1573.8140681023342</c:v>
                </c:pt>
                <c:pt idx="823">
                  <c:v>1576.058850465927</c:v>
                </c:pt>
                <c:pt idx="824">
                  <c:v>1556.5786765274613</c:v>
                </c:pt>
                <c:pt idx="825">
                  <c:v>1531.8943798532778</c:v>
                </c:pt>
                <c:pt idx="826">
                  <c:v>1510.0459777020676</c:v>
                </c:pt>
                <c:pt idx="827">
                  <c:v>1472.3840221717676</c:v>
                </c:pt>
                <c:pt idx="828">
                  <c:v>1498.4232825138813</c:v>
                </c:pt>
                <c:pt idx="829">
                  <c:v>1551.31480761747</c:v>
                </c:pt>
                <c:pt idx="830">
                  <c:v>1561.0756393664153</c:v>
                </c:pt>
                <c:pt idx="831">
                  <c:v>1603.4640066809591</c:v>
                </c:pt>
                <c:pt idx="832">
                  <c:v>1565.8400710152061</c:v>
                </c:pt>
                <c:pt idx="833">
                  <c:v>1495.2872587276761</c:v>
                </c:pt>
                <c:pt idx="834">
                  <c:v>1528.4913617933544</c:v>
                </c:pt>
                <c:pt idx="835">
                  <c:v>1518.7928337979101</c:v>
                </c:pt>
                <c:pt idx="836">
                  <c:v>1532.9867085603028</c:v>
                </c:pt>
                <c:pt idx="837">
                  <c:v>1531.743687818027</c:v>
                </c:pt>
                <c:pt idx="838">
                  <c:v>1441.9656920830946</c:v>
                </c:pt>
                <c:pt idx="839">
                  <c:v>1451.5978388528004</c:v>
                </c:pt>
                <c:pt idx="840">
                  <c:v>1448.3968294144049</c:v>
                </c:pt>
                <c:pt idx="841">
                  <c:v>1413.5967521677837</c:v>
                </c:pt>
                <c:pt idx="842">
                  <c:v>1371.5908710262875</c:v>
                </c:pt>
                <c:pt idx="843">
                  <c:v>1382.116289401539</c:v>
                </c:pt>
                <c:pt idx="844">
                  <c:v>1388.8569467793127</c:v>
                </c:pt>
                <c:pt idx="845">
                  <c:v>1403.656236633431</c:v>
                </c:pt>
                <c:pt idx="846">
                  <c:v>1450.2864297258081</c:v>
                </c:pt>
                <c:pt idx="847">
                  <c:v>1532.4327181276315</c:v>
                </c:pt>
                <c:pt idx="848">
                  <c:v>1569.6934247354875</c:v>
                </c:pt>
                <c:pt idx="849">
                  <c:v>1575.5583928313367</c:v>
                </c:pt>
                <c:pt idx="850">
                  <c:v>1607.6279813312244</c:v>
                </c:pt>
                <c:pt idx="851">
                  <c:v>1635.5673107055945</c:v>
                </c:pt>
                <c:pt idx="852">
                  <c:v>1699.149854921747</c:v>
                </c:pt>
                <c:pt idx="853">
                  <c:v>1702.7583910596509</c:v>
                </c:pt>
                <c:pt idx="854">
                  <c:v>1750.245128413984</c:v>
                </c:pt>
                <c:pt idx="855">
                  <c:v>1818.6006302686792</c:v>
                </c:pt>
                <c:pt idx="856">
                  <c:v>1814.8247464897909</c:v>
                </c:pt>
                <c:pt idx="857">
                  <c:v>1812.8114997507275</c:v>
                </c:pt>
                <c:pt idx="858">
                  <c:v>1815.7671147673743</c:v>
                </c:pt>
                <c:pt idx="859">
                  <c:v>1886.8163540272014</c:v>
                </c:pt>
                <c:pt idx="860">
                  <c:v>1942.854833121816</c:v>
                </c:pt>
                <c:pt idx="861">
                  <c:v>1898.3781701875985</c:v>
                </c:pt>
                <c:pt idx="862">
                  <c:v>1929.3830923373473</c:v>
                </c:pt>
                <c:pt idx="863">
                  <c:v>1967.7292024207518</c:v>
                </c:pt>
                <c:pt idx="864">
                  <c:v>2059.5422819396845</c:v>
                </c:pt>
                <c:pt idx="865">
                  <c:v>2096.2719112999039</c:v>
                </c:pt>
                <c:pt idx="866">
                  <c:v>2138.2939444136459</c:v>
                </c:pt>
                <c:pt idx="867">
                  <c:v>2130.3648501901184</c:v>
                </c:pt>
                <c:pt idx="868">
                  <c:v>2163.5575213602197</c:v>
                </c:pt>
                <c:pt idx="869">
                  <c:v>2150.6314034484258</c:v>
                </c:pt>
                <c:pt idx="870">
                  <c:v>2155.5133438441626</c:v>
                </c:pt>
                <c:pt idx="871">
                  <c:v>2186.9255317771895</c:v>
                </c:pt>
                <c:pt idx="872">
                  <c:v>2246.5734455751217</c:v>
                </c:pt>
                <c:pt idx="873">
                  <c:v>2294.8978488089338</c:v>
                </c:pt>
                <c:pt idx="874">
                  <c:v>2322.6469667463839</c:v>
                </c:pt>
                <c:pt idx="875">
                  <c:v>2322.0539921027244</c:v>
                </c:pt>
                <c:pt idx="876">
                  <c:v>2143.8141649123022</c:v>
                </c:pt>
                <c:pt idx="877">
                  <c:v>2153.2467537325788</c:v>
                </c:pt>
                <c:pt idx="878">
                  <c:v>2169.5937298976601</c:v>
                </c:pt>
                <c:pt idx="879">
                  <c:v>2179.4047340507827</c:v>
                </c:pt>
                <c:pt idx="880">
                  <c:v>2138.1510171374539</c:v>
                </c:pt>
                <c:pt idx="881">
                  <c:v>2165.1015455666366</c:v>
                </c:pt>
                <c:pt idx="882">
                  <c:v>2061.6434496036368</c:v>
                </c:pt>
                <c:pt idx="883">
                  <c:v>2013.0690539819484</c:v>
                </c:pt>
                <c:pt idx="884">
                  <c:v>2017.6173780731149</c:v>
                </c:pt>
                <c:pt idx="885">
                  <c:v>2087.8451864805115</c:v>
                </c:pt>
                <c:pt idx="886">
                  <c:v>2076.3762048305225</c:v>
                </c:pt>
                <c:pt idx="887">
                  <c:v>2116.9715611400557</c:v>
                </c:pt>
                <c:pt idx="888">
                  <c:v>2146.8844415101539</c:v>
                </c:pt>
                <c:pt idx="889">
                  <c:v>2118.2491653228508</c:v>
                </c:pt>
                <c:pt idx="890">
                  <c:v>2118.2943150529118</c:v>
                </c:pt>
                <c:pt idx="891">
                  <c:v>2114.9636968316763</c:v>
                </c:pt>
                <c:pt idx="892">
                  <c:v>2120.071087339833</c:v>
                </c:pt>
                <c:pt idx="893">
                  <c:v>2108.0609513994686</c:v>
                </c:pt>
                <c:pt idx="894">
                  <c:v>2113.2939364089971</c:v>
                </c:pt>
                <c:pt idx="895">
                  <c:v>2101.1199901441259</c:v>
                </c:pt>
                <c:pt idx="896">
                  <c:v>2134.9274546581505</c:v>
                </c:pt>
                <c:pt idx="897">
                  <c:v>2721.5287249030207</c:v>
                </c:pt>
                <c:pt idx="898">
                  <c:v>2717.3698102098215</c:v>
                </c:pt>
                <c:pt idx="899">
                  <c:v>2737.5187408938641</c:v>
                </c:pt>
                <c:pt idx="900">
                  <c:v>2687.8109480483781</c:v>
                </c:pt>
                <c:pt idx="901">
                  <c:v>2780.2025732195193</c:v>
                </c:pt>
                <c:pt idx="902">
                  <c:v>2773.8151367542682</c:v>
                </c:pt>
                <c:pt idx="903">
                  <c:v>2837.4542998737688</c:v>
                </c:pt>
                <c:pt idx="904">
                  <c:v>2852.9153474607942</c:v>
                </c:pt>
                <c:pt idx="905">
                  <c:v>2868.0594140579797</c:v>
                </c:pt>
                <c:pt idx="906">
                  <c:v>2939.2829330086552</c:v>
                </c:pt>
                <c:pt idx="907">
                  <c:v>3151.2672085519457</c:v>
                </c:pt>
                <c:pt idx="908">
                  <c:v>3063.4482773887048</c:v>
                </c:pt>
                <c:pt idx="909">
                  <c:v>3061.8344273877306</c:v>
                </c:pt>
                <c:pt idx="910">
                  <c:v>3147.2758750320131</c:v>
                </c:pt>
                <c:pt idx="911">
                  <c:v>3203.7779038011522</c:v>
                </c:pt>
                <c:pt idx="912">
                  <c:v>3277.3295247030192</c:v>
                </c:pt>
                <c:pt idx="913">
                  <c:v>3439.9661191594369</c:v>
                </c:pt>
                <c:pt idx="914">
                  <c:v>3440.5871140947911</c:v>
                </c:pt>
                <c:pt idx="915">
                  <c:v>3403.1462057911835</c:v>
                </c:pt>
                <c:pt idx="916">
                  <c:v>3485.4112887555016</c:v>
                </c:pt>
                <c:pt idx="917">
                  <c:v>3593.9666306291019</c:v>
                </c:pt>
                <c:pt idx="918">
                  <c:v>3807.831725025414</c:v>
                </c:pt>
                <c:pt idx="919">
                  <c:v>3581.0592905313283</c:v>
                </c:pt>
                <c:pt idx="920">
                  <c:v>3508.5856941290026</c:v>
                </c:pt>
                <c:pt idx="921">
                  <c:v>3577.3134047530239</c:v>
                </c:pt>
                <c:pt idx="922">
                  <c:v>3651.084284870723</c:v>
                </c:pt>
                <c:pt idx="923">
                  <c:v>3532.6239025593354</c:v>
                </c:pt>
                <c:pt idx="924">
                  <c:v>3630.8155047825799</c:v>
                </c:pt>
                <c:pt idx="925">
                  <c:v>3553.5841379428193</c:v>
                </c:pt>
                <c:pt idx="926">
                  <c:v>3550.7580228988345</c:v>
                </c:pt>
                <c:pt idx="927">
                  <c:v>3457.0197746668277</c:v>
                </c:pt>
                <c:pt idx="928">
                  <c:v>3436.5285790175685</c:v>
                </c:pt>
                <c:pt idx="929">
                  <c:v>3426.0952580833336</c:v>
                </c:pt>
                <c:pt idx="930">
                  <c:v>3435.0551717134231</c:v>
                </c:pt>
                <c:pt idx="931">
                  <c:v>3569.9138712574418</c:v>
                </c:pt>
                <c:pt idx="932">
                  <c:v>3321.3945965376897</c:v>
                </c:pt>
                <c:pt idx="933">
                  <c:v>3200.8571581469596</c:v>
                </c:pt>
                <c:pt idx="934">
                  <c:v>3211.229839182723</c:v>
                </c:pt>
                <c:pt idx="935">
                  <c:v>3303.9266188109987</c:v>
                </c:pt>
                <c:pt idx="936">
                  <c:v>3276.7085821042215</c:v>
                </c:pt>
                <c:pt idx="937">
                  <c:v>3199.4792826807834</c:v>
                </c:pt>
                <c:pt idx="938">
                  <c:v>3213.4735945485609</c:v>
                </c:pt>
                <c:pt idx="939">
                  <c:v>3286.3416085694303</c:v>
                </c:pt>
                <c:pt idx="940">
                  <c:v>3298.4821204690279</c:v>
                </c:pt>
                <c:pt idx="941">
                  <c:v>3284.5200745889351</c:v>
                </c:pt>
                <c:pt idx="942">
                  <c:v>3289.1537863171834</c:v>
                </c:pt>
                <c:pt idx="943">
                  <c:v>3232.1817597879849</c:v>
                </c:pt>
                <c:pt idx="944">
                  <c:v>3314.3348735201866</c:v>
                </c:pt>
                <c:pt idx="945">
                  <c:v>3319.4182160877795</c:v>
                </c:pt>
                <c:pt idx="946">
                  <c:v>3526.5626502850482</c:v>
                </c:pt>
                <c:pt idx="947">
                  <c:v>3542.8874448788652</c:v>
                </c:pt>
                <c:pt idx="948">
                  <c:v>3662.0161400290062</c:v>
                </c:pt>
                <c:pt idx="949">
                  <c:v>3550.6332084921769</c:v>
                </c:pt>
                <c:pt idx="950">
                  <c:v>3629.5511415282763</c:v>
                </c:pt>
                <c:pt idx="951">
                  <c:v>3740.3283360847754</c:v>
                </c:pt>
                <c:pt idx="952">
                  <c:v>3620.4193360030999</c:v>
                </c:pt>
                <c:pt idx="953">
                  <c:v>3678.3136993966073</c:v>
                </c:pt>
                <c:pt idx="954">
                  <c:v>3739.1954493060607</c:v>
                </c:pt>
                <c:pt idx="955">
                  <c:v>3920.5864025526339</c:v>
                </c:pt>
                <c:pt idx="956">
                  <c:v>3883.5874022019038</c:v>
                </c:pt>
                <c:pt idx="957">
                  <c:v>3777.1790794171634</c:v>
                </c:pt>
                <c:pt idx="958">
                  <c:v>3693.2140685506552</c:v>
                </c:pt>
                <c:pt idx="959">
                  <c:v>3774.713942940728</c:v>
                </c:pt>
                <c:pt idx="960">
                  <c:v>3750.3825359877637</c:v>
                </c:pt>
                <c:pt idx="961">
                  <c:v>3720.2567213518259</c:v>
                </c:pt>
                <c:pt idx="962">
                  <c:v>3997.3948220796274</c:v>
                </c:pt>
                <c:pt idx="963">
                  <c:v>4252.8416765815955</c:v>
                </c:pt>
                <c:pt idx="964">
                  <c:v>4306.1115639637983</c:v>
                </c:pt>
                <c:pt idx="965">
                  <c:v>4205.868254376167</c:v>
                </c:pt>
                <c:pt idx="966">
                  <c:v>4173.3318517894659</c:v>
                </c:pt>
                <c:pt idx="967">
                  <c:v>4130.5439174661133</c:v>
                </c:pt>
                <c:pt idx="968">
                  <c:v>4056.9108441279323</c:v>
                </c:pt>
                <c:pt idx="969">
                  <c:v>4119.7615492154555</c:v>
                </c:pt>
                <c:pt idx="970">
                  <c:v>4106.3068538002972</c:v>
                </c:pt>
                <c:pt idx="971">
                  <c:v>4012.8075913143371</c:v>
                </c:pt>
                <c:pt idx="972">
                  <c:v>4000.1667329954662</c:v>
                </c:pt>
                <c:pt idx="973">
                  <c:v>3994.1851563332302</c:v>
                </c:pt>
                <c:pt idx="974">
                  <c:v>3921.6001142294931</c:v>
                </c:pt>
                <c:pt idx="975">
                  <c:v>3900.7903562755905</c:v>
                </c:pt>
                <c:pt idx="976">
                  <c:v>3970.7751914014293</c:v>
                </c:pt>
                <c:pt idx="977">
                  <c:v>3986.8399257059177</c:v>
                </c:pt>
                <c:pt idx="978">
                  <c:v>4000.1055575089163</c:v>
                </c:pt>
                <c:pt idx="979">
                  <c:v>4137.7567904836687</c:v>
                </c:pt>
                <c:pt idx="980">
                  <c:v>4070.4942526020964</c:v>
                </c:pt>
                <c:pt idx="981">
                  <c:v>4054.236474251481</c:v>
                </c:pt>
                <c:pt idx="982">
                  <c:v>3970.7986801077163</c:v>
                </c:pt>
                <c:pt idx="983">
                  <c:v>3961.2392091612123</c:v>
                </c:pt>
                <c:pt idx="984">
                  <c:v>4033.0744925298823</c:v>
                </c:pt>
                <c:pt idx="985">
                  <c:v>3971.695821811209</c:v>
                </c:pt>
                <c:pt idx="986">
                  <c:v>4041.8490789290254</c:v>
                </c:pt>
                <c:pt idx="987">
                  <c:v>4020.562446116227</c:v>
                </c:pt>
                <c:pt idx="988">
                  <c:v>4042.1812031462</c:v>
                </c:pt>
                <c:pt idx="989">
                  <c:v>4117.0140699184958</c:v>
                </c:pt>
                <c:pt idx="990">
                  <c:v>4117.9151770768631</c:v>
                </c:pt>
                <c:pt idx="991">
                  <c:v>4121.5236070742667</c:v>
                </c:pt>
                <c:pt idx="992">
                  <c:v>4257.4953407105813</c:v>
                </c:pt>
                <c:pt idx="993">
                  <c:v>4246.1293207959061</c:v>
                </c:pt>
                <c:pt idx="994">
                  <c:v>4191.0759053710553</c:v>
                </c:pt>
                <c:pt idx="995">
                  <c:v>4126.8804259498211</c:v>
                </c:pt>
                <c:pt idx="996">
                  <c:v>3962.0716425151227</c:v>
                </c:pt>
                <c:pt idx="997">
                  <c:v>4081.5240191248267</c:v>
                </c:pt>
                <c:pt idx="998">
                  <c:v>4110.1103788949431</c:v>
                </c:pt>
                <c:pt idx="999">
                  <c:v>4283.5790250461323</c:v>
                </c:pt>
                <c:pt idx="1000">
                  <c:v>4187.4772900868611</c:v>
                </c:pt>
                <c:pt idx="1001">
                  <c:v>4691.9619225540455</c:v>
                </c:pt>
                <c:pt idx="1002">
                  <c:v>4731.1429487373453</c:v>
                </c:pt>
                <c:pt idx="1003">
                  <c:v>4532.4384038152612</c:v>
                </c:pt>
                <c:pt idx="1004">
                  <c:v>4564.0463351998224</c:v>
                </c:pt>
                <c:pt idx="1005">
                  <c:v>4536.325944459235</c:v>
                </c:pt>
                <c:pt idx="1006">
                  <c:v>4526.5046974842062</c:v>
                </c:pt>
                <c:pt idx="1007">
                  <c:v>4496.8632023968039</c:v>
                </c:pt>
                <c:pt idx="1008">
                  <c:v>4487.5656367779138</c:v>
                </c:pt>
                <c:pt idx="1009">
                  <c:v>4526.6717905829109</c:v>
                </c:pt>
                <c:pt idx="1010">
                  <c:v>4486.3575619913991</c:v>
                </c:pt>
                <c:pt idx="1011">
                  <c:v>4414.1823523143048</c:v>
                </c:pt>
                <c:pt idx="1012">
                  <c:v>4420.9873206406874</c:v>
                </c:pt>
                <c:pt idx="1013">
                  <c:v>4423.9029809240928</c:v>
                </c:pt>
                <c:pt idx="1014">
                  <c:v>4359.8729541032426</c:v>
                </c:pt>
                <c:pt idx="1015">
                  <c:v>4387.6970268070945</c:v>
                </c:pt>
                <c:pt idx="1016">
                  <c:v>4312.5260166869402</c:v>
                </c:pt>
                <c:pt idx="1017">
                  <c:v>4367.5938532112114</c:v>
                </c:pt>
                <c:pt idx="1018">
                  <c:v>4523.4985909881152</c:v>
                </c:pt>
                <c:pt idx="1019">
                  <c:v>4515.1464646787481</c:v>
                </c:pt>
                <c:pt idx="1020">
                  <c:v>4558.6977427085612</c:v>
                </c:pt>
                <c:pt idx="1021">
                  <c:v>4395.2871033071378</c:v>
                </c:pt>
                <c:pt idx="1022">
                  <c:v>4437.4881266433731</c:v>
                </c:pt>
                <c:pt idx="1023">
                  <c:v>4462.3979898888647</c:v>
                </c:pt>
                <c:pt idx="1024">
                  <c:v>4438.9601724688009</c:v>
                </c:pt>
                <c:pt idx="1025">
                  <c:v>4406.5682677870545</c:v>
                </c:pt>
                <c:pt idx="1026">
                  <c:v>4328.9994991440954</c:v>
                </c:pt>
                <c:pt idx="1027">
                  <c:v>4316.8152381220252</c:v>
                </c:pt>
                <c:pt idx="1028">
                  <c:v>4507.2953578430315</c:v>
                </c:pt>
                <c:pt idx="1029">
                  <c:v>4369.2805292575013</c:v>
                </c:pt>
                <c:pt idx="1030">
                  <c:v>4391.7025218553117</c:v>
                </c:pt>
                <c:pt idx="1031">
                  <c:v>4388.4038643438616</c:v>
                </c:pt>
                <c:pt idx="1032">
                  <c:v>4386.8423050913843</c:v>
                </c:pt>
                <c:pt idx="1033">
                  <c:v>4311.806757717829</c:v>
                </c:pt>
                <c:pt idx="1034">
                  <c:v>4217.05381033915</c:v>
                </c:pt>
                <c:pt idx="1035">
                  <c:v>4184.7109960079188</c:v>
                </c:pt>
                <c:pt idx="1036">
                  <c:v>4241.4049869230766</c:v>
                </c:pt>
                <c:pt idx="1037">
                  <c:v>4442.7352656741386</c:v>
                </c:pt>
                <c:pt idx="1038">
                  <c:v>4347.3434400801607</c:v>
                </c:pt>
                <c:pt idx="1039">
                  <c:v>4196.4894758053688</c:v>
                </c:pt>
                <c:pt idx="1040">
                  <c:v>4110.3383886309593</c:v>
                </c:pt>
                <c:pt idx="1041">
                  <c:v>4004.2018480109732</c:v>
                </c:pt>
                <c:pt idx="1042">
                  <c:v>4080.9408462627403</c:v>
                </c:pt>
                <c:pt idx="1043">
                  <c:v>4079.2348078665614</c:v>
                </c:pt>
                <c:pt idx="1044">
                  <c:v>3714.382928759544</c:v>
                </c:pt>
                <c:pt idx="1045">
                  <c:v>3904.50501229372</c:v>
                </c:pt>
                <c:pt idx="1046">
                  <c:v>4057.3208501171739</c:v>
                </c:pt>
                <c:pt idx="1047">
                  <c:v>4161.8885446457998</c:v>
                </c:pt>
                <c:pt idx="1048">
                  <c:v>3963.8116321920029</c:v>
                </c:pt>
                <c:pt idx="1049">
                  <c:v>3720.4975432640822</c:v>
                </c:pt>
                <c:pt idx="1050">
                  <c:v>3847.9295022153246</c:v>
                </c:pt>
                <c:pt idx="1051">
                  <c:v>3532.9360580496186</c:v>
                </c:pt>
                <c:pt idx="1052">
                  <c:v>3795.7536340494435</c:v>
                </c:pt>
                <c:pt idx="1053">
                  <c:v>3798.1257995882538</c:v>
                </c:pt>
                <c:pt idx="1054">
                  <c:v>3914.8710357654577</c:v>
                </c:pt>
                <c:pt idx="1055">
                  <c:v>3844.4688778245923</c:v>
                </c:pt>
                <c:pt idx="1056">
                  <c:v>3866.3526406001761</c:v>
                </c:pt>
                <c:pt idx="1057">
                  <c:v>3847.2563060219782</c:v>
                </c:pt>
                <c:pt idx="1058">
                  <c:v>3619.3874828212129</c:v>
                </c:pt>
                <c:pt idx="1059">
                  <c:v>3564.6222633525504</c:v>
                </c:pt>
                <c:pt idx="1060">
                  <c:v>3237.303103268961</c:v>
                </c:pt>
                <c:pt idx="1061">
                  <c:v>3399.6261535092458</c:v>
                </c:pt>
                <c:pt idx="1062">
                  <c:v>4109.0256841211058</c:v>
                </c:pt>
                <c:pt idx="1063">
                  <c:v>3890.1955884406261</c:v>
                </c:pt>
                <c:pt idx="1064">
                  <c:v>3907.676645751777</c:v>
                </c:pt>
                <c:pt idx="1065">
                  <c:v>3896.2645447546338</c:v>
                </c:pt>
                <c:pt idx="1066">
                  <c:v>4074.2996913725055</c:v>
                </c:pt>
                <c:pt idx="1067">
                  <c:v>4040.0161475354407</c:v>
                </c:pt>
                <c:pt idx="1068">
                  <c:v>4193.2974244232637</c:v>
                </c:pt>
                <c:pt idx="1069">
                  <c:v>4294.0481116635838</c:v>
                </c:pt>
                <c:pt idx="1070">
                  <c:v>4309.7613239068951</c:v>
                </c:pt>
                <c:pt idx="1071">
                  <c:v>4471.9445669528359</c:v>
                </c:pt>
                <c:pt idx="1072">
                  <c:v>4941.4160765298384</c:v>
                </c:pt>
                <c:pt idx="1073">
                  <c:v>5425.6010332539254</c:v>
                </c:pt>
                <c:pt idx="1074">
                  <c:v>6496.3265727704593</c:v>
                </c:pt>
                <c:pt idx="1075">
                  <c:v>6886.2019339690105</c:v>
                </c:pt>
                <c:pt idx="1076">
                  <c:v>7597.211727097334</c:v>
                </c:pt>
                <c:pt idx="1077">
                  <c:v>7471.8082102257922</c:v>
                </c:pt>
                <c:pt idx="1078">
                  <c:v>7289.7358672792898</c:v>
                </c:pt>
                <c:pt idx="1079">
                  <c:v>7371.8060230173451</c:v>
                </c:pt>
                <c:pt idx="1080">
                  <c:v>8078.1911175934956</c:v>
                </c:pt>
                <c:pt idx="1081">
                  <c:v>9324.1760038237189</c:v>
                </c:pt>
                <c:pt idx="1082">
                  <c:v>8398.8518439987056</c:v>
                </c:pt>
                <c:pt idx="1083">
                  <c:v>8707.1839723217181</c:v>
                </c:pt>
                <c:pt idx="1084">
                  <c:v>8799.5936285065436</c:v>
                </c:pt>
                <c:pt idx="1085">
                  <c:v>10105.730093772416</c:v>
                </c:pt>
                <c:pt idx="1086">
                  <c:v>9626.4416939226539</c:v>
                </c:pt>
                <c:pt idx="1087">
                  <c:v>9156.3710051215567</c:v>
                </c:pt>
                <c:pt idx="1088">
                  <c:v>10370.05263435065</c:v>
                </c:pt>
                <c:pt idx="1089">
                  <c:v>8570.0622700228832</c:v>
                </c:pt>
                <c:pt idx="1090">
                  <c:v>8575.0567641451689</c:v>
                </c:pt>
                <c:pt idx="1091">
                  <c:v>8531.9514404748825</c:v>
                </c:pt>
                <c:pt idx="1092">
                  <c:v>8234.0302296078426</c:v>
                </c:pt>
                <c:pt idx="1093">
                  <c:v>6696.9712102647936</c:v>
                </c:pt>
                <c:pt idx="1094">
                  <c:v>6000.6642027463477</c:v>
                </c:pt>
                <c:pt idx="1095">
                  <c:v>5043.1668008016695</c:v>
                </c:pt>
                <c:pt idx="1096">
                  <c:v>4956.6348528689887</c:v>
                </c:pt>
                <c:pt idx="1097">
                  <c:v>4792.2900993329622</c:v>
                </c:pt>
                <c:pt idx="1098">
                  <c:v>4796.803794314008</c:v>
                </c:pt>
                <c:pt idx="1099">
                  <c:v>4363.4411741946305</c:v>
                </c:pt>
                <c:pt idx="1100">
                  <c:v>4246.0058656334231</c:v>
                </c:pt>
                <c:pt idx="1101">
                  <c:v>4756.8084054938818</c:v>
                </c:pt>
                <c:pt idx="1102">
                  <c:v>4501.6182272408323</c:v>
                </c:pt>
                <c:pt idx="1103">
                  <c:v>4204.528227921418</c:v>
                </c:pt>
                <c:pt idx="1104">
                  <c:v>3963.932344681818</c:v>
                </c:pt>
                <c:pt idx="1105">
                  <c:v>3723.429946125922</c:v>
                </c:pt>
                <c:pt idx="1106">
                  <c:v>3582.3602819061716</c:v>
                </c:pt>
                <c:pt idx="1107">
                  <c:v>3584.9288451286657</c:v>
                </c:pt>
                <c:pt idx="1108">
                  <c:v>3274.5514156845065</c:v>
                </c:pt>
                <c:pt idx="1109">
                  <c:v>3550.3363378926033</c:v>
                </c:pt>
                <c:pt idx="1110">
                  <c:v>3373.034524612794</c:v>
                </c:pt>
                <c:pt idx="1111">
                  <c:v>3060.5123836982139</c:v>
                </c:pt>
                <c:pt idx="1112">
                  <c:v>2897.326562655323</c:v>
                </c:pt>
                <c:pt idx="1113">
                  <c:v>3158.5707405268481</c:v>
                </c:pt>
                <c:pt idx="1114">
                  <c:v>2966.063805065156</c:v>
                </c:pt>
                <c:pt idx="1115">
                  <c:v>2697.920347667869</c:v>
                </c:pt>
                <c:pt idx="1116">
                  <c:v>2775.3311713131316</c:v>
                </c:pt>
                <c:pt idx="1117">
                  <c:v>2759.7448109628958</c:v>
                </c:pt>
                <c:pt idx="1118">
                  <c:v>2849.4881224510464</c:v>
                </c:pt>
                <c:pt idx="1119">
                  <c:v>2911.3012223335954</c:v>
                </c:pt>
                <c:pt idx="1120">
                  <c:v>2982.7123003709949</c:v>
                </c:pt>
                <c:pt idx="1121">
                  <c:v>2887.8669483305234</c:v>
                </c:pt>
                <c:pt idx="1122">
                  <c:v>3031.4186813637912</c:v>
                </c:pt>
                <c:pt idx="1123">
                  <c:v>3034.0591867600538</c:v>
                </c:pt>
                <c:pt idx="1124">
                  <c:v>2950.4587354798546</c:v>
                </c:pt>
                <c:pt idx="1125">
                  <c:v>2879.8894896949155</c:v>
                </c:pt>
                <c:pt idx="1126">
                  <c:v>2937.4484318248674</c:v>
                </c:pt>
                <c:pt idx="1127">
                  <c:v>2855.9682057620184</c:v>
                </c:pt>
                <c:pt idx="1128">
                  <c:v>2858.7520520401181</c:v>
                </c:pt>
                <c:pt idx="1129">
                  <c:v>2984.8064679835575</c:v>
                </c:pt>
                <c:pt idx="1130">
                  <c:v>2897.3548708685712</c:v>
                </c:pt>
                <c:pt idx="1131">
                  <c:v>2840.9550469275655</c:v>
                </c:pt>
                <c:pt idx="1132">
                  <c:v>2842.2476257096887</c:v>
                </c:pt>
                <c:pt idx="1133">
                  <c:v>2728.0263643908652</c:v>
                </c:pt>
                <c:pt idx="1134">
                  <c:v>2684.229004438007</c:v>
                </c:pt>
                <c:pt idx="1135">
                  <c:v>2765.6007079727847</c:v>
                </c:pt>
                <c:pt idx="1136">
                  <c:v>2788.4438822487646</c:v>
                </c:pt>
                <c:pt idx="1137">
                  <c:v>2754.4347490566033</c:v>
                </c:pt>
                <c:pt idx="1138">
                  <c:v>2757.7716659821108</c:v>
                </c:pt>
                <c:pt idx="1139">
                  <c:v>2701.2344203533576</c:v>
                </c:pt>
                <c:pt idx="1140">
                  <c:v>2664.163251342718</c:v>
                </c:pt>
                <c:pt idx="1141">
                  <c:v>2699.1642166666661</c:v>
                </c:pt>
                <c:pt idx="1142">
                  <c:v>2677.4424290430788</c:v>
                </c:pt>
                <c:pt idx="1143">
                  <c:v>2760.1775691918592</c:v>
                </c:pt>
                <c:pt idx="1144">
                  <c:v>2658.5657125977259</c:v>
                </c:pt>
                <c:pt idx="1145">
                  <c:v>2712.6300571251768</c:v>
                </c:pt>
                <c:pt idx="1146">
                  <c:v>2697.441279237737</c:v>
                </c:pt>
                <c:pt idx="1147">
                  <c:v>2792.2575921963276</c:v>
                </c:pt>
                <c:pt idx="1148">
                  <c:v>2897.4472516155656</c:v>
                </c:pt>
                <c:pt idx="1149">
                  <c:v>2885.2364454755143</c:v>
                </c:pt>
                <c:pt idx="1150">
                  <c:v>3300.8361456933276</c:v>
                </c:pt>
                <c:pt idx="1151">
                  <c:v>3223.3030432842902</c:v>
                </c:pt>
                <c:pt idx="1152">
                  <c:v>3182.7896106448916</c:v>
                </c:pt>
                <c:pt idx="1153">
                  <c:v>3245.7137554259866</c:v>
                </c:pt>
                <c:pt idx="1154">
                  <c:v>3223.8218077114429</c:v>
                </c:pt>
                <c:pt idx="1155">
                  <c:v>3061.837613499823</c:v>
                </c:pt>
                <c:pt idx="1156">
                  <c:v>2930.400472353982</c:v>
                </c:pt>
                <c:pt idx="1157">
                  <c:v>2943.7376297421947</c:v>
                </c:pt>
                <c:pt idx="1158">
                  <c:v>2929.3982214040898</c:v>
                </c:pt>
                <c:pt idx="1159">
                  <c:v>2842.2104565463546</c:v>
                </c:pt>
                <c:pt idx="1160">
                  <c:v>2868.1577976210297</c:v>
                </c:pt>
                <c:pt idx="1161">
                  <c:v>2839.5903523371189</c:v>
                </c:pt>
                <c:pt idx="1162">
                  <c:v>2857.7623058443887</c:v>
                </c:pt>
                <c:pt idx="1163">
                  <c:v>2770.5607704566964</c:v>
                </c:pt>
                <c:pt idx="1164">
                  <c:v>2790.6086164774742</c:v>
                </c:pt>
                <c:pt idx="1165">
                  <c:v>2711.6030201344652</c:v>
                </c:pt>
                <c:pt idx="1166">
                  <c:v>2880.278283023998</c:v>
                </c:pt>
                <c:pt idx="1167">
                  <c:v>2804.8940461429584</c:v>
                </c:pt>
                <c:pt idx="1168">
                  <c:v>2886.14325177305</c:v>
                </c:pt>
                <c:pt idx="1169">
                  <c:v>2983.88363934173</c:v>
                </c:pt>
                <c:pt idx="1170">
                  <c:v>2846.8794250355108</c:v>
                </c:pt>
                <c:pt idx="1171">
                  <c:v>2888.0527871036693</c:v>
                </c:pt>
                <c:pt idx="1172">
                  <c:v>2890.0344949709756</c:v>
                </c:pt>
                <c:pt idx="1173">
                  <c:v>2792.495020916735</c:v>
                </c:pt>
                <c:pt idx="1174">
                  <c:v>2774.6661948214714</c:v>
                </c:pt>
                <c:pt idx="1175">
                  <c:v>2383.9561499354613</c:v>
                </c:pt>
                <c:pt idx="1176">
                  <c:v>2464.8857621018738</c:v>
                </c:pt>
                <c:pt idx="1177">
                  <c:v>2495.5478336156539</c:v>
                </c:pt>
                <c:pt idx="1178">
                  <c:v>2444.617180017472</c:v>
                </c:pt>
                <c:pt idx="1179">
                  <c:v>2385.7076699546883</c:v>
                </c:pt>
                <c:pt idx="1180">
                  <c:v>2464.6123105069928</c:v>
                </c:pt>
                <c:pt idx="1181">
                  <c:v>2623.5062678915237</c:v>
                </c:pt>
                <c:pt idx="1182">
                  <c:v>2938.2572853276188</c:v>
                </c:pt>
                <c:pt idx="1183">
                  <c:v>2972.6509353258953</c:v>
                </c:pt>
                <c:pt idx="1184">
                  <c:v>2832.4056069403769</c:v>
                </c:pt>
                <c:pt idx="1185">
                  <c:v>3094.7323472598705</c:v>
                </c:pt>
                <c:pt idx="1186">
                  <c:v>2954.9112538302884</c:v>
                </c:pt>
                <c:pt idx="1187">
                  <c:v>3276.2646677453517</c:v>
                </c:pt>
                <c:pt idx="1188">
                  <c:v>3166.426484629847</c:v>
                </c:pt>
                <c:pt idx="1189">
                  <c:v>3264.5582429280398</c:v>
                </c:pt>
                <c:pt idx="1190">
                  <c:v>3238.5522903945516</c:v>
                </c:pt>
                <c:pt idx="1191">
                  <c:v>3696.4867522582922</c:v>
                </c:pt>
                <c:pt idx="1192">
                  <c:v>3795.0994291832435</c:v>
                </c:pt>
                <c:pt idx="1193">
                  <c:v>3533.8336260660726</c:v>
                </c:pt>
                <c:pt idx="1194">
                  <c:v>3484.6267815054775</c:v>
                </c:pt>
                <c:pt idx="1195">
                  <c:v>3473.7705242015613</c:v>
                </c:pt>
                <c:pt idx="1196">
                  <c:v>3441.2410026465705</c:v>
                </c:pt>
                <c:pt idx="1197">
                  <c:v>3449.2207321660949</c:v>
                </c:pt>
                <c:pt idx="1198">
                  <c:v>3469.9388089133522</c:v>
                </c:pt>
                <c:pt idx="1199">
                  <c:v>3483.0251329945645</c:v>
                </c:pt>
                <c:pt idx="1200">
                  <c:v>3487.8566796923083</c:v>
                </c:pt>
                <c:pt idx="1201">
                  <c:v>3422.0335932400653</c:v>
                </c:pt>
                <c:pt idx="1202">
                  <c:v>3400.9098183302235</c:v>
                </c:pt>
                <c:pt idx="1203">
                  <c:v>3374.3962598065496</c:v>
                </c:pt>
                <c:pt idx="1204">
                  <c:v>3485.9877261461484</c:v>
                </c:pt>
                <c:pt idx="1205">
                  <c:v>3514.354210665259</c:v>
                </c:pt>
                <c:pt idx="1206">
                  <c:v>3544.5647835948484</c:v>
                </c:pt>
                <c:pt idx="1207">
                  <c:v>3623.8790145747066</c:v>
                </c:pt>
                <c:pt idx="1208">
                  <c:v>3697.5616797788875</c:v>
                </c:pt>
                <c:pt idx="1209">
                  <c:v>3806.1650364130433</c:v>
                </c:pt>
                <c:pt idx="1210">
                  <c:v>3699.4052676470592</c:v>
                </c:pt>
                <c:pt idx="1211">
                  <c:v>3622.0646098447428</c:v>
                </c:pt>
                <c:pt idx="1212">
                  <c:v>4086.027836349675</c:v>
                </c:pt>
                <c:pt idx="1213">
                  <c:v>3697.449006385998</c:v>
                </c:pt>
                <c:pt idx="1214">
                  <c:v>3664.6976139253989</c:v>
                </c:pt>
                <c:pt idx="1215">
                  <c:v>3747.4372619437522</c:v>
                </c:pt>
                <c:pt idx="1216">
                  <c:v>3810.8929452106827</c:v>
                </c:pt>
                <c:pt idx="1217">
                  <c:v>3677.6109325438188</c:v>
                </c:pt>
                <c:pt idx="1218">
                  <c:v>3845.3163268263761</c:v>
                </c:pt>
                <c:pt idx="1219">
                  <c:v>3961.4487745658589</c:v>
                </c:pt>
                <c:pt idx="1220">
                  <c:v>4209.5906965423001</c:v>
                </c:pt>
                <c:pt idx="1221">
                  <c:v>4036.8304565916396</c:v>
                </c:pt>
                <c:pt idx="1222">
                  <c:v>4092.3895412668171</c:v>
                </c:pt>
                <c:pt idx="1223">
                  <c:v>4090.2638819225249</c:v>
                </c:pt>
                <c:pt idx="1224">
                  <c:v>4189.6568600215123</c:v>
                </c:pt>
                <c:pt idx="1225">
                  <c:v>4383.7178838355831</c:v>
                </c:pt>
                <c:pt idx="1226">
                  <c:v>4336.2613705690464</c:v>
                </c:pt>
                <c:pt idx="1227">
                  <c:v>4514.3270178371804</c:v>
                </c:pt>
                <c:pt idx="1228">
                  <c:v>4636.9273331067961</c:v>
                </c:pt>
                <c:pt idx="1229">
                  <c:v>4770.7380028758635</c:v>
                </c:pt>
                <c:pt idx="1230">
                  <c:v>4832.0072282159681</c:v>
                </c:pt>
                <c:pt idx="1231">
                  <c:v>4872.5310926935654</c:v>
                </c:pt>
                <c:pt idx="1232">
                  <c:v>4870.7899153343014</c:v>
                </c:pt>
                <c:pt idx="1233">
                  <c:v>4887.0731693045273</c:v>
                </c:pt>
                <c:pt idx="1234">
                  <c:v>4990.8177264040842</c:v>
                </c:pt>
                <c:pt idx="1235">
                  <c:v>5218.1231812203141</c:v>
                </c:pt>
                <c:pt idx="1236">
                  <c:v>5464.6534716699307</c:v>
                </c:pt>
                <c:pt idx="1237">
                  <c:v>5658.6263397945449</c:v>
                </c:pt>
                <c:pt idx="1238">
                  <c:v>5467.671745985579</c:v>
                </c:pt>
                <c:pt idx="1239">
                  <c:v>5583.4865151363847</c:v>
                </c:pt>
                <c:pt idx="1240">
                  <c:v>5528.5653853744816</c:v>
                </c:pt>
                <c:pt idx="1241">
                  <c:v>5523.2543891420919</c:v>
                </c:pt>
                <c:pt idx="1242">
                  <c:v>5949.5083826389728</c:v>
                </c:pt>
                <c:pt idx="1243">
                  <c:v>5699.8012588192059</c:v>
                </c:pt>
                <c:pt idx="1244">
                  <c:v>6035.2362617473582</c:v>
                </c:pt>
                <c:pt idx="1245">
                  <c:v>6118.2635912750029</c:v>
                </c:pt>
                <c:pt idx="1246">
                  <c:v>6083.8792872282938</c:v>
                </c:pt>
                <c:pt idx="1247">
                  <c:v>6420.5930991894866</c:v>
                </c:pt>
                <c:pt idx="1248">
                  <c:v>6453.1592921236661</c:v>
                </c:pt>
                <c:pt idx="1249">
                  <c:v>6938.5984892725928</c:v>
                </c:pt>
                <c:pt idx="1250">
                  <c:v>6796.1954883703984</c:v>
                </c:pt>
                <c:pt idx="1251">
                  <c:v>6583.8907609097532</c:v>
                </c:pt>
                <c:pt idx="1252">
                  <c:v>6784.1979935585805</c:v>
                </c:pt>
                <c:pt idx="1253">
                  <c:v>6792.9204787805184</c:v>
                </c:pt>
                <c:pt idx="1254">
                  <c:v>6621.7146456293076</c:v>
                </c:pt>
                <c:pt idx="1255">
                  <c:v>6932.9836826086957</c:v>
                </c:pt>
                <c:pt idx="1256">
                  <c:v>7034.6884529454555</c:v>
                </c:pt>
                <c:pt idx="1257">
                  <c:v>7046.6947254294691</c:v>
                </c:pt>
                <c:pt idx="1258">
                  <c:v>7125.0947631284916</c:v>
                </c:pt>
                <c:pt idx="1259">
                  <c:v>6897.5423257942784</c:v>
                </c:pt>
                <c:pt idx="1260">
                  <c:v>6935.7638494300272</c:v>
                </c:pt>
                <c:pt idx="1261">
                  <c:v>6891.7171072001938</c:v>
                </c:pt>
                <c:pt idx="1262">
                  <c:v>6152.9093626950526</c:v>
                </c:pt>
                <c:pt idx="1263">
                  <c:v>6115.8128352570329</c:v>
                </c:pt>
                <c:pt idx="1264">
                  <c:v>6014.3593955935912</c:v>
                </c:pt>
                <c:pt idx="1265">
                  <c:v>6215.617341826749</c:v>
                </c:pt>
                <c:pt idx="1266">
                  <c:v>6263.5607046422128</c:v>
                </c:pt>
                <c:pt idx="1267">
                  <c:v>6325.465787194903</c:v>
                </c:pt>
                <c:pt idx="1268">
                  <c:v>6205.9647981556891</c:v>
                </c:pt>
                <c:pt idx="1269">
                  <c:v>6588.539507758931</c:v>
                </c:pt>
                <c:pt idx="1270">
                  <c:v>6617.0681973281989</c:v>
                </c:pt>
                <c:pt idx="1271">
                  <c:v>6610.5496244044007</c:v>
                </c:pt>
                <c:pt idx="1272">
                  <c:v>6516.8688756369802</c:v>
                </c:pt>
                <c:pt idx="1273">
                  <c:v>6770.3241976955733</c:v>
                </c:pt>
                <c:pt idx="1274">
                  <c:v>6624.8500203854073</c:v>
                </c:pt>
                <c:pt idx="1275">
                  <c:v>6926.3080439941759</c:v>
                </c:pt>
                <c:pt idx="1276">
                  <c:v>7832.4487852022276</c:v>
                </c:pt>
                <c:pt idx="1277">
                  <c:v>7707.6421392779794</c:v>
                </c:pt>
                <c:pt idx="1278">
                  <c:v>7470.5929750634295</c:v>
                </c:pt>
                <c:pt idx="1279">
                  <c:v>8001.085860931812</c:v>
                </c:pt>
                <c:pt idx="1280">
                  <c:v>7766.4015137373981</c:v>
                </c:pt>
                <c:pt idx="1281">
                  <c:v>7454.2656377188714</c:v>
                </c:pt>
                <c:pt idx="1282">
                  <c:v>8077.8557049987858</c:v>
                </c:pt>
                <c:pt idx="1283">
                  <c:v>7919.4983493887539</c:v>
                </c:pt>
                <c:pt idx="1284">
                  <c:v>7825.8620589473676</c:v>
                </c:pt>
                <c:pt idx="1285">
                  <c:v>7863.2077887616042</c:v>
                </c:pt>
                <c:pt idx="1286">
                  <c:v>7986.261360622887</c:v>
                </c:pt>
                <c:pt idx="1287">
                  <c:v>7950.9303662601142</c:v>
                </c:pt>
                <c:pt idx="1288">
                  <c:v>7752.1964176562697</c:v>
                </c:pt>
                <c:pt idx="1289">
                  <c:v>7480.3057250178699</c:v>
                </c:pt>
                <c:pt idx="1290">
                  <c:v>7710.392125085993</c:v>
                </c:pt>
                <c:pt idx="1291">
                  <c:v>7902.2590207773683</c:v>
                </c:pt>
                <c:pt idx="1292">
                  <c:v>7930.136893269917</c:v>
                </c:pt>
                <c:pt idx="1293">
                  <c:v>8206.2432726489587</c:v>
                </c:pt>
                <c:pt idx="1294">
                  <c:v>8015.3142143317809</c:v>
                </c:pt>
                <c:pt idx="1295">
                  <c:v>8184.8448957995224</c:v>
                </c:pt>
                <c:pt idx="1296">
                  <c:v>8532.0270761950051</c:v>
                </c:pt>
                <c:pt idx="1297">
                  <c:v>8601.8375271688656</c:v>
                </c:pt>
                <c:pt idx="1298">
                  <c:v>8602.1655782048219</c:v>
                </c:pt>
                <c:pt idx="1299">
                  <c:v>9142.5614012377991</c:v>
                </c:pt>
                <c:pt idx="1300">
                  <c:v>8939.901047112171</c:v>
                </c:pt>
                <c:pt idx="1301">
                  <c:v>8315.6818668407304</c:v>
                </c:pt>
                <c:pt idx="1302">
                  <c:v>7979.2824742634011</c:v>
                </c:pt>
                <c:pt idx="1303">
                  <c:v>7781.4071587279159</c:v>
                </c:pt>
                <c:pt idx="1304">
                  <c:v>8077.4890133270428</c:v>
                </c:pt>
                <c:pt idx="1305">
                  <c:v>8107.2961875529418</c:v>
                </c:pt>
                <c:pt idx="1306">
                  <c:v>8143.6372067784696</c:v>
                </c:pt>
                <c:pt idx="1307">
                  <c:v>8269.0963497183093</c:v>
                </c:pt>
                <c:pt idx="1308">
                  <c:v>8438.2392973526294</c:v>
                </c:pt>
                <c:pt idx="1309">
                  <c:v>8470.8379583274254</c:v>
                </c:pt>
                <c:pt idx="1310">
                  <c:v>8587.386693201468</c:v>
                </c:pt>
                <c:pt idx="1311">
                  <c:v>8842.3117141056136</c:v>
                </c:pt>
                <c:pt idx="1312">
                  <c:v>8911.3290365627236</c:v>
                </c:pt>
                <c:pt idx="1313">
                  <c:v>9004.1998422459874</c:v>
                </c:pt>
                <c:pt idx="1314">
                  <c:v>8894.6238510364528</c:v>
                </c:pt>
                <c:pt idx="1315">
                  <c:v>9095.9690802433779</c:v>
                </c:pt>
                <c:pt idx="1316">
                  <c:v>9002.1066861350573</c:v>
                </c:pt>
                <c:pt idx="1317">
                  <c:v>9348.9853040200996</c:v>
                </c:pt>
                <c:pt idx="1318">
                  <c:v>9252.7179763655968</c:v>
                </c:pt>
                <c:pt idx="1319">
                  <c:v>9285.0149818116188</c:v>
                </c:pt>
                <c:pt idx="1320">
                  <c:v>8880.1441636527798</c:v>
                </c:pt>
                <c:pt idx="1321">
                  <c:v>9447.9850844359025</c:v>
                </c:pt>
                <c:pt idx="1322">
                  <c:v>9280.3624930018032</c:v>
                </c:pt>
                <c:pt idx="1323">
                  <c:v>9260.2651822987191</c:v>
                </c:pt>
                <c:pt idx="1324">
                  <c:v>9596.0397551694368</c:v>
                </c:pt>
                <c:pt idx="1325">
                  <c:v>9593.6031902275772</c:v>
                </c:pt>
                <c:pt idx="1326">
                  <c:v>9544.4305572946741</c:v>
                </c:pt>
                <c:pt idx="1327">
                  <c:v>9623.6112723323458</c:v>
                </c:pt>
                <c:pt idx="1328">
                  <c:v>9588.4131645355774</c:v>
                </c:pt>
                <c:pt idx="1329">
                  <c:v>10342.043070149182</c:v>
                </c:pt>
                <c:pt idx="1330">
                  <c:v>9951.0801167970531</c:v>
                </c:pt>
                <c:pt idx="1331">
                  <c:v>10532.372485356538</c:v>
                </c:pt>
                <c:pt idx="1332">
                  <c:v>10374.702320513565</c:v>
                </c:pt>
                <c:pt idx="1333">
                  <c:v>10332.624779088485</c:v>
                </c:pt>
                <c:pt idx="1334">
                  <c:v>10320.61542978838</c:v>
                </c:pt>
                <c:pt idx="1335">
                  <c:v>10170.124194112988</c:v>
                </c:pt>
                <c:pt idx="1336">
                  <c:v>8770.2482975794082</c:v>
                </c:pt>
                <c:pt idx="1337">
                  <c:v>8611.1086009266583</c:v>
                </c:pt>
                <c:pt idx="1338">
                  <c:v>8531.8693577114154</c:v>
                </c:pt>
                <c:pt idx="1339">
                  <c:v>8879.1296899693916</c:v>
                </c:pt>
                <c:pt idx="1340">
                  <c:v>9606.5083897411005</c:v>
                </c:pt>
                <c:pt idx="1341">
                  <c:v>9467.1411987699739</c:v>
                </c:pt>
                <c:pt idx="1342">
                  <c:v>9772.3772449716471</c:v>
                </c:pt>
                <c:pt idx="1343">
                  <c:v>9800.1312013186907</c:v>
                </c:pt>
                <c:pt idx="1344">
                  <c:v>9775.7434061031836</c:v>
                </c:pt>
                <c:pt idx="1345">
                  <c:v>9983.5996377284991</c:v>
                </c:pt>
                <c:pt idx="1346">
                  <c:v>10129.54465766515</c:v>
                </c:pt>
                <c:pt idx="1347">
                  <c:v>10144.879040188227</c:v>
                </c:pt>
                <c:pt idx="1348">
                  <c:v>10225.973784816673</c:v>
                </c:pt>
                <c:pt idx="1349">
                  <c:v>10906.267356655439</c:v>
                </c:pt>
                <c:pt idx="1350">
                  <c:v>10559.002278869555</c:v>
                </c:pt>
                <c:pt idx="1351">
                  <c:v>10782.637390798947</c:v>
                </c:pt>
                <c:pt idx="1352">
                  <c:v>10593.882436296282</c:v>
                </c:pt>
                <c:pt idx="1353">
                  <c:v>10673.485503318034</c:v>
                </c:pt>
                <c:pt idx="1354">
                  <c:v>11002.042655517</c:v>
                </c:pt>
                <c:pt idx="1355">
                  <c:v>11031.734369094367</c:v>
                </c:pt>
                <c:pt idx="1356">
                  <c:v>11429.793995796957</c:v>
                </c:pt>
                <c:pt idx="1357">
                  <c:v>11381.969620071659</c:v>
                </c:pt>
                <c:pt idx="1358">
                  <c:v>11529.611429876933</c:v>
                </c:pt>
                <c:pt idx="1359">
                  <c:v>11738.126762600999</c:v>
                </c:pt>
                <c:pt idx="1360">
                  <c:v>12108.347540735029</c:v>
                </c:pt>
                <c:pt idx="1361">
                  <c:v>11978.350658264608</c:v>
                </c:pt>
                <c:pt idx="1362">
                  <c:v>11985.19950960194</c:v>
                </c:pt>
                <c:pt idx="1363">
                  <c:v>11879.632077536469</c:v>
                </c:pt>
                <c:pt idx="1364">
                  <c:v>11940.640584360288</c:v>
                </c:pt>
                <c:pt idx="1365">
                  <c:v>12240.100795813394</c:v>
                </c:pt>
                <c:pt idx="1366">
                  <c:v>11885.997412307757</c:v>
                </c:pt>
                <c:pt idx="1367">
                  <c:v>11960.185831983063</c:v>
                </c:pt>
                <c:pt idx="1368">
                  <c:v>12060.537928874337</c:v>
                </c:pt>
                <c:pt idx="1369">
                  <c:v>12095.016825552148</c:v>
                </c:pt>
                <c:pt idx="1370">
                  <c:v>12355.322213492474</c:v>
                </c:pt>
                <c:pt idx="1371">
                  <c:v>12257.503658495682</c:v>
                </c:pt>
                <c:pt idx="1372">
                  <c:v>12071.939280591852</c:v>
                </c:pt>
                <c:pt idx="1373">
                  <c:v>12199.728438021897</c:v>
                </c:pt>
                <c:pt idx="1374">
                  <c:v>12492.723131336705</c:v>
                </c:pt>
                <c:pt idx="1375">
                  <c:v>12475.816397232447</c:v>
                </c:pt>
                <c:pt idx="1376">
                  <c:v>12726.141939975943</c:v>
                </c:pt>
                <c:pt idx="1377">
                  <c:v>11767.089203993604</c:v>
                </c:pt>
                <c:pt idx="1378">
                  <c:v>11622.336366124371</c:v>
                </c:pt>
                <c:pt idx="1379">
                  <c:v>11632.776000247692</c:v>
                </c:pt>
                <c:pt idx="1380">
                  <c:v>11345.089970822655</c:v>
                </c:pt>
                <c:pt idx="1381">
                  <c:v>11428.401404266413</c:v>
                </c:pt>
                <c:pt idx="1382">
                  <c:v>11236.27396126167</c:v>
                </c:pt>
                <c:pt idx="1383">
                  <c:v>11131.00655201635</c:v>
                </c:pt>
                <c:pt idx="1384">
                  <c:v>10926.2897507446</c:v>
                </c:pt>
                <c:pt idx="1385">
                  <c:v>11051.701398691233</c:v>
                </c:pt>
                <c:pt idx="1386">
                  <c:v>11393.400499518395</c:v>
                </c:pt>
                <c:pt idx="1387">
                  <c:v>11625.81220167874</c:v>
                </c:pt>
                <c:pt idx="1388">
                  <c:v>11805.8042752533</c:v>
                </c:pt>
                <c:pt idx="1389">
                  <c:v>11868.794830901277</c:v>
                </c:pt>
                <c:pt idx="1390">
                  <c:v>11016.684148235965</c:v>
                </c:pt>
                <c:pt idx="1391">
                  <c:v>11023.85780459476</c:v>
                </c:pt>
                <c:pt idx="1392">
                  <c:v>11093.996179838461</c:v>
                </c:pt>
                <c:pt idx="1393">
                  <c:v>11485.070389456061</c:v>
                </c:pt>
                <c:pt idx="1394">
                  <c:v>12060.882200559219</c:v>
                </c:pt>
                <c:pt idx="1395">
                  <c:v>12211.218415656182</c:v>
                </c:pt>
                <c:pt idx="1396">
                  <c:v>12714.134699799353</c:v>
                </c:pt>
                <c:pt idx="1397">
                  <c:v>12773.331469522926</c:v>
                </c:pt>
                <c:pt idx="1398">
                  <c:v>12646.497217764747</c:v>
                </c:pt>
                <c:pt idx="1399">
                  <c:v>12718.809572072563</c:v>
                </c:pt>
                <c:pt idx="1400">
                  <c:v>12885.897500695359</c:v>
                </c:pt>
                <c:pt idx="1401">
                  <c:v>13302.799509609014</c:v>
                </c:pt>
                <c:pt idx="1402">
                  <c:v>13935.903551900801</c:v>
                </c:pt>
                <c:pt idx="1403">
                  <c:v>13529.851928915205</c:v>
                </c:pt>
                <c:pt idx="1404">
                  <c:v>13234.938460481715</c:v>
                </c:pt>
                <c:pt idx="1405">
                  <c:v>13233.090868281701</c:v>
                </c:pt>
                <c:pt idx="1406">
                  <c:v>13567.663240748298</c:v>
                </c:pt>
                <c:pt idx="1407">
                  <c:v>12910.6058826853</c:v>
                </c:pt>
                <c:pt idx="1408">
                  <c:v>11967.482829338433</c:v>
                </c:pt>
                <c:pt idx="1409">
                  <c:v>12132.903495821831</c:v>
                </c:pt>
                <c:pt idx="1410">
                  <c:v>12045.011046101319</c:v>
                </c:pt>
                <c:pt idx="1411">
                  <c:v>11868.871813909611</c:v>
                </c:pt>
                <c:pt idx="1412">
                  <c:v>12102.90648661552</c:v>
                </c:pt>
                <c:pt idx="1413">
                  <c:v>12426.759766092926</c:v>
                </c:pt>
                <c:pt idx="1414">
                  <c:v>12783.412025367643</c:v>
                </c:pt>
                <c:pt idx="1415">
                  <c:v>12098.946607214228</c:v>
                </c:pt>
                <c:pt idx="1416">
                  <c:v>12154.446083414256</c:v>
                </c:pt>
                <c:pt idx="1417">
                  <c:v>12435.354444420625</c:v>
                </c:pt>
                <c:pt idx="1418">
                  <c:v>12334.066423969116</c:v>
                </c:pt>
                <c:pt idx="1419">
                  <c:v>12736.835196202061</c:v>
                </c:pt>
                <c:pt idx="1420">
                  <c:v>13029.486629664641</c:v>
                </c:pt>
                <c:pt idx="1421">
                  <c:v>12666.801749853279</c:v>
                </c:pt>
                <c:pt idx="1422">
                  <c:v>12925.791572000502</c:v>
                </c:pt>
                <c:pt idx="1423">
                  <c:v>13075.805091199514</c:v>
                </c:pt>
                <c:pt idx="1424">
                  <c:v>13072.505367458733</c:v>
                </c:pt>
                <c:pt idx="1425">
                  <c:v>14370.640309265749</c:v>
                </c:pt>
                <c:pt idx="1426">
                  <c:v>14362.665713251754</c:v>
                </c:pt>
                <c:pt idx="1427">
                  <c:v>14426.329606582216</c:v>
                </c:pt>
                <c:pt idx="1428">
                  <c:v>14436.952207170551</c:v>
                </c:pt>
                <c:pt idx="1429">
                  <c:v>13090.305315372019</c:v>
                </c:pt>
                <c:pt idx="1430">
                  <c:v>13387.084303555408</c:v>
                </c:pt>
                <c:pt idx="1431">
                  <c:v>13922.089847432757</c:v>
                </c:pt>
                <c:pt idx="1432">
                  <c:v>14503.611055893729</c:v>
                </c:pt>
                <c:pt idx="1433">
                  <c:v>13590.386937509678</c:v>
                </c:pt>
                <c:pt idx="1434">
                  <c:v>13068.247047079927</c:v>
                </c:pt>
                <c:pt idx="1435">
                  <c:v>12395.777796204644</c:v>
                </c:pt>
                <c:pt idx="1436">
                  <c:v>12214.453811129728</c:v>
                </c:pt>
                <c:pt idx="1437">
                  <c:v>11621.667773969799</c:v>
                </c:pt>
                <c:pt idx="1438">
                  <c:v>12065.617182852639</c:v>
                </c:pt>
                <c:pt idx="1439">
                  <c:v>11276.746986971952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CA-45EC-A616-C0694AF8A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849407"/>
        <c:axId val="125848159"/>
      </c:lineChart>
      <c:dateAx>
        <c:axId val="125849407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848159"/>
        <c:crosses val="autoZero"/>
        <c:auto val="1"/>
        <c:lblOffset val="100"/>
        <c:baseTimeUnit val="days"/>
      </c:dateAx>
      <c:valAx>
        <c:axId val="125848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8494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Mkt</a:t>
            </a:r>
            <a:r>
              <a:rPr lang="es-CL" baseline="0"/>
              <a:t> Cap</a:t>
            </a:r>
            <a:r>
              <a:rPr lang="es-CL"/>
              <a:t> CSAV (USD th)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NAV!$O$2</c:f>
              <c:strCache>
                <c:ptCount val="1"/>
                <c:pt idx="0">
                  <c:v>NAV CSAV (USD mn)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NAV!$A$3:$A$1398</c:f>
              <c:numCache>
                <c:formatCode>m/d/yyyy</c:formatCode>
                <c:ptCount val="1396"/>
                <c:pt idx="0">
                  <c:v>42368</c:v>
                </c:pt>
                <c:pt idx="1">
                  <c:v>42373</c:v>
                </c:pt>
                <c:pt idx="2">
                  <c:v>42374</c:v>
                </c:pt>
                <c:pt idx="3">
                  <c:v>42375</c:v>
                </c:pt>
                <c:pt idx="4">
                  <c:v>42376</c:v>
                </c:pt>
                <c:pt idx="5">
                  <c:v>42377</c:v>
                </c:pt>
                <c:pt idx="6">
                  <c:v>42380</c:v>
                </c:pt>
                <c:pt idx="7">
                  <c:v>42381</c:v>
                </c:pt>
                <c:pt idx="8">
                  <c:v>42382</c:v>
                </c:pt>
                <c:pt idx="9">
                  <c:v>42383</c:v>
                </c:pt>
                <c:pt idx="10">
                  <c:v>42384</c:v>
                </c:pt>
                <c:pt idx="11">
                  <c:v>42387</c:v>
                </c:pt>
                <c:pt idx="12">
                  <c:v>42388</c:v>
                </c:pt>
                <c:pt idx="13">
                  <c:v>42389</c:v>
                </c:pt>
                <c:pt idx="14">
                  <c:v>42390</c:v>
                </c:pt>
                <c:pt idx="15">
                  <c:v>42391</c:v>
                </c:pt>
                <c:pt idx="16">
                  <c:v>42394</c:v>
                </c:pt>
                <c:pt idx="17">
                  <c:v>42395</c:v>
                </c:pt>
                <c:pt idx="18">
                  <c:v>42396</c:v>
                </c:pt>
                <c:pt idx="19">
                  <c:v>42397</c:v>
                </c:pt>
                <c:pt idx="20">
                  <c:v>42398</c:v>
                </c:pt>
                <c:pt idx="21">
                  <c:v>42401</c:v>
                </c:pt>
                <c:pt idx="22">
                  <c:v>42402</c:v>
                </c:pt>
                <c:pt idx="23">
                  <c:v>42403</c:v>
                </c:pt>
                <c:pt idx="24">
                  <c:v>42404</c:v>
                </c:pt>
                <c:pt idx="25">
                  <c:v>42405</c:v>
                </c:pt>
                <c:pt idx="26">
                  <c:v>42408</c:v>
                </c:pt>
                <c:pt idx="27">
                  <c:v>42409</c:v>
                </c:pt>
                <c:pt idx="28">
                  <c:v>42410</c:v>
                </c:pt>
                <c:pt idx="29">
                  <c:v>42411</c:v>
                </c:pt>
                <c:pt idx="30">
                  <c:v>42412</c:v>
                </c:pt>
                <c:pt idx="31">
                  <c:v>42415</c:v>
                </c:pt>
                <c:pt idx="32">
                  <c:v>42416</c:v>
                </c:pt>
                <c:pt idx="33">
                  <c:v>42417</c:v>
                </c:pt>
                <c:pt idx="34">
                  <c:v>42418</c:v>
                </c:pt>
                <c:pt idx="35">
                  <c:v>42419</c:v>
                </c:pt>
                <c:pt idx="36">
                  <c:v>42422</c:v>
                </c:pt>
                <c:pt idx="37">
                  <c:v>42423</c:v>
                </c:pt>
                <c:pt idx="38">
                  <c:v>42424</c:v>
                </c:pt>
                <c:pt idx="39">
                  <c:v>42425</c:v>
                </c:pt>
                <c:pt idx="40">
                  <c:v>42426</c:v>
                </c:pt>
                <c:pt idx="41">
                  <c:v>42429</c:v>
                </c:pt>
                <c:pt idx="42">
                  <c:v>42430</c:v>
                </c:pt>
                <c:pt idx="43">
                  <c:v>42431</c:v>
                </c:pt>
                <c:pt idx="44">
                  <c:v>42432</c:v>
                </c:pt>
                <c:pt idx="45">
                  <c:v>42433</c:v>
                </c:pt>
                <c:pt idx="46">
                  <c:v>42436</c:v>
                </c:pt>
                <c:pt idx="47">
                  <c:v>42437</c:v>
                </c:pt>
                <c:pt idx="48">
                  <c:v>42438</c:v>
                </c:pt>
                <c:pt idx="49">
                  <c:v>42439</c:v>
                </c:pt>
                <c:pt idx="50">
                  <c:v>42440</c:v>
                </c:pt>
                <c:pt idx="51">
                  <c:v>42443</c:v>
                </c:pt>
                <c:pt idx="52">
                  <c:v>42444</c:v>
                </c:pt>
                <c:pt idx="53">
                  <c:v>42445</c:v>
                </c:pt>
                <c:pt idx="54">
                  <c:v>42446</c:v>
                </c:pt>
                <c:pt idx="55">
                  <c:v>42447</c:v>
                </c:pt>
                <c:pt idx="56">
                  <c:v>42450</c:v>
                </c:pt>
                <c:pt idx="57">
                  <c:v>42451</c:v>
                </c:pt>
                <c:pt idx="58">
                  <c:v>42452</c:v>
                </c:pt>
                <c:pt idx="59">
                  <c:v>42453</c:v>
                </c:pt>
                <c:pt idx="60">
                  <c:v>42457</c:v>
                </c:pt>
                <c:pt idx="61">
                  <c:v>42458</c:v>
                </c:pt>
                <c:pt idx="62">
                  <c:v>42459</c:v>
                </c:pt>
                <c:pt idx="63">
                  <c:v>42460</c:v>
                </c:pt>
                <c:pt idx="64">
                  <c:v>42461</c:v>
                </c:pt>
                <c:pt idx="65">
                  <c:v>42464</c:v>
                </c:pt>
                <c:pt idx="66">
                  <c:v>42465</c:v>
                </c:pt>
                <c:pt idx="67">
                  <c:v>42466</c:v>
                </c:pt>
                <c:pt idx="68">
                  <c:v>42467</c:v>
                </c:pt>
                <c:pt idx="69">
                  <c:v>42468</c:v>
                </c:pt>
                <c:pt idx="70">
                  <c:v>42471</c:v>
                </c:pt>
                <c:pt idx="71">
                  <c:v>42472</c:v>
                </c:pt>
                <c:pt idx="72">
                  <c:v>42473</c:v>
                </c:pt>
                <c:pt idx="73">
                  <c:v>42474</c:v>
                </c:pt>
                <c:pt idx="74">
                  <c:v>42475</c:v>
                </c:pt>
                <c:pt idx="75">
                  <c:v>42478</c:v>
                </c:pt>
                <c:pt idx="76">
                  <c:v>42479</c:v>
                </c:pt>
                <c:pt idx="77">
                  <c:v>42480</c:v>
                </c:pt>
                <c:pt idx="78">
                  <c:v>42481</c:v>
                </c:pt>
                <c:pt idx="79">
                  <c:v>42482</c:v>
                </c:pt>
                <c:pt idx="80">
                  <c:v>42485</c:v>
                </c:pt>
                <c:pt idx="81">
                  <c:v>42486</c:v>
                </c:pt>
                <c:pt idx="82">
                  <c:v>42487</c:v>
                </c:pt>
                <c:pt idx="83">
                  <c:v>42488</c:v>
                </c:pt>
                <c:pt idx="84">
                  <c:v>42489</c:v>
                </c:pt>
                <c:pt idx="85">
                  <c:v>42492</c:v>
                </c:pt>
                <c:pt idx="86">
                  <c:v>42493</c:v>
                </c:pt>
                <c:pt idx="87">
                  <c:v>42494</c:v>
                </c:pt>
                <c:pt idx="88">
                  <c:v>42495</c:v>
                </c:pt>
                <c:pt idx="89">
                  <c:v>42496</c:v>
                </c:pt>
                <c:pt idx="90">
                  <c:v>42499</c:v>
                </c:pt>
                <c:pt idx="91">
                  <c:v>42500</c:v>
                </c:pt>
                <c:pt idx="92">
                  <c:v>42501</c:v>
                </c:pt>
                <c:pt idx="93">
                  <c:v>42502</c:v>
                </c:pt>
                <c:pt idx="94">
                  <c:v>42503</c:v>
                </c:pt>
                <c:pt idx="95">
                  <c:v>42506</c:v>
                </c:pt>
                <c:pt idx="96">
                  <c:v>42507</c:v>
                </c:pt>
                <c:pt idx="97">
                  <c:v>42508</c:v>
                </c:pt>
                <c:pt idx="98">
                  <c:v>42509</c:v>
                </c:pt>
                <c:pt idx="99">
                  <c:v>42510</c:v>
                </c:pt>
                <c:pt idx="100">
                  <c:v>42513</c:v>
                </c:pt>
                <c:pt idx="101">
                  <c:v>42514</c:v>
                </c:pt>
                <c:pt idx="102">
                  <c:v>42515</c:v>
                </c:pt>
                <c:pt idx="103">
                  <c:v>42516</c:v>
                </c:pt>
                <c:pt idx="104">
                  <c:v>42517</c:v>
                </c:pt>
                <c:pt idx="105">
                  <c:v>42520</c:v>
                </c:pt>
                <c:pt idx="106">
                  <c:v>42521</c:v>
                </c:pt>
                <c:pt idx="107">
                  <c:v>42522</c:v>
                </c:pt>
                <c:pt idx="108">
                  <c:v>42523</c:v>
                </c:pt>
                <c:pt idx="109">
                  <c:v>42524</c:v>
                </c:pt>
                <c:pt idx="110">
                  <c:v>42527</c:v>
                </c:pt>
                <c:pt idx="111">
                  <c:v>42528</c:v>
                </c:pt>
                <c:pt idx="112">
                  <c:v>42529</c:v>
                </c:pt>
                <c:pt idx="113">
                  <c:v>42530</c:v>
                </c:pt>
                <c:pt idx="114">
                  <c:v>42531</c:v>
                </c:pt>
                <c:pt idx="115">
                  <c:v>42534</c:v>
                </c:pt>
                <c:pt idx="116">
                  <c:v>42535</c:v>
                </c:pt>
                <c:pt idx="117">
                  <c:v>42536</c:v>
                </c:pt>
                <c:pt idx="118">
                  <c:v>42537</c:v>
                </c:pt>
                <c:pt idx="119">
                  <c:v>42538</c:v>
                </c:pt>
                <c:pt idx="120">
                  <c:v>42541</c:v>
                </c:pt>
                <c:pt idx="121">
                  <c:v>42542</c:v>
                </c:pt>
                <c:pt idx="122">
                  <c:v>42543</c:v>
                </c:pt>
                <c:pt idx="123">
                  <c:v>42544</c:v>
                </c:pt>
                <c:pt idx="124">
                  <c:v>42545</c:v>
                </c:pt>
                <c:pt idx="125">
                  <c:v>42549</c:v>
                </c:pt>
                <c:pt idx="126">
                  <c:v>42550</c:v>
                </c:pt>
                <c:pt idx="127">
                  <c:v>42551</c:v>
                </c:pt>
                <c:pt idx="128">
                  <c:v>42552</c:v>
                </c:pt>
                <c:pt idx="129">
                  <c:v>42555</c:v>
                </c:pt>
                <c:pt idx="130">
                  <c:v>42556</c:v>
                </c:pt>
                <c:pt idx="131">
                  <c:v>42557</c:v>
                </c:pt>
                <c:pt idx="132">
                  <c:v>42558</c:v>
                </c:pt>
                <c:pt idx="133">
                  <c:v>42559</c:v>
                </c:pt>
                <c:pt idx="134">
                  <c:v>42562</c:v>
                </c:pt>
                <c:pt idx="135">
                  <c:v>42563</c:v>
                </c:pt>
                <c:pt idx="136">
                  <c:v>42564</c:v>
                </c:pt>
                <c:pt idx="137">
                  <c:v>42565</c:v>
                </c:pt>
                <c:pt idx="138">
                  <c:v>42566</c:v>
                </c:pt>
                <c:pt idx="139">
                  <c:v>42569</c:v>
                </c:pt>
                <c:pt idx="140">
                  <c:v>42570</c:v>
                </c:pt>
                <c:pt idx="141">
                  <c:v>42571</c:v>
                </c:pt>
                <c:pt idx="142">
                  <c:v>42572</c:v>
                </c:pt>
                <c:pt idx="143">
                  <c:v>42573</c:v>
                </c:pt>
                <c:pt idx="144">
                  <c:v>42576</c:v>
                </c:pt>
                <c:pt idx="145">
                  <c:v>42577</c:v>
                </c:pt>
                <c:pt idx="146">
                  <c:v>42578</c:v>
                </c:pt>
                <c:pt idx="147">
                  <c:v>42579</c:v>
                </c:pt>
                <c:pt idx="148">
                  <c:v>42580</c:v>
                </c:pt>
                <c:pt idx="149">
                  <c:v>42583</c:v>
                </c:pt>
                <c:pt idx="150">
                  <c:v>42584</c:v>
                </c:pt>
                <c:pt idx="151">
                  <c:v>42585</c:v>
                </c:pt>
                <c:pt idx="152">
                  <c:v>42586</c:v>
                </c:pt>
                <c:pt idx="153">
                  <c:v>42587</c:v>
                </c:pt>
                <c:pt idx="154">
                  <c:v>42590</c:v>
                </c:pt>
                <c:pt idx="155">
                  <c:v>42591</c:v>
                </c:pt>
                <c:pt idx="156">
                  <c:v>42592</c:v>
                </c:pt>
                <c:pt idx="157">
                  <c:v>42593</c:v>
                </c:pt>
                <c:pt idx="158">
                  <c:v>42594</c:v>
                </c:pt>
                <c:pt idx="159">
                  <c:v>42598</c:v>
                </c:pt>
                <c:pt idx="160">
                  <c:v>42599</c:v>
                </c:pt>
                <c:pt idx="161">
                  <c:v>42600</c:v>
                </c:pt>
                <c:pt idx="162">
                  <c:v>42601</c:v>
                </c:pt>
                <c:pt idx="163">
                  <c:v>42604</c:v>
                </c:pt>
                <c:pt idx="164">
                  <c:v>42605</c:v>
                </c:pt>
                <c:pt idx="165">
                  <c:v>42606</c:v>
                </c:pt>
                <c:pt idx="166">
                  <c:v>42607</c:v>
                </c:pt>
                <c:pt idx="167">
                  <c:v>42608</c:v>
                </c:pt>
                <c:pt idx="168">
                  <c:v>42611</c:v>
                </c:pt>
                <c:pt idx="169">
                  <c:v>42612</c:v>
                </c:pt>
                <c:pt idx="170">
                  <c:v>42613</c:v>
                </c:pt>
                <c:pt idx="171">
                  <c:v>42614</c:v>
                </c:pt>
                <c:pt idx="172">
                  <c:v>42615</c:v>
                </c:pt>
                <c:pt idx="173">
                  <c:v>42618</c:v>
                </c:pt>
                <c:pt idx="174">
                  <c:v>42619</c:v>
                </c:pt>
                <c:pt idx="175">
                  <c:v>42620</c:v>
                </c:pt>
                <c:pt idx="176">
                  <c:v>42621</c:v>
                </c:pt>
                <c:pt idx="177">
                  <c:v>42622</c:v>
                </c:pt>
                <c:pt idx="178">
                  <c:v>42625</c:v>
                </c:pt>
                <c:pt idx="179">
                  <c:v>42626</c:v>
                </c:pt>
                <c:pt idx="180">
                  <c:v>42627</c:v>
                </c:pt>
                <c:pt idx="181">
                  <c:v>42628</c:v>
                </c:pt>
                <c:pt idx="182">
                  <c:v>42629</c:v>
                </c:pt>
                <c:pt idx="183">
                  <c:v>42633</c:v>
                </c:pt>
                <c:pt idx="184">
                  <c:v>42634</c:v>
                </c:pt>
                <c:pt idx="185">
                  <c:v>42635</c:v>
                </c:pt>
                <c:pt idx="186">
                  <c:v>42636</c:v>
                </c:pt>
                <c:pt idx="187">
                  <c:v>42639</c:v>
                </c:pt>
                <c:pt idx="188">
                  <c:v>42640</c:v>
                </c:pt>
                <c:pt idx="189">
                  <c:v>42641</c:v>
                </c:pt>
                <c:pt idx="190">
                  <c:v>42642</c:v>
                </c:pt>
                <c:pt idx="191">
                  <c:v>42643</c:v>
                </c:pt>
                <c:pt idx="192">
                  <c:v>42646</c:v>
                </c:pt>
                <c:pt idx="193">
                  <c:v>42647</c:v>
                </c:pt>
                <c:pt idx="194">
                  <c:v>42648</c:v>
                </c:pt>
                <c:pt idx="195">
                  <c:v>42649</c:v>
                </c:pt>
                <c:pt idx="196">
                  <c:v>42650</c:v>
                </c:pt>
                <c:pt idx="197">
                  <c:v>42654</c:v>
                </c:pt>
                <c:pt idx="198">
                  <c:v>42655</c:v>
                </c:pt>
                <c:pt idx="199">
                  <c:v>42656</c:v>
                </c:pt>
                <c:pt idx="200">
                  <c:v>42657</c:v>
                </c:pt>
                <c:pt idx="201">
                  <c:v>42660</c:v>
                </c:pt>
                <c:pt idx="202">
                  <c:v>42661</c:v>
                </c:pt>
                <c:pt idx="203">
                  <c:v>42662</c:v>
                </c:pt>
                <c:pt idx="204">
                  <c:v>42663</c:v>
                </c:pt>
                <c:pt idx="205">
                  <c:v>42664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42676</c:v>
                </c:pt>
                <c:pt idx="212">
                  <c:v>42677</c:v>
                </c:pt>
                <c:pt idx="213">
                  <c:v>42678</c:v>
                </c:pt>
                <c:pt idx="214">
                  <c:v>42681</c:v>
                </c:pt>
                <c:pt idx="215">
                  <c:v>42682</c:v>
                </c:pt>
                <c:pt idx="216">
                  <c:v>42683</c:v>
                </c:pt>
                <c:pt idx="217">
                  <c:v>42684</c:v>
                </c:pt>
                <c:pt idx="218">
                  <c:v>42685</c:v>
                </c:pt>
                <c:pt idx="219">
                  <c:v>42688</c:v>
                </c:pt>
                <c:pt idx="220">
                  <c:v>42689</c:v>
                </c:pt>
                <c:pt idx="221">
                  <c:v>42690</c:v>
                </c:pt>
                <c:pt idx="222">
                  <c:v>42691</c:v>
                </c:pt>
                <c:pt idx="223">
                  <c:v>42692</c:v>
                </c:pt>
                <c:pt idx="224">
                  <c:v>42695</c:v>
                </c:pt>
                <c:pt idx="225">
                  <c:v>42696</c:v>
                </c:pt>
                <c:pt idx="226">
                  <c:v>42697</c:v>
                </c:pt>
                <c:pt idx="227">
                  <c:v>42698</c:v>
                </c:pt>
                <c:pt idx="228">
                  <c:v>42699</c:v>
                </c:pt>
                <c:pt idx="229">
                  <c:v>42702</c:v>
                </c:pt>
                <c:pt idx="230">
                  <c:v>42703</c:v>
                </c:pt>
                <c:pt idx="231">
                  <c:v>42704</c:v>
                </c:pt>
                <c:pt idx="232">
                  <c:v>42705</c:v>
                </c:pt>
                <c:pt idx="233">
                  <c:v>42706</c:v>
                </c:pt>
                <c:pt idx="234">
                  <c:v>42709</c:v>
                </c:pt>
                <c:pt idx="235">
                  <c:v>42710</c:v>
                </c:pt>
                <c:pt idx="236">
                  <c:v>42711</c:v>
                </c:pt>
                <c:pt idx="237">
                  <c:v>42713</c:v>
                </c:pt>
                <c:pt idx="238">
                  <c:v>42716</c:v>
                </c:pt>
                <c:pt idx="239">
                  <c:v>42717</c:v>
                </c:pt>
                <c:pt idx="240">
                  <c:v>42718</c:v>
                </c:pt>
                <c:pt idx="241">
                  <c:v>42719</c:v>
                </c:pt>
                <c:pt idx="242">
                  <c:v>42720</c:v>
                </c:pt>
                <c:pt idx="243">
                  <c:v>42723</c:v>
                </c:pt>
                <c:pt idx="244">
                  <c:v>42724</c:v>
                </c:pt>
                <c:pt idx="245">
                  <c:v>42725</c:v>
                </c:pt>
                <c:pt idx="246">
                  <c:v>42726</c:v>
                </c:pt>
                <c:pt idx="247">
                  <c:v>42727</c:v>
                </c:pt>
                <c:pt idx="248">
                  <c:v>42730</c:v>
                </c:pt>
                <c:pt idx="249">
                  <c:v>42731</c:v>
                </c:pt>
                <c:pt idx="250">
                  <c:v>42732</c:v>
                </c:pt>
                <c:pt idx="251">
                  <c:v>42733</c:v>
                </c:pt>
                <c:pt idx="252">
                  <c:v>42734</c:v>
                </c:pt>
                <c:pt idx="253">
                  <c:v>42738</c:v>
                </c:pt>
                <c:pt idx="254">
                  <c:v>42739</c:v>
                </c:pt>
                <c:pt idx="255">
                  <c:v>42740</c:v>
                </c:pt>
                <c:pt idx="256">
                  <c:v>42741</c:v>
                </c:pt>
                <c:pt idx="257">
                  <c:v>42744</c:v>
                </c:pt>
                <c:pt idx="258">
                  <c:v>42745</c:v>
                </c:pt>
                <c:pt idx="259">
                  <c:v>42746</c:v>
                </c:pt>
                <c:pt idx="260">
                  <c:v>42747</c:v>
                </c:pt>
                <c:pt idx="261">
                  <c:v>42748</c:v>
                </c:pt>
                <c:pt idx="262">
                  <c:v>42751</c:v>
                </c:pt>
                <c:pt idx="263">
                  <c:v>42752</c:v>
                </c:pt>
                <c:pt idx="264">
                  <c:v>42753</c:v>
                </c:pt>
                <c:pt idx="265">
                  <c:v>42754</c:v>
                </c:pt>
                <c:pt idx="266">
                  <c:v>42755</c:v>
                </c:pt>
                <c:pt idx="267">
                  <c:v>42758</c:v>
                </c:pt>
                <c:pt idx="268">
                  <c:v>42759</c:v>
                </c:pt>
                <c:pt idx="269">
                  <c:v>42760</c:v>
                </c:pt>
                <c:pt idx="270">
                  <c:v>42761</c:v>
                </c:pt>
                <c:pt idx="271">
                  <c:v>42762</c:v>
                </c:pt>
                <c:pt idx="272">
                  <c:v>42765</c:v>
                </c:pt>
                <c:pt idx="273">
                  <c:v>42766</c:v>
                </c:pt>
                <c:pt idx="274">
                  <c:v>42767</c:v>
                </c:pt>
                <c:pt idx="275">
                  <c:v>42768</c:v>
                </c:pt>
                <c:pt idx="276">
                  <c:v>42769</c:v>
                </c:pt>
                <c:pt idx="277">
                  <c:v>42772</c:v>
                </c:pt>
                <c:pt idx="278">
                  <c:v>42773</c:v>
                </c:pt>
                <c:pt idx="279">
                  <c:v>42774</c:v>
                </c:pt>
                <c:pt idx="280">
                  <c:v>42775</c:v>
                </c:pt>
                <c:pt idx="281">
                  <c:v>42776</c:v>
                </c:pt>
                <c:pt idx="282">
                  <c:v>42779</c:v>
                </c:pt>
                <c:pt idx="283">
                  <c:v>42780</c:v>
                </c:pt>
                <c:pt idx="284">
                  <c:v>42781</c:v>
                </c:pt>
                <c:pt idx="285">
                  <c:v>42782</c:v>
                </c:pt>
                <c:pt idx="286">
                  <c:v>42783</c:v>
                </c:pt>
                <c:pt idx="287">
                  <c:v>42786</c:v>
                </c:pt>
                <c:pt idx="288">
                  <c:v>42787</c:v>
                </c:pt>
                <c:pt idx="289">
                  <c:v>42788</c:v>
                </c:pt>
                <c:pt idx="290">
                  <c:v>42789</c:v>
                </c:pt>
                <c:pt idx="291">
                  <c:v>42790</c:v>
                </c:pt>
                <c:pt idx="292">
                  <c:v>42793</c:v>
                </c:pt>
                <c:pt idx="293">
                  <c:v>42794</c:v>
                </c:pt>
                <c:pt idx="294">
                  <c:v>42795</c:v>
                </c:pt>
                <c:pt idx="295">
                  <c:v>42796</c:v>
                </c:pt>
                <c:pt idx="296">
                  <c:v>42797</c:v>
                </c:pt>
                <c:pt idx="297">
                  <c:v>42800</c:v>
                </c:pt>
                <c:pt idx="298">
                  <c:v>42801</c:v>
                </c:pt>
                <c:pt idx="299">
                  <c:v>42802</c:v>
                </c:pt>
                <c:pt idx="300">
                  <c:v>42803</c:v>
                </c:pt>
                <c:pt idx="301">
                  <c:v>42804</c:v>
                </c:pt>
                <c:pt idx="302">
                  <c:v>42807</c:v>
                </c:pt>
                <c:pt idx="303">
                  <c:v>42808</c:v>
                </c:pt>
                <c:pt idx="304">
                  <c:v>42809</c:v>
                </c:pt>
                <c:pt idx="305">
                  <c:v>42810</c:v>
                </c:pt>
                <c:pt idx="306">
                  <c:v>42811</c:v>
                </c:pt>
                <c:pt idx="307">
                  <c:v>42814</c:v>
                </c:pt>
                <c:pt idx="308">
                  <c:v>42815</c:v>
                </c:pt>
                <c:pt idx="309">
                  <c:v>42816</c:v>
                </c:pt>
                <c:pt idx="310">
                  <c:v>42817</c:v>
                </c:pt>
                <c:pt idx="311">
                  <c:v>42818</c:v>
                </c:pt>
                <c:pt idx="312">
                  <c:v>42821</c:v>
                </c:pt>
                <c:pt idx="313">
                  <c:v>42822</c:v>
                </c:pt>
                <c:pt idx="314">
                  <c:v>42823</c:v>
                </c:pt>
                <c:pt idx="315">
                  <c:v>42824</c:v>
                </c:pt>
                <c:pt idx="316">
                  <c:v>42825</c:v>
                </c:pt>
                <c:pt idx="317">
                  <c:v>42828</c:v>
                </c:pt>
                <c:pt idx="318">
                  <c:v>42829</c:v>
                </c:pt>
                <c:pt idx="319">
                  <c:v>42830</c:v>
                </c:pt>
                <c:pt idx="320">
                  <c:v>42831</c:v>
                </c:pt>
                <c:pt idx="321">
                  <c:v>42832</c:v>
                </c:pt>
                <c:pt idx="322">
                  <c:v>42835</c:v>
                </c:pt>
                <c:pt idx="323">
                  <c:v>42836</c:v>
                </c:pt>
                <c:pt idx="324">
                  <c:v>42837</c:v>
                </c:pt>
                <c:pt idx="325">
                  <c:v>42838</c:v>
                </c:pt>
                <c:pt idx="326">
                  <c:v>42842</c:v>
                </c:pt>
                <c:pt idx="327">
                  <c:v>42843</c:v>
                </c:pt>
                <c:pt idx="328">
                  <c:v>42845</c:v>
                </c:pt>
                <c:pt idx="329">
                  <c:v>42846</c:v>
                </c:pt>
                <c:pt idx="330">
                  <c:v>42849</c:v>
                </c:pt>
                <c:pt idx="331">
                  <c:v>42850</c:v>
                </c:pt>
                <c:pt idx="332">
                  <c:v>42851</c:v>
                </c:pt>
                <c:pt idx="333">
                  <c:v>42852</c:v>
                </c:pt>
                <c:pt idx="334">
                  <c:v>42853</c:v>
                </c:pt>
                <c:pt idx="335">
                  <c:v>42857</c:v>
                </c:pt>
                <c:pt idx="336">
                  <c:v>42858</c:v>
                </c:pt>
                <c:pt idx="337">
                  <c:v>42859</c:v>
                </c:pt>
                <c:pt idx="338">
                  <c:v>42860</c:v>
                </c:pt>
                <c:pt idx="339">
                  <c:v>42863</c:v>
                </c:pt>
                <c:pt idx="340">
                  <c:v>42864</c:v>
                </c:pt>
                <c:pt idx="341">
                  <c:v>42865</c:v>
                </c:pt>
                <c:pt idx="342">
                  <c:v>42866</c:v>
                </c:pt>
                <c:pt idx="343">
                  <c:v>42867</c:v>
                </c:pt>
                <c:pt idx="344">
                  <c:v>42870</c:v>
                </c:pt>
                <c:pt idx="345">
                  <c:v>42871</c:v>
                </c:pt>
                <c:pt idx="346">
                  <c:v>42872</c:v>
                </c:pt>
                <c:pt idx="347">
                  <c:v>42873</c:v>
                </c:pt>
                <c:pt idx="348">
                  <c:v>42874</c:v>
                </c:pt>
                <c:pt idx="349">
                  <c:v>42877</c:v>
                </c:pt>
                <c:pt idx="350">
                  <c:v>42878</c:v>
                </c:pt>
                <c:pt idx="351">
                  <c:v>42879</c:v>
                </c:pt>
                <c:pt idx="352">
                  <c:v>42880</c:v>
                </c:pt>
                <c:pt idx="353">
                  <c:v>42881</c:v>
                </c:pt>
                <c:pt idx="354">
                  <c:v>42884</c:v>
                </c:pt>
                <c:pt idx="355">
                  <c:v>42885</c:v>
                </c:pt>
                <c:pt idx="356">
                  <c:v>42886</c:v>
                </c:pt>
                <c:pt idx="357">
                  <c:v>42887</c:v>
                </c:pt>
                <c:pt idx="358">
                  <c:v>42888</c:v>
                </c:pt>
                <c:pt idx="359">
                  <c:v>42891</c:v>
                </c:pt>
                <c:pt idx="360">
                  <c:v>42892</c:v>
                </c:pt>
                <c:pt idx="361">
                  <c:v>42893</c:v>
                </c:pt>
                <c:pt idx="362">
                  <c:v>42894</c:v>
                </c:pt>
                <c:pt idx="363">
                  <c:v>42895</c:v>
                </c:pt>
                <c:pt idx="364">
                  <c:v>42898</c:v>
                </c:pt>
                <c:pt idx="365">
                  <c:v>42899</c:v>
                </c:pt>
                <c:pt idx="366">
                  <c:v>42900</c:v>
                </c:pt>
                <c:pt idx="367">
                  <c:v>42901</c:v>
                </c:pt>
                <c:pt idx="368">
                  <c:v>42902</c:v>
                </c:pt>
                <c:pt idx="369">
                  <c:v>42905</c:v>
                </c:pt>
                <c:pt idx="370">
                  <c:v>42906</c:v>
                </c:pt>
                <c:pt idx="371">
                  <c:v>42907</c:v>
                </c:pt>
                <c:pt idx="372">
                  <c:v>42908</c:v>
                </c:pt>
                <c:pt idx="373">
                  <c:v>42909</c:v>
                </c:pt>
                <c:pt idx="374">
                  <c:v>42913</c:v>
                </c:pt>
                <c:pt idx="375">
                  <c:v>42914</c:v>
                </c:pt>
                <c:pt idx="376">
                  <c:v>42915</c:v>
                </c:pt>
                <c:pt idx="377">
                  <c:v>42916</c:v>
                </c:pt>
                <c:pt idx="378">
                  <c:v>42919</c:v>
                </c:pt>
                <c:pt idx="379">
                  <c:v>42920</c:v>
                </c:pt>
                <c:pt idx="380">
                  <c:v>42921</c:v>
                </c:pt>
                <c:pt idx="381">
                  <c:v>42922</c:v>
                </c:pt>
                <c:pt idx="382">
                  <c:v>42923</c:v>
                </c:pt>
                <c:pt idx="383">
                  <c:v>42926</c:v>
                </c:pt>
                <c:pt idx="384">
                  <c:v>42927</c:v>
                </c:pt>
                <c:pt idx="385">
                  <c:v>42928</c:v>
                </c:pt>
                <c:pt idx="386">
                  <c:v>42929</c:v>
                </c:pt>
                <c:pt idx="387">
                  <c:v>42930</c:v>
                </c:pt>
                <c:pt idx="388">
                  <c:v>42933</c:v>
                </c:pt>
                <c:pt idx="389">
                  <c:v>42934</c:v>
                </c:pt>
                <c:pt idx="390">
                  <c:v>42935</c:v>
                </c:pt>
                <c:pt idx="391">
                  <c:v>42936</c:v>
                </c:pt>
                <c:pt idx="392">
                  <c:v>42937</c:v>
                </c:pt>
                <c:pt idx="393">
                  <c:v>42940</c:v>
                </c:pt>
                <c:pt idx="394">
                  <c:v>42941</c:v>
                </c:pt>
                <c:pt idx="395">
                  <c:v>42942</c:v>
                </c:pt>
                <c:pt idx="396">
                  <c:v>42943</c:v>
                </c:pt>
                <c:pt idx="397">
                  <c:v>42944</c:v>
                </c:pt>
                <c:pt idx="398">
                  <c:v>42947</c:v>
                </c:pt>
                <c:pt idx="399">
                  <c:v>42948</c:v>
                </c:pt>
                <c:pt idx="400">
                  <c:v>42949</c:v>
                </c:pt>
                <c:pt idx="401">
                  <c:v>42950</c:v>
                </c:pt>
                <c:pt idx="402">
                  <c:v>42951</c:v>
                </c:pt>
                <c:pt idx="403">
                  <c:v>42954</c:v>
                </c:pt>
                <c:pt idx="404">
                  <c:v>42955</c:v>
                </c:pt>
                <c:pt idx="405">
                  <c:v>42956</c:v>
                </c:pt>
                <c:pt idx="406">
                  <c:v>42957</c:v>
                </c:pt>
                <c:pt idx="407">
                  <c:v>42958</c:v>
                </c:pt>
                <c:pt idx="408">
                  <c:v>42961</c:v>
                </c:pt>
                <c:pt idx="409">
                  <c:v>42963</c:v>
                </c:pt>
                <c:pt idx="410">
                  <c:v>42964</c:v>
                </c:pt>
                <c:pt idx="411">
                  <c:v>42965</c:v>
                </c:pt>
                <c:pt idx="412">
                  <c:v>42968</c:v>
                </c:pt>
                <c:pt idx="413">
                  <c:v>42969</c:v>
                </c:pt>
                <c:pt idx="414">
                  <c:v>42970</c:v>
                </c:pt>
                <c:pt idx="415">
                  <c:v>42971</c:v>
                </c:pt>
                <c:pt idx="416">
                  <c:v>42972</c:v>
                </c:pt>
                <c:pt idx="417">
                  <c:v>42975</c:v>
                </c:pt>
                <c:pt idx="418">
                  <c:v>42976</c:v>
                </c:pt>
                <c:pt idx="419">
                  <c:v>42977</c:v>
                </c:pt>
                <c:pt idx="420">
                  <c:v>42978</c:v>
                </c:pt>
                <c:pt idx="421">
                  <c:v>42979</c:v>
                </c:pt>
                <c:pt idx="422">
                  <c:v>42982</c:v>
                </c:pt>
                <c:pt idx="423">
                  <c:v>42983</c:v>
                </c:pt>
                <c:pt idx="424">
                  <c:v>42984</c:v>
                </c:pt>
                <c:pt idx="425">
                  <c:v>42985</c:v>
                </c:pt>
                <c:pt idx="426">
                  <c:v>42986</c:v>
                </c:pt>
                <c:pt idx="427">
                  <c:v>42989</c:v>
                </c:pt>
                <c:pt idx="428">
                  <c:v>42990</c:v>
                </c:pt>
                <c:pt idx="429">
                  <c:v>42991</c:v>
                </c:pt>
                <c:pt idx="430">
                  <c:v>42992</c:v>
                </c:pt>
                <c:pt idx="431">
                  <c:v>42993</c:v>
                </c:pt>
                <c:pt idx="432">
                  <c:v>42998</c:v>
                </c:pt>
                <c:pt idx="433">
                  <c:v>42999</c:v>
                </c:pt>
                <c:pt idx="434">
                  <c:v>43000</c:v>
                </c:pt>
                <c:pt idx="435">
                  <c:v>43003</c:v>
                </c:pt>
                <c:pt idx="436">
                  <c:v>43004</c:v>
                </c:pt>
                <c:pt idx="437">
                  <c:v>43005</c:v>
                </c:pt>
                <c:pt idx="438">
                  <c:v>43006</c:v>
                </c:pt>
                <c:pt idx="439">
                  <c:v>43007</c:v>
                </c:pt>
                <c:pt idx="440">
                  <c:v>43010</c:v>
                </c:pt>
                <c:pt idx="441">
                  <c:v>43011</c:v>
                </c:pt>
                <c:pt idx="442">
                  <c:v>43012</c:v>
                </c:pt>
                <c:pt idx="443">
                  <c:v>43013</c:v>
                </c:pt>
                <c:pt idx="444">
                  <c:v>43014</c:v>
                </c:pt>
                <c:pt idx="445">
                  <c:v>43018</c:v>
                </c:pt>
                <c:pt idx="446">
                  <c:v>43019</c:v>
                </c:pt>
                <c:pt idx="447">
                  <c:v>43020</c:v>
                </c:pt>
                <c:pt idx="448">
                  <c:v>43021</c:v>
                </c:pt>
                <c:pt idx="449">
                  <c:v>43024</c:v>
                </c:pt>
                <c:pt idx="450">
                  <c:v>43025</c:v>
                </c:pt>
                <c:pt idx="451">
                  <c:v>43026</c:v>
                </c:pt>
                <c:pt idx="452">
                  <c:v>43027</c:v>
                </c:pt>
                <c:pt idx="453">
                  <c:v>43028</c:v>
                </c:pt>
                <c:pt idx="454">
                  <c:v>43031</c:v>
                </c:pt>
                <c:pt idx="455">
                  <c:v>43032</c:v>
                </c:pt>
                <c:pt idx="456">
                  <c:v>43033</c:v>
                </c:pt>
                <c:pt idx="457">
                  <c:v>43034</c:v>
                </c:pt>
                <c:pt idx="458">
                  <c:v>43038</c:v>
                </c:pt>
                <c:pt idx="459">
                  <c:v>43039</c:v>
                </c:pt>
                <c:pt idx="460">
                  <c:v>43041</c:v>
                </c:pt>
                <c:pt idx="461">
                  <c:v>43042</c:v>
                </c:pt>
                <c:pt idx="462">
                  <c:v>43045</c:v>
                </c:pt>
                <c:pt idx="463">
                  <c:v>43046</c:v>
                </c:pt>
                <c:pt idx="464">
                  <c:v>43047</c:v>
                </c:pt>
                <c:pt idx="465">
                  <c:v>43048</c:v>
                </c:pt>
                <c:pt idx="466">
                  <c:v>43049</c:v>
                </c:pt>
                <c:pt idx="467">
                  <c:v>43052</c:v>
                </c:pt>
                <c:pt idx="468">
                  <c:v>43053</c:v>
                </c:pt>
                <c:pt idx="469">
                  <c:v>43054</c:v>
                </c:pt>
                <c:pt idx="470">
                  <c:v>43055</c:v>
                </c:pt>
                <c:pt idx="471">
                  <c:v>43056</c:v>
                </c:pt>
                <c:pt idx="472">
                  <c:v>43059</c:v>
                </c:pt>
                <c:pt idx="473">
                  <c:v>43060</c:v>
                </c:pt>
                <c:pt idx="474">
                  <c:v>43061</c:v>
                </c:pt>
                <c:pt idx="475">
                  <c:v>43062</c:v>
                </c:pt>
                <c:pt idx="476">
                  <c:v>43063</c:v>
                </c:pt>
                <c:pt idx="477">
                  <c:v>43066</c:v>
                </c:pt>
                <c:pt idx="478">
                  <c:v>43067</c:v>
                </c:pt>
                <c:pt idx="479">
                  <c:v>43068</c:v>
                </c:pt>
                <c:pt idx="480">
                  <c:v>43069</c:v>
                </c:pt>
                <c:pt idx="481">
                  <c:v>43070</c:v>
                </c:pt>
                <c:pt idx="482">
                  <c:v>43073</c:v>
                </c:pt>
                <c:pt idx="483">
                  <c:v>43074</c:v>
                </c:pt>
                <c:pt idx="484">
                  <c:v>43075</c:v>
                </c:pt>
                <c:pt idx="485">
                  <c:v>43076</c:v>
                </c:pt>
                <c:pt idx="486">
                  <c:v>43080</c:v>
                </c:pt>
                <c:pt idx="487">
                  <c:v>43081</c:v>
                </c:pt>
                <c:pt idx="488">
                  <c:v>43082</c:v>
                </c:pt>
                <c:pt idx="489">
                  <c:v>43083</c:v>
                </c:pt>
                <c:pt idx="490">
                  <c:v>43084</c:v>
                </c:pt>
                <c:pt idx="491">
                  <c:v>43087</c:v>
                </c:pt>
                <c:pt idx="492">
                  <c:v>43088</c:v>
                </c:pt>
                <c:pt idx="493">
                  <c:v>43089</c:v>
                </c:pt>
                <c:pt idx="494">
                  <c:v>43090</c:v>
                </c:pt>
                <c:pt idx="495">
                  <c:v>43091</c:v>
                </c:pt>
                <c:pt idx="496">
                  <c:v>43095</c:v>
                </c:pt>
                <c:pt idx="497">
                  <c:v>43096</c:v>
                </c:pt>
                <c:pt idx="498">
                  <c:v>43097</c:v>
                </c:pt>
                <c:pt idx="499">
                  <c:v>43098</c:v>
                </c:pt>
                <c:pt idx="500">
                  <c:v>43102</c:v>
                </c:pt>
                <c:pt idx="501">
                  <c:v>43103</c:v>
                </c:pt>
                <c:pt idx="502">
                  <c:v>43104</c:v>
                </c:pt>
                <c:pt idx="503">
                  <c:v>43105</c:v>
                </c:pt>
                <c:pt idx="504">
                  <c:v>43108</c:v>
                </c:pt>
                <c:pt idx="505">
                  <c:v>43109</c:v>
                </c:pt>
                <c:pt idx="506">
                  <c:v>43110</c:v>
                </c:pt>
                <c:pt idx="507">
                  <c:v>43111</c:v>
                </c:pt>
                <c:pt idx="508">
                  <c:v>43112</c:v>
                </c:pt>
                <c:pt idx="509">
                  <c:v>43115</c:v>
                </c:pt>
                <c:pt idx="510">
                  <c:v>43116</c:v>
                </c:pt>
                <c:pt idx="511">
                  <c:v>43117</c:v>
                </c:pt>
                <c:pt idx="512">
                  <c:v>43118</c:v>
                </c:pt>
                <c:pt idx="513">
                  <c:v>43119</c:v>
                </c:pt>
                <c:pt idx="514">
                  <c:v>43122</c:v>
                </c:pt>
                <c:pt idx="515">
                  <c:v>43123</c:v>
                </c:pt>
                <c:pt idx="516">
                  <c:v>43124</c:v>
                </c:pt>
                <c:pt idx="517">
                  <c:v>43125</c:v>
                </c:pt>
                <c:pt idx="518">
                  <c:v>43126</c:v>
                </c:pt>
                <c:pt idx="519">
                  <c:v>43129</c:v>
                </c:pt>
                <c:pt idx="520">
                  <c:v>43130</c:v>
                </c:pt>
                <c:pt idx="521">
                  <c:v>43131</c:v>
                </c:pt>
                <c:pt idx="522">
                  <c:v>43132</c:v>
                </c:pt>
                <c:pt idx="523">
                  <c:v>43133</c:v>
                </c:pt>
                <c:pt idx="524">
                  <c:v>43136</c:v>
                </c:pt>
                <c:pt idx="525">
                  <c:v>43137</c:v>
                </c:pt>
                <c:pt idx="526">
                  <c:v>43138</c:v>
                </c:pt>
                <c:pt idx="527">
                  <c:v>43139</c:v>
                </c:pt>
                <c:pt idx="528">
                  <c:v>43140</c:v>
                </c:pt>
                <c:pt idx="529">
                  <c:v>43143</c:v>
                </c:pt>
                <c:pt idx="530">
                  <c:v>43144</c:v>
                </c:pt>
                <c:pt idx="531">
                  <c:v>43145</c:v>
                </c:pt>
                <c:pt idx="532">
                  <c:v>43146</c:v>
                </c:pt>
                <c:pt idx="533">
                  <c:v>43147</c:v>
                </c:pt>
                <c:pt idx="534">
                  <c:v>43150</c:v>
                </c:pt>
                <c:pt idx="535">
                  <c:v>43151</c:v>
                </c:pt>
                <c:pt idx="536">
                  <c:v>43152</c:v>
                </c:pt>
                <c:pt idx="537">
                  <c:v>43153</c:v>
                </c:pt>
                <c:pt idx="538">
                  <c:v>43154</c:v>
                </c:pt>
                <c:pt idx="539">
                  <c:v>43157</c:v>
                </c:pt>
                <c:pt idx="540">
                  <c:v>43158</c:v>
                </c:pt>
                <c:pt idx="541">
                  <c:v>43159</c:v>
                </c:pt>
                <c:pt idx="542">
                  <c:v>43160</c:v>
                </c:pt>
                <c:pt idx="543">
                  <c:v>43161</c:v>
                </c:pt>
                <c:pt idx="544">
                  <c:v>43164</c:v>
                </c:pt>
                <c:pt idx="545">
                  <c:v>43165</c:v>
                </c:pt>
                <c:pt idx="546">
                  <c:v>43166</c:v>
                </c:pt>
                <c:pt idx="547">
                  <c:v>43167</c:v>
                </c:pt>
                <c:pt idx="548">
                  <c:v>43168</c:v>
                </c:pt>
                <c:pt idx="549">
                  <c:v>43171</c:v>
                </c:pt>
                <c:pt idx="550">
                  <c:v>43172</c:v>
                </c:pt>
                <c:pt idx="551">
                  <c:v>43173</c:v>
                </c:pt>
                <c:pt idx="552">
                  <c:v>43174</c:v>
                </c:pt>
                <c:pt idx="553">
                  <c:v>43175</c:v>
                </c:pt>
                <c:pt idx="554">
                  <c:v>43178</c:v>
                </c:pt>
                <c:pt idx="555">
                  <c:v>43179</c:v>
                </c:pt>
                <c:pt idx="556">
                  <c:v>43180</c:v>
                </c:pt>
                <c:pt idx="557">
                  <c:v>43181</c:v>
                </c:pt>
                <c:pt idx="558">
                  <c:v>43182</c:v>
                </c:pt>
                <c:pt idx="559">
                  <c:v>43185</c:v>
                </c:pt>
                <c:pt idx="560">
                  <c:v>43186</c:v>
                </c:pt>
                <c:pt idx="561">
                  <c:v>43187</c:v>
                </c:pt>
                <c:pt idx="562">
                  <c:v>43188</c:v>
                </c:pt>
                <c:pt idx="563">
                  <c:v>43192</c:v>
                </c:pt>
                <c:pt idx="564">
                  <c:v>43193</c:v>
                </c:pt>
                <c:pt idx="565">
                  <c:v>43194</c:v>
                </c:pt>
                <c:pt idx="566">
                  <c:v>43195</c:v>
                </c:pt>
                <c:pt idx="567">
                  <c:v>43196</c:v>
                </c:pt>
                <c:pt idx="568">
                  <c:v>43199</c:v>
                </c:pt>
                <c:pt idx="569">
                  <c:v>43200</c:v>
                </c:pt>
                <c:pt idx="570">
                  <c:v>43201</c:v>
                </c:pt>
                <c:pt idx="571">
                  <c:v>43202</c:v>
                </c:pt>
                <c:pt idx="572">
                  <c:v>43203</c:v>
                </c:pt>
                <c:pt idx="573">
                  <c:v>43206</c:v>
                </c:pt>
                <c:pt idx="574">
                  <c:v>43207</c:v>
                </c:pt>
                <c:pt idx="575">
                  <c:v>43208</c:v>
                </c:pt>
                <c:pt idx="576">
                  <c:v>43209</c:v>
                </c:pt>
                <c:pt idx="577">
                  <c:v>43210</c:v>
                </c:pt>
                <c:pt idx="578">
                  <c:v>43213</c:v>
                </c:pt>
                <c:pt idx="579">
                  <c:v>43214</c:v>
                </c:pt>
                <c:pt idx="580">
                  <c:v>43215</c:v>
                </c:pt>
                <c:pt idx="581">
                  <c:v>43216</c:v>
                </c:pt>
                <c:pt idx="582">
                  <c:v>43217</c:v>
                </c:pt>
                <c:pt idx="583">
                  <c:v>43220</c:v>
                </c:pt>
                <c:pt idx="584">
                  <c:v>43222</c:v>
                </c:pt>
                <c:pt idx="585">
                  <c:v>43223</c:v>
                </c:pt>
                <c:pt idx="586">
                  <c:v>43224</c:v>
                </c:pt>
                <c:pt idx="587">
                  <c:v>43227</c:v>
                </c:pt>
                <c:pt idx="588">
                  <c:v>43228</c:v>
                </c:pt>
                <c:pt idx="589">
                  <c:v>43229</c:v>
                </c:pt>
                <c:pt idx="590">
                  <c:v>43230</c:v>
                </c:pt>
                <c:pt idx="591">
                  <c:v>43231</c:v>
                </c:pt>
                <c:pt idx="592">
                  <c:v>43234</c:v>
                </c:pt>
                <c:pt idx="593">
                  <c:v>43235</c:v>
                </c:pt>
                <c:pt idx="594">
                  <c:v>43236</c:v>
                </c:pt>
                <c:pt idx="595">
                  <c:v>43237</c:v>
                </c:pt>
                <c:pt idx="596">
                  <c:v>43238</c:v>
                </c:pt>
                <c:pt idx="597">
                  <c:v>43242</c:v>
                </c:pt>
                <c:pt idx="598">
                  <c:v>43243</c:v>
                </c:pt>
                <c:pt idx="599">
                  <c:v>43244</c:v>
                </c:pt>
                <c:pt idx="600">
                  <c:v>43245</c:v>
                </c:pt>
                <c:pt idx="601">
                  <c:v>43248</c:v>
                </c:pt>
                <c:pt idx="602">
                  <c:v>43249</c:v>
                </c:pt>
                <c:pt idx="603">
                  <c:v>43250</c:v>
                </c:pt>
                <c:pt idx="604">
                  <c:v>43251</c:v>
                </c:pt>
                <c:pt idx="605">
                  <c:v>43252</c:v>
                </c:pt>
                <c:pt idx="606">
                  <c:v>43255</c:v>
                </c:pt>
                <c:pt idx="607">
                  <c:v>43256</c:v>
                </c:pt>
                <c:pt idx="608">
                  <c:v>43257</c:v>
                </c:pt>
                <c:pt idx="609">
                  <c:v>43258</c:v>
                </c:pt>
                <c:pt idx="610">
                  <c:v>43259</c:v>
                </c:pt>
                <c:pt idx="611">
                  <c:v>43262</c:v>
                </c:pt>
                <c:pt idx="612">
                  <c:v>43263</c:v>
                </c:pt>
                <c:pt idx="613">
                  <c:v>43264</c:v>
                </c:pt>
                <c:pt idx="614">
                  <c:v>43265</c:v>
                </c:pt>
                <c:pt idx="615">
                  <c:v>43266</c:v>
                </c:pt>
                <c:pt idx="616">
                  <c:v>43269</c:v>
                </c:pt>
                <c:pt idx="617">
                  <c:v>43270</c:v>
                </c:pt>
                <c:pt idx="618">
                  <c:v>43271</c:v>
                </c:pt>
                <c:pt idx="619">
                  <c:v>43272</c:v>
                </c:pt>
                <c:pt idx="620">
                  <c:v>43273</c:v>
                </c:pt>
                <c:pt idx="621">
                  <c:v>43276</c:v>
                </c:pt>
                <c:pt idx="622">
                  <c:v>43277</c:v>
                </c:pt>
                <c:pt idx="623">
                  <c:v>43278</c:v>
                </c:pt>
                <c:pt idx="624">
                  <c:v>43279</c:v>
                </c:pt>
                <c:pt idx="625">
                  <c:v>43280</c:v>
                </c:pt>
                <c:pt idx="626">
                  <c:v>43284</c:v>
                </c:pt>
                <c:pt idx="627">
                  <c:v>43285</c:v>
                </c:pt>
                <c:pt idx="628">
                  <c:v>43286</c:v>
                </c:pt>
                <c:pt idx="629">
                  <c:v>43287</c:v>
                </c:pt>
                <c:pt idx="630">
                  <c:v>43290</c:v>
                </c:pt>
                <c:pt idx="631">
                  <c:v>43291</c:v>
                </c:pt>
                <c:pt idx="632">
                  <c:v>43292</c:v>
                </c:pt>
                <c:pt idx="633">
                  <c:v>43293</c:v>
                </c:pt>
                <c:pt idx="634">
                  <c:v>43294</c:v>
                </c:pt>
                <c:pt idx="635">
                  <c:v>43298</c:v>
                </c:pt>
                <c:pt idx="636">
                  <c:v>43299</c:v>
                </c:pt>
                <c:pt idx="637">
                  <c:v>43300</c:v>
                </c:pt>
                <c:pt idx="638">
                  <c:v>43301</c:v>
                </c:pt>
                <c:pt idx="639">
                  <c:v>43304</c:v>
                </c:pt>
                <c:pt idx="640">
                  <c:v>43305</c:v>
                </c:pt>
                <c:pt idx="641">
                  <c:v>43306</c:v>
                </c:pt>
                <c:pt idx="642">
                  <c:v>43307</c:v>
                </c:pt>
                <c:pt idx="643">
                  <c:v>43308</c:v>
                </c:pt>
                <c:pt idx="644">
                  <c:v>43311</c:v>
                </c:pt>
                <c:pt idx="645">
                  <c:v>43312</c:v>
                </c:pt>
                <c:pt idx="646">
                  <c:v>43313</c:v>
                </c:pt>
                <c:pt idx="647">
                  <c:v>43314</c:v>
                </c:pt>
                <c:pt idx="648">
                  <c:v>43315</c:v>
                </c:pt>
                <c:pt idx="649">
                  <c:v>43318</c:v>
                </c:pt>
                <c:pt idx="650">
                  <c:v>43319</c:v>
                </c:pt>
                <c:pt idx="651">
                  <c:v>43320</c:v>
                </c:pt>
                <c:pt idx="652">
                  <c:v>43321</c:v>
                </c:pt>
                <c:pt idx="653">
                  <c:v>43322</c:v>
                </c:pt>
                <c:pt idx="654">
                  <c:v>43325</c:v>
                </c:pt>
                <c:pt idx="655">
                  <c:v>43326</c:v>
                </c:pt>
                <c:pt idx="656">
                  <c:v>43328</c:v>
                </c:pt>
                <c:pt idx="657">
                  <c:v>43329</c:v>
                </c:pt>
                <c:pt idx="658">
                  <c:v>43332</c:v>
                </c:pt>
                <c:pt idx="659">
                  <c:v>43333</c:v>
                </c:pt>
                <c:pt idx="660">
                  <c:v>43334</c:v>
                </c:pt>
                <c:pt idx="661">
                  <c:v>43335</c:v>
                </c:pt>
                <c:pt idx="662">
                  <c:v>43336</c:v>
                </c:pt>
                <c:pt idx="663">
                  <c:v>43339</c:v>
                </c:pt>
                <c:pt idx="664">
                  <c:v>43340</c:v>
                </c:pt>
                <c:pt idx="665">
                  <c:v>43341</c:v>
                </c:pt>
                <c:pt idx="666">
                  <c:v>43342</c:v>
                </c:pt>
                <c:pt idx="667">
                  <c:v>43343</c:v>
                </c:pt>
                <c:pt idx="668">
                  <c:v>43346</c:v>
                </c:pt>
                <c:pt idx="669">
                  <c:v>43347</c:v>
                </c:pt>
                <c:pt idx="670">
                  <c:v>43348</c:v>
                </c:pt>
                <c:pt idx="671">
                  <c:v>43349</c:v>
                </c:pt>
                <c:pt idx="672">
                  <c:v>43350</c:v>
                </c:pt>
                <c:pt idx="673">
                  <c:v>43353</c:v>
                </c:pt>
                <c:pt idx="674">
                  <c:v>43354</c:v>
                </c:pt>
                <c:pt idx="675">
                  <c:v>43355</c:v>
                </c:pt>
                <c:pt idx="676">
                  <c:v>43356</c:v>
                </c:pt>
                <c:pt idx="677">
                  <c:v>43357</c:v>
                </c:pt>
                <c:pt idx="678">
                  <c:v>43363</c:v>
                </c:pt>
                <c:pt idx="679">
                  <c:v>43364</c:v>
                </c:pt>
                <c:pt idx="680">
                  <c:v>43367</c:v>
                </c:pt>
                <c:pt idx="681">
                  <c:v>43368</c:v>
                </c:pt>
                <c:pt idx="682">
                  <c:v>43369</c:v>
                </c:pt>
                <c:pt idx="683">
                  <c:v>43370</c:v>
                </c:pt>
                <c:pt idx="684">
                  <c:v>43371</c:v>
                </c:pt>
                <c:pt idx="685">
                  <c:v>43374</c:v>
                </c:pt>
                <c:pt idx="686">
                  <c:v>43375</c:v>
                </c:pt>
                <c:pt idx="687">
                  <c:v>43376</c:v>
                </c:pt>
                <c:pt idx="688">
                  <c:v>43377</c:v>
                </c:pt>
                <c:pt idx="689">
                  <c:v>43378</c:v>
                </c:pt>
                <c:pt idx="690">
                  <c:v>43381</c:v>
                </c:pt>
                <c:pt idx="691">
                  <c:v>43382</c:v>
                </c:pt>
                <c:pt idx="692">
                  <c:v>43383</c:v>
                </c:pt>
                <c:pt idx="693">
                  <c:v>43384</c:v>
                </c:pt>
                <c:pt idx="694">
                  <c:v>43385</c:v>
                </c:pt>
                <c:pt idx="695">
                  <c:v>43389</c:v>
                </c:pt>
                <c:pt idx="696">
                  <c:v>43390</c:v>
                </c:pt>
                <c:pt idx="697">
                  <c:v>43391</c:v>
                </c:pt>
                <c:pt idx="698">
                  <c:v>43392</c:v>
                </c:pt>
                <c:pt idx="699">
                  <c:v>43395</c:v>
                </c:pt>
                <c:pt idx="700">
                  <c:v>43396</c:v>
                </c:pt>
                <c:pt idx="701">
                  <c:v>43397</c:v>
                </c:pt>
                <c:pt idx="702">
                  <c:v>43398</c:v>
                </c:pt>
                <c:pt idx="703">
                  <c:v>43399</c:v>
                </c:pt>
                <c:pt idx="704">
                  <c:v>43402</c:v>
                </c:pt>
                <c:pt idx="705">
                  <c:v>43403</c:v>
                </c:pt>
                <c:pt idx="706">
                  <c:v>43404</c:v>
                </c:pt>
                <c:pt idx="707">
                  <c:v>43409</c:v>
                </c:pt>
                <c:pt idx="708">
                  <c:v>43410</c:v>
                </c:pt>
                <c:pt idx="709">
                  <c:v>43411</c:v>
                </c:pt>
                <c:pt idx="710">
                  <c:v>43412</c:v>
                </c:pt>
                <c:pt idx="711">
                  <c:v>43413</c:v>
                </c:pt>
                <c:pt idx="712">
                  <c:v>43416</c:v>
                </c:pt>
                <c:pt idx="713">
                  <c:v>43417</c:v>
                </c:pt>
                <c:pt idx="714">
                  <c:v>43418</c:v>
                </c:pt>
                <c:pt idx="715">
                  <c:v>43419</c:v>
                </c:pt>
                <c:pt idx="716">
                  <c:v>43420</c:v>
                </c:pt>
                <c:pt idx="717">
                  <c:v>43423</c:v>
                </c:pt>
                <c:pt idx="718">
                  <c:v>43424</c:v>
                </c:pt>
                <c:pt idx="719">
                  <c:v>43425</c:v>
                </c:pt>
                <c:pt idx="720">
                  <c:v>43426</c:v>
                </c:pt>
                <c:pt idx="721">
                  <c:v>43427</c:v>
                </c:pt>
                <c:pt idx="722">
                  <c:v>43430</c:v>
                </c:pt>
                <c:pt idx="723">
                  <c:v>43431</c:v>
                </c:pt>
                <c:pt idx="724">
                  <c:v>43432</c:v>
                </c:pt>
                <c:pt idx="725">
                  <c:v>43433</c:v>
                </c:pt>
                <c:pt idx="726">
                  <c:v>43434</c:v>
                </c:pt>
                <c:pt idx="727">
                  <c:v>43437</c:v>
                </c:pt>
                <c:pt idx="728">
                  <c:v>43438</c:v>
                </c:pt>
                <c:pt idx="729">
                  <c:v>43439</c:v>
                </c:pt>
                <c:pt idx="730">
                  <c:v>43440</c:v>
                </c:pt>
                <c:pt idx="731">
                  <c:v>43441</c:v>
                </c:pt>
                <c:pt idx="732">
                  <c:v>43444</c:v>
                </c:pt>
                <c:pt idx="733">
                  <c:v>43445</c:v>
                </c:pt>
                <c:pt idx="734">
                  <c:v>43446</c:v>
                </c:pt>
                <c:pt idx="735">
                  <c:v>43447</c:v>
                </c:pt>
                <c:pt idx="736">
                  <c:v>43448</c:v>
                </c:pt>
                <c:pt idx="737">
                  <c:v>43451</c:v>
                </c:pt>
                <c:pt idx="738">
                  <c:v>43452</c:v>
                </c:pt>
                <c:pt idx="739">
                  <c:v>43453</c:v>
                </c:pt>
                <c:pt idx="740">
                  <c:v>43454</c:v>
                </c:pt>
                <c:pt idx="741">
                  <c:v>43455</c:v>
                </c:pt>
                <c:pt idx="742">
                  <c:v>43458</c:v>
                </c:pt>
                <c:pt idx="743">
                  <c:v>43460</c:v>
                </c:pt>
                <c:pt idx="744">
                  <c:v>43461</c:v>
                </c:pt>
                <c:pt idx="745">
                  <c:v>43462</c:v>
                </c:pt>
                <c:pt idx="746">
                  <c:v>43467</c:v>
                </c:pt>
                <c:pt idx="747">
                  <c:v>43468</c:v>
                </c:pt>
                <c:pt idx="748">
                  <c:v>43469</c:v>
                </c:pt>
                <c:pt idx="749">
                  <c:v>43472</c:v>
                </c:pt>
                <c:pt idx="750">
                  <c:v>43473</c:v>
                </c:pt>
                <c:pt idx="751">
                  <c:v>43474</c:v>
                </c:pt>
                <c:pt idx="752">
                  <c:v>43475</c:v>
                </c:pt>
                <c:pt idx="753">
                  <c:v>43476</c:v>
                </c:pt>
                <c:pt idx="754">
                  <c:v>43479</c:v>
                </c:pt>
                <c:pt idx="755">
                  <c:v>43480</c:v>
                </c:pt>
                <c:pt idx="756">
                  <c:v>43481</c:v>
                </c:pt>
                <c:pt idx="757">
                  <c:v>43482</c:v>
                </c:pt>
                <c:pt idx="758">
                  <c:v>43483</c:v>
                </c:pt>
                <c:pt idx="759">
                  <c:v>43486</c:v>
                </c:pt>
                <c:pt idx="760">
                  <c:v>43487</c:v>
                </c:pt>
                <c:pt idx="761">
                  <c:v>43488</c:v>
                </c:pt>
                <c:pt idx="762">
                  <c:v>43489</c:v>
                </c:pt>
                <c:pt idx="763">
                  <c:v>43490</c:v>
                </c:pt>
                <c:pt idx="764">
                  <c:v>43493</c:v>
                </c:pt>
                <c:pt idx="765">
                  <c:v>43494</c:v>
                </c:pt>
                <c:pt idx="766">
                  <c:v>43495</c:v>
                </c:pt>
                <c:pt idx="767">
                  <c:v>43496</c:v>
                </c:pt>
                <c:pt idx="768">
                  <c:v>43497</c:v>
                </c:pt>
                <c:pt idx="769">
                  <c:v>43500</c:v>
                </c:pt>
                <c:pt idx="770">
                  <c:v>43501</c:v>
                </c:pt>
                <c:pt idx="771">
                  <c:v>43502</c:v>
                </c:pt>
                <c:pt idx="772">
                  <c:v>43503</c:v>
                </c:pt>
                <c:pt idx="773">
                  <c:v>43504</c:v>
                </c:pt>
                <c:pt idx="774">
                  <c:v>43507</c:v>
                </c:pt>
                <c:pt idx="775">
                  <c:v>43508</c:v>
                </c:pt>
                <c:pt idx="776">
                  <c:v>43509</c:v>
                </c:pt>
                <c:pt idx="777">
                  <c:v>43510</c:v>
                </c:pt>
                <c:pt idx="778">
                  <c:v>43511</c:v>
                </c:pt>
                <c:pt idx="779">
                  <c:v>43514</c:v>
                </c:pt>
                <c:pt idx="780">
                  <c:v>43515</c:v>
                </c:pt>
                <c:pt idx="781">
                  <c:v>43516</c:v>
                </c:pt>
                <c:pt idx="782">
                  <c:v>43517</c:v>
                </c:pt>
                <c:pt idx="783">
                  <c:v>43518</c:v>
                </c:pt>
                <c:pt idx="784">
                  <c:v>43521</c:v>
                </c:pt>
                <c:pt idx="785">
                  <c:v>43522</c:v>
                </c:pt>
                <c:pt idx="786">
                  <c:v>43523</c:v>
                </c:pt>
                <c:pt idx="787">
                  <c:v>43524</c:v>
                </c:pt>
                <c:pt idx="788">
                  <c:v>43525</c:v>
                </c:pt>
                <c:pt idx="789">
                  <c:v>43528</c:v>
                </c:pt>
                <c:pt idx="790">
                  <c:v>43529</c:v>
                </c:pt>
                <c:pt idx="791">
                  <c:v>43530</c:v>
                </c:pt>
                <c:pt idx="792">
                  <c:v>43531</c:v>
                </c:pt>
                <c:pt idx="793">
                  <c:v>43532</c:v>
                </c:pt>
                <c:pt idx="794">
                  <c:v>43535</c:v>
                </c:pt>
                <c:pt idx="795">
                  <c:v>43536</c:v>
                </c:pt>
                <c:pt idx="796">
                  <c:v>43537</c:v>
                </c:pt>
                <c:pt idx="797">
                  <c:v>43538</c:v>
                </c:pt>
                <c:pt idx="798">
                  <c:v>43539</c:v>
                </c:pt>
                <c:pt idx="799">
                  <c:v>43542</c:v>
                </c:pt>
                <c:pt idx="800">
                  <c:v>43543</c:v>
                </c:pt>
                <c:pt idx="801">
                  <c:v>43544</c:v>
                </c:pt>
                <c:pt idx="802">
                  <c:v>43545</c:v>
                </c:pt>
                <c:pt idx="803">
                  <c:v>43546</c:v>
                </c:pt>
                <c:pt idx="804">
                  <c:v>43549</c:v>
                </c:pt>
                <c:pt idx="805">
                  <c:v>43550</c:v>
                </c:pt>
                <c:pt idx="806">
                  <c:v>43551</c:v>
                </c:pt>
                <c:pt idx="807">
                  <c:v>43552</c:v>
                </c:pt>
                <c:pt idx="808">
                  <c:v>43553</c:v>
                </c:pt>
                <c:pt idx="809">
                  <c:v>43556</c:v>
                </c:pt>
                <c:pt idx="810">
                  <c:v>43557</c:v>
                </c:pt>
                <c:pt idx="811">
                  <c:v>43558</c:v>
                </c:pt>
                <c:pt idx="812">
                  <c:v>43559</c:v>
                </c:pt>
                <c:pt idx="813">
                  <c:v>43560</c:v>
                </c:pt>
                <c:pt idx="814">
                  <c:v>43563</c:v>
                </c:pt>
                <c:pt idx="815">
                  <c:v>43564</c:v>
                </c:pt>
                <c:pt idx="816">
                  <c:v>43565</c:v>
                </c:pt>
                <c:pt idx="817">
                  <c:v>43566</c:v>
                </c:pt>
                <c:pt idx="818">
                  <c:v>43567</c:v>
                </c:pt>
                <c:pt idx="819">
                  <c:v>43570</c:v>
                </c:pt>
                <c:pt idx="820">
                  <c:v>43571</c:v>
                </c:pt>
                <c:pt idx="821">
                  <c:v>43572</c:v>
                </c:pt>
                <c:pt idx="822">
                  <c:v>43573</c:v>
                </c:pt>
                <c:pt idx="823">
                  <c:v>43577</c:v>
                </c:pt>
                <c:pt idx="824">
                  <c:v>43578</c:v>
                </c:pt>
                <c:pt idx="825">
                  <c:v>43579</c:v>
                </c:pt>
                <c:pt idx="826">
                  <c:v>43580</c:v>
                </c:pt>
                <c:pt idx="827">
                  <c:v>43581</c:v>
                </c:pt>
                <c:pt idx="828">
                  <c:v>43584</c:v>
                </c:pt>
                <c:pt idx="829">
                  <c:v>43585</c:v>
                </c:pt>
                <c:pt idx="830">
                  <c:v>43587</c:v>
                </c:pt>
                <c:pt idx="831">
                  <c:v>43588</c:v>
                </c:pt>
                <c:pt idx="832">
                  <c:v>43591</c:v>
                </c:pt>
                <c:pt idx="833">
                  <c:v>43592</c:v>
                </c:pt>
                <c:pt idx="834">
                  <c:v>43593</c:v>
                </c:pt>
                <c:pt idx="835">
                  <c:v>43594</c:v>
                </c:pt>
                <c:pt idx="836">
                  <c:v>43595</c:v>
                </c:pt>
                <c:pt idx="837">
                  <c:v>43598</c:v>
                </c:pt>
                <c:pt idx="838">
                  <c:v>43599</c:v>
                </c:pt>
                <c:pt idx="839">
                  <c:v>43600</c:v>
                </c:pt>
                <c:pt idx="840">
                  <c:v>43601</c:v>
                </c:pt>
                <c:pt idx="841">
                  <c:v>43602</c:v>
                </c:pt>
                <c:pt idx="842">
                  <c:v>43605</c:v>
                </c:pt>
                <c:pt idx="843">
                  <c:v>43607</c:v>
                </c:pt>
                <c:pt idx="844">
                  <c:v>43608</c:v>
                </c:pt>
                <c:pt idx="845">
                  <c:v>43609</c:v>
                </c:pt>
                <c:pt idx="846">
                  <c:v>43612</c:v>
                </c:pt>
                <c:pt idx="847">
                  <c:v>43613</c:v>
                </c:pt>
                <c:pt idx="848">
                  <c:v>43614</c:v>
                </c:pt>
                <c:pt idx="849">
                  <c:v>43615</c:v>
                </c:pt>
                <c:pt idx="850">
                  <c:v>43616</c:v>
                </c:pt>
                <c:pt idx="851">
                  <c:v>43619</c:v>
                </c:pt>
                <c:pt idx="852">
                  <c:v>43620</c:v>
                </c:pt>
                <c:pt idx="853">
                  <c:v>43621</c:v>
                </c:pt>
                <c:pt idx="854">
                  <c:v>43622</c:v>
                </c:pt>
                <c:pt idx="855">
                  <c:v>43623</c:v>
                </c:pt>
                <c:pt idx="856">
                  <c:v>43626</c:v>
                </c:pt>
                <c:pt idx="857">
                  <c:v>43627</c:v>
                </c:pt>
                <c:pt idx="858">
                  <c:v>43628</c:v>
                </c:pt>
                <c:pt idx="859">
                  <c:v>43629</c:v>
                </c:pt>
                <c:pt idx="860">
                  <c:v>43630</c:v>
                </c:pt>
                <c:pt idx="861">
                  <c:v>43633</c:v>
                </c:pt>
                <c:pt idx="862">
                  <c:v>43634</c:v>
                </c:pt>
                <c:pt idx="863">
                  <c:v>43635</c:v>
                </c:pt>
                <c:pt idx="864">
                  <c:v>43636</c:v>
                </c:pt>
                <c:pt idx="865">
                  <c:v>43637</c:v>
                </c:pt>
                <c:pt idx="866">
                  <c:v>43640</c:v>
                </c:pt>
                <c:pt idx="867">
                  <c:v>43641</c:v>
                </c:pt>
                <c:pt idx="868">
                  <c:v>43642</c:v>
                </c:pt>
                <c:pt idx="869">
                  <c:v>43643</c:v>
                </c:pt>
                <c:pt idx="870">
                  <c:v>43644</c:v>
                </c:pt>
                <c:pt idx="871">
                  <c:v>43647</c:v>
                </c:pt>
                <c:pt idx="872">
                  <c:v>43648</c:v>
                </c:pt>
                <c:pt idx="873">
                  <c:v>43649</c:v>
                </c:pt>
                <c:pt idx="874">
                  <c:v>43650</c:v>
                </c:pt>
                <c:pt idx="875">
                  <c:v>43651</c:v>
                </c:pt>
                <c:pt idx="876">
                  <c:v>43654</c:v>
                </c:pt>
                <c:pt idx="877">
                  <c:v>43655</c:v>
                </c:pt>
                <c:pt idx="878">
                  <c:v>43656</c:v>
                </c:pt>
                <c:pt idx="879">
                  <c:v>43657</c:v>
                </c:pt>
                <c:pt idx="880">
                  <c:v>43658</c:v>
                </c:pt>
                <c:pt idx="881">
                  <c:v>43661</c:v>
                </c:pt>
                <c:pt idx="882">
                  <c:v>43663</c:v>
                </c:pt>
                <c:pt idx="883">
                  <c:v>43664</c:v>
                </c:pt>
                <c:pt idx="884">
                  <c:v>43665</c:v>
                </c:pt>
                <c:pt idx="885">
                  <c:v>43668</c:v>
                </c:pt>
                <c:pt idx="886">
                  <c:v>43669</c:v>
                </c:pt>
                <c:pt idx="887">
                  <c:v>43670</c:v>
                </c:pt>
                <c:pt idx="888">
                  <c:v>43671</c:v>
                </c:pt>
                <c:pt idx="889">
                  <c:v>43672</c:v>
                </c:pt>
                <c:pt idx="890">
                  <c:v>43675</c:v>
                </c:pt>
                <c:pt idx="891">
                  <c:v>43676</c:v>
                </c:pt>
                <c:pt idx="892">
                  <c:v>43677</c:v>
                </c:pt>
                <c:pt idx="893">
                  <c:v>43678</c:v>
                </c:pt>
                <c:pt idx="894">
                  <c:v>43679</c:v>
                </c:pt>
                <c:pt idx="895">
                  <c:v>43682</c:v>
                </c:pt>
                <c:pt idx="896">
                  <c:v>43683</c:v>
                </c:pt>
                <c:pt idx="897">
                  <c:v>43684</c:v>
                </c:pt>
                <c:pt idx="898">
                  <c:v>43685</c:v>
                </c:pt>
                <c:pt idx="899">
                  <c:v>43686</c:v>
                </c:pt>
                <c:pt idx="900">
                  <c:v>43689</c:v>
                </c:pt>
                <c:pt idx="901">
                  <c:v>43690</c:v>
                </c:pt>
                <c:pt idx="902">
                  <c:v>43691</c:v>
                </c:pt>
                <c:pt idx="903">
                  <c:v>43693</c:v>
                </c:pt>
                <c:pt idx="904">
                  <c:v>43696</c:v>
                </c:pt>
                <c:pt idx="905">
                  <c:v>43697</c:v>
                </c:pt>
                <c:pt idx="906">
                  <c:v>43698</c:v>
                </c:pt>
                <c:pt idx="907">
                  <c:v>43699</c:v>
                </c:pt>
                <c:pt idx="908">
                  <c:v>43700</c:v>
                </c:pt>
                <c:pt idx="909">
                  <c:v>43703</c:v>
                </c:pt>
                <c:pt idx="910">
                  <c:v>43704</c:v>
                </c:pt>
                <c:pt idx="911">
                  <c:v>43705</c:v>
                </c:pt>
                <c:pt idx="912">
                  <c:v>43706</c:v>
                </c:pt>
                <c:pt idx="913">
                  <c:v>43707</c:v>
                </c:pt>
                <c:pt idx="914">
                  <c:v>43710</c:v>
                </c:pt>
                <c:pt idx="915">
                  <c:v>43711</c:v>
                </c:pt>
                <c:pt idx="916">
                  <c:v>43712</c:v>
                </c:pt>
                <c:pt idx="917">
                  <c:v>43713</c:v>
                </c:pt>
                <c:pt idx="918">
                  <c:v>43714</c:v>
                </c:pt>
                <c:pt idx="919">
                  <c:v>43717</c:v>
                </c:pt>
                <c:pt idx="920">
                  <c:v>43718</c:v>
                </c:pt>
                <c:pt idx="921">
                  <c:v>43719</c:v>
                </c:pt>
                <c:pt idx="922">
                  <c:v>43720</c:v>
                </c:pt>
                <c:pt idx="923">
                  <c:v>43721</c:v>
                </c:pt>
                <c:pt idx="924">
                  <c:v>43724</c:v>
                </c:pt>
                <c:pt idx="925">
                  <c:v>43725</c:v>
                </c:pt>
                <c:pt idx="926">
                  <c:v>43731</c:v>
                </c:pt>
                <c:pt idx="927">
                  <c:v>43732</c:v>
                </c:pt>
                <c:pt idx="928">
                  <c:v>43733</c:v>
                </c:pt>
                <c:pt idx="929">
                  <c:v>43734</c:v>
                </c:pt>
                <c:pt idx="930">
                  <c:v>43735</c:v>
                </c:pt>
                <c:pt idx="931">
                  <c:v>43738</c:v>
                </c:pt>
                <c:pt idx="932">
                  <c:v>43739</c:v>
                </c:pt>
                <c:pt idx="933">
                  <c:v>43740</c:v>
                </c:pt>
                <c:pt idx="934">
                  <c:v>43741</c:v>
                </c:pt>
                <c:pt idx="935">
                  <c:v>43742</c:v>
                </c:pt>
                <c:pt idx="936">
                  <c:v>43745</c:v>
                </c:pt>
                <c:pt idx="937">
                  <c:v>43746</c:v>
                </c:pt>
                <c:pt idx="938">
                  <c:v>43747</c:v>
                </c:pt>
                <c:pt idx="939">
                  <c:v>43748</c:v>
                </c:pt>
                <c:pt idx="940">
                  <c:v>43749</c:v>
                </c:pt>
                <c:pt idx="941">
                  <c:v>43752</c:v>
                </c:pt>
                <c:pt idx="942">
                  <c:v>43753</c:v>
                </c:pt>
                <c:pt idx="943">
                  <c:v>43754</c:v>
                </c:pt>
                <c:pt idx="944">
                  <c:v>43755</c:v>
                </c:pt>
                <c:pt idx="945">
                  <c:v>43756</c:v>
                </c:pt>
                <c:pt idx="946">
                  <c:v>43759</c:v>
                </c:pt>
                <c:pt idx="947">
                  <c:v>43760</c:v>
                </c:pt>
                <c:pt idx="948">
                  <c:v>43761</c:v>
                </c:pt>
                <c:pt idx="949">
                  <c:v>43762</c:v>
                </c:pt>
                <c:pt idx="950">
                  <c:v>43763</c:v>
                </c:pt>
                <c:pt idx="951">
                  <c:v>43766</c:v>
                </c:pt>
                <c:pt idx="952">
                  <c:v>43767</c:v>
                </c:pt>
                <c:pt idx="953">
                  <c:v>43768</c:v>
                </c:pt>
                <c:pt idx="954">
                  <c:v>43773</c:v>
                </c:pt>
                <c:pt idx="955">
                  <c:v>43774</c:v>
                </c:pt>
                <c:pt idx="956">
                  <c:v>43775</c:v>
                </c:pt>
                <c:pt idx="957">
                  <c:v>43776</c:v>
                </c:pt>
                <c:pt idx="958">
                  <c:v>43777</c:v>
                </c:pt>
                <c:pt idx="959">
                  <c:v>43780</c:v>
                </c:pt>
                <c:pt idx="960">
                  <c:v>43781</c:v>
                </c:pt>
                <c:pt idx="961">
                  <c:v>43782</c:v>
                </c:pt>
                <c:pt idx="962">
                  <c:v>43783</c:v>
                </c:pt>
                <c:pt idx="963">
                  <c:v>43784</c:v>
                </c:pt>
                <c:pt idx="964">
                  <c:v>43787</c:v>
                </c:pt>
                <c:pt idx="965">
                  <c:v>43788</c:v>
                </c:pt>
                <c:pt idx="966">
                  <c:v>43789</c:v>
                </c:pt>
                <c:pt idx="967">
                  <c:v>43790</c:v>
                </c:pt>
                <c:pt idx="968">
                  <c:v>43791</c:v>
                </c:pt>
                <c:pt idx="969">
                  <c:v>43794</c:v>
                </c:pt>
                <c:pt idx="970">
                  <c:v>43795</c:v>
                </c:pt>
                <c:pt idx="971">
                  <c:v>43796</c:v>
                </c:pt>
                <c:pt idx="972">
                  <c:v>43797</c:v>
                </c:pt>
                <c:pt idx="973">
                  <c:v>43798</c:v>
                </c:pt>
                <c:pt idx="974">
                  <c:v>43801</c:v>
                </c:pt>
                <c:pt idx="975">
                  <c:v>43802</c:v>
                </c:pt>
                <c:pt idx="976">
                  <c:v>43803</c:v>
                </c:pt>
                <c:pt idx="977">
                  <c:v>43804</c:v>
                </c:pt>
                <c:pt idx="978">
                  <c:v>43805</c:v>
                </c:pt>
                <c:pt idx="979">
                  <c:v>43808</c:v>
                </c:pt>
                <c:pt idx="980">
                  <c:v>43809</c:v>
                </c:pt>
                <c:pt idx="981">
                  <c:v>43810</c:v>
                </c:pt>
                <c:pt idx="982">
                  <c:v>43811</c:v>
                </c:pt>
                <c:pt idx="983">
                  <c:v>43812</c:v>
                </c:pt>
                <c:pt idx="984">
                  <c:v>43815</c:v>
                </c:pt>
                <c:pt idx="985">
                  <c:v>43816</c:v>
                </c:pt>
                <c:pt idx="986">
                  <c:v>43817</c:v>
                </c:pt>
                <c:pt idx="987">
                  <c:v>43818</c:v>
                </c:pt>
                <c:pt idx="988">
                  <c:v>43819</c:v>
                </c:pt>
                <c:pt idx="989">
                  <c:v>43822</c:v>
                </c:pt>
                <c:pt idx="990">
                  <c:v>43823</c:v>
                </c:pt>
                <c:pt idx="991">
                  <c:v>43825</c:v>
                </c:pt>
                <c:pt idx="992">
                  <c:v>43826</c:v>
                </c:pt>
                <c:pt idx="993">
                  <c:v>43829</c:v>
                </c:pt>
                <c:pt idx="994">
                  <c:v>43832</c:v>
                </c:pt>
                <c:pt idx="995">
                  <c:v>43833</c:v>
                </c:pt>
                <c:pt idx="996">
                  <c:v>43836</c:v>
                </c:pt>
                <c:pt idx="997">
                  <c:v>43837</c:v>
                </c:pt>
                <c:pt idx="998">
                  <c:v>43838</c:v>
                </c:pt>
                <c:pt idx="999">
                  <c:v>43839</c:v>
                </c:pt>
                <c:pt idx="1000">
                  <c:v>43840</c:v>
                </c:pt>
                <c:pt idx="1001">
                  <c:v>43843</c:v>
                </c:pt>
                <c:pt idx="1002">
                  <c:v>43844</c:v>
                </c:pt>
                <c:pt idx="1003">
                  <c:v>43845</c:v>
                </c:pt>
                <c:pt idx="1004">
                  <c:v>43846</c:v>
                </c:pt>
                <c:pt idx="1005">
                  <c:v>43847</c:v>
                </c:pt>
                <c:pt idx="1006">
                  <c:v>43850</c:v>
                </c:pt>
                <c:pt idx="1007">
                  <c:v>43851</c:v>
                </c:pt>
                <c:pt idx="1008">
                  <c:v>43852</c:v>
                </c:pt>
                <c:pt idx="1009">
                  <c:v>43853</c:v>
                </c:pt>
                <c:pt idx="1010">
                  <c:v>43854</c:v>
                </c:pt>
                <c:pt idx="1011">
                  <c:v>43857</c:v>
                </c:pt>
                <c:pt idx="1012">
                  <c:v>43858</c:v>
                </c:pt>
                <c:pt idx="1013">
                  <c:v>43859</c:v>
                </c:pt>
                <c:pt idx="1014">
                  <c:v>43860</c:v>
                </c:pt>
                <c:pt idx="1015">
                  <c:v>43861</c:v>
                </c:pt>
                <c:pt idx="1016">
                  <c:v>43864</c:v>
                </c:pt>
                <c:pt idx="1017">
                  <c:v>43865</c:v>
                </c:pt>
                <c:pt idx="1018">
                  <c:v>43866</c:v>
                </c:pt>
                <c:pt idx="1019">
                  <c:v>43867</c:v>
                </c:pt>
                <c:pt idx="1020">
                  <c:v>43868</c:v>
                </c:pt>
                <c:pt idx="1021">
                  <c:v>43871</c:v>
                </c:pt>
                <c:pt idx="1022">
                  <c:v>43872</c:v>
                </c:pt>
                <c:pt idx="1023">
                  <c:v>43873</c:v>
                </c:pt>
                <c:pt idx="1024">
                  <c:v>43874</c:v>
                </c:pt>
                <c:pt idx="1025">
                  <c:v>43875</c:v>
                </c:pt>
                <c:pt idx="1026">
                  <c:v>43878</c:v>
                </c:pt>
                <c:pt idx="1027">
                  <c:v>43879</c:v>
                </c:pt>
                <c:pt idx="1028">
                  <c:v>43880</c:v>
                </c:pt>
                <c:pt idx="1029">
                  <c:v>43881</c:v>
                </c:pt>
                <c:pt idx="1030">
                  <c:v>43882</c:v>
                </c:pt>
                <c:pt idx="1031">
                  <c:v>43885</c:v>
                </c:pt>
                <c:pt idx="1032">
                  <c:v>43886</c:v>
                </c:pt>
                <c:pt idx="1033">
                  <c:v>43887</c:v>
                </c:pt>
                <c:pt idx="1034">
                  <c:v>43888</c:v>
                </c:pt>
                <c:pt idx="1035">
                  <c:v>43889</c:v>
                </c:pt>
                <c:pt idx="1036">
                  <c:v>43892</c:v>
                </c:pt>
                <c:pt idx="1037">
                  <c:v>43893</c:v>
                </c:pt>
                <c:pt idx="1038">
                  <c:v>43894</c:v>
                </c:pt>
                <c:pt idx="1039">
                  <c:v>43895</c:v>
                </c:pt>
                <c:pt idx="1040">
                  <c:v>43896</c:v>
                </c:pt>
                <c:pt idx="1041">
                  <c:v>43899</c:v>
                </c:pt>
                <c:pt idx="1042">
                  <c:v>43900</c:v>
                </c:pt>
                <c:pt idx="1043">
                  <c:v>43901</c:v>
                </c:pt>
                <c:pt idx="1044">
                  <c:v>43902</c:v>
                </c:pt>
                <c:pt idx="1045">
                  <c:v>43903</c:v>
                </c:pt>
                <c:pt idx="1046">
                  <c:v>43906</c:v>
                </c:pt>
                <c:pt idx="1047">
                  <c:v>43907</c:v>
                </c:pt>
                <c:pt idx="1048">
                  <c:v>43908</c:v>
                </c:pt>
                <c:pt idx="1049">
                  <c:v>43909</c:v>
                </c:pt>
                <c:pt idx="1050">
                  <c:v>43910</c:v>
                </c:pt>
                <c:pt idx="1051">
                  <c:v>43913</c:v>
                </c:pt>
                <c:pt idx="1052">
                  <c:v>43914</c:v>
                </c:pt>
                <c:pt idx="1053">
                  <c:v>43915</c:v>
                </c:pt>
                <c:pt idx="1054">
                  <c:v>43916</c:v>
                </c:pt>
                <c:pt idx="1055">
                  <c:v>43917</c:v>
                </c:pt>
                <c:pt idx="1056">
                  <c:v>43920</c:v>
                </c:pt>
                <c:pt idx="1057">
                  <c:v>43921</c:v>
                </c:pt>
                <c:pt idx="1058">
                  <c:v>43922</c:v>
                </c:pt>
                <c:pt idx="1059">
                  <c:v>43923</c:v>
                </c:pt>
                <c:pt idx="1060">
                  <c:v>43924</c:v>
                </c:pt>
                <c:pt idx="1061">
                  <c:v>43927</c:v>
                </c:pt>
                <c:pt idx="1062">
                  <c:v>43928</c:v>
                </c:pt>
                <c:pt idx="1063">
                  <c:v>43929</c:v>
                </c:pt>
                <c:pt idx="1064">
                  <c:v>43930</c:v>
                </c:pt>
                <c:pt idx="1065">
                  <c:v>43934</c:v>
                </c:pt>
                <c:pt idx="1066">
                  <c:v>43935</c:v>
                </c:pt>
                <c:pt idx="1067">
                  <c:v>43936</c:v>
                </c:pt>
                <c:pt idx="1068">
                  <c:v>43937</c:v>
                </c:pt>
                <c:pt idx="1069">
                  <c:v>43938</c:v>
                </c:pt>
                <c:pt idx="1070">
                  <c:v>43941</c:v>
                </c:pt>
                <c:pt idx="1071">
                  <c:v>43942</c:v>
                </c:pt>
                <c:pt idx="1072">
                  <c:v>43943</c:v>
                </c:pt>
                <c:pt idx="1073">
                  <c:v>43944</c:v>
                </c:pt>
                <c:pt idx="1074">
                  <c:v>43945</c:v>
                </c:pt>
                <c:pt idx="1075">
                  <c:v>43948</c:v>
                </c:pt>
                <c:pt idx="1076">
                  <c:v>43949</c:v>
                </c:pt>
                <c:pt idx="1077">
                  <c:v>43950</c:v>
                </c:pt>
                <c:pt idx="1078">
                  <c:v>43951</c:v>
                </c:pt>
                <c:pt idx="1079">
                  <c:v>43955</c:v>
                </c:pt>
                <c:pt idx="1080">
                  <c:v>43956</c:v>
                </c:pt>
                <c:pt idx="1081">
                  <c:v>43957</c:v>
                </c:pt>
                <c:pt idx="1082">
                  <c:v>43958</c:v>
                </c:pt>
                <c:pt idx="1083">
                  <c:v>43959</c:v>
                </c:pt>
                <c:pt idx="1084">
                  <c:v>43962</c:v>
                </c:pt>
                <c:pt idx="1085">
                  <c:v>43963</c:v>
                </c:pt>
                <c:pt idx="1086">
                  <c:v>43964</c:v>
                </c:pt>
                <c:pt idx="1087">
                  <c:v>43965</c:v>
                </c:pt>
                <c:pt idx="1088">
                  <c:v>43966</c:v>
                </c:pt>
                <c:pt idx="1089">
                  <c:v>43969</c:v>
                </c:pt>
                <c:pt idx="1090">
                  <c:v>43970</c:v>
                </c:pt>
                <c:pt idx="1091">
                  <c:v>43971</c:v>
                </c:pt>
                <c:pt idx="1092">
                  <c:v>43973</c:v>
                </c:pt>
                <c:pt idx="1093">
                  <c:v>43976</c:v>
                </c:pt>
                <c:pt idx="1094">
                  <c:v>43977</c:v>
                </c:pt>
                <c:pt idx="1095">
                  <c:v>43978</c:v>
                </c:pt>
                <c:pt idx="1096">
                  <c:v>43979</c:v>
                </c:pt>
                <c:pt idx="1097">
                  <c:v>43980</c:v>
                </c:pt>
                <c:pt idx="1098">
                  <c:v>43983</c:v>
                </c:pt>
                <c:pt idx="1099">
                  <c:v>43984</c:v>
                </c:pt>
                <c:pt idx="1100">
                  <c:v>43985</c:v>
                </c:pt>
                <c:pt idx="1101">
                  <c:v>43986</c:v>
                </c:pt>
                <c:pt idx="1102">
                  <c:v>43987</c:v>
                </c:pt>
                <c:pt idx="1103">
                  <c:v>43990</c:v>
                </c:pt>
                <c:pt idx="1104">
                  <c:v>43991</c:v>
                </c:pt>
                <c:pt idx="1105">
                  <c:v>43992</c:v>
                </c:pt>
                <c:pt idx="1106">
                  <c:v>43993</c:v>
                </c:pt>
                <c:pt idx="1107">
                  <c:v>43994</c:v>
                </c:pt>
                <c:pt idx="1108">
                  <c:v>43997</c:v>
                </c:pt>
                <c:pt idx="1109">
                  <c:v>43998</c:v>
                </c:pt>
                <c:pt idx="1110">
                  <c:v>43999</c:v>
                </c:pt>
                <c:pt idx="1111">
                  <c:v>44000</c:v>
                </c:pt>
                <c:pt idx="1112">
                  <c:v>44001</c:v>
                </c:pt>
                <c:pt idx="1113">
                  <c:v>44004</c:v>
                </c:pt>
                <c:pt idx="1114">
                  <c:v>44005</c:v>
                </c:pt>
                <c:pt idx="1115">
                  <c:v>44006</c:v>
                </c:pt>
                <c:pt idx="1116">
                  <c:v>44007</c:v>
                </c:pt>
                <c:pt idx="1117">
                  <c:v>44008</c:v>
                </c:pt>
                <c:pt idx="1118">
                  <c:v>44012</c:v>
                </c:pt>
                <c:pt idx="1119">
                  <c:v>44013</c:v>
                </c:pt>
                <c:pt idx="1120">
                  <c:v>44014</c:v>
                </c:pt>
                <c:pt idx="1121">
                  <c:v>44015</c:v>
                </c:pt>
                <c:pt idx="1122">
                  <c:v>44018</c:v>
                </c:pt>
                <c:pt idx="1123">
                  <c:v>44019</c:v>
                </c:pt>
                <c:pt idx="1124">
                  <c:v>44020</c:v>
                </c:pt>
                <c:pt idx="1125">
                  <c:v>44021</c:v>
                </c:pt>
                <c:pt idx="1126">
                  <c:v>44022</c:v>
                </c:pt>
                <c:pt idx="1127">
                  <c:v>44025</c:v>
                </c:pt>
                <c:pt idx="1128">
                  <c:v>44026</c:v>
                </c:pt>
                <c:pt idx="1129">
                  <c:v>44027</c:v>
                </c:pt>
                <c:pt idx="1130">
                  <c:v>44029</c:v>
                </c:pt>
                <c:pt idx="1131">
                  <c:v>44032</c:v>
                </c:pt>
                <c:pt idx="1132">
                  <c:v>44033</c:v>
                </c:pt>
                <c:pt idx="1133">
                  <c:v>44034</c:v>
                </c:pt>
                <c:pt idx="1134">
                  <c:v>44035</c:v>
                </c:pt>
                <c:pt idx="1135">
                  <c:v>44036</c:v>
                </c:pt>
                <c:pt idx="1136">
                  <c:v>44039</c:v>
                </c:pt>
                <c:pt idx="1137">
                  <c:v>44040</c:v>
                </c:pt>
                <c:pt idx="1138">
                  <c:v>44041</c:v>
                </c:pt>
                <c:pt idx="1139">
                  <c:v>44042</c:v>
                </c:pt>
                <c:pt idx="1140">
                  <c:v>44043</c:v>
                </c:pt>
                <c:pt idx="1141">
                  <c:v>44046</c:v>
                </c:pt>
                <c:pt idx="1142">
                  <c:v>44047</c:v>
                </c:pt>
                <c:pt idx="1143">
                  <c:v>44048</c:v>
                </c:pt>
                <c:pt idx="1144">
                  <c:v>44049</c:v>
                </c:pt>
                <c:pt idx="1145">
                  <c:v>44050</c:v>
                </c:pt>
                <c:pt idx="1146">
                  <c:v>44053</c:v>
                </c:pt>
                <c:pt idx="1147">
                  <c:v>44054</c:v>
                </c:pt>
                <c:pt idx="1148">
                  <c:v>44055</c:v>
                </c:pt>
                <c:pt idx="1149">
                  <c:v>44056</c:v>
                </c:pt>
                <c:pt idx="1150">
                  <c:v>44057</c:v>
                </c:pt>
                <c:pt idx="1151">
                  <c:v>44060</c:v>
                </c:pt>
                <c:pt idx="1152">
                  <c:v>44061</c:v>
                </c:pt>
                <c:pt idx="1153">
                  <c:v>44062</c:v>
                </c:pt>
                <c:pt idx="1154">
                  <c:v>44063</c:v>
                </c:pt>
                <c:pt idx="1155">
                  <c:v>44064</c:v>
                </c:pt>
                <c:pt idx="1156">
                  <c:v>44067</c:v>
                </c:pt>
                <c:pt idx="1157">
                  <c:v>44068</c:v>
                </c:pt>
                <c:pt idx="1158">
                  <c:v>44069</c:v>
                </c:pt>
                <c:pt idx="1159">
                  <c:v>44070</c:v>
                </c:pt>
                <c:pt idx="1160">
                  <c:v>44071</c:v>
                </c:pt>
                <c:pt idx="1161">
                  <c:v>44074</c:v>
                </c:pt>
                <c:pt idx="1162">
                  <c:v>44075</c:v>
                </c:pt>
                <c:pt idx="1163">
                  <c:v>44076</c:v>
                </c:pt>
                <c:pt idx="1164">
                  <c:v>44077</c:v>
                </c:pt>
                <c:pt idx="1165">
                  <c:v>44078</c:v>
                </c:pt>
                <c:pt idx="1166">
                  <c:v>44081</c:v>
                </c:pt>
                <c:pt idx="1167">
                  <c:v>44082</c:v>
                </c:pt>
                <c:pt idx="1168">
                  <c:v>44083</c:v>
                </c:pt>
                <c:pt idx="1169">
                  <c:v>44084</c:v>
                </c:pt>
                <c:pt idx="1170">
                  <c:v>44085</c:v>
                </c:pt>
                <c:pt idx="1171">
                  <c:v>44088</c:v>
                </c:pt>
                <c:pt idx="1172">
                  <c:v>44089</c:v>
                </c:pt>
                <c:pt idx="1173">
                  <c:v>44090</c:v>
                </c:pt>
                <c:pt idx="1174">
                  <c:v>44091</c:v>
                </c:pt>
                <c:pt idx="1175">
                  <c:v>44095</c:v>
                </c:pt>
                <c:pt idx="1176">
                  <c:v>44096</c:v>
                </c:pt>
                <c:pt idx="1177">
                  <c:v>44097</c:v>
                </c:pt>
                <c:pt idx="1178">
                  <c:v>44098</c:v>
                </c:pt>
                <c:pt idx="1179">
                  <c:v>44099</c:v>
                </c:pt>
                <c:pt idx="1180">
                  <c:v>44102</c:v>
                </c:pt>
                <c:pt idx="1181">
                  <c:v>44103</c:v>
                </c:pt>
                <c:pt idx="1182">
                  <c:v>44104</c:v>
                </c:pt>
                <c:pt idx="1183">
                  <c:v>44105</c:v>
                </c:pt>
                <c:pt idx="1184">
                  <c:v>44106</c:v>
                </c:pt>
                <c:pt idx="1185">
                  <c:v>44109</c:v>
                </c:pt>
                <c:pt idx="1186">
                  <c:v>44110</c:v>
                </c:pt>
                <c:pt idx="1187">
                  <c:v>44111</c:v>
                </c:pt>
                <c:pt idx="1188">
                  <c:v>44112</c:v>
                </c:pt>
                <c:pt idx="1189">
                  <c:v>44113</c:v>
                </c:pt>
                <c:pt idx="1190">
                  <c:v>44117</c:v>
                </c:pt>
                <c:pt idx="1191">
                  <c:v>44118</c:v>
                </c:pt>
                <c:pt idx="1192">
                  <c:v>44119</c:v>
                </c:pt>
                <c:pt idx="1193">
                  <c:v>44120</c:v>
                </c:pt>
                <c:pt idx="1194">
                  <c:v>44123</c:v>
                </c:pt>
                <c:pt idx="1195">
                  <c:v>44124</c:v>
                </c:pt>
                <c:pt idx="1196">
                  <c:v>44125</c:v>
                </c:pt>
                <c:pt idx="1197">
                  <c:v>44126</c:v>
                </c:pt>
                <c:pt idx="1198">
                  <c:v>44127</c:v>
                </c:pt>
                <c:pt idx="1199">
                  <c:v>44130</c:v>
                </c:pt>
                <c:pt idx="1200">
                  <c:v>44131</c:v>
                </c:pt>
                <c:pt idx="1201">
                  <c:v>44132</c:v>
                </c:pt>
                <c:pt idx="1202">
                  <c:v>44133</c:v>
                </c:pt>
                <c:pt idx="1203">
                  <c:v>44134</c:v>
                </c:pt>
                <c:pt idx="1204">
                  <c:v>44137</c:v>
                </c:pt>
                <c:pt idx="1205">
                  <c:v>44138</c:v>
                </c:pt>
                <c:pt idx="1206">
                  <c:v>44139</c:v>
                </c:pt>
                <c:pt idx="1207">
                  <c:v>44140</c:v>
                </c:pt>
                <c:pt idx="1208">
                  <c:v>44141</c:v>
                </c:pt>
                <c:pt idx="1209">
                  <c:v>44144</c:v>
                </c:pt>
                <c:pt idx="1210">
                  <c:v>44145</c:v>
                </c:pt>
                <c:pt idx="1211">
                  <c:v>44146</c:v>
                </c:pt>
                <c:pt idx="1212">
                  <c:v>44147</c:v>
                </c:pt>
                <c:pt idx="1213">
                  <c:v>44148</c:v>
                </c:pt>
                <c:pt idx="1214">
                  <c:v>44151</c:v>
                </c:pt>
                <c:pt idx="1215">
                  <c:v>44152</c:v>
                </c:pt>
                <c:pt idx="1216">
                  <c:v>44153</c:v>
                </c:pt>
                <c:pt idx="1217">
                  <c:v>44154</c:v>
                </c:pt>
                <c:pt idx="1218">
                  <c:v>44155</c:v>
                </c:pt>
                <c:pt idx="1219">
                  <c:v>44158</c:v>
                </c:pt>
                <c:pt idx="1220">
                  <c:v>44159</c:v>
                </c:pt>
                <c:pt idx="1221">
                  <c:v>44160</c:v>
                </c:pt>
                <c:pt idx="1222">
                  <c:v>44161</c:v>
                </c:pt>
                <c:pt idx="1223">
                  <c:v>44162</c:v>
                </c:pt>
                <c:pt idx="1224">
                  <c:v>44165</c:v>
                </c:pt>
                <c:pt idx="1225">
                  <c:v>44166</c:v>
                </c:pt>
                <c:pt idx="1226">
                  <c:v>44167</c:v>
                </c:pt>
                <c:pt idx="1227">
                  <c:v>44168</c:v>
                </c:pt>
                <c:pt idx="1228">
                  <c:v>44169</c:v>
                </c:pt>
                <c:pt idx="1229">
                  <c:v>44172</c:v>
                </c:pt>
                <c:pt idx="1230">
                  <c:v>44174</c:v>
                </c:pt>
                <c:pt idx="1231">
                  <c:v>44175</c:v>
                </c:pt>
                <c:pt idx="1232">
                  <c:v>44176</c:v>
                </c:pt>
                <c:pt idx="1233">
                  <c:v>44179</c:v>
                </c:pt>
                <c:pt idx="1234">
                  <c:v>44180</c:v>
                </c:pt>
                <c:pt idx="1235">
                  <c:v>44181</c:v>
                </c:pt>
                <c:pt idx="1236">
                  <c:v>44182</c:v>
                </c:pt>
                <c:pt idx="1237">
                  <c:v>44183</c:v>
                </c:pt>
                <c:pt idx="1238">
                  <c:v>44186</c:v>
                </c:pt>
                <c:pt idx="1239">
                  <c:v>44187</c:v>
                </c:pt>
                <c:pt idx="1240">
                  <c:v>44188</c:v>
                </c:pt>
                <c:pt idx="1241">
                  <c:v>44189</c:v>
                </c:pt>
                <c:pt idx="1242">
                  <c:v>44193</c:v>
                </c:pt>
                <c:pt idx="1243">
                  <c:v>44194</c:v>
                </c:pt>
                <c:pt idx="1244">
                  <c:v>44195</c:v>
                </c:pt>
                <c:pt idx="1245">
                  <c:v>44200</c:v>
                </c:pt>
                <c:pt idx="1246">
                  <c:v>44201</c:v>
                </c:pt>
                <c:pt idx="1247">
                  <c:v>44202</c:v>
                </c:pt>
                <c:pt idx="1248">
                  <c:v>44203</c:v>
                </c:pt>
                <c:pt idx="1249">
                  <c:v>44204</c:v>
                </c:pt>
                <c:pt idx="1250">
                  <c:v>44207</c:v>
                </c:pt>
                <c:pt idx="1251">
                  <c:v>44208</c:v>
                </c:pt>
                <c:pt idx="1252">
                  <c:v>44209</c:v>
                </c:pt>
                <c:pt idx="1253">
                  <c:v>44210</c:v>
                </c:pt>
                <c:pt idx="1254">
                  <c:v>44211</c:v>
                </c:pt>
                <c:pt idx="1255">
                  <c:v>44214</c:v>
                </c:pt>
                <c:pt idx="1256">
                  <c:v>44215</c:v>
                </c:pt>
                <c:pt idx="1257">
                  <c:v>44216</c:v>
                </c:pt>
                <c:pt idx="1258">
                  <c:v>44217</c:v>
                </c:pt>
                <c:pt idx="1259">
                  <c:v>44218</c:v>
                </c:pt>
                <c:pt idx="1260">
                  <c:v>44221</c:v>
                </c:pt>
                <c:pt idx="1261">
                  <c:v>44222</c:v>
                </c:pt>
                <c:pt idx="1262">
                  <c:v>44223</c:v>
                </c:pt>
                <c:pt idx="1263">
                  <c:v>44224</c:v>
                </c:pt>
                <c:pt idx="1264">
                  <c:v>44225</c:v>
                </c:pt>
                <c:pt idx="1265">
                  <c:v>44228</c:v>
                </c:pt>
                <c:pt idx="1266">
                  <c:v>44229</c:v>
                </c:pt>
                <c:pt idx="1267">
                  <c:v>44230</c:v>
                </c:pt>
                <c:pt idx="1268">
                  <c:v>44231</c:v>
                </c:pt>
                <c:pt idx="1269">
                  <c:v>44232</c:v>
                </c:pt>
                <c:pt idx="1270">
                  <c:v>44235</c:v>
                </c:pt>
                <c:pt idx="1271">
                  <c:v>44236</c:v>
                </c:pt>
                <c:pt idx="1272">
                  <c:v>44237</c:v>
                </c:pt>
                <c:pt idx="1273">
                  <c:v>44238</c:v>
                </c:pt>
                <c:pt idx="1274">
                  <c:v>44239</c:v>
                </c:pt>
                <c:pt idx="1275">
                  <c:v>44242</c:v>
                </c:pt>
                <c:pt idx="1276">
                  <c:v>44243</c:v>
                </c:pt>
                <c:pt idx="1277">
                  <c:v>44244</c:v>
                </c:pt>
                <c:pt idx="1278">
                  <c:v>44245</c:v>
                </c:pt>
                <c:pt idx="1279">
                  <c:v>44246</c:v>
                </c:pt>
                <c:pt idx="1280">
                  <c:v>44249</c:v>
                </c:pt>
                <c:pt idx="1281">
                  <c:v>44250</c:v>
                </c:pt>
                <c:pt idx="1282">
                  <c:v>44251</c:v>
                </c:pt>
                <c:pt idx="1283">
                  <c:v>44252</c:v>
                </c:pt>
                <c:pt idx="1284">
                  <c:v>44253</c:v>
                </c:pt>
                <c:pt idx="1285">
                  <c:v>44256</c:v>
                </c:pt>
                <c:pt idx="1286">
                  <c:v>44257</c:v>
                </c:pt>
                <c:pt idx="1287">
                  <c:v>44258</c:v>
                </c:pt>
                <c:pt idx="1288">
                  <c:v>44259</c:v>
                </c:pt>
                <c:pt idx="1289">
                  <c:v>44260</c:v>
                </c:pt>
                <c:pt idx="1290">
                  <c:v>44263</c:v>
                </c:pt>
                <c:pt idx="1291">
                  <c:v>44264</c:v>
                </c:pt>
                <c:pt idx="1292">
                  <c:v>44265</c:v>
                </c:pt>
                <c:pt idx="1293">
                  <c:v>44266</c:v>
                </c:pt>
                <c:pt idx="1294">
                  <c:v>44267</c:v>
                </c:pt>
                <c:pt idx="1295">
                  <c:v>44270</c:v>
                </c:pt>
                <c:pt idx="1296">
                  <c:v>44271</c:v>
                </c:pt>
                <c:pt idx="1297">
                  <c:v>44272</c:v>
                </c:pt>
                <c:pt idx="1298">
                  <c:v>44273</c:v>
                </c:pt>
                <c:pt idx="1299">
                  <c:v>44274</c:v>
                </c:pt>
                <c:pt idx="1300">
                  <c:v>44277</c:v>
                </c:pt>
                <c:pt idx="1301">
                  <c:v>44278</c:v>
                </c:pt>
                <c:pt idx="1302">
                  <c:v>44279</c:v>
                </c:pt>
                <c:pt idx="1303">
                  <c:v>44280</c:v>
                </c:pt>
                <c:pt idx="1304">
                  <c:v>44281</c:v>
                </c:pt>
                <c:pt idx="1305">
                  <c:v>44284</c:v>
                </c:pt>
                <c:pt idx="1306">
                  <c:v>44285</c:v>
                </c:pt>
                <c:pt idx="1307">
                  <c:v>44286</c:v>
                </c:pt>
                <c:pt idx="1308">
                  <c:v>44287</c:v>
                </c:pt>
                <c:pt idx="1309">
                  <c:v>44291</c:v>
                </c:pt>
                <c:pt idx="1310">
                  <c:v>44292</c:v>
                </c:pt>
                <c:pt idx="1311">
                  <c:v>44293</c:v>
                </c:pt>
                <c:pt idx="1312">
                  <c:v>44294</c:v>
                </c:pt>
                <c:pt idx="1313">
                  <c:v>44295</c:v>
                </c:pt>
                <c:pt idx="1314">
                  <c:v>44298</c:v>
                </c:pt>
                <c:pt idx="1315">
                  <c:v>44299</c:v>
                </c:pt>
                <c:pt idx="1316">
                  <c:v>44300</c:v>
                </c:pt>
                <c:pt idx="1317">
                  <c:v>44301</c:v>
                </c:pt>
                <c:pt idx="1318">
                  <c:v>44302</c:v>
                </c:pt>
                <c:pt idx="1319">
                  <c:v>44305</c:v>
                </c:pt>
                <c:pt idx="1320">
                  <c:v>44306</c:v>
                </c:pt>
                <c:pt idx="1321">
                  <c:v>44307</c:v>
                </c:pt>
                <c:pt idx="1322">
                  <c:v>44308</c:v>
                </c:pt>
                <c:pt idx="1323">
                  <c:v>44309</c:v>
                </c:pt>
                <c:pt idx="1324">
                  <c:v>44312</c:v>
                </c:pt>
                <c:pt idx="1325">
                  <c:v>44313</c:v>
                </c:pt>
                <c:pt idx="1326">
                  <c:v>44314</c:v>
                </c:pt>
                <c:pt idx="1327">
                  <c:v>44315</c:v>
                </c:pt>
                <c:pt idx="1328">
                  <c:v>44316</c:v>
                </c:pt>
                <c:pt idx="1329">
                  <c:v>44319</c:v>
                </c:pt>
                <c:pt idx="1330">
                  <c:v>44320</c:v>
                </c:pt>
                <c:pt idx="1331">
                  <c:v>44321</c:v>
                </c:pt>
                <c:pt idx="1332">
                  <c:v>44322</c:v>
                </c:pt>
                <c:pt idx="1333">
                  <c:v>44323</c:v>
                </c:pt>
                <c:pt idx="1334">
                  <c:v>44326</c:v>
                </c:pt>
                <c:pt idx="1335">
                  <c:v>44327</c:v>
                </c:pt>
                <c:pt idx="1336">
                  <c:v>44328</c:v>
                </c:pt>
                <c:pt idx="1337">
                  <c:v>44329</c:v>
                </c:pt>
                <c:pt idx="1338">
                  <c:v>44330</c:v>
                </c:pt>
                <c:pt idx="1339">
                  <c:v>44333</c:v>
                </c:pt>
                <c:pt idx="1340">
                  <c:v>44334</c:v>
                </c:pt>
                <c:pt idx="1341">
                  <c:v>44335</c:v>
                </c:pt>
                <c:pt idx="1342">
                  <c:v>44336</c:v>
                </c:pt>
                <c:pt idx="1343">
                  <c:v>44337</c:v>
                </c:pt>
                <c:pt idx="1344">
                  <c:v>44340</c:v>
                </c:pt>
                <c:pt idx="1345">
                  <c:v>44341</c:v>
                </c:pt>
                <c:pt idx="1346">
                  <c:v>44342</c:v>
                </c:pt>
                <c:pt idx="1347">
                  <c:v>44343</c:v>
                </c:pt>
                <c:pt idx="1348">
                  <c:v>44344</c:v>
                </c:pt>
                <c:pt idx="1349">
                  <c:v>44347</c:v>
                </c:pt>
                <c:pt idx="1350">
                  <c:v>44348</c:v>
                </c:pt>
                <c:pt idx="1351">
                  <c:v>44349</c:v>
                </c:pt>
                <c:pt idx="1352">
                  <c:v>44350</c:v>
                </c:pt>
                <c:pt idx="1353">
                  <c:v>44351</c:v>
                </c:pt>
                <c:pt idx="1354">
                  <c:v>44354</c:v>
                </c:pt>
                <c:pt idx="1355">
                  <c:v>44355</c:v>
                </c:pt>
                <c:pt idx="1356">
                  <c:v>44356</c:v>
                </c:pt>
                <c:pt idx="1357">
                  <c:v>44357</c:v>
                </c:pt>
                <c:pt idx="1358">
                  <c:v>44358</c:v>
                </c:pt>
                <c:pt idx="1359">
                  <c:v>44361</c:v>
                </c:pt>
                <c:pt idx="1360">
                  <c:v>44362</c:v>
                </c:pt>
                <c:pt idx="1361">
                  <c:v>44363</c:v>
                </c:pt>
                <c:pt idx="1362">
                  <c:v>44364</c:v>
                </c:pt>
                <c:pt idx="1363">
                  <c:v>44365</c:v>
                </c:pt>
                <c:pt idx="1364">
                  <c:v>44368</c:v>
                </c:pt>
                <c:pt idx="1365">
                  <c:v>44369</c:v>
                </c:pt>
                <c:pt idx="1366">
                  <c:v>44370</c:v>
                </c:pt>
                <c:pt idx="1367">
                  <c:v>44371</c:v>
                </c:pt>
                <c:pt idx="1368">
                  <c:v>44372</c:v>
                </c:pt>
                <c:pt idx="1369">
                  <c:v>44375</c:v>
                </c:pt>
                <c:pt idx="1370">
                  <c:v>44376</c:v>
                </c:pt>
                <c:pt idx="1371">
                  <c:v>44377</c:v>
                </c:pt>
                <c:pt idx="1372">
                  <c:v>44378</c:v>
                </c:pt>
                <c:pt idx="1373">
                  <c:v>44379</c:v>
                </c:pt>
                <c:pt idx="1374">
                  <c:v>44382</c:v>
                </c:pt>
                <c:pt idx="1375">
                  <c:v>44383</c:v>
                </c:pt>
                <c:pt idx="1376">
                  <c:v>44384</c:v>
                </c:pt>
                <c:pt idx="1377">
                  <c:v>44385</c:v>
                </c:pt>
                <c:pt idx="1378">
                  <c:v>44386</c:v>
                </c:pt>
                <c:pt idx="1379">
                  <c:v>44389</c:v>
                </c:pt>
                <c:pt idx="1380">
                  <c:v>44390</c:v>
                </c:pt>
                <c:pt idx="1381">
                  <c:v>44391</c:v>
                </c:pt>
                <c:pt idx="1382">
                  <c:v>44392</c:v>
                </c:pt>
                <c:pt idx="1383">
                  <c:v>44393</c:v>
                </c:pt>
                <c:pt idx="1384">
                  <c:v>44396</c:v>
                </c:pt>
                <c:pt idx="1385">
                  <c:v>44397</c:v>
                </c:pt>
                <c:pt idx="1386">
                  <c:v>44398</c:v>
                </c:pt>
                <c:pt idx="1387">
                  <c:v>44399</c:v>
                </c:pt>
                <c:pt idx="1388">
                  <c:v>44400</c:v>
                </c:pt>
                <c:pt idx="1389">
                  <c:v>44403</c:v>
                </c:pt>
                <c:pt idx="1390">
                  <c:v>44404</c:v>
                </c:pt>
                <c:pt idx="1391">
                  <c:v>44405</c:v>
                </c:pt>
                <c:pt idx="1392">
                  <c:v>44406</c:v>
                </c:pt>
                <c:pt idx="1393">
                  <c:v>44407</c:v>
                </c:pt>
                <c:pt idx="1394">
                  <c:v>44410</c:v>
                </c:pt>
                <c:pt idx="1395">
                  <c:v>44411</c:v>
                </c:pt>
              </c:numCache>
            </c:numRef>
          </c:cat>
          <c:val>
            <c:numRef>
              <c:f>NAV!$P$3:$P$1425</c:f>
              <c:numCache>
                <c:formatCode>#,##0</c:formatCode>
                <c:ptCount val="1423"/>
                <c:pt idx="0">
                  <c:v>582.49245047685258</c:v>
                </c:pt>
                <c:pt idx="1">
                  <c:v>579.02981547718514</c:v>
                </c:pt>
                <c:pt idx="2">
                  <c:v>608.69380718829041</c:v>
                </c:pt>
                <c:pt idx="3">
                  <c:v>621.48322157550376</c:v>
                </c:pt>
                <c:pt idx="4">
                  <c:v>611.38228564544227</c:v>
                </c:pt>
                <c:pt idx="5">
                  <c:v>617.64478751772742</c:v>
                </c:pt>
                <c:pt idx="6">
                  <c:v>604.95623060033358</c:v>
                </c:pt>
                <c:pt idx="7">
                  <c:v>578.0213852021551</c:v>
                </c:pt>
                <c:pt idx="8">
                  <c:v>564.53942487634595</c:v>
                </c:pt>
                <c:pt idx="9">
                  <c:v>565.2491134994209</c:v>
                </c:pt>
                <c:pt idx="10">
                  <c:v>554.16388196155276</c:v>
                </c:pt>
                <c:pt idx="11">
                  <c:v>548.72657810845453</c:v>
                </c:pt>
                <c:pt idx="12">
                  <c:v>552.08358259595252</c:v>
                </c:pt>
                <c:pt idx="13">
                  <c:v>543.43101129696845</c:v>
                </c:pt>
                <c:pt idx="14">
                  <c:v>549.406244896869</c:v>
                </c:pt>
                <c:pt idx="15">
                  <c:v>561.90144014468422</c:v>
                </c:pt>
                <c:pt idx="16">
                  <c:v>563.01135676017816</c:v>
                </c:pt>
                <c:pt idx="17">
                  <c:v>566.78955184613369</c:v>
                </c:pt>
                <c:pt idx="18">
                  <c:v>569.22434940784353</c:v>
                </c:pt>
                <c:pt idx="19">
                  <c:v>572.71181745200636</c:v>
                </c:pt>
                <c:pt idx="20">
                  <c:v>571.44039415940927</c:v>
                </c:pt>
                <c:pt idx="21">
                  <c:v>583.88474651619924</c:v>
                </c:pt>
                <c:pt idx="22">
                  <c:v>574.29345176233289</c:v>
                </c:pt>
                <c:pt idx="23">
                  <c:v>575.30426340259044</c:v>
                </c:pt>
                <c:pt idx="24">
                  <c:v>591.83925918517525</c:v>
                </c:pt>
                <c:pt idx="25">
                  <c:v>580.47065944531778</c:v>
                </c:pt>
                <c:pt idx="26">
                  <c:v>564.57701259565795</c:v>
                </c:pt>
                <c:pt idx="27">
                  <c:v>561.51264127664183</c:v>
                </c:pt>
                <c:pt idx="28">
                  <c:v>557.08109484967258</c:v>
                </c:pt>
                <c:pt idx="29">
                  <c:v>557.27748625230834</c:v>
                </c:pt>
                <c:pt idx="30">
                  <c:v>563.34849429786823</c:v>
                </c:pt>
                <c:pt idx="31">
                  <c:v>577.61018847134437</c:v>
                </c:pt>
                <c:pt idx="32">
                  <c:v>580.75791958461559</c:v>
                </c:pt>
                <c:pt idx="33">
                  <c:v>588.78148477802733</c:v>
                </c:pt>
                <c:pt idx="34">
                  <c:v>581.04326962413302</c:v>
                </c:pt>
                <c:pt idx="35">
                  <c:v>582.72125642689912</c:v>
                </c:pt>
                <c:pt idx="36">
                  <c:v>579.49532855429766</c:v>
                </c:pt>
                <c:pt idx="37">
                  <c:v>570.72390195480466</c:v>
                </c:pt>
                <c:pt idx="38">
                  <c:v>571.23043688848998</c:v>
                </c:pt>
                <c:pt idx="39">
                  <c:v>576.90792784389225</c:v>
                </c:pt>
                <c:pt idx="40">
                  <c:v>588.02244365160095</c:v>
                </c:pt>
                <c:pt idx="41">
                  <c:v>594.82965792523134</c:v>
                </c:pt>
                <c:pt idx="42">
                  <c:v>586.34592564341835</c:v>
                </c:pt>
                <c:pt idx="43">
                  <c:v>595.5837076450415</c:v>
                </c:pt>
                <c:pt idx="44">
                  <c:v>594.5125344325636</c:v>
                </c:pt>
                <c:pt idx="45">
                  <c:v>598.51342911988206</c:v>
                </c:pt>
                <c:pt idx="46">
                  <c:v>590.45194995129077</c:v>
                </c:pt>
                <c:pt idx="47">
                  <c:v>591.50048572573985</c:v>
                </c:pt>
                <c:pt idx="48">
                  <c:v>609.3252427761638</c:v>
                </c:pt>
                <c:pt idx="49">
                  <c:v>602.75639002480386</c:v>
                </c:pt>
                <c:pt idx="50">
                  <c:v>595.06890471459974</c:v>
                </c:pt>
                <c:pt idx="51">
                  <c:v>597.02967841179122</c:v>
                </c:pt>
                <c:pt idx="52">
                  <c:v>591.62364593804932</c:v>
                </c:pt>
                <c:pt idx="53">
                  <c:v>599.25203297896985</c:v>
                </c:pt>
                <c:pt idx="54">
                  <c:v>618.95477377872874</c:v>
                </c:pt>
                <c:pt idx="55">
                  <c:v>617.53531795431047</c:v>
                </c:pt>
                <c:pt idx="56">
                  <c:v>618.89450147581999</c:v>
                </c:pt>
                <c:pt idx="57">
                  <c:v>620.42886383385905</c:v>
                </c:pt>
                <c:pt idx="58">
                  <c:v>618.76075565398094</c:v>
                </c:pt>
                <c:pt idx="59">
                  <c:v>610.11933746244756</c:v>
                </c:pt>
                <c:pt idx="60">
                  <c:v>618.27885652636326</c:v>
                </c:pt>
                <c:pt idx="61">
                  <c:v>603.34623539656445</c:v>
                </c:pt>
                <c:pt idx="62">
                  <c:v>616.32064808207917</c:v>
                </c:pt>
                <c:pt idx="63">
                  <c:v>617.49919603519913</c:v>
                </c:pt>
                <c:pt idx="64">
                  <c:v>615.97157291085784</c:v>
                </c:pt>
                <c:pt idx="65">
                  <c:v>619.74901626296764</c:v>
                </c:pt>
                <c:pt idx="66">
                  <c:v>609.31222876443371</c:v>
                </c:pt>
                <c:pt idx="67">
                  <c:v>605.94006500870137</c:v>
                </c:pt>
                <c:pt idx="68">
                  <c:v>609.77370922786224</c:v>
                </c:pt>
                <c:pt idx="69">
                  <c:v>608.43026618227532</c:v>
                </c:pt>
                <c:pt idx="70">
                  <c:v>596.6927961489946</c:v>
                </c:pt>
                <c:pt idx="71">
                  <c:v>604.80479765501025</c:v>
                </c:pt>
                <c:pt idx="72">
                  <c:v>614.9891492396888</c:v>
                </c:pt>
                <c:pt idx="73">
                  <c:v>606.31678831629563</c:v>
                </c:pt>
                <c:pt idx="74">
                  <c:v>605.93685493996406</c:v>
                </c:pt>
                <c:pt idx="75">
                  <c:v>608.97047297217398</c:v>
                </c:pt>
                <c:pt idx="76">
                  <c:v>608.42847202979931</c:v>
                </c:pt>
                <c:pt idx="77">
                  <c:v>611.40396252511312</c:v>
                </c:pt>
                <c:pt idx="78">
                  <c:v>635.42589285882127</c:v>
                </c:pt>
                <c:pt idx="79">
                  <c:v>622.08097703510134</c:v>
                </c:pt>
                <c:pt idx="80">
                  <c:v>622.65561629894614</c:v>
                </c:pt>
                <c:pt idx="81">
                  <c:v>626.21333207196869</c:v>
                </c:pt>
                <c:pt idx="82">
                  <c:v>623.6270482901524</c:v>
                </c:pt>
                <c:pt idx="83">
                  <c:v>627.45209109624489</c:v>
                </c:pt>
                <c:pt idx="84">
                  <c:v>635.71629568018386</c:v>
                </c:pt>
                <c:pt idx="85">
                  <c:v>641.43213908188181</c:v>
                </c:pt>
                <c:pt idx="86">
                  <c:v>623.13020846512563</c:v>
                </c:pt>
                <c:pt idx="87">
                  <c:v>615.23585260346294</c:v>
                </c:pt>
                <c:pt idx="88">
                  <c:v>626.94567943765196</c:v>
                </c:pt>
                <c:pt idx="89">
                  <c:v>622.47558761471339</c:v>
                </c:pt>
                <c:pt idx="90">
                  <c:v>617.31597602599129</c:v>
                </c:pt>
                <c:pt idx="91">
                  <c:v>612.20900916369646</c:v>
                </c:pt>
                <c:pt idx="92">
                  <c:v>614.85071263888415</c:v>
                </c:pt>
                <c:pt idx="93">
                  <c:v>617.35238161633072</c:v>
                </c:pt>
                <c:pt idx="94">
                  <c:v>606.52387971727831</c:v>
                </c:pt>
                <c:pt idx="95">
                  <c:v>590.16814939758217</c:v>
                </c:pt>
                <c:pt idx="96">
                  <c:v>594.51304785500542</c:v>
                </c:pt>
                <c:pt idx="97">
                  <c:v>594.86626165927521</c:v>
                </c:pt>
                <c:pt idx="98">
                  <c:v>589.03731460326117</c:v>
                </c:pt>
                <c:pt idx="99">
                  <c:v>590.68714419645607</c:v>
                </c:pt>
                <c:pt idx="100">
                  <c:v>588.38828234391553</c:v>
                </c:pt>
                <c:pt idx="101">
                  <c:v>594.81353736621509</c:v>
                </c:pt>
                <c:pt idx="102">
                  <c:v>593.654780740055</c:v>
                </c:pt>
                <c:pt idx="103">
                  <c:v>592.69128013703539</c:v>
                </c:pt>
                <c:pt idx="104">
                  <c:v>596.63963063387712</c:v>
                </c:pt>
                <c:pt idx="105">
                  <c:v>593.04184398125017</c:v>
                </c:pt>
                <c:pt idx="106">
                  <c:v>573.19082241382864</c:v>
                </c:pt>
                <c:pt idx="107">
                  <c:v>577.70605004920867</c:v>
                </c:pt>
                <c:pt idx="108">
                  <c:v>586.97032646522132</c:v>
                </c:pt>
                <c:pt idx="109">
                  <c:v>599.62385426253616</c:v>
                </c:pt>
                <c:pt idx="110">
                  <c:v>598.22876401387555</c:v>
                </c:pt>
                <c:pt idx="111">
                  <c:v>598.9688408353361</c:v>
                </c:pt>
                <c:pt idx="112">
                  <c:v>603.24325174375008</c:v>
                </c:pt>
                <c:pt idx="113">
                  <c:v>605.29552410513463</c:v>
                </c:pt>
                <c:pt idx="114">
                  <c:v>585.73028691783259</c:v>
                </c:pt>
                <c:pt idx="115">
                  <c:v>581.55416080845134</c:v>
                </c:pt>
                <c:pt idx="116">
                  <c:v>575.57090393743943</c:v>
                </c:pt>
                <c:pt idx="117">
                  <c:v>581.13531737526148</c:v>
                </c:pt>
                <c:pt idx="118">
                  <c:v>577.14652331178047</c:v>
                </c:pt>
                <c:pt idx="119">
                  <c:v>582.36196891654504</c:v>
                </c:pt>
                <c:pt idx="120">
                  <c:v>582.09618966615403</c:v>
                </c:pt>
                <c:pt idx="121">
                  <c:v>593.49537122692971</c:v>
                </c:pt>
                <c:pt idx="122">
                  <c:v>589.64036097606208</c:v>
                </c:pt>
                <c:pt idx="123">
                  <c:v>596.25891620003642</c:v>
                </c:pt>
                <c:pt idx="124">
                  <c:v>580.85492637893526</c:v>
                </c:pt>
                <c:pt idx="125">
                  <c:v>586.4524457087324</c:v>
                </c:pt>
                <c:pt idx="126">
                  <c:v>606.77023967806349</c:v>
                </c:pt>
                <c:pt idx="127">
                  <c:v>602.6917879994578</c:v>
                </c:pt>
                <c:pt idx="128">
                  <c:v>606.27445234991615</c:v>
                </c:pt>
                <c:pt idx="129">
                  <c:v>612.86379252471249</c:v>
                </c:pt>
                <c:pt idx="130">
                  <c:v>609.91561939458995</c:v>
                </c:pt>
                <c:pt idx="131">
                  <c:v>594.28965975985057</c:v>
                </c:pt>
                <c:pt idx="132">
                  <c:v>601.3292423351071</c:v>
                </c:pt>
                <c:pt idx="133">
                  <c:v>610.12204564059982</c:v>
                </c:pt>
                <c:pt idx="134">
                  <c:v>605.26029838194586</c:v>
                </c:pt>
                <c:pt idx="135">
                  <c:v>611.61694691600542</c:v>
                </c:pt>
                <c:pt idx="136">
                  <c:v>612.44362310057522</c:v>
                </c:pt>
                <c:pt idx="137">
                  <c:v>614.66310089845774</c:v>
                </c:pt>
                <c:pt idx="138">
                  <c:v>620.16448974585876</c:v>
                </c:pt>
                <c:pt idx="139">
                  <c:v>608.05618886539651</c:v>
                </c:pt>
                <c:pt idx="140">
                  <c:v>605.19984356648695</c:v>
                </c:pt>
                <c:pt idx="141">
                  <c:v>595.27866042994242</c:v>
                </c:pt>
                <c:pt idx="142">
                  <c:v>568.75484563432337</c:v>
                </c:pt>
                <c:pt idx="143">
                  <c:v>565.14392701436645</c:v>
                </c:pt>
                <c:pt idx="144">
                  <c:v>565.70831026130429</c:v>
                </c:pt>
                <c:pt idx="145">
                  <c:v>555.45708201910338</c:v>
                </c:pt>
                <c:pt idx="146">
                  <c:v>546.85423351510929</c:v>
                </c:pt>
                <c:pt idx="147">
                  <c:v>542.29907672959473</c:v>
                </c:pt>
                <c:pt idx="148">
                  <c:v>550.047276754162</c:v>
                </c:pt>
                <c:pt idx="149">
                  <c:v>544.78401975177701</c:v>
                </c:pt>
                <c:pt idx="150">
                  <c:v>531.67977466426623</c:v>
                </c:pt>
                <c:pt idx="151">
                  <c:v>531.79828310148241</c:v>
                </c:pt>
                <c:pt idx="152">
                  <c:v>529.63693605677361</c:v>
                </c:pt>
                <c:pt idx="153">
                  <c:v>531.46115046358796</c:v>
                </c:pt>
                <c:pt idx="154">
                  <c:v>533.84550461263518</c:v>
                </c:pt>
                <c:pt idx="155">
                  <c:v>544.26362800682512</c:v>
                </c:pt>
                <c:pt idx="156">
                  <c:v>535.47908596480761</c:v>
                </c:pt>
                <c:pt idx="157">
                  <c:v>532.62680063546782</c:v>
                </c:pt>
                <c:pt idx="158">
                  <c:v>520.58932219485564</c:v>
                </c:pt>
                <c:pt idx="159">
                  <c:v>518.01430623709643</c:v>
                </c:pt>
                <c:pt idx="160">
                  <c:v>503.35696392486557</c:v>
                </c:pt>
                <c:pt idx="161">
                  <c:v>506.09405086397942</c:v>
                </c:pt>
                <c:pt idx="162">
                  <c:v>502.25809087240839</c:v>
                </c:pt>
                <c:pt idx="163">
                  <c:v>513.70192643227358</c:v>
                </c:pt>
                <c:pt idx="164">
                  <c:v>516.70869713998229</c:v>
                </c:pt>
                <c:pt idx="165">
                  <c:v>516.50070717601943</c:v>
                </c:pt>
                <c:pt idx="166">
                  <c:v>517.17528975739617</c:v>
                </c:pt>
                <c:pt idx="167">
                  <c:v>510.40072639979928</c:v>
                </c:pt>
                <c:pt idx="168">
                  <c:v>494.27258885813291</c:v>
                </c:pt>
                <c:pt idx="169">
                  <c:v>491.72029320542975</c:v>
                </c:pt>
                <c:pt idx="170">
                  <c:v>468.36119031849978</c:v>
                </c:pt>
                <c:pt idx="171">
                  <c:v>483.70448800336578</c:v>
                </c:pt>
                <c:pt idx="172">
                  <c:v>500.54925240048038</c:v>
                </c:pt>
                <c:pt idx="173">
                  <c:v>505.01354488455229</c:v>
                </c:pt>
                <c:pt idx="174">
                  <c:v>510.47028417553202</c:v>
                </c:pt>
                <c:pt idx="175">
                  <c:v>515.4641462814667</c:v>
                </c:pt>
                <c:pt idx="176">
                  <c:v>503.87052376273107</c:v>
                </c:pt>
                <c:pt idx="177">
                  <c:v>494.26521671678438</c:v>
                </c:pt>
                <c:pt idx="178">
                  <c:v>494.09571814092237</c:v>
                </c:pt>
                <c:pt idx="179">
                  <c:v>490.95537230723164</c:v>
                </c:pt>
                <c:pt idx="180">
                  <c:v>493.53766011006451</c:v>
                </c:pt>
                <c:pt idx="181">
                  <c:v>502.78876199705462</c:v>
                </c:pt>
                <c:pt idx="182">
                  <c:v>488.58130390030908</c:v>
                </c:pt>
                <c:pt idx="183">
                  <c:v>497.48229436910583</c:v>
                </c:pt>
                <c:pt idx="184">
                  <c:v>509.58852722155126</c:v>
                </c:pt>
                <c:pt idx="185">
                  <c:v>518.37106113649008</c:v>
                </c:pt>
                <c:pt idx="186">
                  <c:v>517.46117549052144</c:v>
                </c:pt>
                <c:pt idx="187">
                  <c:v>511.36507124781656</c:v>
                </c:pt>
                <c:pt idx="188">
                  <c:v>503.67444824844193</c:v>
                </c:pt>
                <c:pt idx="189">
                  <c:v>507.30343199565391</c:v>
                </c:pt>
                <c:pt idx="190">
                  <c:v>507.09021702377845</c:v>
                </c:pt>
                <c:pt idx="191">
                  <c:v>496.64884887925427</c:v>
                </c:pt>
                <c:pt idx="192">
                  <c:v>499.23100570167367</c:v>
                </c:pt>
                <c:pt idx="193">
                  <c:v>495.39483408138329</c:v>
                </c:pt>
                <c:pt idx="194">
                  <c:v>493.57051821861552</c:v>
                </c:pt>
                <c:pt idx="195">
                  <c:v>483.112694142446</c:v>
                </c:pt>
                <c:pt idx="196">
                  <c:v>481.09927871592049</c:v>
                </c:pt>
                <c:pt idx="197">
                  <c:v>490.23394698474419</c:v>
                </c:pt>
                <c:pt idx="198">
                  <c:v>491.96587977114314</c:v>
                </c:pt>
                <c:pt idx="199">
                  <c:v>493.87480767214896</c:v>
                </c:pt>
                <c:pt idx="200">
                  <c:v>507.99521210392936</c:v>
                </c:pt>
                <c:pt idx="201">
                  <c:v>507.26096183460908</c:v>
                </c:pt>
                <c:pt idx="202">
                  <c:v>506.36331593155882</c:v>
                </c:pt>
                <c:pt idx="203">
                  <c:v>507.75790944910318</c:v>
                </c:pt>
                <c:pt idx="204">
                  <c:v>513.62273720632584</c:v>
                </c:pt>
                <c:pt idx="205">
                  <c:v>531.44238578696388</c:v>
                </c:pt>
                <c:pt idx="206">
                  <c:v>544.86589300793776</c:v>
                </c:pt>
                <c:pt idx="207">
                  <c:v>551.62467279073758</c:v>
                </c:pt>
                <c:pt idx="208">
                  <c:v>552.3746828126142</c:v>
                </c:pt>
                <c:pt idx="209">
                  <c:v>585.09943619966134</c:v>
                </c:pt>
                <c:pt idx="210">
                  <c:v>617.78670806236823</c:v>
                </c:pt>
                <c:pt idx="211">
                  <c:v>588.23004805767266</c:v>
                </c:pt>
                <c:pt idx="212">
                  <c:v>583.77105387417134</c:v>
                </c:pt>
                <c:pt idx="213">
                  <c:v>572.20820203379196</c:v>
                </c:pt>
                <c:pt idx="214">
                  <c:v>576.66736202711252</c:v>
                </c:pt>
                <c:pt idx="215">
                  <c:v>576.20923366186184</c:v>
                </c:pt>
                <c:pt idx="216">
                  <c:v>561.44170831461645</c:v>
                </c:pt>
                <c:pt idx="217">
                  <c:v>640.91833190271484</c:v>
                </c:pt>
                <c:pt idx="218">
                  <c:v>614.44711254513061</c:v>
                </c:pt>
                <c:pt idx="219">
                  <c:v>600.54045796249875</c:v>
                </c:pt>
                <c:pt idx="220">
                  <c:v>583.7989392453436</c:v>
                </c:pt>
                <c:pt idx="221">
                  <c:v>559.68083261667016</c:v>
                </c:pt>
                <c:pt idx="222">
                  <c:v>557.7881393475086</c:v>
                </c:pt>
                <c:pt idx="223">
                  <c:v>556.66244044489224</c:v>
                </c:pt>
                <c:pt idx="224">
                  <c:v>580.71037763636616</c:v>
                </c:pt>
                <c:pt idx="225">
                  <c:v>611.43861942214266</c:v>
                </c:pt>
                <c:pt idx="226">
                  <c:v>643.54955254024458</c:v>
                </c:pt>
                <c:pt idx="227">
                  <c:v>636.90025501644482</c:v>
                </c:pt>
                <c:pt idx="228">
                  <c:v>647.1446732883893</c:v>
                </c:pt>
                <c:pt idx="229">
                  <c:v>652.98999359356674</c:v>
                </c:pt>
                <c:pt idx="230">
                  <c:v>664.658980398675</c:v>
                </c:pt>
                <c:pt idx="231">
                  <c:v>692.56002537523671</c:v>
                </c:pt>
                <c:pt idx="232">
                  <c:v>694.31009948503026</c:v>
                </c:pt>
                <c:pt idx="233">
                  <c:v>709.36267089353441</c:v>
                </c:pt>
                <c:pt idx="234">
                  <c:v>697.06574926364158</c:v>
                </c:pt>
                <c:pt idx="235">
                  <c:v>709.97232316009661</c:v>
                </c:pt>
                <c:pt idx="236">
                  <c:v>719.94942459602032</c:v>
                </c:pt>
                <c:pt idx="237">
                  <c:v>756.63601873509731</c:v>
                </c:pt>
                <c:pt idx="238">
                  <c:v>789.66158632287988</c:v>
                </c:pt>
                <c:pt idx="239">
                  <c:v>785.41851487398765</c:v>
                </c:pt>
                <c:pt idx="240">
                  <c:v>797.56282630058024</c:v>
                </c:pt>
                <c:pt idx="241">
                  <c:v>820.59595957262297</c:v>
                </c:pt>
                <c:pt idx="242">
                  <c:v>805.18279542705318</c:v>
                </c:pt>
                <c:pt idx="243">
                  <c:v>774.03432105374554</c:v>
                </c:pt>
                <c:pt idx="244">
                  <c:v>759.91129060686694</c:v>
                </c:pt>
                <c:pt idx="245">
                  <c:v>806.1479392722614</c:v>
                </c:pt>
                <c:pt idx="246">
                  <c:v>792.28298266785816</c:v>
                </c:pt>
                <c:pt idx="247">
                  <c:v>794.29370220671137</c:v>
                </c:pt>
                <c:pt idx="248">
                  <c:v>779.06057614879342</c:v>
                </c:pt>
                <c:pt idx="249">
                  <c:v>779.36089777773316</c:v>
                </c:pt>
                <c:pt idx="250">
                  <c:v>776.33249842800058</c:v>
                </c:pt>
                <c:pt idx="251">
                  <c:v>783.0023669302318</c:v>
                </c:pt>
                <c:pt idx="252">
                  <c:v>784.01420446259749</c:v>
                </c:pt>
                <c:pt idx="253">
                  <c:v>848.57329441845309</c:v>
                </c:pt>
                <c:pt idx="254">
                  <c:v>837.30434366148017</c:v>
                </c:pt>
                <c:pt idx="255">
                  <c:v>837.90557945268688</c:v>
                </c:pt>
                <c:pt idx="256">
                  <c:v>827.85054761944946</c:v>
                </c:pt>
                <c:pt idx="257">
                  <c:v>842.39104257702388</c:v>
                </c:pt>
                <c:pt idx="258">
                  <c:v>871.51475263422105</c:v>
                </c:pt>
                <c:pt idx="259">
                  <c:v>871.32916646214119</c:v>
                </c:pt>
                <c:pt idx="260">
                  <c:v>877.78090906545833</c:v>
                </c:pt>
                <c:pt idx="261">
                  <c:v>908.25241167136505</c:v>
                </c:pt>
                <c:pt idx="262">
                  <c:v>899.59359011718857</c:v>
                </c:pt>
                <c:pt idx="263">
                  <c:v>902.67146115140963</c:v>
                </c:pt>
                <c:pt idx="264">
                  <c:v>905.87071220939629</c:v>
                </c:pt>
                <c:pt idx="265">
                  <c:v>911.2618163175722</c:v>
                </c:pt>
                <c:pt idx="266">
                  <c:v>931.19046562503843</c:v>
                </c:pt>
                <c:pt idx="267">
                  <c:v>931.55348667210387</c:v>
                </c:pt>
                <c:pt idx="268">
                  <c:v>958.13164045784492</c:v>
                </c:pt>
                <c:pt idx="269">
                  <c:v>956.52563870623612</c:v>
                </c:pt>
                <c:pt idx="270">
                  <c:v>958.43805965336173</c:v>
                </c:pt>
                <c:pt idx="271">
                  <c:v>946.38076016002094</c:v>
                </c:pt>
                <c:pt idx="272">
                  <c:v>928.70233121313129</c:v>
                </c:pt>
                <c:pt idx="273">
                  <c:v>900.22586546262858</c:v>
                </c:pt>
                <c:pt idx="274">
                  <c:v>941.07121531626115</c:v>
                </c:pt>
                <c:pt idx="275">
                  <c:v>923.11987975730494</c:v>
                </c:pt>
                <c:pt idx="276">
                  <c:v>931.88488789644214</c:v>
                </c:pt>
                <c:pt idx="277">
                  <c:v>912.86371654486993</c:v>
                </c:pt>
                <c:pt idx="278">
                  <c:v>893.99513938309155</c:v>
                </c:pt>
                <c:pt idx="279">
                  <c:v>874.98025703694282</c:v>
                </c:pt>
                <c:pt idx="280">
                  <c:v>873.38385702352264</c:v>
                </c:pt>
                <c:pt idx="281">
                  <c:v>892.16283394429615</c:v>
                </c:pt>
                <c:pt idx="282">
                  <c:v>877.8405903553579</c:v>
                </c:pt>
                <c:pt idx="283">
                  <c:v>882.88116635281244</c:v>
                </c:pt>
                <c:pt idx="284">
                  <c:v>892.28100312424328</c:v>
                </c:pt>
                <c:pt idx="285">
                  <c:v>877.80185215630183</c:v>
                </c:pt>
                <c:pt idx="286">
                  <c:v>861.72844526456583</c:v>
                </c:pt>
                <c:pt idx="287">
                  <c:v>892.50833662414152</c:v>
                </c:pt>
                <c:pt idx="288">
                  <c:v>961.25365493848096</c:v>
                </c:pt>
                <c:pt idx="289">
                  <c:v>998.09688001169957</c:v>
                </c:pt>
                <c:pt idx="290">
                  <c:v>1002.5692398147946</c:v>
                </c:pt>
                <c:pt idx="291">
                  <c:v>981.41403959315414</c:v>
                </c:pt>
                <c:pt idx="292">
                  <c:v>998.1856607594267</c:v>
                </c:pt>
                <c:pt idx="293">
                  <c:v>1010.9926942902304</c:v>
                </c:pt>
                <c:pt idx="294">
                  <c:v>1105.228043347872</c:v>
                </c:pt>
                <c:pt idx="295">
                  <c:v>1090.1414598981116</c:v>
                </c:pt>
                <c:pt idx="296">
                  <c:v>1068.4020132657968</c:v>
                </c:pt>
                <c:pt idx="297">
                  <c:v>1085.3063092205985</c:v>
                </c:pt>
                <c:pt idx="298">
                  <c:v>1094.8563681744338</c:v>
                </c:pt>
                <c:pt idx="299">
                  <c:v>1111.4962490107096</c:v>
                </c:pt>
                <c:pt idx="300">
                  <c:v>1094.5401385968289</c:v>
                </c:pt>
                <c:pt idx="301">
                  <c:v>1087.1718926560241</c:v>
                </c:pt>
                <c:pt idx="302">
                  <c:v>1046.3336057366575</c:v>
                </c:pt>
                <c:pt idx="303">
                  <c:v>1059.474738465261</c:v>
                </c:pt>
                <c:pt idx="304">
                  <c:v>1031.0478145103841</c:v>
                </c:pt>
                <c:pt idx="305">
                  <c:v>1051.4804100265426</c:v>
                </c:pt>
                <c:pt idx="306">
                  <c:v>1049.3807076719568</c:v>
                </c:pt>
                <c:pt idx="307">
                  <c:v>1092.1864314205145</c:v>
                </c:pt>
                <c:pt idx="308">
                  <c:v>1118.9742847365383</c:v>
                </c:pt>
                <c:pt idx="309">
                  <c:v>1053.0072322595752</c:v>
                </c:pt>
                <c:pt idx="310">
                  <c:v>1080.4202298968103</c:v>
                </c:pt>
                <c:pt idx="311">
                  <c:v>1124.2884850657279</c:v>
                </c:pt>
                <c:pt idx="312">
                  <c:v>1065.6576238616149</c:v>
                </c:pt>
                <c:pt idx="313">
                  <c:v>1088.8612282919548</c:v>
                </c:pt>
                <c:pt idx="314">
                  <c:v>1069.8064873627018</c:v>
                </c:pt>
                <c:pt idx="315">
                  <c:v>1079.4109325704442</c:v>
                </c:pt>
                <c:pt idx="316">
                  <c:v>1096.5466982990245</c:v>
                </c:pt>
                <c:pt idx="317">
                  <c:v>1102.7430645893821</c:v>
                </c:pt>
                <c:pt idx="318">
                  <c:v>1093.9565098759408</c:v>
                </c:pt>
                <c:pt idx="319">
                  <c:v>1095.0383239448759</c:v>
                </c:pt>
                <c:pt idx="320">
                  <c:v>1101.7592552680383</c:v>
                </c:pt>
                <c:pt idx="321">
                  <c:v>1097.9267014632528</c:v>
                </c:pt>
                <c:pt idx="322">
                  <c:v>1112.1867388697628</c:v>
                </c:pt>
                <c:pt idx="323">
                  <c:v>1106.7545571363494</c:v>
                </c:pt>
                <c:pt idx="324">
                  <c:v>1099.9843728100416</c:v>
                </c:pt>
                <c:pt idx="325">
                  <c:v>1103.4622873188071</c:v>
                </c:pt>
                <c:pt idx="326">
                  <c:v>1095.1233022691717</c:v>
                </c:pt>
                <c:pt idx="327">
                  <c:v>1083.2040352951944</c:v>
                </c:pt>
                <c:pt idx="328">
                  <c:v>1099.787765300717</c:v>
                </c:pt>
                <c:pt idx="329">
                  <c:v>1074.0249615100124</c:v>
                </c:pt>
                <c:pt idx="330">
                  <c:v>1081.2270937032615</c:v>
                </c:pt>
                <c:pt idx="331">
                  <c:v>1092.8649828379112</c:v>
                </c:pt>
                <c:pt idx="332">
                  <c:v>1079.371137935414</c:v>
                </c:pt>
                <c:pt idx="333">
                  <c:v>1101.4155424998323</c:v>
                </c:pt>
                <c:pt idx="334">
                  <c:v>1183.954312949297</c:v>
                </c:pt>
                <c:pt idx="335">
                  <c:v>1250.148465711196</c:v>
                </c:pt>
                <c:pt idx="336">
                  <c:v>1259.0593696522863</c:v>
                </c:pt>
                <c:pt idx="337">
                  <c:v>1239.7495592964283</c:v>
                </c:pt>
                <c:pt idx="338">
                  <c:v>1237.1580173427308</c:v>
                </c:pt>
                <c:pt idx="339">
                  <c:v>1226.4890117842322</c:v>
                </c:pt>
                <c:pt idx="340">
                  <c:v>1213.3987034635159</c:v>
                </c:pt>
                <c:pt idx="341">
                  <c:v>1199.2286481384172</c:v>
                </c:pt>
                <c:pt idx="342">
                  <c:v>1211.7325157602552</c:v>
                </c:pt>
                <c:pt idx="343">
                  <c:v>1198.0011193695682</c:v>
                </c:pt>
                <c:pt idx="344">
                  <c:v>1214.1074374517723</c:v>
                </c:pt>
                <c:pt idx="345">
                  <c:v>1228.9363278461751</c:v>
                </c:pt>
                <c:pt idx="346">
                  <c:v>1195.0790825258746</c:v>
                </c:pt>
                <c:pt idx="347">
                  <c:v>1161.9116867826233</c:v>
                </c:pt>
                <c:pt idx="348">
                  <c:v>1186.0171529499432</c:v>
                </c:pt>
                <c:pt idx="349">
                  <c:v>1186.5105909907834</c:v>
                </c:pt>
                <c:pt idx="350">
                  <c:v>1188.7064149336111</c:v>
                </c:pt>
                <c:pt idx="351">
                  <c:v>1220.0943873065141</c:v>
                </c:pt>
                <c:pt idx="352">
                  <c:v>1223.9862932027099</c:v>
                </c:pt>
                <c:pt idx="353">
                  <c:v>1211.3896372894683</c:v>
                </c:pt>
                <c:pt idx="354">
                  <c:v>1196.4198459618119</c:v>
                </c:pt>
                <c:pt idx="355">
                  <c:v>1200.8643036768053</c:v>
                </c:pt>
                <c:pt idx="356">
                  <c:v>1207.7104029889565</c:v>
                </c:pt>
                <c:pt idx="357">
                  <c:v>1203.8000669153662</c:v>
                </c:pt>
                <c:pt idx="358">
                  <c:v>1210.4823944351456</c:v>
                </c:pt>
                <c:pt idx="359">
                  <c:v>1206.2788588190911</c:v>
                </c:pt>
                <c:pt idx="360">
                  <c:v>1201.3277142493112</c:v>
                </c:pt>
                <c:pt idx="361">
                  <c:v>1183.1494339176363</c:v>
                </c:pt>
                <c:pt idx="362">
                  <c:v>1155.0376802709736</c:v>
                </c:pt>
                <c:pt idx="363">
                  <c:v>1174.9923485861464</c:v>
                </c:pt>
                <c:pt idx="364">
                  <c:v>1175.4521577774594</c:v>
                </c:pt>
                <c:pt idx="365">
                  <c:v>1171.3561033291417</c:v>
                </c:pt>
                <c:pt idx="366">
                  <c:v>1183.0276045541034</c:v>
                </c:pt>
                <c:pt idx="367">
                  <c:v>1155.1201717382839</c:v>
                </c:pt>
                <c:pt idx="368">
                  <c:v>1134.8647805626804</c:v>
                </c:pt>
                <c:pt idx="369">
                  <c:v>1140.9572796630307</c:v>
                </c:pt>
                <c:pt idx="370">
                  <c:v>1122.8004905462788</c:v>
                </c:pt>
                <c:pt idx="371">
                  <c:v>1140.5390004952442</c:v>
                </c:pt>
                <c:pt idx="372">
                  <c:v>1134.8057155143745</c:v>
                </c:pt>
                <c:pt idx="373">
                  <c:v>1153.0272931029619</c:v>
                </c:pt>
                <c:pt idx="374">
                  <c:v>1141.7534104935532</c:v>
                </c:pt>
                <c:pt idx="375">
                  <c:v>1157.5877453259477</c:v>
                </c:pt>
                <c:pt idx="376">
                  <c:v>1141.0711494925322</c:v>
                </c:pt>
                <c:pt idx="377">
                  <c:v>1136.7584842275371</c:v>
                </c:pt>
                <c:pt idx="378">
                  <c:v>1125.6625784290802</c:v>
                </c:pt>
                <c:pt idx="379">
                  <c:v>1144.4988452460325</c:v>
                </c:pt>
                <c:pt idx="380">
                  <c:v>1160.3761099754965</c:v>
                </c:pt>
                <c:pt idx="381">
                  <c:v>1143.552529015936</c:v>
                </c:pt>
                <c:pt idx="382">
                  <c:v>1151.743059018884</c:v>
                </c:pt>
                <c:pt idx="383">
                  <c:v>1191.4101289028292</c:v>
                </c:pt>
                <c:pt idx="384">
                  <c:v>1228.1558612505578</c:v>
                </c:pt>
                <c:pt idx="385">
                  <c:v>1271.9598295237868</c:v>
                </c:pt>
                <c:pt idx="386">
                  <c:v>1260.6264093923207</c:v>
                </c:pt>
                <c:pt idx="387">
                  <c:v>1309.5836249668118</c:v>
                </c:pt>
                <c:pt idx="388">
                  <c:v>1311.2201433116645</c:v>
                </c:pt>
                <c:pt idx="389">
                  <c:v>1300.9934424724563</c:v>
                </c:pt>
                <c:pt idx="390">
                  <c:v>1407.2882004432922</c:v>
                </c:pt>
                <c:pt idx="391">
                  <c:v>1421.6359738320875</c:v>
                </c:pt>
                <c:pt idx="392">
                  <c:v>1396.6328080076155</c:v>
                </c:pt>
                <c:pt idx="393">
                  <c:v>1403.4112775017952</c:v>
                </c:pt>
                <c:pt idx="394">
                  <c:v>1408.2818924519156</c:v>
                </c:pt>
                <c:pt idx="395">
                  <c:v>1413.2639744686689</c:v>
                </c:pt>
                <c:pt idx="396">
                  <c:v>1401.6695985981282</c:v>
                </c:pt>
                <c:pt idx="397">
                  <c:v>1394.9410937255307</c:v>
                </c:pt>
                <c:pt idx="398">
                  <c:v>1394.0427216246708</c:v>
                </c:pt>
                <c:pt idx="399">
                  <c:v>1402.6646364691806</c:v>
                </c:pt>
                <c:pt idx="400">
                  <c:v>1426.8905707718727</c:v>
                </c:pt>
                <c:pt idx="401">
                  <c:v>1447.6485754562752</c:v>
                </c:pt>
                <c:pt idx="402">
                  <c:v>1478.6406866648679</c:v>
                </c:pt>
                <c:pt idx="403">
                  <c:v>1493.4182248888605</c:v>
                </c:pt>
                <c:pt idx="404">
                  <c:v>1487.1846962521995</c:v>
                </c:pt>
                <c:pt idx="405">
                  <c:v>1488.6498802943192</c:v>
                </c:pt>
                <c:pt idx="406">
                  <c:v>1461.6095623213232</c:v>
                </c:pt>
                <c:pt idx="407">
                  <c:v>1476.0913292147359</c:v>
                </c:pt>
                <c:pt idx="408">
                  <c:v>1502.3629490805595</c:v>
                </c:pt>
                <c:pt idx="409">
                  <c:v>1576.5706623930071</c:v>
                </c:pt>
                <c:pt idx="410">
                  <c:v>1541.4474383822846</c:v>
                </c:pt>
                <c:pt idx="411">
                  <c:v>1553.4103956609333</c:v>
                </c:pt>
                <c:pt idx="412">
                  <c:v>1577.8653586779953</c:v>
                </c:pt>
                <c:pt idx="413">
                  <c:v>1592.8719971896987</c:v>
                </c:pt>
                <c:pt idx="414">
                  <c:v>1591.5541928400737</c:v>
                </c:pt>
                <c:pt idx="415">
                  <c:v>1582.3941441504878</c:v>
                </c:pt>
                <c:pt idx="416">
                  <c:v>1576.6284962628308</c:v>
                </c:pt>
                <c:pt idx="417">
                  <c:v>1589.7099719650248</c:v>
                </c:pt>
                <c:pt idx="418">
                  <c:v>1614.3619835676684</c:v>
                </c:pt>
                <c:pt idx="419">
                  <c:v>1571.0993711311585</c:v>
                </c:pt>
                <c:pt idx="420">
                  <c:v>1573.0105752799334</c:v>
                </c:pt>
                <c:pt idx="421">
                  <c:v>1581.9135997484002</c:v>
                </c:pt>
                <c:pt idx="422">
                  <c:v>1546.7011086763109</c:v>
                </c:pt>
                <c:pt idx="423">
                  <c:v>1518.2333387236406</c:v>
                </c:pt>
                <c:pt idx="424">
                  <c:v>1521.5747187565303</c:v>
                </c:pt>
                <c:pt idx="425">
                  <c:v>1588.0471072301511</c:v>
                </c:pt>
                <c:pt idx="426">
                  <c:v>1559.2006363876781</c:v>
                </c:pt>
                <c:pt idx="427">
                  <c:v>1596.3854024073228</c:v>
                </c:pt>
                <c:pt idx="428">
                  <c:v>1599.1570076936439</c:v>
                </c:pt>
                <c:pt idx="429">
                  <c:v>1586.8156599212039</c:v>
                </c:pt>
                <c:pt idx="430">
                  <c:v>1560.4942501934584</c:v>
                </c:pt>
                <c:pt idx="431">
                  <c:v>1539.3471110452235</c:v>
                </c:pt>
                <c:pt idx="432">
                  <c:v>1575.436361774242</c:v>
                </c:pt>
                <c:pt idx="433">
                  <c:v>1664.7617296196827</c:v>
                </c:pt>
                <c:pt idx="434">
                  <c:v>1687.3521170442332</c:v>
                </c:pt>
                <c:pt idx="435">
                  <c:v>1627.5992807137143</c:v>
                </c:pt>
                <c:pt idx="436">
                  <c:v>1619.0346524401493</c:v>
                </c:pt>
                <c:pt idx="437">
                  <c:v>1612.5206924374797</c:v>
                </c:pt>
                <c:pt idx="438">
                  <c:v>1633.1359391526853</c:v>
                </c:pt>
                <c:pt idx="439">
                  <c:v>1611.9344872621657</c:v>
                </c:pt>
                <c:pt idx="440">
                  <c:v>1617.4261120926367</c:v>
                </c:pt>
                <c:pt idx="441">
                  <c:v>1634.5517356511809</c:v>
                </c:pt>
                <c:pt idx="442">
                  <c:v>1647.8832449946083</c:v>
                </c:pt>
                <c:pt idx="443">
                  <c:v>1659.3567710009252</c:v>
                </c:pt>
                <c:pt idx="444">
                  <c:v>1660.82577003239</c:v>
                </c:pt>
                <c:pt idx="445">
                  <c:v>1684.89734863734</c:v>
                </c:pt>
                <c:pt idx="446">
                  <c:v>1687.3360720049795</c:v>
                </c:pt>
                <c:pt idx="447">
                  <c:v>1678.9849364428794</c:v>
                </c:pt>
                <c:pt idx="448">
                  <c:v>1680.5956754764484</c:v>
                </c:pt>
                <c:pt idx="449">
                  <c:v>1706.7034997977526</c:v>
                </c:pt>
                <c:pt idx="450">
                  <c:v>1693.1958202453634</c:v>
                </c:pt>
                <c:pt idx="451">
                  <c:v>1691.4635263547939</c:v>
                </c:pt>
                <c:pt idx="452">
                  <c:v>1703.9348971932948</c:v>
                </c:pt>
                <c:pt idx="453">
                  <c:v>1720.7960870403635</c:v>
                </c:pt>
                <c:pt idx="454">
                  <c:v>1786.7707012554708</c:v>
                </c:pt>
                <c:pt idx="455">
                  <c:v>1770.3571675779249</c:v>
                </c:pt>
                <c:pt idx="456">
                  <c:v>1760.9725737483373</c:v>
                </c:pt>
                <c:pt idx="457">
                  <c:v>1754.842702919954</c:v>
                </c:pt>
                <c:pt idx="458">
                  <c:v>1748.8482394735261</c:v>
                </c:pt>
                <c:pt idx="459">
                  <c:v>1752.0364089042657</c:v>
                </c:pt>
                <c:pt idx="460">
                  <c:v>1738.138252628675</c:v>
                </c:pt>
                <c:pt idx="461">
                  <c:v>1740.5071233185306</c:v>
                </c:pt>
                <c:pt idx="462">
                  <c:v>1736.269489576908</c:v>
                </c:pt>
                <c:pt idx="463">
                  <c:v>1736.4818132040666</c:v>
                </c:pt>
                <c:pt idx="464">
                  <c:v>1715.1695749876203</c:v>
                </c:pt>
                <c:pt idx="465">
                  <c:v>1694.4060569832282</c:v>
                </c:pt>
                <c:pt idx="466">
                  <c:v>1662.6177075576338</c:v>
                </c:pt>
                <c:pt idx="467">
                  <c:v>1585.5864723035727</c:v>
                </c:pt>
                <c:pt idx="468">
                  <c:v>1575.9177444471663</c:v>
                </c:pt>
                <c:pt idx="469">
                  <c:v>1611.9010135978526</c:v>
                </c:pt>
                <c:pt idx="470">
                  <c:v>1573.5623002711948</c:v>
                </c:pt>
                <c:pt idx="471">
                  <c:v>1581.455118145336</c:v>
                </c:pt>
                <c:pt idx="472">
                  <c:v>1469.0818137547822</c:v>
                </c:pt>
                <c:pt idx="473">
                  <c:v>1478.2267583922951</c:v>
                </c:pt>
                <c:pt idx="474">
                  <c:v>1797.8021821431639</c:v>
                </c:pt>
                <c:pt idx="475">
                  <c:v>1723.3415187652479</c:v>
                </c:pt>
                <c:pt idx="476">
                  <c:v>1736.1232130331309</c:v>
                </c:pt>
                <c:pt idx="477">
                  <c:v>1698.6367051591715</c:v>
                </c:pt>
                <c:pt idx="478">
                  <c:v>1623.7542902069674</c:v>
                </c:pt>
                <c:pt idx="479">
                  <c:v>1613.3113431606619</c:v>
                </c:pt>
                <c:pt idx="480">
                  <c:v>1616.609843162584</c:v>
                </c:pt>
                <c:pt idx="481">
                  <c:v>1708.8631996405966</c:v>
                </c:pt>
                <c:pt idx="482">
                  <c:v>1721.1194884842726</c:v>
                </c:pt>
                <c:pt idx="483">
                  <c:v>1598.3959677870907</c:v>
                </c:pt>
                <c:pt idx="484">
                  <c:v>1606.5631870213488</c:v>
                </c:pt>
                <c:pt idx="485">
                  <c:v>1651.9511947401072</c:v>
                </c:pt>
                <c:pt idx="486">
                  <c:v>1598.8393945250348</c:v>
                </c:pt>
                <c:pt idx="487">
                  <c:v>1618.9229996463789</c:v>
                </c:pt>
                <c:pt idx="488">
                  <c:v>1660.8950300413176</c:v>
                </c:pt>
                <c:pt idx="489">
                  <c:v>1653.151233688882</c:v>
                </c:pt>
                <c:pt idx="490">
                  <c:v>1700.9778515121814</c:v>
                </c:pt>
                <c:pt idx="491">
                  <c:v>1820.7921066257936</c:v>
                </c:pt>
                <c:pt idx="492">
                  <c:v>1835.8090642039474</c:v>
                </c:pt>
                <c:pt idx="493">
                  <c:v>1824.0405968170437</c:v>
                </c:pt>
                <c:pt idx="494">
                  <c:v>1798.3502536463996</c:v>
                </c:pt>
                <c:pt idx="495">
                  <c:v>1884.1097505275125</c:v>
                </c:pt>
                <c:pt idx="496">
                  <c:v>1918.2585030962232</c:v>
                </c:pt>
                <c:pt idx="497">
                  <c:v>1932.7531628292129</c:v>
                </c:pt>
                <c:pt idx="498">
                  <c:v>1985.9315424812914</c:v>
                </c:pt>
                <c:pt idx="499">
                  <c:v>1984.302076737024</c:v>
                </c:pt>
                <c:pt idx="500">
                  <c:v>2010.9074276824924</c:v>
                </c:pt>
                <c:pt idx="501">
                  <c:v>1992.067863088866</c:v>
                </c:pt>
                <c:pt idx="502">
                  <c:v>2072.8066044615512</c:v>
                </c:pt>
                <c:pt idx="503">
                  <c:v>2043.1236836304097</c:v>
                </c:pt>
                <c:pt idx="504">
                  <c:v>2052.5776492711598</c:v>
                </c:pt>
                <c:pt idx="505">
                  <c:v>2044.9773864375218</c:v>
                </c:pt>
                <c:pt idx="506">
                  <c:v>1978.0798082147646</c:v>
                </c:pt>
                <c:pt idx="507">
                  <c:v>1988.1185001001782</c:v>
                </c:pt>
                <c:pt idx="508">
                  <c:v>2013.7290708773976</c:v>
                </c:pt>
                <c:pt idx="509">
                  <c:v>2026.2328160313145</c:v>
                </c:pt>
                <c:pt idx="510">
                  <c:v>2013.5089569357046</c:v>
                </c:pt>
                <c:pt idx="511">
                  <c:v>1970.784036938998</c:v>
                </c:pt>
                <c:pt idx="512">
                  <c:v>1969.6328902877913</c:v>
                </c:pt>
                <c:pt idx="513">
                  <c:v>1943.205141407954</c:v>
                </c:pt>
                <c:pt idx="514">
                  <c:v>1941.5986346558868</c:v>
                </c:pt>
                <c:pt idx="515">
                  <c:v>1908.4827540184158</c:v>
                </c:pt>
                <c:pt idx="516">
                  <c:v>1916.8917506676839</c:v>
                </c:pt>
                <c:pt idx="517">
                  <c:v>1917.5343638067154</c:v>
                </c:pt>
                <c:pt idx="518">
                  <c:v>1876.3556850178509</c:v>
                </c:pt>
                <c:pt idx="519">
                  <c:v>1860.625774321177</c:v>
                </c:pt>
                <c:pt idx="520">
                  <c:v>1906.6712115723644</c:v>
                </c:pt>
                <c:pt idx="521">
                  <c:v>1923.5398166911411</c:v>
                </c:pt>
                <c:pt idx="522">
                  <c:v>1962.0728113240332</c:v>
                </c:pt>
                <c:pt idx="523">
                  <c:v>1920.9725583294473</c:v>
                </c:pt>
                <c:pt idx="524">
                  <c:v>1908.0677925503817</c:v>
                </c:pt>
                <c:pt idx="525">
                  <c:v>1853.7005277489843</c:v>
                </c:pt>
                <c:pt idx="526">
                  <c:v>1869.6543753584106</c:v>
                </c:pt>
                <c:pt idx="527">
                  <c:v>1808.3113047111642</c:v>
                </c:pt>
                <c:pt idx="528">
                  <c:v>1748.4595270437076</c:v>
                </c:pt>
                <c:pt idx="529">
                  <c:v>1786.8522795961687</c:v>
                </c:pt>
                <c:pt idx="530">
                  <c:v>1779.0136173255878</c:v>
                </c:pt>
                <c:pt idx="531">
                  <c:v>1783.3863967699394</c:v>
                </c:pt>
                <c:pt idx="532">
                  <c:v>1805.288965624979</c:v>
                </c:pt>
                <c:pt idx="533">
                  <c:v>1841.2391573636471</c:v>
                </c:pt>
                <c:pt idx="534">
                  <c:v>1838.1423985632282</c:v>
                </c:pt>
                <c:pt idx="535">
                  <c:v>1873.0707240594711</c:v>
                </c:pt>
                <c:pt idx="536">
                  <c:v>1855.4606028069584</c:v>
                </c:pt>
                <c:pt idx="537">
                  <c:v>1820.1870277230587</c:v>
                </c:pt>
                <c:pt idx="538">
                  <c:v>1852.9099981038892</c:v>
                </c:pt>
                <c:pt idx="539">
                  <c:v>1870.2948409818146</c:v>
                </c:pt>
                <c:pt idx="540">
                  <c:v>1849.089255678392</c:v>
                </c:pt>
                <c:pt idx="541">
                  <c:v>1859.5038989072614</c:v>
                </c:pt>
                <c:pt idx="542">
                  <c:v>1799.7195232243691</c:v>
                </c:pt>
                <c:pt idx="543">
                  <c:v>1739.2765311594094</c:v>
                </c:pt>
                <c:pt idx="544">
                  <c:v>1716.2859725508854</c:v>
                </c:pt>
                <c:pt idx="545">
                  <c:v>1708.770551073243</c:v>
                </c:pt>
                <c:pt idx="546">
                  <c:v>1743.5979359402716</c:v>
                </c:pt>
                <c:pt idx="547">
                  <c:v>1710.1413924668968</c:v>
                </c:pt>
                <c:pt idx="548">
                  <c:v>1719.9309786552735</c:v>
                </c:pt>
                <c:pt idx="549">
                  <c:v>1726.0911719807261</c:v>
                </c:pt>
                <c:pt idx="550">
                  <c:v>1688.5183659688664</c:v>
                </c:pt>
                <c:pt idx="551">
                  <c:v>1661.7351771526944</c:v>
                </c:pt>
                <c:pt idx="552">
                  <c:v>1659.2465759007346</c:v>
                </c:pt>
                <c:pt idx="553">
                  <c:v>1683.7228330873215</c:v>
                </c:pt>
                <c:pt idx="554">
                  <c:v>1630.5318339722969</c:v>
                </c:pt>
                <c:pt idx="555">
                  <c:v>1587.3658572723432</c:v>
                </c:pt>
                <c:pt idx="556">
                  <c:v>1582.935659979993</c:v>
                </c:pt>
                <c:pt idx="557">
                  <c:v>1590.3621754117337</c:v>
                </c:pt>
                <c:pt idx="558">
                  <c:v>1604.8915595799413</c:v>
                </c:pt>
                <c:pt idx="559">
                  <c:v>1618.8145326214892</c:v>
                </c:pt>
                <c:pt idx="560">
                  <c:v>1624.2401975389494</c:v>
                </c:pt>
                <c:pt idx="561">
                  <c:v>1643.7275877733266</c:v>
                </c:pt>
                <c:pt idx="562">
                  <c:v>1599.8376635359523</c:v>
                </c:pt>
                <c:pt idx="563">
                  <c:v>1591.2492229422585</c:v>
                </c:pt>
                <c:pt idx="564">
                  <c:v>1561.42350951965</c:v>
                </c:pt>
                <c:pt idx="565">
                  <c:v>1553.0319192897828</c:v>
                </c:pt>
                <c:pt idx="566">
                  <c:v>1597.3194978553915</c:v>
                </c:pt>
                <c:pt idx="567">
                  <c:v>1534.1145296661384</c:v>
                </c:pt>
                <c:pt idx="568">
                  <c:v>1525.8459100362045</c:v>
                </c:pt>
                <c:pt idx="569">
                  <c:v>1571.0792252115696</c:v>
                </c:pt>
                <c:pt idx="570">
                  <c:v>1577.9581272314174</c:v>
                </c:pt>
                <c:pt idx="571">
                  <c:v>1603.0236936179144</c:v>
                </c:pt>
                <c:pt idx="572">
                  <c:v>1605.744752333798</c:v>
                </c:pt>
                <c:pt idx="573">
                  <c:v>1648.9784110717428</c:v>
                </c:pt>
                <c:pt idx="574">
                  <c:v>1659.8889136199207</c:v>
                </c:pt>
                <c:pt idx="575">
                  <c:v>1670.585490844989</c:v>
                </c:pt>
                <c:pt idx="576">
                  <c:v>1654.6271275678369</c:v>
                </c:pt>
                <c:pt idx="577">
                  <c:v>1690.5338825472836</c:v>
                </c:pt>
                <c:pt idx="578">
                  <c:v>1694.9754226450486</c:v>
                </c:pt>
                <c:pt idx="579">
                  <c:v>1654.2401500039339</c:v>
                </c:pt>
                <c:pt idx="580">
                  <c:v>1651.4231331061208</c:v>
                </c:pt>
                <c:pt idx="581">
                  <c:v>1668.2647867721553</c:v>
                </c:pt>
                <c:pt idx="582">
                  <c:v>1661.4501475697052</c:v>
                </c:pt>
                <c:pt idx="583">
                  <c:v>1653.184275722921</c:v>
                </c:pt>
                <c:pt idx="584">
                  <c:v>1645.9255805398643</c:v>
                </c:pt>
                <c:pt idx="585">
                  <c:v>1614.2618264585615</c:v>
                </c:pt>
                <c:pt idx="586">
                  <c:v>1593.7658835287571</c:v>
                </c:pt>
                <c:pt idx="587">
                  <c:v>1551.3510547632684</c:v>
                </c:pt>
                <c:pt idx="588">
                  <c:v>1520.9421650134536</c:v>
                </c:pt>
                <c:pt idx="589">
                  <c:v>1514.2412121014709</c:v>
                </c:pt>
                <c:pt idx="590">
                  <c:v>1568.2758094182745</c:v>
                </c:pt>
                <c:pt idx="591">
                  <c:v>1590.0544491474491</c:v>
                </c:pt>
                <c:pt idx="592">
                  <c:v>1538.85132663081</c:v>
                </c:pt>
                <c:pt idx="593">
                  <c:v>1508.2834970313513</c:v>
                </c:pt>
                <c:pt idx="594">
                  <c:v>1494.4284982861759</c:v>
                </c:pt>
                <c:pt idx="595">
                  <c:v>1500.0015308407296</c:v>
                </c:pt>
                <c:pt idx="596">
                  <c:v>1462.6433733685615</c:v>
                </c:pt>
                <c:pt idx="597">
                  <c:v>1471.6401488529841</c:v>
                </c:pt>
                <c:pt idx="598">
                  <c:v>1479.1530457866895</c:v>
                </c:pt>
                <c:pt idx="599">
                  <c:v>1437.203039786888</c:v>
                </c:pt>
                <c:pt idx="600">
                  <c:v>1479.1708784239208</c:v>
                </c:pt>
                <c:pt idx="601">
                  <c:v>1482.7509134083255</c:v>
                </c:pt>
                <c:pt idx="602">
                  <c:v>1460.5381264261657</c:v>
                </c:pt>
                <c:pt idx="603">
                  <c:v>1451.4216002716203</c:v>
                </c:pt>
                <c:pt idx="604">
                  <c:v>1415.8909295812573</c:v>
                </c:pt>
                <c:pt idx="605">
                  <c:v>1441.1673651630156</c:v>
                </c:pt>
                <c:pt idx="606">
                  <c:v>1470.8481959433</c:v>
                </c:pt>
                <c:pt idx="607">
                  <c:v>1458.7716141023873</c:v>
                </c:pt>
                <c:pt idx="608">
                  <c:v>1457.9286241857471</c:v>
                </c:pt>
                <c:pt idx="609">
                  <c:v>1446.0022895574698</c:v>
                </c:pt>
                <c:pt idx="610">
                  <c:v>1464.0388538934258</c:v>
                </c:pt>
                <c:pt idx="611">
                  <c:v>1468.3899448029047</c:v>
                </c:pt>
                <c:pt idx="612">
                  <c:v>1475.722238593522</c:v>
                </c:pt>
                <c:pt idx="613">
                  <c:v>1470.9481010994571</c:v>
                </c:pt>
                <c:pt idx="614">
                  <c:v>1467.6287855791149</c:v>
                </c:pt>
                <c:pt idx="615">
                  <c:v>1436.6502126641822</c:v>
                </c:pt>
                <c:pt idx="616">
                  <c:v>1432.38487208642</c:v>
                </c:pt>
                <c:pt idx="617">
                  <c:v>1384.6129011221565</c:v>
                </c:pt>
                <c:pt idx="618">
                  <c:v>1387.6286299533228</c:v>
                </c:pt>
                <c:pt idx="619">
                  <c:v>1393.0737571797381</c:v>
                </c:pt>
                <c:pt idx="620">
                  <c:v>1396.2971441979848</c:v>
                </c:pt>
                <c:pt idx="621">
                  <c:v>1347.5545061570963</c:v>
                </c:pt>
                <c:pt idx="622">
                  <c:v>1346.7108344160949</c:v>
                </c:pt>
                <c:pt idx="623">
                  <c:v>1282.7256338724339</c:v>
                </c:pt>
                <c:pt idx="624">
                  <c:v>1273.1461351794937</c:v>
                </c:pt>
                <c:pt idx="625">
                  <c:v>1051.4038873327295</c:v>
                </c:pt>
                <c:pt idx="626">
                  <c:v>1004.9626331360184</c:v>
                </c:pt>
                <c:pt idx="627">
                  <c:v>1039.262896903967</c:v>
                </c:pt>
                <c:pt idx="628">
                  <c:v>1067.1700377339964</c:v>
                </c:pt>
                <c:pt idx="629">
                  <c:v>1107.9484218734137</c:v>
                </c:pt>
                <c:pt idx="630">
                  <c:v>1147.132637026373</c:v>
                </c:pt>
                <c:pt idx="631">
                  <c:v>1102.7695846834802</c:v>
                </c:pt>
                <c:pt idx="632">
                  <c:v>1051.371533262145</c:v>
                </c:pt>
                <c:pt idx="633">
                  <c:v>1081.4921756002348</c:v>
                </c:pt>
                <c:pt idx="634">
                  <c:v>1047.1187032268047</c:v>
                </c:pt>
                <c:pt idx="635">
                  <c:v>1029.2439193586549</c:v>
                </c:pt>
                <c:pt idx="636">
                  <c:v>1033.0816180133138</c:v>
                </c:pt>
                <c:pt idx="637">
                  <c:v>1016.7645621797428</c:v>
                </c:pt>
                <c:pt idx="638">
                  <c:v>1033.1061594229579</c:v>
                </c:pt>
                <c:pt idx="639">
                  <c:v>1015.6492020290201</c:v>
                </c:pt>
                <c:pt idx="640">
                  <c:v>1031.6723628490188</c:v>
                </c:pt>
                <c:pt idx="641">
                  <c:v>1047.4484725219429</c:v>
                </c:pt>
                <c:pt idx="642">
                  <c:v>1063.116626899134</c:v>
                </c:pt>
                <c:pt idx="643">
                  <c:v>1083.4899691064413</c:v>
                </c:pt>
                <c:pt idx="644">
                  <c:v>1083.2789923668172</c:v>
                </c:pt>
                <c:pt idx="645">
                  <c:v>1073.5680685553821</c:v>
                </c:pt>
                <c:pt idx="646">
                  <c:v>1057.3319619882875</c:v>
                </c:pt>
                <c:pt idx="647">
                  <c:v>1061.5418940411503</c:v>
                </c:pt>
                <c:pt idx="648">
                  <c:v>1069.709891359015</c:v>
                </c:pt>
                <c:pt idx="649">
                  <c:v>1046.2621938389959</c:v>
                </c:pt>
                <c:pt idx="650">
                  <c:v>1073.0440937913404</c:v>
                </c:pt>
                <c:pt idx="651">
                  <c:v>1068.9786930489358</c:v>
                </c:pt>
                <c:pt idx="652">
                  <c:v>1057.2899288213532</c:v>
                </c:pt>
                <c:pt idx="653">
                  <c:v>1062.1627817223889</c:v>
                </c:pt>
                <c:pt idx="654">
                  <c:v>1041.4947807111637</c:v>
                </c:pt>
                <c:pt idx="655">
                  <c:v>1068.8442001943718</c:v>
                </c:pt>
                <c:pt idx="656">
                  <c:v>1072.5559305450106</c:v>
                </c:pt>
                <c:pt idx="657">
                  <c:v>1038.7234991950149</c:v>
                </c:pt>
                <c:pt idx="658">
                  <c:v>1037.7272174456432</c:v>
                </c:pt>
                <c:pt idx="659">
                  <c:v>1097.8680115763302</c:v>
                </c:pt>
                <c:pt idx="660">
                  <c:v>1124.5546681356186</c:v>
                </c:pt>
                <c:pt idx="661">
                  <c:v>1105.7916604210179</c:v>
                </c:pt>
                <c:pt idx="662">
                  <c:v>1140.4059550051729</c:v>
                </c:pt>
                <c:pt idx="663">
                  <c:v>1150.9009402026843</c:v>
                </c:pt>
                <c:pt idx="664">
                  <c:v>1126.6173725856281</c:v>
                </c:pt>
                <c:pt idx="665">
                  <c:v>1111.7781608003841</c:v>
                </c:pt>
                <c:pt idx="666">
                  <c:v>1082.2451090955462</c:v>
                </c:pt>
                <c:pt idx="667">
                  <c:v>1093.4897829667025</c:v>
                </c:pt>
                <c:pt idx="668">
                  <c:v>1110.0811794949013</c:v>
                </c:pt>
                <c:pt idx="669">
                  <c:v>1069.642801824868</c:v>
                </c:pt>
                <c:pt idx="670">
                  <c:v>1069.2991040832587</c:v>
                </c:pt>
                <c:pt idx="671">
                  <c:v>1128.6134799783085</c:v>
                </c:pt>
                <c:pt idx="672">
                  <c:v>1134.6346343784069</c:v>
                </c:pt>
                <c:pt idx="673">
                  <c:v>1137.0089434046063</c:v>
                </c:pt>
                <c:pt idx="674">
                  <c:v>1153.8302156165159</c:v>
                </c:pt>
                <c:pt idx="675">
                  <c:v>1152.6886680386528</c:v>
                </c:pt>
                <c:pt idx="676">
                  <c:v>1176.5549100002636</c:v>
                </c:pt>
                <c:pt idx="677">
                  <c:v>1186.3302375974299</c:v>
                </c:pt>
                <c:pt idx="678">
                  <c:v>1180.4670692410061</c:v>
                </c:pt>
                <c:pt idx="679">
                  <c:v>1214.6563193615095</c:v>
                </c:pt>
                <c:pt idx="680">
                  <c:v>1181.7379949634549</c:v>
                </c:pt>
                <c:pt idx="681">
                  <c:v>1188.1326692058533</c:v>
                </c:pt>
                <c:pt idx="682">
                  <c:v>1190.2553113525844</c:v>
                </c:pt>
                <c:pt idx="683">
                  <c:v>1192.3284715412285</c:v>
                </c:pt>
                <c:pt idx="684">
                  <c:v>1174.3802931305802</c:v>
                </c:pt>
                <c:pt idx="685">
                  <c:v>1193.7211959005756</c:v>
                </c:pt>
                <c:pt idx="686">
                  <c:v>1204.7830506533062</c:v>
                </c:pt>
                <c:pt idx="687">
                  <c:v>1214.8413637509657</c:v>
                </c:pt>
                <c:pt idx="688">
                  <c:v>1177.5262052650057</c:v>
                </c:pt>
                <c:pt idx="689">
                  <c:v>1169.1516074811229</c:v>
                </c:pt>
                <c:pt idx="690">
                  <c:v>1151.6241453981975</c:v>
                </c:pt>
                <c:pt idx="691">
                  <c:v>1206.8533022258421</c:v>
                </c:pt>
                <c:pt idx="692">
                  <c:v>1157.2156773014606</c:v>
                </c:pt>
                <c:pt idx="693">
                  <c:v>1143.0679442385594</c:v>
                </c:pt>
                <c:pt idx="694">
                  <c:v>1164.2732019374835</c:v>
                </c:pt>
                <c:pt idx="695">
                  <c:v>1199.2574436168691</c:v>
                </c:pt>
                <c:pt idx="696">
                  <c:v>1171.5565317087944</c:v>
                </c:pt>
                <c:pt idx="697">
                  <c:v>1153.7666548162665</c:v>
                </c:pt>
                <c:pt idx="698">
                  <c:v>1149.445983205198</c:v>
                </c:pt>
                <c:pt idx="699">
                  <c:v>1132.7180125040256</c:v>
                </c:pt>
                <c:pt idx="700">
                  <c:v>1104.2804811223893</c:v>
                </c:pt>
                <c:pt idx="701">
                  <c:v>1101.8340045263005</c:v>
                </c:pt>
                <c:pt idx="702">
                  <c:v>1108.7985171233893</c:v>
                </c:pt>
                <c:pt idx="703">
                  <c:v>1090.7405190227214</c:v>
                </c:pt>
                <c:pt idx="704">
                  <c:v>1081.0538311327703</c:v>
                </c:pt>
                <c:pt idx="705">
                  <c:v>1048.7778130395595</c:v>
                </c:pt>
                <c:pt idx="706">
                  <c:v>1101.3298285148069</c:v>
                </c:pt>
                <c:pt idx="707">
                  <c:v>1142.4070267157131</c:v>
                </c:pt>
                <c:pt idx="708">
                  <c:v>1147.4993472019428</c:v>
                </c:pt>
                <c:pt idx="709">
                  <c:v>1156.4328250635947</c:v>
                </c:pt>
                <c:pt idx="710">
                  <c:v>1192.4359510968925</c:v>
                </c:pt>
                <c:pt idx="711">
                  <c:v>1160.2642825413971</c:v>
                </c:pt>
                <c:pt idx="712">
                  <c:v>1161.2796014982541</c:v>
                </c:pt>
                <c:pt idx="713">
                  <c:v>1164.3571572275682</c:v>
                </c:pt>
                <c:pt idx="714">
                  <c:v>1156.9074094370312</c:v>
                </c:pt>
                <c:pt idx="715">
                  <c:v>1175.0573990133266</c:v>
                </c:pt>
                <c:pt idx="716">
                  <c:v>1180.8566765950814</c:v>
                </c:pt>
                <c:pt idx="717">
                  <c:v>1171.0299187844275</c:v>
                </c:pt>
                <c:pt idx="718">
                  <c:v>1147.4536304399339</c:v>
                </c:pt>
                <c:pt idx="719">
                  <c:v>1152.8226858314868</c:v>
                </c:pt>
                <c:pt idx="720">
                  <c:v>1158.4843836577377</c:v>
                </c:pt>
                <c:pt idx="721">
                  <c:v>1150.8725615424146</c:v>
                </c:pt>
                <c:pt idx="722">
                  <c:v>1151.5164339502078</c:v>
                </c:pt>
                <c:pt idx="723">
                  <c:v>1140.9461713754849</c:v>
                </c:pt>
                <c:pt idx="724">
                  <c:v>1132.1612828135865</c:v>
                </c:pt>
                <c:pt idx="725">
                  <c:v>1150.8126164987232</c:v>
                </c:pt>
                <c:pt idx="726">
                  <c:v>1149.9536692463091</c:v>
                </c:pt>
                <c:pt idx="727">
                  <c:v>1193.9891938507087</c:v>
                </c:pt>
                <c:pt idx="728">
                  <c:v>1190.9604817018333</c:v>
                </c:pt>
                <c:pt idx="729">
                  <c:v>1172.5299112281077</c:v>
                </c:pt>
                <c:pt idx="730">
                  <c:v>1149.1567034482698</c:v>
                </c:pt>
                <c:pt idx="731">
                  <c:v>1163.7508800773253</c:v>
                </c:pt>
                <c:pt idx="732">
                  <c:v>1138.03656474426</c:v>
                </c:pt>
                <c:pt idx="733">
                  <c:v>1123.5810795070515</c:v>
                </c:pt>
                <c:pt idx="734">
                  <c:v>1124.5013293002405</c:v>
                </c:pt>
                <c:pt idx="735">
                  <c:v>1116.1526608208633</c:v>
                </c:pt>
                <c:pt idx="736">
                  <c:v>1106.5114217543246</c:v>
                </c:pt>
                <c:pt idx="737">
                  <c:v>1082.2925969286757</c:v>
                </c:pt>
                <c:pt idx="738">
                  <c:v>1044.3944969155052</c:v>
                </c:pt>
                <c:pt idx="739">
                  <c:v>1067.1730653892337</c:v>
                </c:pt>
                <c:pt idx="740">
                  <c:v>1059.0216573279122</c:v>
                </c:pt>
                <c:pt idx="741">
                  <c:v>1033.0290169753055</c:v>
                </c:pt>
                <c:pt idx="742">
                  <c:v>1039.9697770073451</c:v>
                </c:pt>
                <c:pt idx="743">
                  <c:v>1060.6626604154578</c:v>
                </c:pt>
                <c:pt idx="744">
                  <c:v>1038.8639125563932</c:v>
                </c:pt>
                <c:pt idx="745">
                  <c:v>1046.2912901062102</c:v>
                </c:pt>
                <c:pt idx="746">
                  <c:v>1054.6556097184314</c:v>
                </c:pt>
                <c:pt idx="747">
                  <c:v>1041.8752852874134</c:v>
                </c:pt>
                <c:pt idx="748">
                  <c:v>1088.2565311631149</c:v>
                </c:pt>
                <c:pt idx="749">
                  <c:v>1075.8940737402047</c:v>
                </c:pt>
                <c:pt idx="750">
                  <c:v>1080.3993493705213</c:v>
                </c:pt>
                <c:pt idx="751">
                  <c:v>1095.2260080476815</c:v>
                </c:pt>
                <c:pt idx="752">
                  <c:v>1104.9246242537774</c:v>
                </c:pt>
                <c:pt idx="753">
                  <c:v>1101.8825310903242</c:v>
                </c:pt>
                <c:pt idx="754">
                  <c:v>1090.2211128938948</c:v>
                </c:pt>
                <c:pt idx="755">
                  <c:v>1082.6621097336397</c:v>
                </c:pt>
                <c:pt idx="756">
                  <c:v>1087.6788193830751</c:v>
                </c:pt>
                <c:pt idx="757">
                  <c:v>1092.8407928156053</c:v>
                </c:pt>
                <c:pt idx="758">
                  <c:v>1108.7105146424667</c:v>
                </c:pt>
                <c:pt idx="759">
                  <c:v>1097.6791724879993</c:v>
                </c:pt>
                <c:pt idx="760">
                  <c:v>1084.290485046879</c:v>
                </c:pt>
                <c:pt idx="761">
                  <c:v>1073.7345100048162</c:v>
                </c:pt>
                <c:pt idx="762">
                  <c:v>1070.1135159239197</c:v>
                </c:pt>
                <c:pt idx="763">
                  <c:v>1078.7896793028567</c:v>
                </c:pt>
                <c:pt idx="764">
                  <c:v>1063.784535564095</c:v>
                </c:pt>
                <c:pt idx="765">
                  <c:v>1080.2833547299363</c:v>
                </c:pt>
                <c:pt idx="766">
                  <c:v>1074.9005088324298</c:v>
                </c:pt>
                <c:pt idx="767">
                  <c:v>1096.2996526653528</c:v>
                </c:pt>
                <c:pt idx="768">
                  <c:v>1101.5643327808605</c:v>
                </c:pt>
                <c:pt idx="769">
                  <c:v>1105.8274984630834</c:v>
                </c:pt>
                <c:pt idx="770">
                  <c:v>1148.4555188950744</c:v>
                </c:pt>
                <c:pt idx="771">
                  <c:v>1152.3792936861241</c:v>
                </c:pt>
                <c:pt idx="772">
                  <c:v>1157.0638195640495</c:v>
                </c:pt>
                <c:pt idx="773">
                  <c:v>1140.3044461695451</c:v>
                </c:pt>
                <c:pt idx="774">
                  <c:v>1143.676943847446</c:v>
                </c:pt>
                <c:pt idx="775">
                  <c:v>1160.6582408928712</c:v>
                </c:pt>
                <c:pt idx="776">
                  <c:v>1191.9138802892655</c:v>
                </c:pt>
                <c:pt idx="777">
                  <c:v>1174.092521375017</c:v>
                </c:pt>
                <c:pt idx="778">
                  <c:v>1175.6420690318439</c:v>
                </c:pt>
                <c:pt idx="779">
                  <c:v>1224.7069230499244</c:v>
                </c:pt>
                <c:pt idx="780">
                  <c:v>1232.20079170751</c:v>
                </c:pt>
                <c:pt idx="781">
                  <c:v>1253.9138285033846</c:v>
                </c:pt>
                <c:pt idx="782">
                  <c:v>1220.693460443031</c:v>
                </c:pt>
                <c:pt idx="783">
                  <c:v>1220.8539171171838</c:v>
                </c:pt>
                <c:pt idx="784">
                  <c:v>1222.3897232755651</c:v>
                </c:pt>
                <c:pt idx="785">
                  <c:v>1215.1650512518147</c:v>
                </c:pt>
                <c:pt idx="786">
                  <c:v>1215.6873212379182</c:v>
                </c:pt>
                <c:pt idx="787">
                  <c:v>1202.8980499262177</c:v>
                </c:pt>
                <c:pt idx="788">
                  <c:v>1200.5661028149882</c:v>
                </c:pt>
                <c:pt idx="789">
                  <c:v>1187.6267063759165</c:v>
                </c:pt>
                <c:pt idx="790">
                  <c:v>1215.4031494058545</c:v>
                </c:pt>
                <c:pt idx="791">
                  <c:v>1210.912054919088</c:v>
                </c:pt>
                <c:pt idx="792">
                  <c:v>1181.3280270578412</c:v>
                </c:pt>
                <c:pt idx="793">
                  <c:v>1163.8234684433328</c:v>
                </c:pt>
                <c:pt idx="794">
                  <c:v>1197.1370356232535</c:v>
                </c:pt>
                <c:pt idx="795">
                  <c:v>1194.7073572914435</c:v>
                </c:pt>
                <c:pt idx="796">
                  <c:v>1199.3121144909248</c:v>
                </c:pt>
                <c:pt idx="797">
                  <c:v>1195.0241350570568</c:v>
                </c:pt>
                <c:pt idx="798">
                  <c:v>1209.2689302397321</c:v>
                </c:pt>
                <c:pt idx="799">
                  <c:v>1221.2391892877201</c:v>
                </c:pt>
                <c:pt idx="800">
                  <c:v>1220.482238592519</c:v>
                </c:pt>
                <c:pt idx="801">
                  <c:v>1202.6964456847131</c:v>
                </c:pt>
                <c:pt idx="802">
                  <c:v>1190.8783222228262</c:v>
                </c:pt>
                <c:pt idx="803">
                  <c:v>1185.0932933090191</c:v>
                </c:pt>
                <c:pt idx="804">
                  <c:v>1188.3576003536575</c:v>
                </c:pt>
                <c:pt idx="805">
                  <c:v>1195.591740887146</c:v>
                </c:pt>
                <c:pt idx="806">
                  <c:v>1206.3313574592767</c:v>
                </c:pt>
                <c:pt idx="807">
                  <c:v>1217.9831709628027</c:v>
                </c:pt>
                <c:pt idx="808">
                  <c:v>1238.525570680436</c:v>
                </c:pt>
                <c:pt idx="809">
                  <c:v>1257.9567649513958</c:v>
                </c:pt>
                <c:pt idx="810">
                  <c:v>1254.8187939558918</c:v>
                </c:pt>
                <c:pt idx="811">
                  <c:v>1253.3785835985775</c:v>
                </c:pt>
                <c:pt idx="812">
                  <c:v>1259.2401907488181</c:v>
                </c:pt>
                <c:pt idx="813">
                  <c:v>1257.5628399592122</c:v>
                </c:pt>
                <c:pt idx="814">
                  <c:v>1265.0122541674582</c:v>
                </c:pt>
                <c:pt idx="815">
                  <c:v>1259.1137006741601</c:v>
                </c:pt>
                <c:pt idx="816">
                  <c:v>1253.8145513174352</c:v>
                </c:pt>
                <c:pt idx="817">
                  <c:v>1256.9655438589018</c:v>
                </c:pt>
                <c:pt idx="818">
                  <c:v>1256.9894440271223</c:v>
                </c:pt>
                <c:pt idx="819">
                  <c:v>1258.9557500783103</c:v>
                </c:pt>
                <c:pt idx="820">
                  <c:v>1253.4633512477835</c:v>
                </c:pt>
                <c:pt idx="821">
                  <c:v>1270.703550760694</c:v>
                </c:pt>
                <c:pt idx="822">
                  <c:v>1266.249861416615</c:v>
                </c:pt>
                <c:pt idx="823">
                  <c:v>1240.443695237178</c:v>
                </c:pt>
                <c:pt idx="824">
                  <c:v>1223.047719033402</c:v>
                </c:pt>
                <c:pt idx="825">
                  <c:v>1221.7968588345591</c:v>
                </c:pt>
                <c:pt idx="826">
                  <c:v>1206.1430825763623</c:v>
                </c:pt>
                <c:pt idx="827">
                  <c:v>1202.6586520709484</c:v>
                </c:pt>
                <c:pt idx="828">
                  <c:v>1194.4393598465513</c:v>
                </c:pt>
                <c:pt idx="829">
                  <c:v>1171.2849681020009</c:v>
                </c:pt>
                <c:pt idx="830">
                  <c:v>1150.8953445116135</c:v>
                </c:pt>
                <c:pt idx="831">
                  <c:v>1148.9017726353702</c:v>
                </c:pt>
                <c:pt idx="832">
                  <c:v>1132.7764265003302</c:v>
                </c:pt>
                <c:pt idx="833">
                  <c:v>1121.1569238587579</c:v>
                </c:pt>
                <c:pt idx="834">
                  <c:v>1122.4853535610096</c:v>
                </c:pt>
                <c:pt idx="835">
                  <c:v>1140.2829167155016</c:v>
                </c:pt>
                <c:pt idx="836">
                  <c:v>1133.101315760638</c:v>
                </c:pt>
                <c:pt idx="837">
                  <c:v>1104.6961115546912</c:v>
                </c:pt>
                <c:pt idx="838">
                  <c:v>1093.7974289352628</c:v>
                </c:pt>
                <c:pt idx="839">
                  <c:v>1063.3705984279275</c:v>
                </c:pt>
                <c:pt idx="840">
                  <c:v>1100.7362925543514</c:v>
                </c:pt>
                <c:pt idx="841">
                  <c:v>1080.1648327902553</c:v>
                </c:pt>
                <c:pt idx="842">
                  <c:v>1060.157033397415</c:v>
                </c:pt>
                <c:pt idx="843">
                  <c:v>1069.6275459340904</c:v>
                </c:pt>
                <c:pt idx="844">
                  <c:v>1070.2604676783201</c:v>
                </c:pt>
                <c:pt idx="845">
                  <c:v>1102.2960117928828</c:v>
                </c:pt>
                <c:pt idx="846">
                  <c:v>1094.2718207707742</c:v>
                </c:pt>
                <c:pt idx="847">
                  <c:v>1078.2890983092771</c:v>
                </c:pt>
                <c:pt idx="848">
                  <c:v>1054.5420909118809</c:v>
                </c:pt>
                <c:pt idx="849">
                  <c:v>1059.1718509922111</c:v>
                </c:pt>
                <c:pt idx="850">
                  <c:v>1051.6366651481017</c:v>
                </c:pt>
                <c:pt idx="851">
                  <c:v>1064.5105210881077</c:v>
                </c:pt>
                <c:pt idx="852">
                  <c:v>1100.1984054370607</c:v>
                </c:pt>
                <c:pt idx="853">
                  <c:v>1091.2553554147692</c:v>
                </c:pt>
                <c:pt idx="854">
                  <c:v>1088.4703753463457</c:v>
                </c:pt>
                <c:pt idx="855">
                  <c:v>1085.3265166581114</c:v>
                </c:pt>
                <c:pt idx="856">
                  <c:v>1087.2703116666335</c:v>
                </c:pt>
                <c:pt idx="857">
                  <c:v>1115.4590649129682</c:v>
                </c:pt>
                <c:pt idx="858">
                  <c:v>1102.4032490450466</c:v>
                </c:pt>
                <c:pt idx="859">
                  <c:v>1127.831096104914</c:v>
                </c:pt>
                <c:pt idx="860">
                  <c:v>1126.8809662748465</c:v>
                </c:pt>
                <c:pt idx="861">
                  <c:v>1129.767871411558</c:v>
                </c:pt>
                <c:pt idx="862">
                  <c:v>1169.1624811369422</c:v>
                </c:pt>
                <c:pt idx="863">
                  <c:v>1177.0552667950788</c:v>
                </c:pt>
                <c:pt idx="864">
                  <c:v>1211.3532072560022</c:v>
                </c:pt>
                <c:pt idx="865">
                  <c:v>1211.7149421776774</c:v>
                </c:pt>
                <c:pt idx="866">
                  <c:v>1235.7582944927597</c:v>
                </c:pt>
                <c:pt idx="867">
                  <c:v>1229.4575094530164</c:v>
                </c:pt>
                <c:pt idx="868">
                  <c:v>1236.9380226492092</c:v>
                </c:pt>
                <c:pt idx="869">
                  <c:v>1253.0089497609019</c:v>
                </c:pt>
                <c:pt idx="870">
                  <c:v>1268.1660488556022</c:v>
                </c:pt>
                <c:pt idx="871">
                  <c:v>1318.2799754336831</c:v>
                </c:pt>
                <c:pt idx="872">
                  <c:v>1316.1969933111486</c:v>
                </c:pt>
                <c:pt idx="873">
                  <c:v>1323.959095069978</c:v>
                </c:pt>
                <c:pt idx="874">
                  <c:v>1349.3058455500354</c:v>
                </c:pt>
                <c:pt idx="875">
                  <c:v>1333.3448719567925</c:v>
                </c:pt>
                <c:pt idx="876">
                  <c:v>1303.6828111592565</c:v>
                </c:pt>
                <c:pt idx="877">
                  <c:v>1284.6430036020786</c:v>
                </c:pt>
                <c:pt idx="878">
                  <c:v>1286.6228461553958</c:v>
                </c:pt>
                <c:pt idx="879">
                  <c:v>1265.4582771962405</c:v>
                </c:pt>
                <c:pt idx="880">
                  <c:v>1293.2449169789568</c:v>
                </c:pt>
                <c:pt idx="881">
                  <c:v>1279.8489220822912</c:v>
                </c:pt>
                <c:pt idx="882">
                  <c:v>1240.2593163984875</c:v>
                </c:pt>
                <c:pt idx="883">
                  <c:v>1222.1080598990159</c:v>
                </c:pt>
                <c:pt idx="884">
                  <c:v>1227.0273226767713</c:v>
                </c:pt>
                <c:pt idx="885">
                  <c:v>1217.8344587925064</c:v>
                </c:pt>
                <c:pt idx="886">
                  <c:v>1202.1260533950258</c:v>
                </c:pt>
                <c:pt idx="887">
                  <c:v>1222.5758791245937</c:v>
                </c:pt>
                <c:pt idx="888">
                  <c:v>1208.7842219496874</c:v>
                </c:pt>
                <c:pt idx="889">
                  <c:v>1228.6763914562691</c:v>
                </c:pt>
                <c:pt idx="890">
                  <c:v>1251.2393201232912</c:v>
                </c:pt>
                <c:pt idx="891">
                  <c:v>1249.3803544772882</c:v>
                </c:pt>
                <c:pt idx="892">
                  <c:v>1253.6819354419877</c:v>
                </c:pt>
                <c:pt idx="893">
                  <c:v>1248.6622948605018</c:v>
                </c:pt>
                <c:pt idx="894">
                  <c:v>1216.6263274143234</c:v>
                </c:pt>
                <c:pt idx="895">
                  <c:v>1126.5234495085858</c:v>
                </c:pt>
                <c:pt idx="896">
                  <c:v>1132.6300295242188</c:v>
                </c:pt>
                <c:pt idx="897">
                  <c:v>1201.8938807983654</c:v>
                </c:pt>
                <c:pt idx="898">
                  <c:v>1253.3207653055595</c:v>
                </c:pt>
                <c:pt idx="899">
                  <c:v>1283.2276702570939</c:v>
                </c:pt>
                <c:pt idx="900">
                  <c:v>1237.5596492527018</c:v>
                </c:pt>
                <c:pt idx="901">
                  <c:v>1275.7955631663631</c:v>
                </c:pt>
                <c:pt idx="902">
                  <c:v>1259.2067237700453</c:v>
                </c:pt>
                <c:pt idx="903">
                  <c:v>1273.4603663035948</c:v>
                </c:pt>
                <c:pt idx="904">
                  <c:v>1271.5123883553495</c:v>
                </c:pt>
                <c:pt idx="905">
                  <c:v>1284.8172634447733</c:v>
                </c:pt>
                <c:pt idx="906">
                  <c:v>1278.9139236489204</c:v>
                </c:pt>
                <c:pt idx="907">
                  <c:v>1285.2531930935713</c:v>
                </c:pt>
                <c:pt idx="908">
                  <c:v>1217.0752776914444</c:v>
                </c:pt>
                <c:pt idx="909">
                  <c:v>1174.0418580767412</c:v>
                </c:pt>
                <c:pt idx="910">
                  <c:v>1161.2667512199985</c:v>
                </c:pt>
                <c:pt idx="911">
                  <c:v>1151.7574968873323</c:v>
                </c:pt>
                <c:pt idx="912">
                  <c:v>1183.2039499301338</c:v>
                </c:pt>
                <c:pt idx="913">
                  <c:v>1200.3089731240111</c:v>
                </c:pt>
                <c:pt idx="914">
                  <c:v>1209.1367453290811</c:v>
                </c:pt>
                <c:pt idx="915">
                  <c:v>1191.3131876918414</c:v>
                </c:pt>
                <c:pt idx="916">
                  <c:v>1243.5196254009218</c:v>
                </c:pt>
                <c:pt idx="917">
                  <c:v>1283.3201826891377</c:v>
                </c:pt>
                <c:pt idx="918">
                  <c:v>1312.4716596851977</c:v>
                </c:pt>
                <c:pt idx="919">
                  <c:v>1281.9417361537921</c:v>
                </c:pt>
                <c:pt idx="920">
                  <c:v>1282.359877794094</c:v>
                </c:pt>
                <c:pt idx="921">
                  <c:v>1344.6406734341331</c:v>
                </c:pt>
                <c:pt idx="922">
                  <c:v>1323.6435422276513</c:v>
                </c:pt>
                <c:pt idx="923">
                  <c:v>1348.2816899740606</c:v>
                </c:pt>
                <c:pt idx="924">
                  <c:v>1346.6068778431813</c:v>
                </c:pt>
                <c:pt idx="925">
                  <c:v>1343.8805585805806</c:v>
                </c:pt>
                <c:pt idx="926">
                  <c:v>1314.9295423733179</c:v>
                </c:pt>
                <c:pt idx="927">
                  <c:v>1293.1549271891083</c:v>
                </c:pt>
                <c:pt idx="928">
                  <c:v>1290.3549916031795</c:v>
                </c:pt>
                <c:pt idx="929">
                  <c:v>1289.1930094593085</c:v>
                </c:pt>
                <c:pt idx="930">
                  <c:v>1280.8750223979157</c:v>
                </c:pt>
                <c:pt idx="931">
                  <c:v>1279.3640989772193</c:v>
                </c:pt>
                <c:pt idx="932">
                  <c:v>1263.3557129068804</c:v>
                </c:pt>
                <c:pt idx="933">
                  <c:v>1271.6705342477524</c:v>
                </c:pt>
                <c:pt idx="934">
                  <c:v>1292.8105288704235</c:v>
                </c:pt>
                <c:pt idx="935">
                  <c:v>1307.9129423423917</c:v>
                </c:pt>
                <c:pt idx="936">
                  <c:v>1317.4329470223731</c:v>
                </c:pt>
                <c:pt idx="937">
                  <c:v>1293.7197939699238</c:v>
                </c:pt>
                <c:pt idx="938">
                  <c:v>1279.1674551842298</c:v>
                </c:pt>
                <c:pt idx="939">
                  <c:v>1298.7614017775554</c:v>
                </c:pt>
                <c:pt idx="940">
                  <c:v>1329.0407076569677</c:v>
                </c:pt>
                <c:pt idx="941">
                  <c:v>1332.2801962370127</c:v>
                </c:pt>
                <c:pt idx="942">
                  <c:v>1327.9425461252465</c:v>
                </c:pt>
                <c:pt idx="943">
                  <c:v>1331.2736822634643</c:v>
                </c:pt>
                <c:pt idx="944">
                  <c:v>1333.3811257139566</c:v>
                </c:pt>
                <c:pt idx="945">
                  <c:v>1339.5786731344715</c:v>
                </c:pt>
                <c:pt idx="946">
                  <c:v>1259.6982645742469</c:v>
                </c:pt>
                <c:pt idx="947">
                  <c:v>1275.4990157832374</c:v>
                </c:pt>
                <c:pt idx="948">
                  <c:v>1277.1984309044803</c:v>
                </c:pt>
                <c:pt idx="949">
                  <c:v>1291.5638049955437</c:v>
                </c:pt>
                <c:pt idx="950">
                  <c:v>1289.0609317003477</c:v>
                </c:pt>
                <c:pt idx="951">
                  <c:v>1285.6868498563438</c:v>
                </c:pt>
                <c:pt idx="952">
                  <c:v>1259.0335963108575</c:v>
                </c:pt>
                <c:pt idx="953">
                  <c:v>1215.4211787943848</c:v>
                </c:pt>
                <c:pt idx="954">
                  <c:v>1241.998402809392</c:v>
                </c:pt>
                <c:pt idx="955">
                  <c:v>1244.0015067031911</c:v>
                </c:pt>
                <c:pt idx="956">
                  <c:v>1241.1250737992443</c:v>
                </c:pt>
                <c:pt idx="957">
                  <c:v>1277.259244931724</c:v>
                </c:pt>
                <c:pt idx="958">
                  <c:v>1257.011687231181</c:v>
                </c:pt>
                <c:pt idx="959">
                  <c:v>1207.2246783726594</c:v>
                </c:pt>
                <c:pt idx="960">
                  <c:v>1170.356583928798</c:v>
                </c:pt>
                <c:pt idx="961">
                  <c:v>1122.3780832911966</c:v>
                </c:pt>
                <c:pt idx="962">
                  <c:v>1121.8154480752512</c:v>
                </c:pt>
                <c:pt idx="963">
                  <c:v>1215.7683347586847</c:v>
                </c:pt>
                <c:pt idx="964">
                  <c:v>1224.4986885755629</c:v>
                </c:pt>
                <c:pt idx="965">
                  <c:v>1192.3203461300939</c:v>
                </c:pt>
                <c:pt idx="966">
                  <c:v>1170.4753354494135</c:v>
                </c:pt>
                <c:pt idx="967">
                  <c:v>1200.743092750113</c:v>
                </c:pt>
                <c:pt idx="968">
                  <c:v>1231.6444933183791</c:v>
                </c:pt>
                <c:pt idx="969">
                  <c:v>1218.7918741405838</c:v>
                </c:pt>
                <c:pt idx="970">
                  <c:v>1216.5435843649102</c:v>
                </c:pt>
                <c:pt idx="971">
                  <c:v>1184.0823676254795</c:v>
                </c:pt>
                <c:pt idx="972">
                  <c:v>1161.4782998771211</c:v>
                </c:pt>
                <c:pt idx="973">
                  <c:v>1189.7509751283565</c:v>
                </c:pt>
                <c:pt idx="974">
                  <c:v>1193.9570359948702</c:v>
                </c:pt>
                <c:pt idx="975">
                  <c:v>1183.4327854890325</c:v>
                </c:pt>
                <c:pt idx="976">
                  <c:v>1222.8569125921449</c:v>
                </c:pt>
                <c:pt idx="977">
                  <c:v>1243.3883512515026</c:v>
                </c:pt>
                <c:pt idx="978">
                  <c:v>1251.2470043108951</c:v>
                </c:pt>
                <c:pt idx="979">
                  <c:v>1280.7988359881397</c:v>
                </c:pt>
                <c:pt idx="980">
                  <c:v>1275.8808474180996</c:v>
                </c:pt>
                <c:pt idx="981">
                  <c:v>1302.4131708724622</c:v>
                </c:pt>
                <c:pt idx="982">
                  <c:v>1305.3115554157407</c:v>
                </c:pt>
                <c:pt idx="983">
                  <c:v>1313.6404293445651</c:v>
                </c:pt>
                <c:pt idx="984">
                  <c:v>1317.297917035313</c:v>
                </c:pt>
                <c:pt idx="985">
                  <c:v>1314.0524780456835</c:v>
                </c:pt>
                <c:pt idx="986">
                  <c:v>1320.6200330661563</c:v>
                </c:pt>
                <c:pt idx="987">
                  <c:v>1318.8844511827958</c:v>
                </c:pt>
                <c:pt idx="988">
                  <c:v>1333.8751575897279</c:v>
                </c:pt>
                <c:pt idx="989">
                  <c:v>1334.0507744559181</c:v>
                </c:pt>
                <c:pt idx="990">
                  <c:v>1339.189966322863</c:v>
                </c:pt>
                <c:pt idx="991">
                  <c:v>1337.0635211311192</c:v>
                </c:pt>
                <c:pt idx="992">
                  <c:v>1342.5707625623957</c:v>
                </c:pt>
                <c:pt idx="993">
                  <c:v>1340.7649742444826</c:v>
                </c:pt>
                <c:pt idx="994">
                  <c:v>1333.8451097818142</c:v>
                </c:pt>
                <c:pt idx="995">
                  <c:v>1322.809629869399</c:v>
                </c:pt>
                <c:pt idx="996">
                  <c:v>1274.8561559759098</c:v>
                </c:pt>
                <c:pt idx="997">
                  <c:v>1285.8313273447993</c:v>
                </c:pt>
                <c:pt idx="998">
                  <c:v>1280.4959473366137</c:v>
                </c:pt>
                <c:pt idx="999">
                  <c:v>1287.761171043247</c:v>
                </c:pt>
                <c:pt idx="1000">
                  <c:v>1309.9874723615219</c:v>
                </c:pt>
                <c:pt idx="1001">
                  <c:v>1245.9438889841986</c:v>
                </c:pt>
                <c:pt idx="1002">
                  <c:v>1240.5585851763485</c:v>
                </c:pt>
                <c:pt idx="1003">
                  <c:v>1242.9517210046174</c:v>
                </c:pt>
                <c:pt idx="1004">
                  <c:v>1238.8785991809336</c:v>
                </c:pt>
                <c:pt idx="1005">
                  <c:v>1247.295231108563</c:v>
                </c:pt>
                <c:pt idx="1006">
                  <c:v>1248.4620267018556</c:v>
                </c:pt>
                <c:pt idx="1007">
                  <c:v>1244.2146867814886</c:v>
                </c:pt>
                <c:pt idx="1008">
                  <c:v>1245.4532645852255</c:v>
                </c:pt>
                <c:pt idx="1009">
                  <c:v>1226.7836670795821</c:v>
                </c:pt>
                <c:pt idx="1010">
                  <c:v>1237.3509146879098</c:v>
                </c:pt>
                <c:pt idx="1011">
                  <c:v>1176.6145541775993</c:v>
                </c:pt>
                <c:pt idx="1012">
                  <c:v>1180.8231450487062</c:v>
                </c:pt>
                <c:pt idx="1013">
                  <c:v>1178.2325407711303</c:v>
                </c:pt>
                <c:pt idx="1014">
                  <c:v>1178.409492871675</c:v>
                </c:pt>
                <c:pt idx="1015">
                  <c:v>1156.8757516715402</c:v>
                </c:pt>
                <c:pt idx="1016">
                  <c:v>1154.7136879079496</c:v>
                </c:pt>
                <c:pt idx="1017">
                  <c:v>1186.1757434136393</c:v>
                </c:pt>
                <c:pt idx="1018">
                  <c:v>1205.8967791109226</c:v>
                </c:pt>
                <c:pt idx="1019">
                  <c:v>1201.7912435257645</c:v>
                </c:pt>
                <c:pt idx="1020">
                  <c:v>1180.6310137592293</c:v>
                </c:pt>
                <c:pt idx="1021">
                  <c:v>1169.7399921550002</c:v>
                </c:pt>
                <c:pt idx="1022">
                  <c:v>1183.7763739279633</c:v>
                </c:pt>
                <c:pt idx="1023">
                  <c:v>1187.5819098530583</c:v>
                </c:pt>
                <c:pt idx="1024">
                  <c:v>1178.3961004081407</c:v>
                </c:pt>
                <c:pt idx="1025">
                  <c:v>1224.2996234710372</c:v>
                </c:pt>
                <c:pt idx="1026">
                  <c:v>1196.846346859694</c:v>
                </c:pt>
                <c:pt idx="1027">
                  <c:v>1169.4959394740642</c:v>
                </c:pt>
                <c:pt idx="1028">
                  <c:v>1165.1284918480139</c:v>
                </c:pt>
                <c:pt idx="1029">
                  <c:v>1159.7862751660398</c:v>
                </c:pt>
                <c:pt idx="1030">
                  <c:v>1156.6356691790297</c:v>
                </c:pt>
                <c:pt idx="1031">
                  <c:v>1124.1176478839377</c:v>
                </c:pt>
                <c:pt idx="1032">
                  <c:v>1117.159801432882</c:v>
                </c:pt>
                <c:pt idx="1033">
                  <c:v>1128.9697780168092</c:v>
                </c:pt>
                <c:pt idx="1034">
                  <c:v>1104.7373227102319</c:v>
                </c:pt>
                <c:pt idx="1035">
                  <c:v>1075.5492656108681</c:v>
                </c:pt>
                <c:pt idx="1036">
                  <c:v>1050.692341614277</c:v>
                </c:pt>
                <c:pt idx="1037">
                  <c:v>1070.8640438774469</c:v>
                </c:pt>
                <c:pt idx="1038">
                  <c:v>1058.7601746167345</c:v>
                </c:pt>
                <c:pt idx="1039">
                  <c:v>1048.3389584922945</c:v>
                </c:pt>
                <c:pt idx="1040">
                  <c:v>1047.1542643489454</c:v>
                </c:pt>
                <c:pt idx="1041">
                  <c:v>1013.1428421486733</c:v>
                </c:pt>
                <c:pt idx="1042">
                  <c:v>1029.5941503425126</c:v>
                </c:pt>
                <c:pt idx="1043">
                  <c:v>1023.9207323039599</c:v>
                </c:pt>
                <c:pt idx="1044">
                  <c:v>987.34368118249449</c:v>
                </c:pt>
                <c:pt idx="1045">
                  <c:v>1004.6883711377349</c:v>
                </c:pt>
                <c:pt idx="1046">
                  <c:v>882.55330617512163</c:v>
                </c:pt>
                <c:pt idx="1047">
                  <c:v>888.98102841822435</c:v>
                </c:pt>
                <c:pt idx="1048">
                  <c:v>585.07338394598594</c:v>
                </c:pt>
                <c:pt idx="1049">
                  <c:v>601.59775778996561</c:v>
                </c:pt>
                <c:pt idx="1050">
                  <c:v>602.87676076340426</c:v>
                </c:pt>
                <c:pt idx="1051">
                  <c:v>512.99144274362197</c:v>
                </c:pt>
                <c:pt idx="1052">
                  <c:v>531.18050203942539</c:v>
                </c:pt>
                <c:pt idx="1053">
                  <c:v>598.07882906129691</c:v>
                </c:pt>
                <c:pt idx="1054">
                  <c:v>682.90563318312297</c:v>
                </c:pt>
                <c:pt idx="1055">
                  <c:v>706.29263201428193</c:v>
                </c:pt>
                <c:pt idx="1056">
                  <c:v>722.53695842889817</c:v>
                </c:pt>
                <c:pt idx="1057">
                  <c:v>737.72331698324967</c:v>
                </c:pt>
                <c:pt idx="1058">
                  <c:v>712.01352852522302</c:v>
                </c:pt>
                <c:pt idx="1059">
                  <c:v>750.92172827521256</c:v>
                </c:pt>
                <c:pt idx="1060">
                  <c:v>736.86445076673476</c:v>
                </c:pt>
                <c:pt idx="1061">
                  <c:v>753.68133577949436</c:v>
                </c:pt>
                <c:pt idx="1062">
                  <c:v>744.53914065557387</c:v>
                </c:pt>
                <c:pt idx="1063">
                  <c:v>745.99105436475293</c:v>
                </c:pt>
                <c:pt idx="1064">
                  <c:v>765.7401296041952</c:v>
                </c:pt>
                <c:pt idx="1065">
                  <c:v>757.74275762384525</c:v>
                </c:pt>
                <c:pt idx="1066">
                  <c:v>766.61061044456733</c:v>
                </c:pt>
                <c:pt idx="1067">
                  <c:v>756.99656957111972</c:v>
                </c:pt>
                <c:pt idx="1068">
                  <c:v>760.33205006826631</c:v>
                </c:pt>
                <c:pt idx="1069">
                  <c:v>765.53833955617199</c:v>
                </c:pt>
                <c:pt idx="1070">
                  <c:v>760.25539963547328</c:v>
                </c:pt>
                <c:pt idx="1071">
                  <c:v>754.49730492174729</c:v>
                </c:pt>
                <c:pt idx="1072">
                  <c:v>778.01934349956207</c:v>
                </c:pt>
                <c:pt idx="1073">
                  <c:v>818.97233792822112</c:v>
                </c:pt>
                <c:pt idx="1074">
                  <c:v>820.00040447327831</c:v>
                </c:pt>
                <c:pt idx="1075">
                  <c:v>848.94375879095855</c:v>
                </c:pt>
                <c:pt idx="1076">
                  <c:v>874.28089135252321</c:v>
                </c:pt>
                <c:pt idx="1077">
                  <c:v>878.8747111120955</c:v>
                </c:pt>
                <c:pt idx="1078">
                  <c:v>880.09223068505923</c:v>
                </c:pt>
                <c:pt idx="1079">
                  <c:v>844.61346407520705</c:v>
                </c:pt>
                <c:pt idx="1080">
                  <c:v>858.73380468780874</c:v>
                </c:pt>
                <c:pt idx="1081">
                  <c:v>853.56286361105822</c:v>
                </c:pt>
                <c:pt idx="1082">
                  <c:v>906.29449117373474</c:v>
                </c:pt>
                <c:pt idx="1083">
                  <c:v>927.56261835479324</c:v>
                </c:pt>
                <c:pt idx="1084">
                  <c:v>925.81955329672189</c:v>
                </c:pt>
                <c:pt idx="1085">
                  <c:v>939.97637446943963</c:v>
                </c:pt>
                <c:pt idx="1086">
                  <c:v>931.75405864959851</c:v>
                </c:pt>
                <c:pt idx="1087">
                  <c:v>923.33295789960505</c:v>
                </c:pt>
                <c:pt idx="1088">
                  <c:v>921.01463392669257</c:v>
                </c:pt>
                <c:pt idx="1089">
                  <c:v>933.04281934706819</c:v>
                </c:pt>
                <c:pt idx="1090">
                  <c:v>928.45217126383591</c:v>
                </c:pt>
                <c:pt idx="1091">
                  <c:v>952.56015445814228</c:v>
                </c:pt>
                <c:pt idx="1092">
                  <c:v>942.18572598944525</c:v>
                </c:pt>
                <c:pt idx="1093">
                  <c:v>950.20895571239578</c:v>
                </c:pt>
                <c:pt idx="1094">
                  <c:v>924.0574177580919</c:v>
                </c:pt>
                <c:pt idx="1095">
                  <c:v>885.50194948096203</c:v>
                </c:pt>
                <c:pt idx="1096">
                  <c:v>867.75491950035007</c:v>
                </c:pt>
                <c:pt idx="1097">
                  <c:v>855.24141431522412</c:v>
                </c:pt>
                <c:pt idx="1098">
                  <c:v>875.73017948711868</c:v>
                </c:pt>
                <c:pt idx="1099">
                  <c:v>898.84203124939756</c:v>
                </c:pt>
                <c:pt idx="1100">
                  <c:v>937.33469930634476</c:v>
                </c:pt>
                <c:pt idx="1101">
                  <c:v>947.39004882981806</c:v>
                </c:pt>
                <c:pt idx="1102">
                  <c:v>968.97315783938166</c:v>
                </c:pt>
                <c:pt idx="1103">
                  <c:v>965.6090767340894</c:v>
                </c:pt>
                <c:pt idx="1104">
                  <c:v>958.58109889356183</c:v>
                </c:pt>
                <c:pt idx="1105">
                  <c:v>956.79072003988267</c:v>
                </c:pt>
                <c:pt idx="1106">
                  <c:v>897.91936363546006</c:v>
                </c:pt>
                <c:pt idx="1107">
                  <c:v>879.09676233522339</c:v>
                </c:pt>
                <c:pt idx="1108">
                  <c:v>850.83204324263511</c:v>
                </c:pt>
                <c:pt idx="1109">
                  <c:v>883.60648076113262</c:v>
                </c:pt>
                <c:pt idx="1110">
                  <c:v>871.84204270810619</c:v>
                </c:pt>
                <c:pt idx="1111">
                  <c:v>857.9044439737894</c:v>
                </c:pt>
                <c:pt idx="1112">
                  <c:v>898.95090323685781</c:v>
                </c:pt>
                <c:pt idx="1113">
                  <c:v>868.1170848531151</c:v>
                </c:pt>
                <c:pt idx="1114">
                  <c:v>859.30459953947195</c:v>
                </c:pt>
                <c:pt idx="1115">
                  <c:v>853.37398101009069</c:v>
                </c:pt>
                <c:pt idx="1116">
                  <c:v>859.09921895349021</c:v>
                </c:pt>
                <c:pt idx="1117">
                  <c:v>833.15041487020699</c:v>
                </c:pt>
                <c:pt idx="1118">
                  <c:v>843.17587524735779</c:v>
                </c:pt>
                <c:pt idx="1119">
                  <c:v>852.9017585880249</c:v>
                </c:pt>
                <c:pt idx="1120">
                  <c:v>893.52642799810621</c:v>
                </c:pt>
                <c:pt idx="1121">
                  <c:v>906.00804571112656</c:v>
                </c:pt>
                <c:pt idx="1122">
                  <c:v>933.17380384414992</c:v>
                </c:pt>
                <c:pt idx="1123">
                  <c:v>930.00234974973489</c:v>
                </c:pt>
                <c:pt idx="1124">
                  <c:v>932.55364028828149</c:v>
                </c:pt>
                <c:pt idx="1125">
                  <c:v>891.56770543632126</c:v>
                </c:pt>
                <c:pt idx="1126">
                  <c:v>906.08604073606114</c:v>
                </c:pt>
                <c:pt idx="1127">
                  <c:v>919.73525117363295</c:v>
                </c:pt>
                <c:pt idx="1128">
                  <c:v>917.42154541931041</c:v>
                </c:pt>
                <c:pt idx="1129">
                  <c:v>888.36347106635981</c:v>
                </c:pt>
                <c:pt idx="1130">
                  <c:v>888.01400007778261</c:v>
                </c:pt>
                <c:pt idx="1131">
                  <c:v>875.17706852488141</c:v>
                </c:pt>
                <c:pt idx="1132">
                  <c:v>885.83844166379151</c:v>
                </c:pt>
                <c:pt idx="1133">
                  <c:v>911.65479884693923</c:v>
                </c:pt>
                <c:pt idx="1134">
                  <c:v>945.86106408434341</c:v>
                </c:pt>
                <c:pt idx="1135">
                  <c:v>924.11264810419345</c:v>
                </c:pt>
                <c:pt idx="1136">
                  <c:v>945.0217987458368</c:v>
                </c:pt>
                <c:pt idx="1137">
                  <c:v>934.39592786390824</c:v>
                </c:pt>
                <c:pt idx="1138">
                  <c:v>939.01999999957809</c:v>
                </c:pt>
                <c:pt idx="1139">
                  <c:v>947.16510726992897</c:v>
                </c:pt>
                <c:pt idx="1140">
                  <c:v>955.94624010973314</c:v>
                </c:pt>
                <c:pt idx="1141">
                  <c:v>985.39027308757443</c:v>
                </c:pt>
                <c:pt idx="1142">
                  <c:v>958.9512193265922</c:v>
                </c:pt>
                <c:pt idx="1143">
                  <c:v>959.30853475851404</c:v>
                </c:pt>
                <c:pt idx="1144">
                  <c:v>952.1894981707826</c:v>
                </c:pt>
                <c:pt idx="1145">
                  <c:v>998.68515569575084</c:v>
                </c:pt>
                <c:pt idx="1146">
                  <c:v>1049.6945086497178</c:v>
                </c:pt>
                <c:pt idx="1147">
                  <c:v>1047.018291786279</c:v>
                </c:pt>
                <c:pt idx="1148">
                  <c:v>1020.6256484116197</c:v>
                </c:pt>
                <c:pt idx="1149">
                  <c:v>1042.1248258655853</c:v>
                </c:pt>
                <c:pt idx="1150">
                  <c:v>1077.6999460524798</c:v>
                </c:pt>
                <c:pt idx="1151">
                  <c:v>1077.2181600035785</c:v>
                </c:pt>
                <c:pt idx="1152">
                  <c:v>1088.910693463072</c:v>
                </c:pt>
                <c:pt idx="1153">
                  <c:v>1150.0788455096426</c:v>
                </c:pt>
                <c:pt idx="1154">
                  <c:v>1128.7960033232353</c:v>
                </c:pt>
                <c:pt idx="1155">
                  <c:v>1138.8983565751823</c:v>
                </c:pt>
                <c:pt idx="1156">
                  <c:v>1070.4545800145454</c:v>
                </c:pt>
                <c:pt idx="1157">
                  <c:v>1033.2243473337589</c:v>
                </c:pt>
                <c:pt idx="1158">
                  <c:v>1028.1775912592198</c:v>
                </c:pt>
                <c:pt idx="1159">
                  <c:v>1030.1739280445904</c:v>
                </c:pt>
                <c:pt idx="1160">
                  <c:v>1038.6129390340438</c:v>
                </c:pt>
                <c:pt idx="1161">
                  <c:v>999.83785454297276</c:v>
                </c:pt>
                <c:pt idx="1162">
                  <c:v>1026.7785049214797</c:v>
                </c:pt>
                <c:pt idx="1163">
                  <c:v>1019.8638027607506</c:v>
                </c:pt>
                <c:pt idx="1164">
                  <c:v>1013.8585139632112</c:v>
                </c:pt>
                <c:pt idx="1165">
                  <c:v>1031.9457740191956</c:v>
                </c:pt>
                <c:pt idx="1166">
                  <c:v>1039.4249358969109</c:v>
                </c:pt>
                <c:pt idx="1167">
                  <c:v>1021.0207693693577</c:v>
                </c:pt>
                <c:pt idx="1168">
                  <c:v>1027.8537646888531</c:v>
                </c:pt>
                <c:pt idx="1169">
                  <c:v>1019.5608011788412</c:v>
                </c:pt>
                <c:pt idx="1170">
                  <c:v>1017.6371061080702</c:v>
                </c:pt>
                <c:pt idx="1171">
                  <c:v>1018.7199706932073</c:v>
                </c:pt>
                <c:pt idx="1172">
                  <c:v>1030.9553072771757</c:v>
                </c:pt>
                <c:pt idx="1173">
                  <c:v>1021.2770082622959</c:v>
                </c:pt>
                <c:pt idx="1174">
                  <c:v>1023.8887755437414</c:v>
                </c:pt>
                <c:pt idx="1175">
                  <c:v>1000.5896930475218</c:v>
                </c:pt>
                <c:pt idx="1176">
                  <c:v>995.98921270315293</c:v>
                </c:pt>
                <c:pt idx="1177">
                  <c:v>966.0131910158666</c:v>
                </c:pt>
                <c:pt idx="1178">
                  <c:v>956.55725389441898</c:v>
                </c:pt>
                <c:pt idx="1179">
                  <c:v>964.24928696992822</c:v>
                </c:pt>
                <c:pt idx="1180">
                  <c:v>982.81004762861676</c:v>
                </c:pt>
                <c:pt idx="1181">
                  <c:v>988.95961276722994</c:v>
                </c:pt>
                <c:pt idx="1182">
                  <c:v>1366.1331262803765</c:v>
                </c:pt>
                <c:pt idx="1183">
                  <c:v>1412.6067098716978</c:v>
                </c:pt>
                <c:pt idx="1184">
                  <c:v>1440.6494636806888</c:v>
                </c:pt>
                <c:pt idx="1185">
                  <c:v>1469.5922591778208</c:v>
                </c:pt>
                <c:pt idx="1186">
                  <c:v>1461.4483224161781</c:v>
                </c:pt>
                <c:pt idx="1187">
                  <c:v>1508.0885708518772</c:v>
                </c:pt>
                <c:pt idx="1188">
                  <c:v>1497.7829206768956</c:v>
                </c:pt>
                <c:pt idx="1189">
                  <c:v>1481.1799185579391</c:v>
                </c:pt>
                <c:pt idx="1190">
                  <c:v>1466.220113232521</c:v>
                </c:pt>
                <c:pt idx="1191">
                  <c:v>1512.3435809241646</c:v>
                </c:pt>
                <c:pt idx="1192">
                  <c:v>1513.3186621390605</c:v>
                </c:pt>
                <c:pt idx="1193">
                  <c:v>1531.6743558549135</c:v>
                </c:pt>
                <c:pt idx="1194">
                  <c:v>1545.995532972684</c:v>
                </c:pt>
                <c:pt idx="1195">
                  <c:v>1524.9982900376306</c:v>
                </c:pt>
                <c:pt idx="1196">
                  <c:v>1526.8939942640468</c:v>
                </c:pt>
                <c:pt idx="1197">
                  <c:v>1542.3106469665709</c:v>
                </c:pt>
                <c:pt idx="1198">
                  <c:v>1537.456526556648</c:v>
                </c:pt>
                <c:pt idx="1199">
                  <c:v>1519.43204590192</c:v>
                </c:pt>
                <c:pt idx="1200">
                  <c:v>1545.2862933091615</c:v>
                </c:pt>
                <c:pt idx="1201">
                  <c:v>1512.2367393685299</c:v>
                </c:pt>
                <c:pt idx="1202">
                  <c:v>1517.7499849809094</c:v>
                </c:pt>
                <c:pt idx="1203">
                  <c:v>1492.3003143440556</c:v>
                </c:pt>
                <c:pt idx="1204">
                  <c:v>1503.6490490409283</c:v>
                </c:pt>
                <c:pt idx="1205">
                  <c:v>1519.6470929301254</c:v>
                </c:pt>
                <c:pt idx="1206">
                  <c:v>1514.2703678105775</c:v>
                </c:pt>
                <c:pt idx="1207">
                  <c:v>1541.7288974188082</c:v>
                </c:pt>
                <c:pt idx="1208">
                  <c:v>1554.4462518037492</c:v>
                </c:pt>
                <c:pt idx="1209">
                  <c:v>1561.3396371962592</c:v>
                </c:pt>
                <c:pt idx="1210">
                  <c:v>1569.0438399381915</c:v>
                </c:pt>
                <c:pt idx="1211">
                  <c:v>1588.9052672028981</c:v>
                </c:pt>
                <c:pt idx="1212">
                  <c:v>1625.5287248258896</c:v>
                </c:pt>
                <c:pt idx="1213">
                  <c:v>1594.5285984724419</c:v>
                </c:pt>
                <c:pt idx="1214">
                  <c:v>1577.1464345074451</c:v>
                </c:pt>
                <c:pt idx="1215">
                  <c:v>1563.5869436814646</c:v>
                </c:pt>
                <c:pt idx="1216">
                  <c:v>1574.2168639165818</c:v>
                </c:pt>
                <c:pt idx="1217">
                  <c:v>1564.6510221373421</c:v>
                </c:pt>
                <c:pt idx="1218">
                  <c:v>1569.3306160489376</c:v>
                </c:pt>
                <c:pt idx="1219">
                  <c:v>1582.8210108047003</c:v>
                </c:pt>
                <c:pt idx="1220">
                  <c:v>1577.0606053683719</c:v>
                </c:pt>
                <c:pt idx="1221">
                  <c:v>1582.2312186895235</c:v>
                </c:pt>
                <c:pt idx="1222">
                  <c:v>1589.2425347338999</c:v>
                </c:pt>
                <c:pt idx="1223">
                  <c:v>1576.5519475414271</c:v>
                </c:pt>
                <c:pt idx="1224">
                  <c:v>1565.14017594745</c:v>
                </c:pt>
                <c:pt idx="1225">
                  <c:v>1597.6713349247159</c:v>
                </c:pt>
                <c:pt idx="1226">
                  <c:v>1608.4797005173059</c:v>
                </c:pt>
                <c:pt idx="1227">
                  <c:v>1625.6432653762972</c:v>
                </c:pt>
                <c:pt idx="1228">
                  <c:v>1639.590648062823</c:v>
                </c:pt>
                <c:pt idx="1229">
                  <c:v>1641.5006457267143</c:v>
                </c:pt>
                <c:pt idx="1230">
                  <c:v>1651.221336203798</c:v>
                </c:pt>
                <c:pt idx="1231">
                  <c:v>1662.0946867449134</c:v>
                </c:pt>
                <c:pt idx="1232">
                  <c:v>1662.2757343639191</c:v>
                </c:pt>
                <c:pt idx="1233">
                  <c:v>1667.3242321671323</c:v>
                </c:pt>
                <c:pt idx="1234">
                  <c:v>1766.304626040893</c:v>
                </c:pt>
                <c:pt idx="1235">
                  <c:v>1815.8092049284176</c:v>
                </c:pt>
                <c:pt idx="1236">
                  <c:v>1891.4133990090615</c:v>
                </c:pt>
                <c:pt idx="1237">
                  <c:v>1934.2514498893543</c:v>
                </c:pt>
                <c:pt idx="1238">
                  <c:v>1930.9765625865912</c:v>
                </c:pt>
                <c:pt idx="1239">
                  <c:v>1987.2525663032645</c:v>
                </c:pt>
                <c:pt idx="1240">
                  <c:v>1982.3529023421722</c:v>
                </c:pt>
                <c:pt idx="1241">
                  <c:v>1976.522828410571</c:v>
                </c:pt>
                <c:pt idx="1242">
                  <c:v>2044.0369470000842</c:v>
                </c:pt>
                <c:pt idx="1243">
                  <c:v>2053.3981434782245</c:v>
                </c:pt>
                <c:pt idx="1244">
                  <c:v>2067.1286778357921</c:v>
                </c:pt>
                <c:pt idx="1245">
                  <c:v>2117.5109745091372</c:v>
                </c:pt>
                <c:pt idx="1246">
                  <c:v>2135.329803329575</c:v>
                </c:pt>
                <c:pt idx="1247">
                  <c:v>2152.3514040300697</c:v>
                </c:pt>
                <c:pt idx="1248">
                  <c:v>2204.9588997210799</c:v>
                </c:pt>
                <c:pt idx="1249">
                  <c:v>2266.6820227118615</c:v>
                </c:pt>
                <c:pt idx="1250">
                  <c:v>2216.7567680180268</c:v>
                </c:pt>
                <c:pt idx="1251">
                  <c:v>2178.7606038584763</c:v>
                </c:pt>
                <c:pt idx="1252">
                  <c:v>2193.5119531316236</c:v>
                </c:pt>
                <c:pt idx="1253">
                  <c:v>2275.935360169703</c:v>
                </c:pt>
                <c:pt idx="1254">
                  <c:v>2231.3293767084187</c:v>
                </c:pt>
                <c:pt idx="1255">
                  <c:v>2243.4612832647986</c:v>
                </c:pt>
                <c:pt idx="1256">
                  <c:v>2262.4726821055233</c:v>
                </c:pt>
                <c:pt idx="1257">
                  <c:v>2337.2114371887174</c:v>
                </c:pt>
                <c:pt idx="1258">
                  <c:v>2336.359012289915</c:v>
                </c:pt>
                <c:pt idx="1259">
                  <c:v>2288.7310008987592</c:v>
                </c:pt>
                <c:pt idx="1260">
                  <c:v>2270.7661880919341</c:v>
                </c:pt>
                <c:pt idx="1261">
                  <c:v>2276.3215570835373</c:v>
                </c:pt>
                <c:pt idx="1262">
                  <c:v>2177.1648062986815</c:v>
                </c:pt>
                <c:pt idx="1263">
                  <c:v>2175.0421446736718</c:v>
                </c:pt>
                <c:pt idx="1264">
                  <c:v>2171.9288479405859</c:v>
                </c:pt>
                <c:pt idx="1265">
                  <c:v>2154.4944289037535</c:v>
                </c:pt>
                <c:pt idx="1266">
                  <c:v>2210.5058694570739</c:v>
                </c:pt>
                <c:pt idx="1267">
                  <c:v>2205.107150030356</c:v>
                </c:pt>
                <c:pt idx="1268">
                  <c:v>2176.723250429367</c:v>
                </c:pt>
                <c:pt idx="1269">
                  <c:v>2206.655101555908</c:v>
                </c:pt>
                <c:pt idx="1270">
                  <c:v>2216.2524012800218</c:v>
                </c:pt>
                <c:pt idx="1271">
                  <c:v>2214.1108323256572</c:v>
                </c:pt>
                <c:pt idx="1272">
                  <c:v>2221.2205249305812</c:v>
                </c:pt>
                <c:pt idx="1273">
                  <c:v>2226.7093356923715</c:v>
                </c:pt>
                <c:pt idx="1274">
                  <c:v>2210.1644410319327</c:v>
                </c:pt>
                <c:pt idx="1275">
                  <c:v>2232.1363996698919</c:v>
                </c:pt>
                <c:pt idx="1276">
                  <c:v>2360.8314178822807</c:v>
                </c:pt>
                <c:pt idx="1277">
                  <c:v>2438.916089101187</c:v>
                </c:pt>
                <c:pt idx="1278">
                  <c:v>2457.7298031251717</c:v>
                </c:pt>
                <c:pt idx="1279">
                  <c:v>2500.2437067041274</c:v>
                </c:pt>
                <c:pt idx="1280">
                  <c:v>2463.5395470604849</c:v>
                </c:pt>
                <c:pt idx="1281">
                  <c:v>2449.0921239913441</c:v>
                </c:pt>
                <c:pt idx="1282">
                  <c:v>2502.1986854801062</c:v>
                </c:pt>
                <c:pt idx="1283">
                  <c:v>2466.8041327341175</c:v>
                </c:pt>
                <c:pt idx="1284">
                  <c:v>2444.3763576268989</c:v>
                </c:pt>
                <c:pt idx="1285">
                  <c:v>2497.9486921113344</c:v>
                </c:pt>
                <c:pt idx="1286">
                  <c:v>2584.4743792489035</c:v>
                </c:pt>
                <c:pt idx="1287">
                  <c:v>2589.8130422786444</c:v>
                </c:pt>
                <c:pt idx="1288">
                  <c:v>2587.6280769284181</c:v>
                </c:pt>
                <c:pt idx="1289">
                  <c:v>2608.021607534773</c:v>
                </c:pt>
                <c:pt idx="1290">
                  <c:v>2654.2114151182732</c:v>
                </c:pt>
                <c:pt idx="1291">
                  <c:v>2667.8178520243864</c:v>
                </c:pt>
                <c:pt idx="1292">
                  <c:v>2751.7397777022707</c:v>
                </c:pt>
                <c:pt idx="1293">
                  <c:v>2783.2369289719472</c:v>
                </c:pt>
                <c:pt idx="1294">
                  <c:v>2771.6643904513194</c:v>
                </c:pt>
                <c:pt idx="1295">
                  <c:v>2787.6202598283367</c:v>
                </c:pt>
                <c:pt idx="1296">
                  <c:v>2785.5638553975159</c:v>
                </c:pt>
                <c:pt idx="1297">
                  <c:v>2794.8522412934258</c:v>
                </c:pt>
                <c:pt idx="1298">
                  <c:v>2905.6935993233519</c:v>
                </c:pt>
                <c:pt idx="1299">
                  <c:v>2866.3916548257375</c:v>
                </c:pt>
                <c:pt idx="1300">
                  <c:v>2859.7760065696343</c:v>
                </c:pt>
                <c:pt idx="1301">
                  <c:v>2801.704594911625</c:v>
                </c:pt>
                <c:pt idx="1302">
                  <c:v>2807.5768226086097</c:v>
                </c:pt>
                <c:pt idx="1303">
                  <c:v>2710.0722604331859</c:v>
                </c:pt>
                <c:pt idx="1304">
                  <c:v>2714.7791813740082</c:v>
                </c:pt>
                <c:pt idx="1305">
                  <c:v>2678.4685635327214</c:v>
                </c:pt>
                <c:pt idx="1306">
                  <c:v>2695.4115991419208</c:v>
                </c:pt>
                <c:pt idx="1307">
                  <c:v>2768.1470202749779</c:v>
                </c:pt>
                <c:pt idx="1308">
                  <c:v>2798.6524347126287</c:v>
                </c:pt>
                <c:pt idx="1309">
                  <c:v>2789.7068385699349</c:v>
                </c:pt>
                <c:pt idx="1310">
                  <c:v>2815.0444677449304</c:v>
                </c:pt>
                <c:pt idx="1311">
                  <c:v>2828.4621594714063</c:v>
                </c:pt>
                <c:pt idx="1312">
                  <c:v>2953.7452720776432</c:v>
                </c:pt>
                <c:pt idx="1313">
                  <c:v>2976.5643924229012</c:v>
                </c:pt>
                <c:pt idx="1314">
                  <c:v>2934.2203509762121</c:v>
                </c:pt>
                <c:pt idx="1315">
                  <c:v>2964.0000898262247</c:v>
                </c:pt>
                <c:pt idx="1316">
                  <c:v>2987.4612166847774</c:v>
                </c:pt>
                <c:pt idx="1317">
                  <c:v>3067.1867260949994</c:v>
                </c:pt>
                <c:pt idx="1318">
                  <c:v>3144.4658317787375</c:v>
                </c:pt>
                <c:pt idx="1319">
                  <c:v>3227.2961243311229</c:v>
                </c:pt>
                <c:pt idx="1320">
                  <c:v>3240.5421088258086</c:v>
                </c:pt>
                <c:pt idx="1321">
                  <c:v>3361.7662286916825</c:v>
                </c:pt>
                <c:pt idx="1322">
                  <c:v>3294.1665242205368</c:v>
                </c:pt>
                <c:pt idx="1323">
                  <c:v>3226.375731751893</c:v>
                </c:pt>
                <c:pt idx="1324">
                  <c:v>3308.2595174024541</c:v>
                </c:pt>
                <c:pt idx="1325">
                  <c:v>3274.5234902638572</c:v>
                </c:pt>
                <c:pt idx="1326">
                  <c:v>3154.5630424771289</c:v>
                </c:pt>
                <c:pt idx="1327">
                  <c:v>3074.6493247483718</c:v>
                </c:pt>
                <c:pt idx="1328">
                  <c:v>3104.8254324080194</c:v>
                </c:pt>
                <c:pt idx="1329">
                  <c:v>3275.8452948285371</c:v>
                </c:pt>
                <c:pt idx="1330">
                  <c:v>3280.7326679144039</c:v>
                </c:pt>
                <c:pt idx="1331">
                  <c:v>3333.4992616797613</c:v>
                </c:pt>
                <c:pt idx="1332">
                  <c:v>3335.0772928001143</c:v>
                </c:pt>
                <c:pt idx="1333">
                  <c:v>3289.7829363777223</c:v>
                </c:pt>
                <c:pt idx="1334">
                  <c:v>3240.0306376135341</c:v>
                </c:pt>
                <c:pt idx="1335">
                  <c:v>3141.1536533443414</c:v>
                </c:pt>
                <c:pt idx="1336">
                  <c:v>3023.336964624209</c:v>
                </c:pt>
                <c:pt idx="1337">
                  <c:v>3044.7497013551679</c:v>
                </c:pt>
                <c:pt idx="1338">
                  <c:v>3086.7609659506134</c:v>
                </c:pt>
                <c:pt idx="1339">
                  <c:v>2796.3971386627354</c:v>
                </c:pt>
                <c:pt idx="1340">
                  <c:v>3006.4199468255015</c:v>
                </c:pt>
                <c:pt idx="1341">
                  <c:v>3014.9736328992462</c:v>
                </c:pt>
                <c:pt idx="1342">
                  <c:v>3116.1825620485047</c:v>
                </c:pt>
                <c:pt idx="1343">
                  <c:v>3127.7625306506893</c:v>
                </c:pt>
                <c:pt idx="1344">
                  <c:v>3336.7061182798029</c:v>
                </c:pt>
                <c:pt idx="1345">
                  <c:v>3320.6608449368891</c:v>
                </c:pt>
                <c:pt idx="1346">
                  <c:v>3349.6227660546538</c:v>
                </c:pt>
                <c:pt idx="1347">
                  <c:v>3398.5688082328788</c:v>
                </c:pt>
                <c:pt idx="1348">
                  <c:v>3470.909500637681</c:v>
                </c:pt>
                <c:pt idx="1349">
                  <c:v>3619.2052567669216</c:v>
                </c:pt>
                <c:pt idx="1350">
                  <c:v>3628.1159466855188</c:v>
                </c:pt>
                <c:pt idx="1351">
                  <c:v>3751.5280418822158</c:v>
                </c:pt>
                <c:pt idx="1352">
                  <c:v>3706.6456702358028</c:v>
                </c:pt>
                <c:pt idx="1353">
                  <c:v>3699.3077418849998</c:v>
                </c:pt>
                <c:pt idx="1354">
                  <c:v>3703.5183748406644</c:v>
                </c:pt>
                <c:pt idx="1355">
                  <c:v>3708.8373935211307</c:v>
                </c:pt>
                <c:pt idx="1356">
                  <c:v>3713.6334799725441</c:v>
                </c:pt>
                <c:pt idx="1357">
                  <c:v>3728.8027738325391</c:v>
                </c:pt>
                <c:pt idx="1358">
                  <c:v>3651.9469253901361</c:v>
                </c:pt>
                <c:pt idx="1359">
                  <c:v>3679.6675106022412</c:v>
                </c:pt>
                <c:pt idx="1360">
                  <c:v>3668.9825797409321</c:v>
                </c:pt>
                <c:pt idx="1361">
                  <c:v>3627.0028210375626</c:v>
                </c:pt>
                <c:pt idx="1362">
                  <c:v>3683.1782011212222</c:v>
                </c:pt>
                <c:pt idx="1363">
                  <c:v>3667.419189284713</c:v>
                </c:pt>
                <c:pt idx="1364">
                  <c:v>3672.5700589325843</c:v>
                </c:pt>
                <c:pt idx="1365">
                  <c:v>3769.0726702877564</c:v>
                </c:pt>
                <c:pt idx="1366">
                  <c:v>3788.5426589837884</c:v>
                </c:pt>
                <c:pt idx="1367">
                  <c:v>3858.0275037858337</c:v>
                </c:pt>
                <c:pt idx="1368">
                  <c:v>3878.8075166967901</c:v>
                </c:pt>
                <c:pt idx="1369">
                  <c:v>3871.4198144678599</c:v>
                </c:pt>
                <c:pt idx="1370">
                  <c:v>4170.7537141106495</c:v>
                </c:pt>
                <c:pt idx="1371">
                  <c:v>4443.0972966259724</c:v>
                </c:pt>
                <c:pt idx="1372">
                  <c:v>4323.7820387961438</c:v>
                </c:pt>
                <c:pt idx="1373">
                  <c:v>4331.5666483683299</c:v>
                </c:pt>
                <c:pt idx="1374">
                  <c:v>4385.0033447330025</c:v>
                </c:pt>
                <c:pt idx="1375">
                  <c:v>4258.5089684681352</c:v>
                </c:pt>
                <c:pt idx="1376">
                  <c:v>4282.0231513496919</c:v>
                </c:pt>
                <c:pt idx="1377">
                  <c:v>4223.6899149854644</c:v>
                </c:pt>
                <c:pt idx="1378">
                  <c:v>4120.3044914315706</c:v>
                </c:pt>
                <c:pt idx="1379">
                  <c:v>3856.1156952297865</c:v>
                </c:pt>
                <c:pt idx="1380">
                  <c:v>3677.9290236104675</c:v>
                </c:pt>
                <c:pt idx="1381">
                  <c:v>3763.260149118033</c:v>
                </c:pt>
                <c:pt idx="1382">
                  <c:v>3557.0779691282614</c:v>
                </c:pt>
                <c:pt idx="1383">
                  <c:v>3559.8503284436988</c:v>
                </c:pt>
                <c:pt idx="1384">
                  <c:v>3456.9296541535869</c:v>
                </c:pt>
                <c:pt idx="1385">
                  <c:v>3857.8739765459941</c:v>
                </c:pt>
                <c:pt idx="1386">
                  <c:v>3940.7076158335658</c:v>
                </c:pt>
                <c:pt idx="1387">
                  <c:v>3949.1993532229235</c:v>
                </c:pt>
                <c:pt idx="1388">
                  <c:v>3922.3668370249566</c:v>
                </c:pt>
                <c:pt idx="1389">
                  <c:v>3954.1222993950828</c:v>
                </c:pt>
                <c:pt idx="1390">
                  <c:v>3757.1344254646192</c:v>
                </c:pt>
                <c:pt idx="1391">
                  <c:v>3812.4491301231137</c:v>
                </c:pt>
                <c:pt idx="1392">
                  <c:v>3907.6493298828327</c:v>
                </c:pt>
                <c:pt idx="1393">
                  <c:v>4053.610265519078</c:v>
                </c:pt>
                <c:pt idx="1394">
                  <c:v>4087.2641915406743</c:v>
                </c:pt>
                <c:pt idx="1395">
                  <c:v>3996.9925612990451</c:v>
                </c:pt>
                <c:pt idx="1396">
                  <c:v>4040.1106120236068</c:v>
                </c:pt>
                <c:pt idx="1397">
                  <c:v>4083.0574227361758</c:v>
                </c:pt>
                <c:pt idx="1398">
                  <c:v>4069.130684110371</c:v>
                </c:pt>
                <c:pt idx="1399">
                  <c:v>4036.8204419448621</c:v>
                </c:pt>
                <c:pt idx="1400">
                  <c:v>4077.2097113969271</c:v>
                </c:pt>
                <c:pt idx="1401">
                  <c:v>4141.2959684071857</c:v>
                </c:pt>
                <c:pt idx="1402">
                  <c:v>4219.1971104859258</c:v>
                </c:pt>
                <c:pt idx="1403">
                  <c:v>4223.969706349948</c:v>
                </c:pt>
                <c:pt idx="1404">
                  <c:v>4076.7333457256159</c:v>
                </c:pt>
                <c:pt idx="1405">
                  <c:v>3969.9239540251951</c:v>
                </c:pt>
                <c:pt idx="1406">
                  <c:v>4095.5856111044777</c:v>
                </c:pt>
                <c:pt idx="1407">
                  <c:v>4012.882716763932</c:v>
                </c:pt>
                <c:pt idx="1408">
                  <c:v>4012.270553579192</c:v>
                </c:pt>
                <c:pt idx="1409">
                  <c:v>4019.3498662754132</c:v>
                </c:pt>
                <c:pt idx="1410">
                  <c:v>4001.2351526526791</c:v>
                </c:pt>
                <c:pt idx="1411">
                  <c:v>3921.6502326824993</c:v>
                </c:pt>
                <c:pt idx="1412">
                  <c:v>3984.6871389572598</c:v>
                </c:pt>
                <c:pt idx="1413">
                  <c:v>3980.5234749199622</c:v>
                </c:pt>
                <c:pt idx="1414">
                  <c:v>3982.5063725538225</c:v>
                </c:pt>
                <c:pt idx="1415">
                  <c:v>3848.8082275030065</c:v>
                </c:pt>
                <c:pt idx="1416">
                  <c:v>3843.7842727058646</c:v>
                </c:pt>
                <c:pt idx="1417">
                  <c:v>3941.2596096218676</c:v>
                </c:pt>
                <c:pt idx="1418">
                  <c:v>3883.051097650512</c:v>
                </c:pt>
                <c:pt idx="1419">
                  <c:v>3762.3374089917561</c:v>
                </c:pt>
                <c:pt idx="1420">
                  <c:v>3757.0687298676708</c:v>
                </c:pt>
                <c:pt idx="1421">
                  <c:v>3583.8357398392563</c:v>
                </c:pt>
                <c:pt idx="1422">
                  <c:v>3720.181609090414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DB-4762-8221-D2084274B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849407"/>
        <c:axId val="125848159"/>
      </c:lineChart>
      <c:dateAx>
        <c:axId val="125849407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848159"/>
        <c:crosses val="autoZero"/>
        <c:auto val="1"/>
        <c:lblOffset val="100"/>
        <c:baseTimeUnit val="days"/>
      </c:dateAx>
      <c:valAx>
        <c:axId val="125848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8494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1</xdr:row>
      <xdr:rowOff>42862</xdr:rowOff>
    </xdr:from>
    <xdr:to>
      <xdr:col>8</xdr:col>
      <xdr:colOff>219075</xdr:colOff>
      <xdr:row>15</xdr:row>
      <xdr:rowOff>119062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B9F04AE-EE84-4170-A68D-8FE0FDB0E78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514350</xdr:colOff>
      <xdr:row>16</xdr:row>
      <xdr:rowOff>28575</xdr:rowOff>
    </xdr:from>
    <xdr:to>
      <xdr:col>8</xdr:col>
      <xdr:colOff>209550</xdr:colOff>
      <xdr:row>30</xdr:row>
      <xdr:rowOff>104775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A111730-B354-455F-957C-E8106E7B55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9163A2-B193-4267-B12C-96A76A80A770}">
  <sheetPr codeName="Sheet7"/>
  <dimension ref="A1:Q1442"/>
  <sheetViews>
    <sheetView showGridLines="0" tabSelected="1" zoomScale="70" zoomScaleNormal="70" workbookViewId="0">
      <pane ySplit="2" topLeftCell="A1410" activePane="bottomLeft" state="frozen"/>
      <selection pane="bottomLeft" activeCell="A1424" sqref="A1424:A1442"/>
    </sheetView>
  </sheetViews>
  <sheetFormatPr baseColWidth="10" defaultColWidth="9.109375" defaultRowHeight="14.4"/>
  <cols>
    <col min="1" max="2" width="13.6640625" bestFit="1" customWidth="1"/>
    <col min="3" max="4" width="16.6640625" bestFit="1" customWidth="1"/>
    <col min="5" max="5" width="11.5546875" bestFit="1" customWidth="1"/>
    <col min="7" max="7" width="10.88671875" bestFit="1" customWidth="1"/>
    <col min="8" max="8" width="0" hidden="1" customWidth="1"/>
    <col min="10" max="10" width="14.109375" bestFit="1" customWidth="1"/>
    <col min="11" max="11" width="13.88671875" bestFit="1" customWidth="1"/>
    <col min="12" max="12" width="11.33203125" bestFit="1" customWidth="1"/>
    <col min="13" max="13" width="10" hidden="1" customWidth="1"/>
    <col min="14" max="14" width="33.44140625" bestFit="1" customWidth="1"/>
    <col min="15" max="15" width="24.33203125" style="28" bestFit="1" customWidth="1"/>
    <col min="16" max="16" width="30.5546875" bestFit="1" customWidth="1"/>
    <col min="17" max="17" width="13.88671875" bestFit="1" customWidth="1"/>
  </cols>
  <sheetData>
    <row r="1" spans="1:17">
      <c r="A1" s="17"/>
      <c r="B1" s="52" t="s">
        <v>15</v>
      </c>
      <c r="C1" s="52"/>
      <c r="D1" s="52"/>
      <c r="E1" s="52"/>
      <c r="F1" s="52"/>
      <c r="G1" s="52"/>
      <c r="I1" s="53" t="s">
        <v>12</v>
      </c>
      <c r="J1" s="53"/>
      <c r="K1" s="53"/>
      <c r="L1" s="53"/>
      <c r="M1" s="53"/>
      <c r="N1" s="53"/>
    </row>
    <row r="2" spans="1:17" s="18" customFormat="1">
      <c r="A2" s="18" t="s">
        <v>5</v>
      </c>
      <c r="B2" s="18" t="s">
        <v>6</v>
      </c>
      <c r="C2" s="18" t="s">
        <v>7</v>
      </c>
      <c r="D2" s="18" t="s">
        <v>14</v>
      </c>
      <c r="E2" s="18" t="s">
        <v>8</v>
      </c>
      <c r="G2" s="18" t="s">
        <v>9</v>
      </c>
      <c r="I2" s="31"/>
      <c r="J2" s="31" t="s">
        <v>10</v>
      </c>
      <c r="K2" s="31" t="s">
        <v>7</v>
      </c>
      <c r="L2" s="31" t="s">
        <v>11</v>
      </c>
      <c r="M2" s="31"/>
      <c r="N2" s="31" t="s">
        <v>20</v>
      </c>
      <c r="O2" s="29" t="s">
        <v>19</v>
      </c>
      <c r="P2" s="18" t="s">
        <v>21</v>
      </c>
      <c r="Q2" s="19" t="s">
        <v>16</v>
      </c>
    </row>
    <row r="3" spans="1:17" s="24" customFormat="1">
      <c r="A3" s="20">
        <v>42368</v>
      </c>
      <c r="B3" s="21">
        <v>13.445180000000001</v>
      </c>
      <c r="C3" s="22">
        <v>30696876188</v>
      </c>
      <c r="D3" s="22">
        <f>311373/1000</f>
        <v>311.37299999999999</v>
      </c>
      <c r="E3" s="23">
        <v>0.3135</v>
      </c>
      <c r="G3" s="24">
        <v>708.55</v>
      </c>
      <c r="H3" s="25">
        <f>B3/$B$3*100</f>
        <v>100</v>
      </c>
      <c r="J3" s="21">
        <v>19.476972</v>
      </c>
      <c r="K3" s="22">
        <v>118110917</v>
      </c>
      <c r="L3" s="24">
        <v>0.91654999999999998</v>
      </c>
      <c r="M3" s="25">
        <f>J3/$J$3*100</f>
        <v>100</v>
      </c>
      <c r="N3" s="22">
        <f>(J3*K3*E3/L3)/1000000</f>
        <v>786.85165872630216</v>
      </c>
      <c r="O3" s="30">
        <f>D3+N3</f>
        <v>1098.2246587263021</v>
      </c>
      <c r="P3" s="22">
        <f>(B3*C3/G3)/1000000</f>
        <v>582.49245047685258</v>
      </c>
      <c r="Q3" s="26">
        <f>1-P3/O3</f>
        <v>0.46960538005728714</v>
      </c>
    </row>
    <row r="4" spans="1:17" s="24" customFormat="1">
      <c r="A4" s="20">
        <v>42373</v>
      </c>
      <c r="B4" s="21">
        <v>13.54332</v>
      </c>
      <c r="C4" s="22">
        <v>30696876188</v>
      </c>
      <c r="D4" s="22">
        <f>HLOOKUP(A4,'CSAV.Fin'!$F$11:$AF$13,2,1)/1000</f>
        <v>311.37299999999999</v>
      </c>
      <c r="E4" s="23">
        <f>HLOOKUP(A4,'CSAV.Fin'!$F$11:$AB$13,3,1)</f>
        <v>0.3135</v>
      </c>
      <c r="G4" s="24">
        <v>717.99</v>
      </c>
      <c r="H4" s="25">
        <f t="shared" ref="H4:H67" si="0">B4/$B$3*100</f>
        <v>100.72992700729925</v>
      </c>
      <c r="J4" s="21">
        <v>19.636579000000001</v>
      </c>
      <c r="K4" s="22">
        <v>118110917</v>
      </c>
      <c r="L4" s="24">
        <v>0.92705000000000004</v>
      </c>
      <c r="M4" s="25">
        <f t="shared" ref="M4:M67" si="1">J4/$J$3*100</f>
        <v>100.81946516121705</v>
      </c>
      <c r="N4" s="22">
        <f t="shared" ref="N4:N67" si="2">(J4*K4*E4/L4)/1000000</f>
        <v>784.31452401459228</v>
      </c>
      <c r="O4" s="30">
        <f>D4+N4</f>
        <v>1095.6875240145923</v>
      </c>
      <c r="P4" s="22">
        <f t="shared" ref="P4:P67" si="3">(B4*C4/G4)/1000000</f>
        <v>579.02981547718514</v>
      </c>
      <c r="Q4" s="26">
        <f>1-P4/O4</f>
        <v>0.47153745681467329</v>
      </c>
    </row>
    <row r="5" spans="1:17" s="24" customFormat="1">
      <c r="A5" s="20">
        <v>42374</v>
      </c>
      <c r="B5" s="21">
        <v>14.161602</v>
      </c>
      <c r="C5" s="22">
        <v>30696876188</v>
      </c>
      <c r="D5" s="22">
        <f>HLOOKUP(A5,'CSAV.Fin'!$F$11:$AF$13,2,1)/1000</f>
        <v>311.37299999999999</v>
      </c>
      <c r="E5" s="23">
        <f>HLOOKUP(A5,'CSAV.Fin'!$F$11:$AB$13,3,1)</f>
        <v>0.3135</v>
      </c>
      <c r="G5" s="24">
        <v>714.18</v>
      </c>
      <c r="H5" s="25">
        <f t="shared" si="0"/>
        <v>105.32846715328468</v>
      </c>
      <c r="J5" s="21">
        <v>19.830043</v>
      </c>
      <c r="K5" s="22">
        <v>118110917</v>
      </c>
      <c r="L5" s="24">
        <v>0.93235000000000001</v>
      </c>
      <c r="M5" s="25">
        <f t="shared" si="1"/>
        <v>101.81276124440699</v>
      </c>
      <c r="N5" s="22">
        <f t="shared" si="2"/>
        <v>787.53935803367995</v>
      </c>
      <c r="O5" s="30">
        <f t="shared" ref="O5:O66" si="4">D5+N5</f>
        <v>1098.91235803368</v>
      </c>
      <c r="P5" s="22">
        <f t="shared" si="3"/>
        <v>608.69380718829041</v>
      </c>
      <c r="Q5" s="26">
        <f t="shared" ref="Q5:Q67" si="5">1-P5/O5</f>
        <v>0.44609431067146588</v>
      </c>
    </row>
    <row r="6" spans="1:17" s="24" customFormat="1">
      <c r="A6" s="20">
        <v>42375</v>
      </c>
      <c r="B6" s="21">
        <v>14.465835999999999</v>
      </c>
      <c r="C6" s="22">
        <v>30696876188</v>
      </c>
      <c r="D6" s="22">
        <f>HLOOKUP(A6,'CSAV.Fin'!$F$11:$AF$13,2,1)/1000</f>
        <v>311.37299999999999</v>
      </c>
      <c r="E6" s="23">
        <f>HLOOKUP(A6,'CSAV.Fin'!$F$11:$AB$13,3,1)</f>
        <v>0.3135</v>
      </c>
      <c r="G6" s="24">
        <v>714.51</v>
      </c>
      <c r="H6" s="25">
        <f t="shared" si="0"/>
        <v>107.5912408759124</v>
      </c>
      <c r="J6" s="21">
        <v>19.539847000000002</v>
      </c>
      <c r="K6" s="22">
        <v>118110917</v>
      </c>
      <c r="L6" s="24">
        <v>0.92995000000000005</v>
      </c>
      <c r="M6" s="25">
        <f t="shared" si="1"/>
        <v>100.3228171196221</v>
      </c>
      <c r="N6" s="22">
        <f t="shared" si="2"/>
        <v>778.01710737162284</v>
      </c>
      <c r="O6" s="30">
        <f t="shared" si="4"/>
        <v>1089.3901073716229</v>
      </c>
      <c r="P6" s="22">
        <f t="shared" si="3"/>
        <v>621.48322157550376</v>
      </c>
      <c r="Q6" s="26">
        <f t="shared" si="5"/>
        <v>0.42951269947277237</v>
      </c>
    </row>
    <row r="7" spans="1:17" s="24" customFormat="1">
      <c r="A7" s="20">
        <v>42376</v>
      </c>
      <c r="B7" s="21">
        <v>14.377509999999999</v>
      </c>
      <c r="C7" s="22">
        <v>30696876188</v>
      </c>
      <c r="D7" s="22">
        <f>HLOOKUP(A7,'CSAV.Fin'!$F$11:$AF$13,2,1)/1000</f>
        <v>311.37299999999999</v>
      </c>
      <c r="E7" s="23">
        <f>HLOOKUP(A7,'CSAV.Fin'!$F$11:$AB$13,3,1)</f>
        <v>0.3135</v>
      </c>
      <c r="G7" s="24">
        <v>721.88</v>
      </c>
      <c r="H7" s="25">
        <f t="shared" si="0"/>
        <v>106.93430656934306</v>
      </c>
      <c r="J7" s="21">
        <v>19.056187999999999</v>
      </c>
      <c r="K7" s="22">
        <v>118110917</v>
      </c>
      <c r="L7" s="24">
        <v>0.92135</v>
      </c>
      <c r="M7" s="25">
        <f t="shared" si="1"/>
        <v>97.839582045915549</v>
      </c>
      <c r="N7" s="22">
        <f t="shared" si="2"/>
        <v>765.8416384550693</v>
      </c>
      <c r="O7" s="30">
        <f t="shared" si="4"/>
        <v>1077.2146384550692</v>
      </c>
      <c r="P7" s="22">
        <f t="shared" si="3"/>
        <v>611.38228564544227</v>
      </c>
      <c r="Q7" s="26">
        <f t="shared" si="5"/>
        <v>0.43244153595769841</v>
      </c>
    </row>
    <row r="8" spans="1:17" s="24" customFormat="1">
      <c r="A8" s="20">
        <v>42377</v>
      </c>
      <c r="B8" s="21">
        <v>14.642488</v>
      </c>
      <c r="C8" s="22">
        <v>30696876188</v>
      </c>
      <c r="D8" s="22">
        <f>HLOOKUP(A8,'CSAV.Fin'!$F$11:$AF$13,2,1)/1000</f>
        <v>311.37299999999999</v>
      </c>
      <c r="E8" s="23">
        <f>HLOOKUP(A8,'CSAV.Fin'!$F$11:$AB$13,3,1)</f>
        <v>0.3135</v>
      </c>
      <c r="G8" s="24">
        <v>727.73</v>
      </c>
      <c r="H8" s="25">
        <f t="shared" si="0"/>
        <v>108.9051094890511</v>
      </c>
      <c r="J8" s="21">
        <v>18.765992000000001</v>
      </c>
      <c r="K8" s="22">
        <v>118110917</v>
      </c>
      <c r="L8" s="24">
        <v>0.91685000000000005</v>
      </c>
      <c r="M8" s="25">
        <f t="shared" si="1"/>
        <v>96.349637921130665</v>
      </c>
      <c r="N8" s="22">
        <f t="shared" si="2"/>
        <v>757.88065891707174</v>
      </c>
      <c r="O8" s="30">
        <f t="shared" si="4"/>
        <v>1069.2536589170718</v>
      </c>
      <c r="P8" s="22">
        <f t="shared" si="3"/>
        <v>617.64478751772742</v>
      </c>
      <c r="Q8" s="26">
        <f t="shared" si="5"/>
        <v>0.42235896752200863</v>
      </c>
    </row>
    <row r="9" spans="1:17" s="24" customFormat="1">
      <c r="A9" s="20">
        <v>42380</v>
      </c>
      <c r="B9" s="21">
        <v>14.416766000000001</v>
      </c>
      <c r="C9" s="22">
        <v>30696876188</v>
      </c>
      <c r="D9" s="22">
        <f>HLOOKUP(A9,'CSAV.Fin'!$F$11:$AF$13,2,1)/1000</f>
        <v>311.37299999999999</v>
      </c>
      <c r="E9" s="23">
        <f>HLOOKUP(A9,'CSAV.Fin'!$F$11:$AB$13,3,1)</f>
        <v>0.3135</v>
      </c>
      <c r="G9" s="24">
        <v>731.54</v>
      </c>
      <c r="H9" s="25">
        <f t="shared" si="0"/>
        <v>107.22627737226279</v>
      </c>
      <c r="J9" s="21">
        <v>19.056187999999999</v>
      </c>
      <c r="K9" s="22">
        <v>118110917</v>
      </c>
      <c r="L9" s="24">
        <v>0.91815000000000002</v>
      </c>
      <c r="M9" s="25">
        <f t="shared" si="1"/>
        <v>97.839582045915549</v>
      </c>
      <c r="N9" s="22">
        <f t="shared" si="2"/>
        <v>768.51080279973655</v>
      </c>
      <c r="O9" s="30">
        <f t="shared" si="4"/>
        <v>1079.8838027997365</v>
      </c>
      <c r="P9" s="22">
        <f t="shared" si="3"/>
        <v>604.95623060033358</v>
      </c>
      <c r="Q9" s="26">
        <f t="shared" si="5"/>
        <v>0.43979506958812842</v>
      </c>
    </row>
    <row r="10" spans="1:17" s="24" customFormat="1">
      <c r="A10" s="20">
        <v>42381</v>
      </c>
      <c r="B10" s="21">
        <v>13.769042000000001</v>
      </c>
      <c r="C10" s="22">
        <v>30696876188</v>
      </c>
      <c r="D10" s="22">
        <f>HLOOKUP(A10,'CSAV.Fin'!$F$11:$AF$13,2,1)/1000</f>
        <v>311.37299999999999</v>
      </c>
      <c r="E10" s="23">
        <f>HLOOKUP(A10,'CSAV.Fin'!$F$11:$AB$13,3,1)</f>
        <v>0.3135</v>
      </c>
      <c r="G10" s="24">
        <v>731.23</v>
      </c>
      <c r="H10" s="25">
        <f t="shared" si="0"/>
        <v>102.4087591240876</v>
      </c>
      <c r="J10" s="21">
        <v>19.152920000000002</v>
      </c>
      <c r="K10" s="22">
        <v>118110917</v>
      </c>
      <c r="L10" s="24">
        <v>0.92284999999999995</v>
      </c>
      <c r="M10" s="25">
        <f t="shared" si="1"/>
        <v>98.336230087510529</v>
      </c>
      <c r="N10" s="22">
        <f t="shared" si="2"/>
        <v>768.47804527069991</v>
      </c>
      <c r="O10" s="30">
        <f t="shared" si="4"/>
        <v>1079.8510452706998</v>
      </c>
      <c r="P10" s="22">
        <f t="shared" si="3"/>
        <v>578.0213852021551</v>
      </c>
      <c r="Q10" s="26">
        <f t="shared" si="5"/>
        <v>0.46472118748817326</v>
      </c>
    </row>
    <row r="11" spans="1:17" s="24" customFormat="1">
      <c r="A11" s="20">
        <v>42382</v>
      </c>
      <c r="B11" s="21">
        <v>13.356854</v>
      </c>
      <c r="C11" s="22">
        <v>30696876188</v>
      </c>
      <c r="D11" s="22">
        <f>HLOOKUP(A11,'CSAV.Fin'!$F$11:$AF$13,2,1)/1000</f>
        <v>311.37299999999999</v>
      </c>
      <c r="E11" s="23">
        <f>HLOOKUP(A11,'CSAV.Fin'!$F$11:$AB$13,3,1)</f>
        <v>0.3135</v>
      </c>
      <c r="G11" s="24">
        <v>726.28</v>
      </c>
      <c r="H11" s="25">
        <f t="shared" si="0"/>
        <v>99.34306569343066</v>
      </c>
      <c r="J11" s="21">
        <v>18.911090000000002</v>
      </c>
      <c r="K11" s="22">
        <v>118110917</v>
      </c>
      <c r="L11" s="24">
        <v>0.92125000000000001</v>
      </c>
      <c r="M11" s="25">
        <f t="shared" si="1"/>
        <v>97.094609983523114</v>
      </c>
      <c r="N11" s="22">
        <f t="shared" si="2"/>
        <v>760.09284977948187</v>
      </c>
      <c r="O11" s="30">
        <f t="shared" si="4"/>
        <v>1071.4658497794819</v>
      </c>
      <c r="P11" s="22">
        <f t="shared" si="3"/>
        <v>564.53942487634595</v>
      </c>
      <c r="Q11" s="26">
        <f t="shared" si="5"/>
        <v>0.47311486876363473</v>
      </c>
    </row>
    <row r="12" spans="1:17" s="24" customFormat="1">
      <c r="A12" s="20">
        <v>42383</v>
      </c>
      <c r="B12" s="21">
        <v>13.39611</v>
      </c>
      <c r="C12" s="22">
        <v>30696876188</v>
      </c>
      <c r="D12" s="22">
        <f>HLOOKUP(A12,'CSAV.Fin'!$F$11:$AF$13,2,1)/1000</f>
        <v>311.37299999999999</v>
      </c>
      <c r="E12" s="23">
        <f>HLOOKUP(A12,'CSAV.Fin'!$F$11:$AB$13,3,1)</f>
        <v>0.3135</v>
      </c>
      <c r="G12" s="24">
        <v>727.5</v>
      </c>
      <c r="H12" s="25">
        <f t="shared" si="0"/>
        <v>99.635036496350367</v>
      </c>
      <c r="J12" s="21">
        <v>17.895405</v>
      </c>
      <c r="K12" s="22">
        <v>118110917</v>
      </c>
      <c r="L12" s="24">
        <v>0.92135</v>
      </c>
      <c r="M12" s="25">
        <f t="shared" si="1"/>
        <v>91.879810681044262</v>
      </c>
      <c r="N12" s="22">
        <f t="shared" si="2"/>
        <v>719.19138738645097</v>
      </c>
      <c r="O12" s="30">
        <f t="shared" si="4"/>
        <v>1030.564387386451</v>
      </c>
      <c r="P12" s="22">
        <f t="shared" si="3"/>
        <v>565.2491134994209</v>
      </c>
      <c r="Q12" s="26">
        <f t="shared" si="5"/>
        <v>0.45151499467887368</v>
      </c>
    </row>
    <row r="13" spans="1:17" s="24" customFormat="1">
      <c r="A13" s="20">
        <v>42384</v>
      </c>
      <c r="B13" s="21">
        <v>13.19983</v>
      </c>
      <c r="C13" s="22">
        <v>30696876188</v>
      </c>
      <c r="D13" s="22">
        <f>HLOOKUP(A13,'CSAV.Fin'!$F$11:$AF$13,2,1)/1000</f>
        <v>311.37299999999999</v>
      </c>
      <c r="E13" s="23">
        <f>HLOOKUP(A13,'CSAV.Fin'!$F$11:$AB$13,3,1)</f>
        <v>0.3135</v>
      </c>
      <c r="G13" s="24">
        <v>731.18</v>
      </c>
      <c r="H13" s="25">
        <f t="shared" si="0"/>
        <v>98.175182481751818</v>
      </c>
      <c r="J13" s="21">
        <v>16.928086</v>
      </c>
      <c r="K13" s="22">
        <v>118110917</v>
      </c>
      <c r="L13" s="24">
        <v>0.91364999999999996</v>
      </c>
      <c r="M13" s="25">
        <f t="shared" si="1"/>
        <v>86.913335399362907</v>
      </c>
      <c r="N13" s="22">
        <f t="shared" si="2"/>
        <v>686.04970932130379</v>
      </c>
      <c r="O13" s="30">
        <f t="shared" si="4"/>
        <v>997.42270932130373</v>
      </c>
      <c r="P13" s="22">
        <f t="shared" si="3"/>
        <v>554.16388196155276</v>
      </c>
      <c r="Q13" s="26">
        <f t="shared" si="5"/>
        <v>0.44440418612622767</v>
      </c>
    </row>
    <row r="14" spans="1:17" s="24" customFormat="1">
      <c r="A14" s="20">
        <v>42387</v>
      </c>
      <c r="B14" s="21">
        <v>13.052619999999999</v>
      </c>
      <c r="C14" s="22">
        <v>30696876188</v>
      </c>
      <c r="D14" s="22">
        <f>HLOOKUP(A14,'CSAV.Fin'!$F$11:$AF$13,2,1)/1000</f>
        <v>311.37299999999999</v>
      </c>
      <c r="E14" s="23">
        <f>HLOOKUP(A14,'CSAV.Fin'!$F$11:$AB$13,3,1)</f>
        <v>0.3135</v>
      </c>
      <c r="G14" s="24">
        <v>730.19</v>
      </c>
      <c r="H14" s="25">
        <f t="shared" si="0"/>
        <v>97.080291970802918</v>
      </c>
      <c r="J14" s="21">
        <v>16.928086</v>
      </c>
      <c r="K14" s="22">
        <v>118110917</v>
      </c>
      <c r="L14" s="24">
        <v>0.91874999999999996</v>
      </c>
      <c r="M14" s="25">
        <f t="shared" si="1"/>
        <v>86.913335399362907</v>
      </c>
      <c r="N14" s="22">
        <f t="shared" si="2"/>
        <v>682.24143338384692</v>
      </c>
      <c r="O14" s="30">
        <f t="shared" si="4"/>
        <v>993.61443338384697</v>
      </c>
      <c r="P14" s="22">
        <f t="shared" si="3"/>
        <v>548.72657810845453</v>
      </c>
      <c r="Q14" s="26">
        <f t="shared" si="5"/>
        <v>0.44774697340122682</v>
      </c>
    </row>
    <row r="15" spans="1:17" s="24" customFormat="1">
      <c r="A15" s="20">
        <v>42388</v>
      </c>
      <c r="B15" s="21">
        <v>13.052619999999999</v>
      </c>
      <c r="C15" s="22">
        <v>30696876188</v>
      </c>
      <c r="D15" s="22">
        <f>HLOOKUP(A15,'CSAV.Fin'!$F$11:$AF$13,2,1)/1000</f>
        <v>311.37299999999999</v>
      </c>
      <c r="E15" s="23">
        <f>HLOOKUP(A15,'CSAV.Fin'!$F$11:$AB$13,3,1)</f>
        <v>0.3135</v>
      </c>
      <c r="G15" s="24">
        <v>725.75</v>
      </c>
      <c r="H15" s="25">
        <f t="shared" si="0"/>
        <v>97.080291970802918</v>
      </c>
      <c r="J15" s="21">
        <v>16.928086</v>
      </c>
      <c r="K15" s="22">
        <v>118110917</v>
      </c>
      <c r="L15" s="24">
        <v>0.91735</v>
      </c>
      <c r="M15" s="25">
        <f t="shared" si="1"/>
        <v>86.913335399362907</v>
      </c>
      <c r="N15" s="22">
        <f t="shared" si="2"/>
        <v>683.28262595673323</v>
      </c>
      <c r="O15" s="30">
        <f t="shared" si="4"/>
        <v>994.65562595673327</v>
      </c>
      <c r="P15" s="22">
        <f t="shared" si="3"/>
        <v>552.08358259595252</v>
      </c>
      <c r="Q15" s="26">
        <f t="shared" si="5"/>
        <v>0.44495002271271755</v>
      </c>
    </row>
    <row r="16" spans="1:17" s="24" customFormat="1">
      <c r="A16" s="20">
        <v>42389</v>
      </c>
      <c r="B16" s="21">
        <v>12.90541</v>
      </c>
      <c r="C16" s="22">
        <v>30696876188</v>
      </c>
      <c r="D16" s="22">
        <f>HLOOKUP(A16,'CSAV.Fin'!$F$11:$AF$13,2,1)/1000</f>
        <v>311.37299999999999</v>
      </c>
      <c r="E16" s="23">
        <f>HLOOKUP(A16,'CSAV.Fin'!$F$11:$AB$13,3,1)</f>
        <v>0.3135</v>
      </c>
      <c r="G16" s="24">
        <v>728.99</v>
      </c>
      <c r="H16" s="25">
        <f t="shared" si="0"/>
        <v>95.985401459854018</v>
      </c>
      <c r="J16" s="21">
        <v>16.458936000000001</v>
      </c>
      <c r="K16" s="22">
        <v>118110917</v>
      </c>
      <c r="L16" s="24">
        <v>0.91705000000000003</v>
      </c>
      <c r="M16" s="25">
        <f t="shared" si="1"/>
        <v>84.504593424480973</v>
      </c>
      <c r="N16" s="22">
        <f t="shared" si="2"/>
        <v>664.56325986876595</v>
      </c>
      <c r="O16" s="30">
        <f t="shared" si="4"/>
        <v>975.936259868766</v>
      </c>
      <c r="P16" s="22">
        <f t="shared" si="3"/>
        <v>543.43101129696845</v>
      </c>
      <c r="Q16" s="26">
        <f t="shared" si="5"/>
        <v>0.44316956583819977</v>
      </c>
    </row>
    <row r="17" spans="1:17" s="24" customFormat="1">
      <c r="A17" s="20">
        <v>42390</v>
      </c>
      <c r="B17" s="21">
        <v>12.974107999999999</v>
      </c>
      <c r="C17" s="22">
        <v>30696876188</v>
      </c>
      <c r="D17" s="22">
        <f>HLOOKUP(A17,'CSAV.Fin'!$F$11:$AF$13,2,1)/1000</f>
        <v>311.37299999999999</v>
      </c>
      <c r="E17" s="23">
        <f>HLOOKUP(A17,'CSAV.Fin'!$F$11:$AB$13,3,1)</f>
        <v>0.3135</v>
      </c>
      <c r="G17" s="24">
        <v>724.9</v>
      </c>
      <c r="H17" s="25">
        <f t="shared" si="0"/>
        <v>96.49635036496349</v>
      </c>
      <c r="J17" s="21">
        <v>16.396059999999999</v>
      </c>
      <c r="K17" s="22">
        <v>118110917</v>
      </c>
      <c r="L17" s="24">
        <v>0.92344999999999999</v>
      </c>
      <c r="M17" s="25">
        <f t="shared" si="1"/>
        <v>84.181771170590579</v>
      </c>
      <c r="N17" s="22">
        <f t="shared" si="2"/>
        <v>657.4363303267429</v>
      </c>
      <c r="O17" s="30">
        <f t="shared" si="4"/>
        <v>968.80933032674284</v>
      </c>
      <c r="P17" s="22">
        <f t="shared" si="3"/>
        <v>549.406244896869</v>
      </c>
      <c r="Q17" s="26">
        <f t="shared" si="5"/>
        <v>0.43290570425083019</v>
      </c>
    </row>
    <row r="18" spans="1:17" s="24" customFormat="1">
      <c r="A18" s="20">
        <v>42391</v>
      </c>
      <c r="B18" s="21">
        <v>13.10169</v>
      </c>
      <c r="C18" s="22">
        <v>30696876188</v>
      </c>
      <c r="D18" s="22">
        <f>HLOOKUP(A18,'CSAV.Fin'!$F$11:$AF$13,2,1)/1000</f>
        <v>311.37299999999999</v>
      </c>
      <c r="E18" s="23">
        <f>HLOOKUP(A18,'CSAV.Fin'!$F$11:$AB$13,3,1)</f>
        <v>0.3135</v>
      </c>
      <c r="G18" s="24">
        <v>715.75</v>
      </c>
      <c r="H18" s="25">
        <f t="shared" si="0"/>
        <v>97.445255474452551</v>
      </c>
      <c r="J18" s="21">
        <v>16.545995000000001</v>
      </c>
      <c r="K18" s="22">
        <v>118110917</v>
      </c>
      <c r="L18" s="24">
        <v>0.92525000000000002</v>
      </c>
      <c r="M18" s="25">
        <f t="shared" si="1"/>
        <v>84.951577688770101</v>
      </c>
      <c r="N18" s="22">
        <f t="shared" si="2"/>
        <v>662.15762043441725</v>
      </c>
      <c r="O18" s="30">
        <f t="shared" si="4"/>
        <v>973.53062043441719</v>
      </c>
      <c r="P18" s="22">
        <f t="shared" si="3"/>
        <v>561.90144014468422</v>
      </c>
      <c r="Q18" s="26">
        <f t="shared" si="5"/>
        <v>0.4228209895504389</v>
      </c>
    </row>
    <row r="19" spans="1:17" s="24" customFormat="1">
      <c r="A19" s="20">
        <v>42394</v>
      </c>
      <c r="B19" s="21">
        <v>13.219457999999999</v>
      </c>
      <c r="C19" s="22">
        <v>30696876188</v>
      </c>
      <c r="D19" s="22">
        <f>HLOOKUP(A19,'CSAV.Fin'!$F$11:$AF$13,2,1)/1000</f>
        <v>311.37299999999999</v>
      </c>
      <c r="E19" s="23">
        <f>HLOOKUP(A19,'CSAV.Fin'!$F$11:$AB$13,3,1)</f>
        <v>0.3135</v>
      </c>
      <c r="G19" s="24">
        <v>720.76</v>
      </c>
      <c r="H19" s="25">
        <f t="shared" si="0"/>
        <v>98.321167883211672</v>
      </c>
      <c r="J19" s="21">
        <v>16.415406000000001</v>
      </c>
      <c r="K19" s="22">
        <v>118110917</v>
      </c>
      <c r="L19" s="24">
        <v>0.92344999999999999</v>
      </c>
      <c r="M19" s="25">
        <f t="shared" si="1"/>
        <v>84.28109872520227</v>
      </c>
      <c r="N19" s="22">
        <f t="shared" si="2"/>
        <v>658.21205103321154</v>
      </c>
      <c r="O19" s="30">
        <f t="shared" si="4"/>
        <v>969.58505103321158</v>
      </c>
      <c r="P19" s="22">
        <f t="shared" si="3"/>
        <v>563.01135676017816</v>
      </c>
      <c r="Q19" s="26">
        <f t="shared" si="5"/>
        <v>0.41932751937520008</v>
      </c>
    </row>
    <row r="20" spans="1:17" s="24" customFormat="1">
      <c r="A20" s="20">
        <v>42395</v>
      </c>
      <c r="B20" s="21">
        <v>13.248900000000001</v>
      </c>
      <c r="C20" s="22">
        <v>30696876188</v>
      </c>
      <c r="D20" s="22">
        <f>HLOOKUP(A20,'CSAV.Fin'!$F$11:$AF$13,2,1)/1000</f>
        <v>311.37299999999999</v>
      </c>
      <c r="E20" s="23">
        <f>HLOOKUP(A20,'CSAV.Fin'!$F$11:$AB$13,3,1)</f>
        <v>0.3135</v>
      </c>
      <c r="G20" s="24">
        <v>717.55</v>
      </c>
      <c r="H20" s="25">
        <f t="shared" si="0"/>
        <v>98.540145985401466</v>
      </c>
      <c r="J20" s="21">
        <v>16.928086</v>
      </c>
      <c r="K20" s="22">
        <v>118110917</v>
      </c>
      <c r="L20" s="24">
        <v>0.92154999999999998</v>
      </c>
      <c r="M20" s="25">
        <f t="shared" si="1"/>
        <v>86.913335399362907</v>
      </c>
      <c r="N20" s="22">
        <f t="shared" si="2"/>
        <v>680.16853878944084</v>
      </c>
      <c r="O20" s="30">
        <f t="shared" si="4"/>
        <v>991.54153878944089</v>
      </c>
      <c r="P20" s="22">
        <f t="shared" si="3"/>
        <v>566.78955184613369</v>
      </c>
      <c r="Q20" s="26">
        <f t="shared" si="5"/>
        <v>0.42837538350827031</v>
      </c>
    </row>
    <row r="21" spans="1:17" s="24" customFormat="1">
      <c r="A21" s="20">
        <v>42396</v>
      </c>
      <c r="B21" s="21">
        <v>13.258713999999999</v>
      </c>
      <c r="C21" s="22">
        <v>30696876188</v>
      </c>
      <c r="D21" s="22">
        <f>HLOOKUP(A21,'CSAV.Fin'!$F$11:$AF$13,2,1)/1000</f>
        <v>311.37299999999999</v>
      </c>
      <c r="E21" s="23">
        <f>HLOOKUP(A21,'CSAV.Fin'!$F$11:$AB$13,3,1)</f>
        <v>0.3135</v>
      </c>
      <c r="G21" s="24">
        <v>715.01</v>
      </c>
      <c r="H21" s="25">
        <f t="shared" si="0"/>
        <v>98.613138686131379</v>
      </c>
      <c r="J21" s="21">
        <v>16.744295000000001</v>
      </c>
      <c r="K21" s="22">
        <v>118110917</v>
      </c>
      <c r="L21" s="24">
        <v>0.92015000000000002</v>
      </c>
      <c r="M21" s="25">
        <f t="shared" si="1"/>
        <v>85.969703093478813</v>
      </c>
      <c r="N21" s="22">
        <f t="shared" si="2"/>
        <v>673.80747224868719</v>
      </c>
      <c r="O21" s="30">
        <f t="shared" si="4"/>
        <v>985.18047224868724</v>
      </c>
      <c r="P21" s="22">
        <f t="shared" si="3"/>
        <v>569.22434940784353</v>
      </c>
      <c r="Q21" s="26">
        <f t="shared" si="5"/>
        <v>0.42221312191807703</v>
      </c>
    </row>
    <row r="22" spans="1:17" s="24" customFormat="1">
      <c r="A22" s="20">
        <v>42397</v>
      </c>
      <c r="B22" s="21">
        <v>13.248900000000001</v>
      </c>
      <c r="C22" s="22">
        <v>30696876188</v>
      </c>
      <c r="D22" s="22">
        <f>HLOOKUP(A22,'CSAV.Fin'!$F$11:$AF$13,2,1)/1000</f>
        <v>311.37299999999999</v>
      </c>
      <c r="E22" s="23">
        <f>HLOOKUP(A22,'CSAV.Fin'!$F$11:$AB$13,3,1)</f>
        <v>0.3135</v>
      </c>
      <c r="G22" s="24">
        <v>710.13</v>
      </c>
      <c r="H22" s="25">
        <f t="shared" si="0"/>
        <v>98.540145985401466</v>
      </c>
      <c r="J22" s="21">
        <v>16.444426</v>
      </c>
      <c r="K22" s="22">
        <v>118110917</v>
      </c>
      <c r="L22" s="24">
        <v>0.91315000000000002</v>
      </c>
      <c r="M22" s="25">
        <f t="shared" si="1"/>
        <v>84.430095191388062</v>
      </c>
      <c r="N22" s="22">
        <f t="shared" si="2"/>
        <v>666.81319003884823</v>
      </c>
      <c r="O22" s="30">
        <f t="shared" si="4"/>
        <v>978.18619003884828</v>
      </c>
      <c r="P22" s="22">
        <f t="shared" si="3"/>
        <v>572.71181745200636</v>
      </c>
      <c r="Q22" s="26">
        <f t="shared" si="5"/>
        <v>0.414516558009001</v>
      </c>
    </row>
    <row r="23" spans="1:17" s="24" customFormat="1">
      <c r="A23" s="20">
        <v>42398</v>
      </c>
      <c r="B23" s="21">
        <v>13.248900000000001</v>
      </c>
      <c r="C23" s="22">
        <v>30696876188</v>
      </c>
      <c r="D23" s="22">
        <f>HLOOKUP(A23,'CSAV.Fin'!$F$11:$AF$13,2,1)/1000</f>
        <v>311.37299999999999</v>
      </c>
      <c r="E23" s="23">
        <f>HLOOKUP(A23,'CSAV.Fin'!$F$11:$AB$13,3,1)</f>
        <v>0.3135</v>
      </c>
      <c r="G23" s="24">
        <v>711.71</v>
      </c>
      <c r="H23" s="25">
        <f t="shared" si="0"/>
        <v>98.540145985401466</v>
      </c>
      <c r="J23" s="21">
        <v>16.376714</v>
      </c>
      <c r="K23" s="22">
        <v>118110917</v>
      </c>
      <c r="L23" s="24">
        <v>0.92415000000000003</v>
      </c>
      <c r="M23" s="25">
        <f t="shared" si="1"/>
        <v>84.082443615978903</v>
      </c>
      <c r="N23" s="22">
        <f t="shared" si="2"/>
        <v>656.16322020650591</v>
      </c>
      <c r="O23" s="30">
        <f t="shared" si="4"/>
        <v>967.53622020650596</v>
      </c>
      <c r="P23" s="22">
        <f t="shared" si="3"/>
        <v>571.44039415940927</v>
      </c>
      <c r="Q23" s="26">
        <f t="shared" si="5"/>
        <v>0.40938604444447158</v>
      </c>
    </row>
    <row r="24" spans="1:17" s="24" customFormat="1">
      <c r="A24" s="20">
        <v>42401</v>
      </c>
      <c r="B24" s="21">
        <v>13.54332</v>
      </c>
      <c r="C24" s="22">
        <v>30696876188</v>
      </c>
      <c r="D24" s="22">
        <f>HLOOKUP(A24,'CSAV.Fin'!$F$11:$AF$13,2,1)/1000</f>
        <v>311.37299999999999</v>
      </c>
      <c r="E24" s="23">
        <f>HLOOKUP(A24,'CSAV.Fin'!$F$11:$AB$13,3,1)</f>
        <v>0.3135</v>
      </c>
      <c r="G24" s="24">
        <v>712.02</v>
      </c>
      <c r="H24" s="25">
        <f t="shared" si="0"/>
        <v>100.72992700729925</v>
      </c>
      <c r="J24" s="21">
        <v>16.023641999999999</v>
      </c>
      <c r="K24" s="22">
        <v>118110917</v>
      </c>
      <c r="L24" s="24">
        <v>0.91944999999999999</v>
      </c>
      <c r="M24" s="25">
        <f t="shared" si="1"/>
        <v>82.269677237303611</v>
      </c>
      <c r="N24" s="22">
        <f t="shared" si="2"/>
        <v>645.2985700896844</v>
      </c>
      <c r="O24" s="30">
        <f t="shared" si="4"/>
        <v>956.67157008968434</v>
      </c>
      <c r="P24" s="22">
        <f t="shared" si="3"/>
        <v>583.88474651619924</v>
      </c>
      <c r="Q24" s="26">
        <f t="shared" si="5"/>
        <v>0.38967064061341106</v>
      </c>
    </row>
    <row r="25" spans="1:17" s="24" customFormat="1">
      <c r="A25" s="20">
        <v>42402</v>
      </c>
      <c r="B25" s="21">
        <v>13.34704</v>
      </c>
      <c r="C25" s="22">
        <v>30696876188</v>
      </c>
      <c r="D25" s="22">
        <f>HLOOKUP(A25,'CSAV.Fin'!$F$11:$AF$13,2,1)/1000</f>
        <v>311.37299999999999</v>
      </c>
      <c r="E25" s="23">
        <f>HLOOKUP(A25,'CSAV.Fin'!$F$11:$AB$13,3,1)</f>
        <v>0.3135</v>
      </c>
      <c r="G25" s="24">
        <v>713.42</v>
      </c>
      <c r="H25" s="25">
        <f t="shared" si="0"/>
        <v>99.270072992700719</v>
      </c>
      <c r="J25" s="21">
        <v>16.057497999999999</v>
      </c>
      <c r="K25" s="22">
        <v>118110917</v>
      </c>
      <c r="L25" s="24">
        <v>0.91764999999999997</v>
      </c>
      <c r="M25" s="25">
        <f t="shared" si="1"/>
        <v>82.443503025008198</v>
      </c>
      <c r="N25" s="22">
        <f t="shared" si="2"/>
        <v>647.93045554844036</v>
      </c>
      <c r="O25" s="30">
        <f t="shared" si="4"/>
        <v>959.3034555484403</v>
      </c>
      <c r="P25" s="22">
        <f t="shared" si="3"/>
        <v>574.29345176233289</v>
      </c>
      <c r="Q25" s="26">
        <f t="shared" si="5"/>
        <v>0.4013432887782048</v>
      </c>
    </row>
    <row r="26" spans="1:17" s="24" customFormat="1">
      <c r="A26" s="20">
        <v>42403</v>
      </c>
      <c r="B26" s="21">
        <v>13.248900000000001</v>
      </c>
      <c r="C26" s="22">
        <v>30696876188</v>
      </c>
      <c r="D26" s="22">
        <f>HLOOKUP(A26,'CSAV.Fin'!$F$11:$AF$13,2,1)/1000</f>
        <v>311.37299999999999</v>
      </c>
      <c r="E26" s="23">
        <f>HLOOKUP(A26,'CSAV.Fin'!$F$11:$AB$13,3,1)</f>
        <v>0.3135</v>
      </c>
      <c r="G26" s="24">
        <v>706.93</v>
      </c>
      <c r="H26" s="25">
        <f t="shared" si="0"/>
        <v>98.540145985401466</v>
      </c>
      <c r="J26" s="21">
        <v>15.960766</v>
      </c>
      <c r="K26" s="22">
        <v>118110917</v>
      </c>
      <c r="L26" s="24">
        <v>0.90495000000000003</v>
      </c>
      <c r="M26" s="25">
        <f t="shared" si="1"/>
        <v>81.946854983413232</v>
      </c>
      <c r="N26" s="22">
        <f t="shared" si="2"/>
        <v>653.06548654239384</v>
      </c>
      <c r="O26" s="30">
        <f t="shared" si="4"/>
        <v>964.43848654239378</v>
      </c>
      <c r="P26" s="22">
        <f t="shared" si="3"/>
        <v>575.30426340259044</v>
      </c>
      <c r="Q26" s="26">
        <f t="shared" si="5"/>
        <v>0.40348267781690006</v>
      </c>
    </row>
    <row r="27" spans="1:17" s="24" customFormat="1">
      <c r="A27" s="20">
        <v>42404</v>
      </c>
      <c r="B27" s="21">
        <v>13.445180000000001</v>
      </c>
      <c r="C27" s="22">
        <v>30696876188</v>
      </c>
      <c r="D27" s="22">
        <f>HLOOKUP(A27,'CSAV.Fin'!$F$11:$AF$13,2,1)/1000</f>
        <v>311.37299999999999</v>
      </c>
      <c r="E27" s="23">
        <f>HLOOKUP(A27,'CSAV.Fin'!$F$11:$AB$13,3,1)</f>
        <v>0.3135</v>
      </c>
      <c r="G27" s="24">
        <v>697.36</v>
      </c>
      <c r="H27" s="25">
        <f t="shared" si="0"/>
        <v>100</v>
      </c>
      <c r="J27" s="21">
        <v>16.357367</v>
      </c>
      <c r="K27" s="22">
        <v>118110917</v>
      </c>
      <c r="L27" s="24">
        <v>0.89415</v>
      </c>
      <c r="M27" s="25">
        <f t="shared" si="1"/>
        <v>83.983110927098934</v>
      </c>
      <c r="N27" s="22">
        <f t="shared" si="2"/>
        <v>677.37724502564606</v>
      </c>
      <c r="O27" s="30">
        <f t="shared" si="4"/>
        <v>988.75024502564611</v>
      </c>
      <c r="P27" s="22">
        <f t="shared" si="3"/>
        <v>591.83925918517525</v>
      </c>
      <c r="Q27" s="26">
        <f t="shared" si="5"/>
        <v>0.40142694056189676</v>
      </c>
    </row>
    <row r="28" spans="1:17" s="24" customFormat="1">
      <c r="A28" s="20">
        <v>42405</v>
      </c>
      <c r="B28" s="21">
        <v>13.327412000000001</v>
      </c>
      <c r="C28" s="22">
        <v>30696876188</v>
      </c>
      <c r="D28" s="22">
        <f>HLOOKUP(A28,'CSAV.Fin'!$F$11:$AF$13,2,1)/1000</f>
        <v>311.37299999999999</v>
      </c>
      <c r="E28" s="23">
        <f>HLOOKUP(A28,'CSAV.Fin'!$F$11:$AB$13,3,1)</f>
        <v>0.3135</v>
      </c>
      <c r="G28" s="24">
        <v>704.79</v>
      </c>
      <c r="H28" s="25">
        <f t="shared" si="0"/>
        <v>99.12408759124088</v>
      </c>
      <c r="J28" s="21">
        <v>15.980112999999999</v>
      </c>
      <c r="K28" s="22">
        <v>118110917</v>
      </c>
      <c r="L28" s="24">
        <v>0.89754999999999996</v>
      </c>
      <c r="M28" s="25">
        <f t="shared" si="1"/>
        <v>82.0461876722932</v>
      </c>
      <c r="N28" s="22">
        <f t="shared" si="2"/>
        <v>659.2479397924352</v>
      </c>
      <c r="O28" s="30">
        <f t="shared" si="4"/>
        <v>970.62093979243514</v>
      </c>
      <c r="P28" s="22">
        <f t="shared" si="3"/>
        <v>580.47065944531778</v>
      </c>
      <c r="Q28" s="26">
        <f t="shared" si="5"/>
        <v>0.40195947187225323</v>
      </c>
    </row>
    <row r="29" spans="1:17" s="24" customFormat="1">
      <c r="A29" s="20">
        <v>42408</v>
      </c>
      <c r="B29" s="21">
        <v>13.052619999999999</v>
      </c>
      <c r="C29" s="22">
        <v>30696876188</v>
      </c>
      <c r="D29" s="22">
        <f>HLOOKUP(A29,'CSAV.Fin'!$F$11:$AF$13,2,1)/1000</f>
        <v>311.37299999999999</v>
      </c>
      <c r="E29" s="23">
        <f>HLOOKUP(A29,'CSAV.Fin'!$F$11:$AB$13,3,1)</f>
        <v>0.3135</v>
      </c>
      <c r="G29" s="24">
        <v>709.69</v>
      </c>
      <c r="H29" s="25">
        <f t="shared" si="0"/>
        <v>97.080291970802918</v>
      </c>
      <c r="J29" s="21">
        <v>15.090178999999999</v>
      </c>
      <c r="K29" s="22">
        <v>118110917</v>
      </c>
      <c r="L29" s="24">
        <v>0.89464999999999995</v>
      </c>
      <c r="M29" s="25">
        <f t="shared" si="1"/>
        <v>77.477027743326829</v>
      </c>
      <c r="N29" s="22">
        <f t="shared" si="2"/>
        <v>624.55229943210054</v>
      </c>
      <c r="O29" s="30">
        <f t="shared" si="4"/>
        <v>935.92529943210047</v>
      </c>
      <c r="P29" s="22">
        <f t="shared" si="3"/>
        <v>564.57701259565795</v>
      </c>
      <c r="Q29" s="26">
        <f t="shared" si="5"/>
        <v>0.39677128833013575</v>
      </c>
    </row>
    <row r="30" spans="1:17" s="24" customFormat="1">
      <c r="A30" s="20">
        <v>42409</v>
      </c>
      <c r="B30" s="21">
        <v>13.032992</v>
      </c>
      <c r="C30" s="22">
        <v>30696876188</v>
      </c>
      <c r="D30" s="22">
        <f>HLOOKUP(A30,'CSAV.Fin'!$F$11:$AF$13,2,1)/1000</f>
        <v>311.37299999999999</v>
      </c>
      <c r="E30" s="23">
        <f>HLOOKUP(A30,'CSAV.Fin'!$F$11:$AB$13,3,1)</f>
        <v>0.3135</v>
      </c>
      <c r="G30" s="24">
        <v>712.49</v>
      </c>
      <c r="H30" s="25">
        <f t="shared" si="0"/>
        <v>96.934306569343065</v>
      </c>
      <c r="J30" s="21">
        <v>14.413055999999999</v>
      </c>
      <c r="K30" s="22">
        <v>118110917</v>
      </c>
      <c r="L30" s="24">
        <v>0.88414999999999999</v>
      </c>
      <c r="M30" s="25">
        <f t="shared" si="1"/>
        <v>74.000496586430373</v>
      </c>
      <c r="N30" s="22">
        <f t="shared" si="2"/>
        <v>603.61178341038544</v>
      </c>
      <c r="O30" s="30">
        <f t="shared" si="4"/>
        <v>914.98478341038549</v>
      </c>
      <c r="P30" s="22">
        <f t="shared" si="3"/>
        <v>561.51264127664183</v>
      </c>
      <c r="Q30" s="26">
        <f t="shared" si="5"/>
        <v>0.38631477653241553</v>
      </c>
    </row>
    <row r="31" spans="1:17" s="24" customFormat="1">
      <c r="A31" s="20">
        <v>42410</v>
      </c>
      <c r="B31" s="21">
        <v>12.934851999999999</v>
      </c>
      <c r="C31" s="22">
        <v>30696876188</v>
      </c>
      <c r="D31" s="22">
        <f>HLOOKUP(A31,'CSAV.Fin'!$F$11:$AF$13,2,1)/1000</f>
        <v>311.37299999999999</v>
      </c>
      <c r="E31" s="23">
        <f>HLOOKUP(A31,'CSAV.Fin'!$F$11:$AB$13,3,1)</f>
        <v>0.3135</v>
      </c>
      <c r="G31" s="24">
        <v>712.75</v>
      </c>
      <c r="H31" s="25">
        <f t="shared" si="0"/>
        <v>96.204379562043783</v>
      </c>
      <c r="J31" s="21">
        <v>14.509788</v>
      </c>
      <c r="K31" s="22">
        <v>118110917</v>
      </c>
      <c r="L31" s="24">
        <v>0.89134999999999998</v>
      </c>
      <c r="M31" s="25">
        <f t="shared" si="1"/>
        <v>74.497144628025353</v>
      </c>
      <c r="N31" s="22">
        <f t="shared" si="2"/>
        <v>602.75439366105275</v>
      </c>
      <c r="O31" s="30">
        <f t="shared" si="4"/>
        <v>914.12739366105279</v>
      </c>
      <c r="P31" s="22">
        <f t="shared" si="3"/>
        <v>557.08109484967258</v>
      </c>
      <c r="Q31" s="26">
        <f t="shared" si="5"/>
        <v>0.39058702461745565</v>
      </c>
    </row>
    <row r="32" spans="1:17" s="24" customFormat="1">
      <c r="A32" s="20">
        <v>42411</v>
      </c>
      <c r="B32" s="21">
        <v>12.95448</v>
      </c>
      <c r="C32" s="22">
        <v>30696876188</v>
      </c>
      <c r="D32" s="22">
        <f>HLOOKUP(A32,'CSAV.Fin'!$F$11:$AF$13,2,1)/1000</f>
        <v>311.37299999999999</v>
      </c>
      <c r="E32" s="23">
        <f>HLOOKUP(A32,'CSAV.Fin'!$F$11:$AB$13,3,1)</f>
        <v>0.3135</v>
      </c>
      <c r="G32" s="24">
        <v>713.58</v>
      </c>
      <c r="H32" s="25">
        <f t="shared" si="0"/>
        <v>96.350364963503637</v>
      </c>
      <c r="J32" s="21">
        <v>14.940245000000001</v>
      </c>
      <c r="K32" s="22">
        <v>118110917</v>
      </c>
      <c r="L32" s="24">
        <v>0.88085000000000002</v>
      </c>
      <c r="M32" s="25">
        <f t="shared" si="1"/>
        <v>76.707226359415628</v>
      </c>
      <c r="N32" s="22">
        <f t="shared" si="2"/>
        <v>628.034276719064</v>
      </c>
      <c r="O32" s="30">
        <f t="shared" si="4"/>
        <v>939.40727671906393</v>
      </c>
      <c r="P32" s="22">
        <f t="shared" si="3"/>
        <v>557.27748625230834</v>
      </c>
      <c r="Q32" s="26">
        <f t="shared" si="5"/>
        <v>0.40677754999020954</v>
      </c>
    </row>
    <row r="33" spans="1:17" s="24" customFormat="1">
      <c r="A33" s="20">
        <v>42412</v>
      </c>
      <c r="B33" s="21">
        <v>12.95448</v>
      </c>
      <c r="C33" s="22">
        <v>30696876188</v>
      </c>
      <c r="D33" s="22">
        <f>HLOOKUP(A33,'CSAV.Fin'!$F$11:$AF$13,2,1)/1000</f>
        <v>311.37299999999999</v>
      </c>
      <c r="E33" s="23">
        <f>HLOOKUP(A33,'CSAV.Fin'!$F$11:$AB$13,3,1)</f>
        <v>0.3135</v>
      </c>
      <c r="G33" s="24">
        <v>705.89</v>
      </c>
      <c r="H33" s="25">
        <f t="shared" si="0"/>
        <v>96.350364963503637</v>
      </c>
      <c r="J33" s="21">
        <v>14.664559000000001</v>
      </c>
      <c r="K33" s="22">
        <v>118110917</v>
      </c>
      <c r="L33" s="24">
        <v>0.89085000000000003</v>
      </c>
      <c r="M33" s="25">
        <f t="shared" si="1"/>
        <v>75.29178046772364</v>
      </c>
      <c r="N33" s="22">
        <f t="shared" si="2"/>
        <v>609.52568239793925</v>
      </c>
      <c r="O33" s="30">
        <f t="shared" si="4"/>
        <v>920.89868239793918</v>
      </c>
      <c r="P33" s="22">
        <f t="shared" si="3"/>
        <v>563.34849429786823</v>
      </c>
      <c r="Q33" s="26">
        <f t="shared" si="5"/>
        <v>0.38826224310479163</v>
      </c>
    </row>
    <row r="34" spans="1:17" s="24" customFormat="1">
      <c r="A34" s="20">
        <v>42415</v>
      </c>
      <c r="B34" s="21">
        <v>13.19983</v>
      </c>
      <c r="C34" s="22">
        <v>30696876188</v>
      </c>
      <c r="D34" s="22">
        <f>HLOOKUP(A34,'CSAV.Fin'!$F$11:$AF$13,2,1)/1000</f>
        <v>311.37299999999999</v>
      </c>
      <c r="E34" s="23">
        <f>HLOOKUP(A34,'CSAV.Fin'!$F$11:$AB$13,3,1)</f>
        <v>0.3135</v>
      </c>
      <c r="G34" s="24">
        <v>701.5</v>
      </c>
      <c r="H34" s="25">
        <f t="shared" si="0"/>
        <v>98.175182481751818</v>
      </c>
      <c r="J34" s="21">
        <v>15.090178999999999</v>
      </c>
      <c r="K34" s="22">
        <v>118110917</v>
      </c>
      <c r="L34" s="24">
        <v>0.89715</v>
      </c>
      <c r="M34" s="25">
        <f t="shared" si="1"/>
        <v>77.477027743326829</v>
      </c>
      <c r="N34" s="22">
        <f t="shared" si="2"/>
        <v>622.8119207344688</v>
      </c>
      <c r="O34" s="30">
        <f t="shared" si="4"/>
        <v>934.18492073446873</v>
      </c>
      <c r="P34" s="22">
        <f t="shared" si="3"/>
        <v>577.61018847134437</v>
      </c>
      <c r="Q34" s="26">
        <f t="shared" si="5"/>
        <v>0.381696090729853</v>
      </c>
    </row>
    <row r="35" spans="1:17" s="24" customFormat="1">
      <c r="A35" s="20">
        <v>42416</v>
      </c>
      <c r="B35" s="21">
        <v>13.415737999999999</v>
      </c>
      <c r="C35" s="22">
        <v>30696876188</v>
      </c>
      <c r="D35" s="22">
        <f>HLOOKUP(A35,'CSAV.Fin'!$F$11:$AF$13,2,1)/1000</f>
        <v>311.37299999999999</v>
      </c>
      <c r="E35" s="23">
        <f>HLOOKUP(A35,'CSAV.Fin'!$F$11:$AB$13,3,1)</f>
        <v>0.3135</v>
      </c>
      <c r="G35" s="24">
        <v>709.11</v>
      </c>
      <c r="H35" s="25">
        <f t="shared" si="0"/>
        <v>99.781021897810206</v>
      </c>
      <c r="J35" s="21">
        <v>14.654885999999999</v>
      </c>
      <c r="K35" s="22">
        <v>118110917</v>
      </c>
      <c r="L35" s="24">
        <v>0.89724999999999999</v>
      </c>
      <c r="M35" s="25">
        <f t="shared" si="1"/>
        <v>75.242116690417788</v>
      </c>
      <c r="N35" s="22">
        <f t="shared" si="2"/>
        <v>604.77880693341854</v>
      </c>
      <c r="O35" s="30">
        <f t="shared" si="4"/>
        <v>916.15180693341858</v>
      </c>
      <c r="P35" s="22">
        <f t="shared" si="3"/>
        <v>580.75791958461559</v>
      </c>
      <c r="Q35" s="26">
        <f t="shared" si="5"/>
        <v>0.366089860665611</v>
      </c>
    </row>
    <row r="36" spans="1:17" s="24" customFormat="1">
      <c r="A36" s="20">
        <v>42417</v>
      </c>
      <c r="B36" s="21">
        <v>13.435366</v>
      </c>
      <c r="C36" s="22">
        <v>30696876188</v>
      </c>
      <c r="D36" s="22">
        <f>HLOOKUP(A36,'CSAV.Fin'!$F$11:$AF$13,2,1)/1000</f>
        <v>311.37299999999999</v>
      </c>
      <c r="E36" s="23">
        <f>HLOOKUP(A36,'CSAV.Fin'!$F$11:$AB$13,3,1)</f>
        <v>0.3135</v>
      </c>
      <c r="G36" s="24">
        <v>700.47</v>
      </c>
      <c r="H36" s="25">
        <f t="shared" si="0"/>
        <v>99.927007299270059</v>
      </c>
      <c r="J36" s="21">
        <v>15.153055</v>
      </c>
      <c r="K36" s="22">
        <v>118110917</v>
      </c>
      <c r="L36" s="24">
        <v>0.89834999999999998</v>
      </c>
      <c r="M36" s="25">
        <f t="shared" si="1"/>
        <v>77.799849997217223</v>
      </c>
      <c r="N36" s="22">
        <f t="shared" si="2"/>
        <v>624.57157333928865</v>
      </c>
      <c r="O36" s="30">
        <f t="shared" si="4"/>
        <v>935.94457333928858</v>
      </c>
      <c r="P36" s="22">
        <f t="shared" si="3"/>
        <v>588.78148477802733</v>
      </c>
      <c r="Q36" s="26">
        <f t="shared" si="5"/>
        <v>0.37092270039308339</v>
      </c>
    </row>
    <row r="37" spans="1:17" s="24" customFormat="1">
      <c r="A37" s="20">
        <v>42418</v>
      </c>
      <c r="B37" s="21">
        <v>13.297969999999999</v>
      </c>
      <c r="C37" s="22">
        <v>30696876188</v>
      </c>
      <c r="D37" s="22">
        <f>HLOOKUP(A37,'CSAV.Fin'!$F$11:$AF$13,2,1)/1000</f>
        <v>311.37299999999999</v>
      </c>
      <c r="E37" s="23">
        <f>HLOOKUP(A37,'CSAV.Fin'!$F$11:$AB$13,3,1)</f>
        <v>0.3135</v>
      </c>
      <c r="G37" s="24">
        <v>702.54</v>
      </c>
      <c r="H37" s="25">
        <f t="shared" si="0"/>
        <v>98.905109489051085</v>
      </c>
      <c r="J37" s="21">
        <v>16.831354000000001</v>
      </c>
      <c r="K37" s="22">
        <v>118110917</v>
      </c>
      <c r="L37" s="24">
        <v>0.90185000000000004</v>
      </c>
      <c r="M37" s="25">
        <f t="shared" si="1"/>
        <v>86.416687357767941</v>
      </c>
      <c r="N37" s="22">
        <f t="shared" si="2"/>
        <v>691.05455057262543</v>
      </c>
      <c r="O37" s="30">
        <f t="shared" si="4"/>
        <v>1002.4275505726255</v>
      </c>
      <c r="P37" s="22">
        <f t="shared" si="3"/>
        <v>581.04326962413302</v>
      </c>
      <c r="Q37" s="26">
        <f t="shared" si="5"/>
        <v>0.42036382650075954</v>
      </c>
    </row>
    <row r="38" spans="1:17" s="24" customFormat="1">
      <c r="A38" s="20">
        <v>42419</v>
      </c>
      <c r="B38" s="21">
        <v>13.288156000000001</v>
      </c>
      <c r="C38" s="22">
        <v>30696876188</v>
      </c>
      <c r="D38" s="22">
        <f>HLOOKUP(A38,'CSAV.Fin'!$F$11:$AF$13,2,1)/1000</f>
        <v>311.37299999999999</v>
      </c>
      <c r="E38" s="23">
        <f>HLOOKUP(A38,'CSAV.Fin'!$F$11:$AB$13,3,1)</f>
        <v>0.3135</v>
      </c>
      <c r="G38" s="24">
        <v>700</v>
      </c>
      <c r="H38" s="25">
        <f t="shared" si="0"/>
        <v>98.832116788321173</v>
      </c>
      <c r="J38" s="21">
        <v>16.512138</v>
      </c>
      <c r="K38" s="22">
        <v>118110917</v>
      </c>
      <c r="L38" s="24">
        <v>0.89895000000000003</v>
      </c>
      <c r="M38" s="25">
        <f t="shared" si="1"/>
        <v>84.777746766797222</v>
      </c>
      <c r="N38" s="22">
        <f t="shared" si="2"/>
        <v>680.13536794494257</v>
      </c>
      <c r="O38" s="30">
        <f t="shared" si="4"/>
        <v>991.50836794494262</v>
      </c>
      <c r="P38" s="22">
        <f t="shared" si="3"/>
        <v>582.72125642689912</v>
      </c>
      <c r="Q38" s="26">
        <f t="shared" si="5"/>
        <v>0.41228811045268254</v>
      </c>
    </row>
    <row r="39" spans="1:17" s="24" customFormat="1">
      <c r="A39" s="20">
        <v>42422</v>
      </c>
      <c r="B39" s="21">
        <v>13.052619999999999</v>
      </c>
      <c r="C39" s="22">
        <v>30696876188</v>
      </c>
      <c r="D39" s="22">
        <f>HLOOKUP(A39,'CSAV.Fin'!$F$11:$AF$13,2,1)/1000</f>
        <v>311.37299999999999</v>
      </c>
      <c r="E39" s="23">
        <f>HLOOKUP(A39,'CSAV.Fin'!$F$11:$AB$13,3,1)</f>
        <v>0.3135</v>
      </c>
      <c r="G39" s="24">
        <v>691.42</v>
      </c>
      <c r="H39" s="25">
        <f t="shared" si="0"/>
        <v>97.080291970802918</v>
      </c>
      <c r="J39" s="21">
        <v>16.739457999999999</v>
      </c>
      <c r="K39" s="22">
        <v>118110917</v>
      </c>
      <c r="L39" s="24">
        <v>0.90715000000000001</v>
      </c>
      <c r="M39" s="25">
        <f t="shared" si="1"/>
        <v>85.944868637691727</v>
      </c>
      <c r="N39" s="22">
        <f t="shared" si="2"/>
        <v>683.26609960221151</v>
      </c>
      <c r="O39" s="30">
        <f t="shared" si="4"/>
        <v>994.63909960221145</v>
      </c>
      <c r="P39" s="22">
        <f t="shared" si="3"/>
        <v>579.49532855429766</v>
      </c>
      <c r="Q39" s="26">
        <f t="shared" si="5"/>
        <v>0.41738131068238049</v>
      </c>
    </row>
    <row r="40" spans="1:17" s="24" customFormat="1">
      <c r="A40" s="20">
        <v>42423</v>
      </c>
      <c r="B40" s="21">
        <v>12.944666</v>
      </c>
      <c r="C40" s="22">
        <v>30696876188</v>
      </c>
      <c r="D40" s="22">
        <f>HLOOKUP(A40,'CSAV.Fin'!$F$11:$AF$13,2,1)/1000</f>
        <v>311.37299999999999</v>
      </c>
      <c r="E40" s="23">
        <f>HLOOKUP(A40,'CSAV.Fin'!$F$11:$AB$13,3,1)</f>
        <v>0.3135</v>
      </c>
      <c r="G40" s="24">
        <v>696.24</v>
      </c>
      <c r="H40" s="25">
        <f t="shared" si="0"/>
        <v>96.277372262773724</v>
      </c>
      <c r="J40" s="21">
        <v>15.723773</v>
      </c>
      <c r="K40" s="22">
        <v>118110917</v>
      </c>
      <c r="L40" s="24">
        <v>0.90744999999999998</v>
      </c>
      <c r="M40" s="25">
        <f t="shared" si="1"/>
        <v>80.730069335212889</v>
      </c>
      <c r="N40" s="22">
        <f t="shared" si="2"/>
        <v>641.59599885757359</v>
      </c>
      <c r="O40" s="30">
        <f t="shared" si="4"/>
        <v>952.96899885757352</v>
      </c>
      <c r="P40" s="22">
        <f t="shared" si="3"/>
        <v>570.72390195480466</v>
      </c>
      <c r="Q40" s="26">
        <f t="shared" si="5"/>
        <v>0.40110968705278682</v>
      </c>
    </row>
    <row r="41" spans="1:17" s="24" customFormat="1">
      <c r="A41" s="20">
        <v>42424</v>
      </c>
      <c r="B41" s="21">
        <v>12.95448</v>
      </c>
      <c r="C41" s="22">
        <v>30696876188</v>
      </c>
      <c r="D41" s="22">
        <f>HLOOKUP(A41,'CSAV.Fin'!$F$11:$AF$13,2,1)/1000</f>
        <v>311.37299999999999</v>
      </c>
      <c r="E41" s="23">
        <f>HLOOKUP(A41,'CSAV.Fin'!$F$11:$AB$13,3,1)</f>
        <v>0.3135</v>
      </c>
      <c r="G41" s="24">
        <v>696.15</v>
      </c>
      <c r="H41" s="25">
        <f t="shared" si="0"/>
        <v>96.350364963503637</v>
      </c>
      <c r="J41" s="21">
        <v>15.45776</v>
      </c>
      <c r="K41" s="22">
        <v>118110917</v>
      </c>
      <c r="L41" s="24">
        <v>0.90605000000000002</v>
      </c>
      <c r="M41" s="25">
        <f t="shared" si="1"/>
        <v>79.364287220826739</v>
      </c>
      <c r="N41" s="22">
        <f t="shared" si="2"/>
        <v>631.71615288639259</v>
      </c>
      <c r="O41" s="30">
        <f t="shared" si="4"/>
        <v>943.08915288639264</v>
      </c>
      <c r="P41" s="22">
        <f t="shared" si="3"/>
        <v>571.23043688848998</v>
      </c>
      <c r="Q41" s="26">
        <f t="shared" si="5"/>
        <v>0.39429858233423865</v>
      </c>
    </row>
    <row r="42" spans="1:17" s="24" customFormat="1">
      <c r="A42" s="20">
        <v>42425</v>
      </c>
      <c r="B42" s="21">
        <v>13.003550000000001</v>
      </c>
      <c r="C42" s="22">
        <v>30696876188</v>
      </c>
      <c r="D42" s="22">
        <f>HLOOKUP(A42,'CSAV.Fin'!$F$11:$AF$13,2,1)/1000</f>
        <v>311.37299999999999</v>
      </c>
      <c r="E42" s="23">
        <f>HLOOKUP(A42,'CSAV.Fin'!$F$11:$AB$13,3,1)</f>
        <v>0.3135</v>
      </c>
      <c r="G42" s="24">
        <v>691.91</v>
      </c>
      <c r="H42" s="25">
        <f t="shared" si="0"/>
        <v>96.715328467153284</v>
      </c>
      <c r="J42" s="21">
        <v>16.347694000000001</v>
      </c>
      <c r="K42" s="22">
        <v>118110917</v>
      </c>
      <c r="L42" s="24">
        <v>0.90654999999999997</v>
      </c>
      <c r="M42" s="25">
        <f t="shared" si="1"/>
        <v>83.93344714979311</v>
      </c>
      <c r="N42" s="22">
        <f t="shared" si="2"/>
        <v>667.71683194141224</v>
      </c>
      <c r="O42" s="30">
        <f t="shared" si="4"/>
        <v>979.08983194141229</v>
      </c>
      <c r="P42" s="22">
        <f t="shared" si="3"/>
        <v>576.90792784389225</v>
      </c>
      <c r="Q42" s="26">
        <f t="shared" si="5"/>
        <v>0.41077119890014968</v>
      </c>
    </row>
    <row r="43" spans="1:17" s="24" customFormat="1">
      <c r="A43" s="20">
        <v>42426</v>
      </c>
      <c r="B43" s="21">
        <v>13.248900000000001</v>
      </c>
      <c r="C43" s="22">
        <v>30696876188</v>
      </c>
      <c r="D43" s="22">
        <f>HLOOKUP(A43,'CSAV.Fin'!$F$11:$AF$13,2,1)/1000</f>
        <v>311.37299999999999</v>
      </c>
      <c r="E43" s="23">
        <f>HLOOKUP(A43,'CSAV.Fin'!$F$11:$AB$13,3,1)</f>
        <v>0.3135</v>
      </c>
      <c r="G43" s="24">
        <v>691.64</v>
      </c>
      <c r="H43" s="25">
        <f t="shared" si="0"/>
        <v>98.540145985401466</v>
      </c>
      <c r="J43" s="21">
        <v>16.541157999999999</v>
      </c>
      <c r="K43" s="22">
        <v>118110917</v>
      </c>
      <c r="L43" s="24">
        <v>0.91454999999999997</v>
      </c>
      <c r="M43" s="25">
        <f t="shared" si="1"/>
        <v>84.926743232983029</v>
      </c>
      <c r="N43" s="22">
        <f t="shared" si="2"/>
        <v>669.70885678362174</v>
      </c>
      <c r="O43" s="30">
        <f t="shared" si="4"/>
        <v>981.08185678362179</v>
      </c>
      <c r="P43" s="22">
        <f t="shared" si="3"/>
        <v>588.02244365160095</v>
      </c>
      <c r="Q43" s="26">
        <f t="shared" si="5"/>
        <v>0.4006387544670601</v>
      </c>
    </row>
    <row r="44" spans="1:17" s="24" customFormat="1">
      <c r="A44" s="20">
        <v>42429</v>
      </c>
      <c r="B44" s="21">
        <v>13.484436000000001</v>
      </c>
      <c r="C44" s="22">
        <v>30696876188</v>
      </c>
      <c r="D44" s="22">
        <f>HLOOKUP(A44,'CSAV.Fin'!$F$11:$AF$13,2,1)/1000</f>
        <v>311.37299999999999</v>
      </c>
      <c r="E44" s="23">
        <f>HLOOKUP(A44,'CSAV.Fin'!$F$11:$AB$13,3,1)</f>
        <v>0.3135</v>
      </c>
      <c r="G44" s="24">
        <v>695.88</v>
      </c>
      <c r="H44" s="25">
        <f t="shared" si="0"/>
        <v>100.29197080291972</v>
      </c>
      <c r="J44" s="21">
        <v>16.928086</v>
      </c>
      <c r="K44" s="22">
        <v>118110917</v>
      </c>
      <c r="L44" s="24">
        <v>0.92054999999999998</v>
      </c>
      <c r="M44" s="25">
        <f t="shared" si="1"/>
        <v>86.913335399362907</v>
      </c>
      <c r="N44" s="22">
        <f t="shared" si="2"/>
        <v>680.90741070165586</v>
      </c>
      <c r="O44" s="30">
        <f t="shared" si="4"/>
        <v>992.28041070165591</v>
      </c>
      <c r="P44" s="22">
        <f t="shared" si="3"/>
        <v>594.82965792523134</v>
      </c>
      <c r="Q44" s="26">
        <f t="shared" si="5"/>
        <v>0.40054277852303999</v>
      </c>
    </row>
    <row r="45" spans="1:17" s="24" customFormat="1">
      <c r="A45" s="20">
        <v>42430</v>
      </c>
      <c r="B45" s="21">
        <v>13.229272</v>
      </c>
      <c r="C45" s="22">
        <v>30696876188</v>
      </c>
      <c r="D45" s="22">
        <f>HLOOKUP(A45,'CSAV.Fin'!$F$11:$AF$13,2,1)/1000</f>
        <v>311.37299999999999</v>
      </c>
      <c r="E45" s="23">
        <f>HLOOKUP(A45,'CSAV.Fin'!$F$11:$AB$13,3,1)</f>
        <v>0.3135</v>
      </c>
      <c r="G45" s="24">
        <v>692.59</v>
      </c>
      <c r="H45" s="25">
        <f t="shared" si="0"/>
        <v>98.394160583941598</v>
      </c>
      <c r="J45" s="21">
        <v>17.319849999999999</v>
      </c>
      <c r="K45" s="22">
        <v>118110917</v>
      </c>
      <c r="L45" s="24">
        <v>0.92154999999999998</v>
      </c>
      <c r="M45" s="25">
        <f t="shared" si="1"/>
        <v>88.924756887261523</v>
      </c>
      <c r="N45" s="22">
        <f t="shared" si="2"/>
        <v>695.90957102606274</v>
      </c>
      <c r="O45" s="30">
        <f t="shared" si="4"/>
        <v>1007.2825710260627</v>
      </c>
      <c r="P45" s="22">
        <f t="shared" si="3"/>
        <v>586.34592564341835</v>
      </c>
      <c r="Q45" s="26">
        <f t="shared" si="5"/>
        <v>0.41789330768808952</v>
      </c>
    </row>
    <row r="46" spans="1:17" s="24" customFormat="1">
      <c r="A46" s="20">
        <v>42431</v>
      </c>
      <c r="B46" s="21">
        <v>13.317598</v>
      </c>
      <c r="C46" s="22">
        <v>30696876188</v>
      </c>
      <c r="D46" s="22">
        <f>HLOOKUP(A46,'CSAV.Fin'!$F$11:$AF$13,2,1)/1000</f>
        <v>311.37299999999999</v>
      </c>
      <c r="E46" s="23">
        <f>HLOOKUP(A46,'CSAV.Fin'!$F$11:$AB$13,3,1)</f>
        <v>0.3135</v>
      </c>
      <c r="G46" s="24">
        <v>686.4</v>
      </c>
      <c r="H46" s="25">
        <f t="shared" si="0"/>
        <v>99.051094890510953</v>
      </c>
      <c r="J46" s="21">
        <v>16.802333999999998</v>
      </c>
      <c r="K46" s="22">
        <v>118110917</v>
      </c>
      <c r="L46" s="24">
        <v>0.92315000000000003</v>
      </c>
      <c r="M46" s="25">
        <f t="shared" si="1"/>
        <v>86.26769089158212</v>
      </c>
      <c r="N46" s="22">
        <f t="shared" si="2"/>
        <v>673.94572981267072</v>
      </c>
      <c r="O46" s="30">
        <f t="shared" si="4"/>
        <v>985.31872981267065</v>
      </c>
      <c r="P46" s="22">
        <f t="shared" si="3"/>
        <v>595.5837076450415</v>
      </c>
      <c r="Q46" s="26">
        <f t="shared" si="5"/>
        <v>0.39554208234905452</v>
      </c>
    </row>
    <row r="47" spans="1:17" s="24" customFormat="1">
      <c r="A47" s="20">
        <v>42432</v>
      </c>
      <c r="B47" s="21">
        <v>13.307784</v>
      </c>
      <c r="C47" s="22">
        <v>30696876188</v>
      </c>
      <c r="D47" s="22">
        <f>HLOOKUP(A47,'CSAV.Fin'!$F$11:$AF$13,2,1)/1000</f>
        <v>311.37299999999999</v>
      </c>
      <c r="E47" s="23">
        <f>HLOOKUP(A47,'CSAV.Fin'!$F$11:$AB$13,3,1)</f>
        <v>0.3135</v>
      </c>
      <c r="G47" s="24">
        <v>687.13</v>
      </c>
      <c r="H47" s="25">
        <f t="shared" si="0"/>
        <v>98.978102189781012</v>
      </c>
      <c r="J47" s="21">
        <v>16.212268999999999</v>
      </c>
      <c r="K47" s="22">
        <v>118110917</v>
      </c>
      <c r="L47" s="24">
        <v>0.91354999999999997</v>
      </c>
      <c r="M47" s="25">
        <f t="shared" si="1"/>
        <v>83.238138864706485</v>
      </c>
      <c r="N47" s="22">
        <f t="shared" si="2"/>
        <v>657.11149680745552</v>
      </c>
      <c r="O47" s="30">
        <f t="shared" si="4"/>
        <v>968.48449680745557</v>
      </c>
      <c r="P47" s="22">
        <f t="shared" si="3"/>
        <v>594.5125344325636</v>
      </c>
      <c r="Q47" s="26">
        <f t="shared" si="5"/>
        <v>0.38614140299371391</v>
      </c>
    </row>
    <row r="48" spans="1:17" s="24" customFormat="1">
      <c r="A48" s="20">
        <v>42433</v>
      </c>
      <c r="B48" s="21">
        <v>13.258713999999999</v>
      </c>
      <c r="C48" s="22">
        <v>30696876188</v>
      </c>
      <c r="D48" s="22">
        <f>HLOOKUP(A48,'CSAV.Fin'!$F$11:$AF$13,2,1)/1000</f>
        <v>311.37299999999999</v>
      </c>
      <c r="E48" s="23">
        <f>HLOOKUP(A48,'CSAV.Fin'!$F$11:$AB$13,3,1)</f>
        <v>0.3135</v>
      </c>
      <c r="G48" s="24">
        <v>680.02</v>
      </c>
      <c r="H48" s="25">
        <f t="shared" si="0"/>
        <v>98.613138686131379</v>
      </c>
      <c r="J48" s="21">
        <v>16.831354000000001</v>
      </c>
      <c r="K48" s="22">
        <v>118110917</v>
      </c>
      <c r="L48" s="24">
        <v>0.90795000000000003</v>
      </c>
      <c r="M48" s="25">
        <f t="shared" si="1"/>
        <v>86.416687357767941</v>
      </c>
      <c r="N48" s="22">
        <f t="shared" si="2"/>
        <v>686.41174782082965</v>
      </c>
      <c r="O48" s="30">
        <f t="shared" si="4"/>
        <v>997.78474782082958</v>
      </c>
      <c r="P48" s="22">
        <f t="shared" si="3"/>
        <v>598.51342911988206</v>
      </c>
      <c r="Q48" s="26">
        <f t="shared" si="5"/>
        <v>0.40015776907089384</v>
      </c>
    </row>
    <row r="49" spans="1:17" s="24" customFormat="1">
      <c r="A49" s="20">
        <v>42436</v>
      </c>
      <c r="B49" s="21">
        <v>13.062434</v>
      </c>
      <c r="C49" s="22">
        <v>30696876188</v>
      </c>
      <c r="D49" s="22">
        <f>HLOOKUP(A49,'CSAV.Fin'!$F$11:$AF$13,2,1)/1000</f>
        <v>311.37299999999999</v>
      </c>
      <c r="E49" s="23">
        <f>HLOOKUP(A49,'CSAV.Fin'!$F$11:$AB$13,3,1)</f>
        <v>0.3135</v>
      </c>
      <c r="G49" s="24">
        <v>679.1</v>
      </c>
      <c r="H49" s="25">
        <f t="shared" si="0"/>
        <v>97.15328467153283</v>
      </c>
      <c r="J49" s="21">
        <v>16.787824000000001</v>
      </c>
      <c r="K49" s="22">
        <v>118110917</v>
      </c>
      <c r="L49" s="24">
        <v>0.90995000000000004</v>
      </c>
      <c r="M49" s="25">
        <f t="shared" si="1"/>
        <v>86.19319265848921</v>
      </c>
      <c r="N49" s="22">
        <f t="shared" si="2"/>
        <v>683.13174075266727</v>
      </c>
      <c r="O49" s="30">
        <f t="shared" si="4"/>
        <v>994.5047407526672</v>
      </c>
      <c r="P49" s="22">
        <f t="shared" si="3"/>
        <v>590.45194995129077</v>
      </c>
      <c r="Q49" s="26">
        <f t="shared" si="5"/>
        <v>0.40628543459287958</v>
      </c>
    </row>
    <row r="50" spans="1:17" s="24" customFormat="1">
      <c r="A50" s="20">
        <v>42437</v>
      </c>
      <c r="B50" s="21">
        <v>13.15076</v>
      </c>
      <c r="C50" s="22">
        <v>30696876188</v>
      </c>
      <c r="D50" s="22">
        <f>HLOOKUP(A50,'CSAV.Fin'!$F$11:$AF$13,2,1)/1000</f>
        <v>311.37299999999999</v>
      </c>
      <c r="E50" s="23">
        <f>HLOOKUP(A50,'CSAV.Fin'!$F$11:$AB$13,3,1)</f>
        <v>0.3135</v>
      </c>
      <c r="G50" s="24">
        <v>682.48</v>
      </c>
      <c r="H50" s="25">
        <f t="shared" si="0"/>
        <v>97.810218978102185</v>
      </c>
      <c r="J50" s="21">
        <v>15.830178</v>
      </c>
      <c r="K50" s="22">
        <v>118110917</v>
      </c>
      <c r="L50" s="24">
        <v>0.90544999999999998</v>
      </c>
      <c r="M50" s="25">
        <f t="shared" si="1"/>
        <v>81.276381154113693</v>
      </c>
      <c r="N50" s="22">
        <f t="shared" si="2"/>
        <v>647.36454723506142</v>
      </c>
      <c r="O50" s="30">
        <f t="shared" si="4"/>
        <v>958.73754723506136</v>
      </c>
      <c r="P50" s="22">
        <f t="shared" si="3"/>
        <v>591.50048572573985</v>
      </c>
      <c r="Q50" s="26">
        <f t="shared" si="5"/>
        <v>0.38304232745281541</v>
      </c>
    </row>
    <row r="51" spans="1:17" s="24" customFormat="1">
      <c r="A51" s="20">
        <v>42438</v>
      </c>
      <c r="B51" s="21">
        <v>13.405924000000001</v>
      </c>
      <c r="C51" s="22">
        <v>30696876188</v>
      </c>
      <c r="D51" s="22">
        <f>HLOOKUP(A51,'CSAV.Fin'!$F$11:$AF$13,2,1)/1000</f>
        <v>311.37299999999999</v>
      </c>
      <c r="E51" s="23">
        <f>HLOOKUP(A51,'CSAV.Fin'!$F$11:$AB$13,3,1)</f>
        <v>0.3135</v>
      </c>
      <c r="G51" s="24">
        <v>675.37</v>
      </c>
      <c r="H51" s="25">
        <f t="shared" si="0"/>
        <v>99.708029197080293</v>
      </c>
      <c r="J51" s="21">
        <v>15.757629</v>
      </c>
      <c r="K51" s="22">
        <v>118110917</v>
      </c>
      <c r="L51" s="24">
        <v>0.90785000000000005</v>
      </c>
      <c r="M51" s="25">
        <f t="shared" si="1"/>
        <v>80.903895122917461</v>
      </c>
      <c r="N51" s="22">
        <f t="shared" si="2"/>
        <v>642.6941691120461</v>
      </c>
      <c r="O51" s="30">
        <f t="shared" si="4"/>
        <v>954.06716911204603</v>
      </c>
      <c r="P51" s="22">
        <f t="shared" si="3"/>
        <v>609.3252427761638</v>
      </c>
      <c r="Q51" s="26">
        <f t="shared" si="5"/>
        <v>0.36133926152886575</v>
      </c>
    </row>
    <row r="52" spans="1:17" s="24" customFormat="1">
      <c r="A52" s="20">
        <v>42439</v>
      </c>
      <c r="B52" s="21">
        <v>13.415737999999999</v>
      </c>
      <c r="C52" s="22">
        <v>30696876188</v>
      </c>
      <c r="D52" s="22">
        <f>HLOOKUP(A52,'CSAV.Fin'!$F$11:$AF$13,2,1)/1000</f>
        <v>311.37299999999999</v>
      </c>
      <c r="E52" s="23">
        <f>HLOOKUP(A52,'CSAV.Fin'!$F$11:$AB$13,3,1)</f>
        <v>0.3135</v>
      </c>
      <c r="G52" s="24">
        <v>683.23</v>
      </c>
      <c r="H52" s="25">
        <f t="shared" si="0"/>
        <v>99.781021897810206</v>
      </c>
      <c r="J52" s="21">
        <v>15.656060999999999</v>
      </c>
      <c r="K52" s="22">
        <v>118110917</v>
      </c>
      <c r="L52" s="24">
        <v>0.89564999999999995</v>
      </c>
      <c r="M52" s="25">
        <f t="shared" si="1"/>
        <v>80.382417759803729</v>
      </c>
      <c r="N52" s="22">
        <f t="shared" si="2"/>
        <v>647.24955577867831</v>
      </c>
      <c r="O52" s="30">
        <f t="shared" si="4"/>
        <v>958.62255577867836</v>
      </c>
      <c r="P52" s="22">
        <f t="shared" si="3"/>
        <v>602.75639002480386</v>
      </c>
      <c r="Q52" s="26">
        <f t="shared" si="5"/>
        <v>0.37122657255316549</v>
      </c>
    </row>
    <row r="53" spans="1:17" s="24" customFormat="1">
      <c r="A53" s="20">
        <v>42440</v>
      </c>
      <c r="B53" s="21">
        <v>13.248900000000001</v>
      </c>
      <c r="C53" s="22">
        <v>30696876188</v>
      </c>
      <c r="D53" s="22">
        <f>HLOOKUP(A53,'CSAV.Fin'!$F$11:$AF$13,2,1)/1000</f>
        <v>311.37299999999999</v>
      </c>
      <c r="E53" s="23">
        <f>HLOOKUP(A53,'CSAV.Fin'!$F$11:$AB$13,3,1)</f>
        <v>0.3135</v>
      </c>
      <c r="G53" s="24">
        <v>683.45</v>
      </c>
      <c r="H53" s="25">
        <f t="shared" si="0"/>
        <v>98.540145985401466</v>
      </c>
      <c r="J53" s="21">
        <v>15.598022</v>
      </c>
      <c r="K53" s="22">
        <v>118110917</v>
      </c>
      <c r="L53" s="24">
        <v>0.89554999999999996</v>
      </c>
      <c r="M53" s="25">
        <f t="shared" si="1"/>
        <v>80.084429961700408</v>
      </c>
      <c r="N53" s="22">
        <f t="shared" si="2"/>
        <v>644.92212578441809</v>
      </c>
      <c r="O53" s="30">
        <f t="shared" si="4"/>
        <v>956.29512578441813</v>
      </c>
      <c r="P53" s="22">
        <f t="shared" si="3"/>
        <v>595.06890471459974</v>
      </c>
      <c r="Q53" s="26">
        <f t="shared" si="5"/>
        <v>0.3777350854669641</v>
      </c>
    </row>
    <row r="54" spans="1:17" s="24" customFormat="1">
      <c r="A54" s="20">
        <v>42443</v>
      </c>
      <c r="B54" s="21">
        <v>13.258713999999999</v>
      </c>
      <c r="C54" s="22">
        <v>30696876188</v>
      </c>
      <c r="D54" s="22">
        <f>HLOOKUP(A54,'CSAV.Fin'!$F$11:$AF$13,2,1)/1000</f>
        <v>311.37299999999999</v>
      </c>
      <c r="E54" s="23">
        <f>HLOOKUP(A54,'CSAV.Fin'!$F$11:$AB$13,3,1)</f>
        <v>0.3135</v>
      </c>
      <c r="G54" s="24">
        <v>681.71</v>
      </c>
      <c r="H54" s="25">
        <f t="shared" si="0"/>
        <v>98.613138686131379</v>
      </c>
      <c r="J54" s="21">
        <v>16.444426</v>
      </c>
      <c r="K54" s="22">
        <v>118110917</v>
      </c>
      <c r="L54" s="24">
        <v>0.90005000000000002</v>
      </c>
      <c r="M54" s="25">
        <f t="shared" si="1"/>
        <v>84.430095191388062</v>
      </c>
      <c r="N54" s="22">
        <f t="shared" si="2"/>
        <v>676.5184872884555</v>
      </c>
      <c r="O54" s="30">
        <f t="shared" si="4"/>
        <v>987.89148728845544</v>
      </c>
      <c r="P54" s="22">
        <f t="shared" si="3"/>
        <v>597.02967841179122</v>
      </c>
      <c r="Q54" s="26">
        <f t="shared" si="5"/>
        <v>0.39565257308724644</v>
      </c>
    </row>
    <row r="55" spans="1:17" s="24" customFormat="1">
      <c r="A55" s="20">
        <v>42444</v>
      </c>
      <c r="B55" s="21">
        <v>13.248900000000001</v>
      </c>
      <c r="C55" s="22">
        <v>30696876188</v>
      </c>
      <c r="D55" s="22">
        <f>HLOOKUP(A55,'CSAV.Fin'!$F$11:$AF$13,2,1)/1000</f>
        <v>311.37299999999999</v>
      </c>
      <c r="E55" s="23">
        <f>HLOOKUP(A55,'CSAV.Fin'!$F$11:$AB$13,3,1)</f>
        <v>0.3135</v>
      </c>
      <c r="G55" s="24">
        <v>687.43</v>
      </c>
      <c r="H55" s="25">
        <f t="shared" si="0"/>
        <v>98.540145985401466</v>
      </c>
      <c r="J55" s="21">
        <v>16.434753000000001</v>
      </c>
      <c r="K55" s="22">
        <v>118110917</v>
      </c>
      <c r="L55" s="24">
        <v>0.90015000000000001</v>
      </c>
      <c r="M55" s="25">
        <f t="shared" si="1"/>
        <v>84.380431414082238</v>
      </c>
      <c r="N55" s="22">
        <f t="shared" si="2"/>
        <v>676.0454311401212</v>
      </c>
      <c r="O55" s="30">
        <f t="shared" si="4"/>
        <v>987.41843114012113</v>
      </c>
      <c r="P55" s="22">
        <f t="shared" si="3"/>
        <v>591.62364593804932</v>
      </c>
      <c r="Q55" s="26">
        <f t="shared" si="5"/>
        <v>0.40083795554136858</v>
      </c>
    </row>
    <row r="56" spans="1:17" s="24" customFormat="1">
      <c r="A56" s="20">
        <v>42445</v>
      </c>
      <c r="B56" s="21">
        <v>13.39611</v>
      </c>
      <c r="C56" s="22">
        <v>30696876188</v>
      </c>
      <c r="D56" s="22">
        <f>HLOOKUP(A56,'CSAV.Fin'!$F$11:$AF$13,2,1)/1000</f>
        <v>311.37299999999999</v>
      </c>
      <c r="E56" s="23">
        <f>HLOOKUP(A56,'CSAV.Fin'!$F$11:$AB$13,3,1)</f>
        <v>0.3135</v>
      </c>
      <c r="G56" s="24">
        <v>686.22</v>
      </c>
      <c r="H56" s="25">
        <f t="shared" si="0"/>
        <v>99.635036496350367</v>
      </c>
      <c r="J56" s="21">
        <v>16.357367</v>
      </c>
      <c r="K56" s="22">
        <v>118110917</v>
      </c>
      <c r="L56" s="24">
        <v>0.90234999999999999</v>
      </c>
      <c r="M56" s="25">
        <f t="shared" si="1"/>
        <v>83.983110927098934</v>
      </c>
      <c r="N56" s="22">
        <f t="shared" si="2"/>
        <v>671.22165860218479</v>
      </c>
      <c r="O56" s="30">
        <f t="shared" si="4"/>
        <v>982.59465860218484</v>
      </c>
      <c r="P56" s="22">
        <f t="shared" si="3"/>
        <v>599.25203297896985</v>
      </c>
      <c r="Q56" s="26">
        <f t="shared" si="5"/>
        <v>0.39013302409820627</v>
      </c>
    </row>
    <row r="57" spans="1:17" s="24" customFormat="1">
      <c r="A57" s="20">
        <v>42446</v>
      </c>
      <c r="B57" s="21">
        <v>13.504064</v>
      </c>
      <c r="C57" s="22">
        <v>30696876188</v>
      </c>
      <c r="D57" s="22">
        <f>HLOOKUP(A57,'CSAV.Fin'!$F$11:$AF$13,2,1)/1000</f>
        <v>311.37299999999999</v>
      </c>
      <c r="E57" s="23">
        <f>HLOOKUP(A57,'CSAV.Fin'!$F$11:$AB$13,3,1)</f>
        <v>0.3135</v>
      </c>
      <c r="G57" s="24">
        <v>669.73</v>
      </c>
      <c r="H57" s="25">
        <f t="shared" si="0"/>
        <v>100.43795620437956</v>
      </c>
      <c r="J57" s="21">
        <v>16.212268999999999</v>
      </c>
      <c r="K57" s="22">
        <v>118110917</v>
      </c>
      <c r="L57" s="24">
        <v>0.88295000000000001</v>
      </c>
      <c r="M57" s="25">
        <f t="shared" si="1"/>
        <v>83.238138864706485</v>
      </c>
      <c r="N57" s="22">
        <f t="shared" si="2"/>
        <v>679.88471364001464</v>
      </c>
      <c r="O57" s="30">
        <f t="shared" si="4"/>
        <v>991.25771364001457</v>
      </c>
      <c r="P57" s="22">
        <f t="shared" si="3"/>
        <v>618.95477377872874</v>
      </c>
      <c r="Q57" s="26">
        <f t="shared" si="5"/>
        <v>0.37558642393222419</v>
      </c>
    </row>
    <row r="58" spans="1:17" s="24" customFormat="1">
      <c r="A58" s="20">
        <v>42447</v>
      </c>
      <c r="B58" s="21">
        <v>13.59239</v>
      </c>
      <c r="C58" s="22">
        <v>30696876188</v>
      </c>
      <c r="D58" s="22">
        <f>HLOOKUP(A58,'CSAV.Fin'!$F$11:$AF$13,2,1)/1000</f>
        <v>311.37299999999999</v>
      </c>
      <c r="E58" s="23">
        <f>HLOOKUP(A58,'CSAV.Fin'!$F$11:$AB$13,3,1)</f>
        <v>0.3135</v>
      </c>
      <c r="G58" s="24">
        <v>675.66</v>
      </c>
      <c r="H58" s="25">
        <f t="shared" si="0"/>
        <v>101.09489051094891</v>
      </c>
      <c r="J58" s="21">
        <v>16.531485</v>
      </c>
      <c r="K58" s="22">
        <v>118110917</v>
      </c>
      <c r="L58" s="24">
        <v>0.88644999999999996</v>
      </c>
      <c r="M58" s="25">
        <f t="shared" si="1"/>
        <v>84.87707945567719</v>
      </c>
      <c r="N58" s="22">
        <f t="shared" si="2"/>
        <v>690.5342267790254</v>
      </c>
      <c r="O58" s="30">
        <f t="shared" si="4"/>
        <v>1001.9072267790255</v>
      </c>
      <c r="P58" s="22">
        <f t="shared" si="3"/>
        <v>617.53531795431047</v>
      </c>
      <c r="Q58" s="26">
        <f t="shared" si="5"/>
        <v>0.38364021992376518</v>
      </c>
    </row>
    <row r="59" spans="1:17" s="24" customFormat="1">
      <c r="A59" s="20">
        <v>42450</v>
      </c>
      <c r="B59" s="21">
        <v>13.64146</v>
      </c>
      <c r="C59" s="22">
        <v>30696876188</v>
      </c>
      <c r="D59" s="22">
        <f>HLOOKUP(A59,'CSAV.Fin'!$F$11:$AF$13,2,1)/1000</f>
        <v>311.37299999999999</v>
      </c>
      <c r="E59" s="23">
        <f>HLOOKUP(A59,'CSAV.Fin'!$F$11:$AB$13,3,1)</f>
        <v>0.3135</v>
      </c>
      <c r="G59" s="24">
        <v>676.61</v>
      </c>
      <c r="H59" s="25">
        <f t="shared" si="0"/>
        <v>101.45985401459853</v>
      </c>
      <c r="J59" s="21">
        <v>16.545995000000001</v>
      </c>
      <c r="K59" s="22">
        <v>118110917</v>
      </c>
      <c r="L59" s="24">
        <v>0.88915</v>
      </c>
      <c r="M59" s="25">
        <f t="shared" si="1"/>
        <v>84.951577688770101</v>
      </c>
      <c r="N59" s="22">
        <f t="shared" si="2"/>
        <v>689.04159962542269</v>
      </c>
      <c r="O59" s="30">
        <f t="shared" si="4"/>
        <v>1000.4145996254226</v>
      </c>
      <c r="P59" s="22">
        <f t="shared" si="3"/>
        <v>618.89450147581999</v>
      </c>
      <c r="Q59" s="26">
        <f t="shared" si="5"/>
        <v>0.38136198561321699</v>
      </c>
    </row>
    <row r="60" spans="1:17" s="24" customFormat="1">
      <c r="A60" s="20">
        <v>42451</v>
      </c>
      <c r="B60" s="21">
        <v>13.612018000000001</v>
      </c>
      <c r="C60" s="22">
        <v>30696876188</v>
      </c>
      <c r="D60" s="22">
        <f>HLOOKUP(A60,'CSAV.Fin'!$F$11:$AF$13,2,1)/1000</f>
        <v>311.37299999999999</v>
      </c>
      <c r="E60" s="23">
        <f>HLOOKUP(A60,'CSAV.Fin'!$F$11:$AB$13,3,1)</f>
        <v>0.3135</v>
      </c>
      <c r="G60" s="24">
        <v>673.48</v>
      </c>
      <c r="H60" s="25">
        <f t="shared" si="0"/>
        <v>101.24087591240875</v>
      </c>
      <c r="J60" s="21">
        <v>16.207433000000002</v>
      </c>
      <c r="K60" s="22">
        <v>118110917</v>
      </c>
      <c r="L60" s="24">
        <v>0.89205000000000001</v>
      </c>
      <c r="M60" s="25">
        <f t="shared" si="1"/>
        <v>83.213309543187734</v>
      </c>
      <c r="N60" s="22">
        <f t="shared" si="2"/>
        <v>672.74832307689041</v>
      </c>
      <c r="O60" s="30">
        <f t="shared" si="4"/>
        <v>984.12132307689035</v>
      </c>
      <c r="P60" s="22">
        <f t="shared" si="3"/>
        <v>620.42886383385905</v>
      </c>
      <c r="Q60" s="26">
        <f t="shared" si="5"/>
        <v>0.36956059249476869</v>
      </c>
    </row>
    <row r="61" spans="1:17" s="24" customFormat="1">
      <c r="A61" s="20">
        <v>42452</v>
      </c>
      <c r="B61" s="21">
        <v>13.661087999999999</v>
      </c>
      <c r="C61" s="22">
        <v>30696876188</v>
      </c>
      <c r="D61" s="22">
        <f>HLOOKUP(A61,'CSAV.Fin'!$F$11:$AF$13,2,1)/1000</f>
        <v>311.37299999999999</v>
      </c>
      <c r="E61" s="23">
        <f>HLOOKUP(A61,'CSAV.Fin'!$F$11:$AB$13,3,1)</f>
        <v>0.3135</v>
      </c>
      <c r="G61" s="24">
        <v>677.73</v>
      </c>
      <c r="H61" s="25">
        <f t="shared" si="0"/>
        <v>101.60583941605839</v>
      </c>
      <c r="J61" s="21">
        <v>16.952269000000001</v>
      </c>
      <c r="K61" s="22">
        <v>118110917</v>
      </c>
      <c r="L61" s="24">
        <v>0.89585000000000004</v>
      </c>
      <c r="M61" s="25">
        <f t="shared" si="1"/>
        <v>87.037497409761642</v>
      </c>
      <c r="N61" s="22">
        <f t="shared" si="2"/>
        <v>700.68064915251557</v>
      </c>
      <c r="O61" s="30">
        <f t="shared" si="4"/>
        <v>1012.0536491525156</v>
      </c>
      <c r="P61" s="22">
        <f t="shared" si="3"/>
        <v>618.76075565398094</v>
      </c>
      <c r="Q61" s="26">
        <f t="shared" si="5"/>
        <v>0.3886087400879138</v>
      </c>
    </row>
    <row r="62" spans="1:17" s="24" customFormat="1">
      <c r="A62" s="20">
        <v>42453</v>
      </c>
      <c r="B62" s="21">
        <v>13.533505999999999</v>
      </c>
      <c r="C62" s="22">
        <v>30696876188</v>
      </c>
      <c r="D62" s="22">
        <f>HLOOKUP(A62,'CSAV.Fin'!$F$11:$AF$13,2,1)/1000</f>
        <v>311.37299999999999</v>
      </c>
      <c r="E62" s="23">
        <f>HLOOKUP(A62,'CSAV.Fin'!$F$11:$AB$13,3,1)</f>
        <v>0.3135</v>
      </c>
      <c r="G62" s="24">
        <v>680.91</v>
      </c>
      <c r="H62" s="25">
        <f t="shared" si="0"/>
        <v>100.65693430656933</v>
      </c>
      <c r="J62" s="21">
        <v>16.647563000000002</v>
      </c>
      <c r="K62" s="22">
        <v>118110917</v>
      </c>
      <c r="L62" s="24">
        <v>0.89515</v>
      </c>
      <c r="M62" s="25">
        <f t="shared" si="1"/>
        <v>85.473055051883833</v>
      </c>
      <c r="N62" s="22">
        <f t="shared" si="2"/>
        <v>688.62444853057309</v>
      </c>
      <c r="O62" s="30">
        <f t="shared" si="4"/>
        <v>999.99744853057314</v>
      </c>
      <c r="P62" s="22">
        <f t="shared" si="3"/>
        <v>610.11933746244756</v>
      </c>
      <c r="Q62" s="26">
        <f t="shared" si="5"/>
        <v>0.38987910583274432</v>
      </c>
    </row>
    <row r="63" spans="1:17" s="24" customFormat="1">
      <c r="A63" s="20">
        <v>42457</v>
      </c>
      <c r="B63" s="21">
        <v>13.690530000000001</v>
      </c>
      <c r="C63" s="22">
        <v>30696876188</v>
      </c>
      <c r="D63" s="22">
        <f>HLOOKUP(A63,'CSAV.Fin'!$F$11:$AF$13,2,1)/1000</f>
        <v>311.37299999999999</v>
      </c>
      <c r="E63" s="23">
        <f>HLOOKUP(A63,'CSAV.Fin'!$F$11:$AB$13,3,1)</f>
        <v>0.3135</v>
      </c>
      <c r="G63" s="24">
        <v>679.72</v>
      </c>
      <c r="H63" s="25">
        <f t="shared" si="0"/>
        <v>101.82481751824817</v>
      </c>
      <c r="J63" s="21">
        <v>16.647563000000002</v>
      </c>
      <c r="K63" s="22">
        <v>118110917</v>
      </c>
      <c r="L63" s="24">
        <v>0.89175000000000004</v>
      </c>
      <c r="M63" s="25">
        <f t="shared" si="1"/>
        <v>85.473055051883833</v>
      </c>
      <c r="N63" s="22">
        <f t="shared" si="2"/>
        <v>691.2499860971601</v>
      </c>
      <c r="O63" s="30">
        <f t="shared" si="4"/>
        <v>1002.62298609716</v>
      </c>
      <c r="P63" s="22">
        <f t="shared" si="3"/>
        <v>618.27885652636326</v>
      </c>
      <c r="Q63" s="26">
        <f t="shared" si="5"/>
        <v>0.38333863765372678</v>
      </c>
    </row>
    <row r="64" spans="1:17" s="24" customFormat="1">
      <c r="A64" s="20">
        <v>42458</v>
      </c>
      <c r="B64" s="21">
        <v>13.445180000000001</v>
      </c>
      <c r="C64" s="22">
        <v>30696876188</v>
      </c>
      <c r="D64" s="22">
        <f>HLOOKUP(A64,'CSAV.Fin'!$F$11:$AF$13,2,1)/1000</f>
        <v>311.37299999999999</v>
      </c>
      <c r="E64" s="23">
        <f>HLOOKUP(A64,'CSAV.Fin'!$F$11:$AB$13,3,1)</f>
        <v>0.3135</v>
      </c>
      <c r="G64" s="24">
        <v>684.06</v>
      </c>
      <c r="H64" s="25">
        <f t="shared" si="0"/>
        <v>100</v>
      </c>
      <c r="J64" s="21">
        <v>16.076844999999999</v>
      </c>
      <c r="K64" s="22">
        <v>118110917</v>
      </c>
      <c r="L64" s="24">
        <v>0.89365000000000006</v>
      </c>
      <c r="M64" s="25">
        <f t="shared" si="1"/>
        <v>82.542835713888181</v>
      </c>
      <c r="N64" s="22">
        <f t="shared" si="2"/>
        <v>666.13300380259273</v>
      </c>
      <c r="O64" s="30">
        <f t="shared" si="4"/>
        <v>977.50600380259266</v>
      </c>
      <c r="P64" s="22">
        <f t="shared" si="3"/>
        <v>603.34623539656445</v>
      </c>
      <c r="Q64" s="26">
        <f t="shared" si="5"/>
        <v>0.38276979062073335</v>
      </c>
    </row>
    <row r="65" spans="1:17" s="24" customFormat="1">
      <c r="A65" s="20">
        <v>42459</v>
      </c>
      <c r="B65" s="21">
        <v>13.523692</v>
      </c>
      <c r="C65" s="22">
        <v>30696876188</v>
      </c>
      <c r="D65" s="22">
        <f>HLOOKUP(A65,'CSAV.Fin'!$F$11:$AF$13,2,1)/1000</f>
        <v>311.37299999999999</v>
      </c>
      <c r="E65" s="23">
        <f>HLOOKUP(A65,'CSAV.Fin'!$F$11:$AB$13,3,1)</f>
        <v>0.3135</v>
      </c>
      <c r="G65" s="24">
        <v>673.57</v>
      </c>
      <c r="H65" s="25">
        <f t="shared" si="0"/>
        <v>100.58394160583941</v>
      </c>
      <c r="J65" s="21">
        <v>15.670571000000001</v>
      </c>
      <c r="K65" s="22">
        <v>118110917</v>
      </c>
      <c r="L65" s="24">
        <v>0.88224999999999998</v>
      </c>
      <c r="M65" s="25">
        <f t="shared" si="1"/>
        <v>80.45691599289664</v>
      </c>
      <c r="N65" s="22">
        <f t="shared" si="2"/>
        <v>657.68924637217435</v>
      </c>
      <c r="O65" s="30">
        <f t="shared" si="4"/>
        <v>969.06224637217429</v>
      </c>
      <c r="P65" s="22">
        <f t="shared" si="3"/>
        <v>616.32064808207917</v>
      </c>
      <c r="Q65" s="26">
        <f t="shared" si="5"/>
        <v>0.36400303449095728</v>
      </c>
    </row>
    <row r="66" spans="1:17" s="24" customFormat="1">
      <c r="A66" s="20">
        <v>42460</v>
      </c>
      <c r="B66" s="21">
        <v>13.405924000000001</v>
      </c>
      <c r="C66" s="22">
        <v>30696876188</v>
      </c>
      <c r="D66" s="22">
        <f>HLOOKUP(A66,'CSAV.Fin'!$F$11:$AF$13,2,1)/1000</f>
        <v>289.56099999999998</v>
      </c>
      <c r="E66" s="23">
        <f>HLOOKUP(A66,'CSAV.Fin'!$F$11:$AB$13,3,1)</f>
        <v>0.3135</v>
      </c>
      <c r="G66" s="24">
        <v>666.43</v>
      </c>
      <c r="H66" s="25">
        <f t="shared" si="0"/>
        <v>99.708029197080293</v>
      </c>
      <c r="J66" s="21">
        <v>15.573839</v>
      </c>
      <c r="K66" s="22">
        <v>118110917</v>
      </c>
      <c r="L66" s="24">
        <v>0.87805</v>
      </c>
      <c r="M66" s="25">
        <f t="shared" si="1"/>
        <v>79.96026795130166</v>
      </c>
      <c r="N66" s="22">
        <f t="shared" si="2"/>
        <v>656.7559559528089</v>
      </c>
      <c r="O66" s="30">
        <f t="shared" si="4"/>
        <v>946.31695595280894</v>
      </c>
      <c r="P66" s="22">
        <f t="shared" si="3"/>
        <v>617.49919603519913</v>
      </c>
      <c r="Q66" s="26">
        <f t="shared" si="5"/>
        <v>0.34747106437138309</v>
      </c>
    </row>
    <row r="67" spans="1:17" s="24" customFormat="1">
      <c r="A67" s="20">
        <v>42461</v>
      </c>
      <c r="B67" s="21">
        <v>13.435366</v>
      </c>
      <c r="C67" s="22">
        <v>30696876188</v>
      </c>
      <c r="D67" s="22">
        <f>HLOOKUP(A67,'CSAV.Fin'!$F$11:$AF$13,2,1)/1000</f>
        <v>289.56099999999998</v>
      </c>
      <c r="E67" s="23">
        <f>HLOOKUP(A67,'CSAV.Fin'!$F$11:$AB$13,3,1)</f>
        <v>0.3135</v>
      </c>
      <c r="G67" s="24">
        <v>669.55</v>
      </c>
      <c r="H67" s="25">
        <f t="shared" si="0"/>
        <v>99.927007299270059</v>
      </c>
      <c r="J67" s="21">
        <v>15.278805999999999</v>
      </c>
      <c r="K67" s="22">
        <v>118110917</v>
      </c>
      <c r="L67" s="24">
        <v>0.88005</v>
      </c>
      <c r="M67" s="25">
        <f t="shared" si="1"/>
        <v>78.445489370729689</v>
      </c>
      <c r="N67" s="22">
        <f t="shared" si="2"/>
        <v>642.85001116575131</v>
      </c>
      <c r="O67" s="30">
        <f t="shared" ref="O67:O130" si="6">D67+N67</f>
        <v>932.41101116575123</v>
      </c>
      <c r="P67" s="22">
        <f t="shared" si="3"/>
        <v>615.97157291085784</v>
      </c>
      <c r="Q67" s="26">
        <f t="shared" si="5"/>
        <v>0.33937762903428559</v>
      </c>
    </row>
    <row r="68" spans="1:17" s="24" customFormat="1">
      <c r="A68" s="20">
        <v>42464</v>
      </c>
      <c r="B68" s="21">
        <v>13.533505999999999</v>
      </c>
      <c r="C68" s="22">
        <v>30696876188</v>
      </c>
      <c r="D68" s="22">
        <f>HLOOKUP(A68,'CSAV.Fin'!$F$11:$AF$13,2,1)/1000</f>
        <v>289.56099999999998</v>
      </c>
      <c r="E68" s="23">
        <f>HLOOKUP(A68,'CSAV.Fin'!$F$11:$AB$13,3,1)</f>
        <v>0.3135</v>
      </c>
      <c r="G68" s="24">
        <v>670.33</v>
      </c>
      <c r="H68" s="25">
        <f t="shared" ref="H68:H131" si="7">B68/$B$3*100</f>
        <v>100.65693430656933</v>
      </c>
      <c r="J68" s="21">
        <v>15.694754</v>
      </c>
      <c r="K68" s="22">
        <v>118110917</v>
      </c>
      <c r="L68" s="24">
        <v>0.87855000000000005</v>
      </c>
      <c r="M68" s="25">
        <f t="shared" ref="M68:M131" si="8">J68/$J$3*100</f>
        <v>80.581078003295374</v>
      </c>
      <c r="N68" s="22">
        <f t="shared" ref="N68:N131" si="9">(J68*K68*E68/L68)/1000000</f>
        <v>661.47832250153385</v>
      </c>
      <c r="O68" s="30">
        <f t="shared" si="6"/>
        <v>951.03932250153389</v>
      </c>
      <c r="P68" s="22">
        <f t="shared" ref="P68:P131" si="10">(B68*C68/G68)/1000000</f>
        <v>619.74901626296764</v>
      </c>
      <c r="Q68" s="26">
        <f t="shared" ref="Q68:Q131" si="11">1-P68/O68</f>
        <v>0.3483455398743851</v>
      </c>
    </row>
    <row r="69" spans="1:17" s="24" customFormat="1">
      <c r="A69" s="20">
        <v>42465</v>
      </c>
      <c r="B69" s="21">
        <v>13.39611</v>
      </c>
      <c r="C69" s="22">
        <v>30696876188</v>
      </c>
      <c r="D69" s="22">
        <f>HLOOKUP(A69,'CSAV.Fin'!$F$11:$AF$13,2,1)/1000</f>
        <v>289.56099999999998</v>
      </c>
      <c r="E69" s="23">
        <f>HLOOKUP(A69,'CSAV.Fin'!$F$11:$AB$13,3,1)</f>
        <v>0.3135</v>
      </c>
      <c r="G69" s="24">
        <v>674.89</v>
      </c>
      <c r="H69" s="25">
        <f t="shared" si="7"/>
        <v>99.635036496350367</v>
      </c>
      <c r="J69" s="21">
        <v>15.694754</v>
      </c>
      <c r="K69" s="22">
        <v>118110917</v>
      </c>
      <c r="L69" s="24">
        <v>0.87914999999999999</v>
      </c>
      <c r="M69" s="25">
        <f t="shared" si="8"/>
        <v>80.581078003295374</v>
      </c>
      <c r="N69" s="22">
        <f t="shared" si="9"/>
        <v>661.02687850050916</v>
      </c>
      <c r="O69" s="30">
        <f t="shared" si="6"/>
        <v>950.58787850050908</v>
      </c>
      <c r="P69" s="22">
        <f t="shared" si="10"/>
        <v>609.31222876443371</v>
      </c>
      <c r="Q69" s="26">
        <f t="shared" si="11"/>
        <v>0.35901536034145065</v>
      </c>
    </row>
    <row r="70" spans="1:17" s="24" customFormat="1">
      <c r="A70" s="20">
        <v>42466</v>
      </c>
      <c r="B70" s="21">
        <v>13.34704</v>
      </c>
      <c r="C70" s="22">
        <v>30696876188</v>
      </c>
      <c r="D70" s="22">
        <f>HLOOKUP(A70,'CSAV.Fin'!$F$11:$AF$13,2,1)/1000</f>
        <v>289.56099999999998</v>
      </c>
      <c r="E70" s="23">
        <f>HLOOKUP(A70,'CSAV.Fin'!$F$11:$AB$13,3,1)</f>
        <v>0.3135</v>
      </c>
      <c r="G70" s="24">
        <v>676.16</v>
      </c>
      <c r="H70" s="25">
        <f t="shared" si="7"/>
        <v>99.270072992700719</v>
      </c>
      <c r="J70" s="21">
        <v>15.873708000000001</v>
      </c>
      <c r="K70" s="22">
        <v>118110917</v>
      </c>
      <c r="L70" s="24">
        <v>0.87805</v>
      </c>
      <c r="M70" s="25">
        <f t="shared" si="8"/>
        <v>81.49987585339241</v>
      </c>
      <c r="N70" s="22">
        <f t="shared" si="9"/>
        <v>669.40156964867481</v>
      </c>
      <c r="O70" s="30">
        <f t="shared" si="6"/>
        <v>958.96256964867484</v>
      </c>
      <c r="P70" s="22">
        <f t="shared" si="10"/>
        <v>605.94006500870137</v>
      </c>
      <c r="Q70" s="26">
        <f t="shared" si="11"/>
        <v>0.36812959735154904</v>
      </c>
    </row>
    <row r="71" spans="1:17" s="24" customFormat="1">
      <c r="A71" s="20">
        <v>42467</v>
      </c>
      <c r="B71" s="21">
        <v>13.54332</v>
      </c>
      <c r="C71" s="22">
        <v>30696876188</v>
      </c>
      <c r="D71" s="22">
        <f>HLOOKUP(A71,'CSAV.Fin'!$F$11:$AF$13,2,1)/1000</f>
        <v>289.56099999999998</v>
      </c>
      <c r="E71" s="23">
        <f>HLOOKUP(A71,'CSAV.Fin'!$F$11:$AB$13,3,1)</f>
        <v>0.3135</v>
      </c>
      <c r="G71" s="24">
        <v>681.79</v>
      </c>
      <c r="H71" s="25">
        <f t="shared" si="7"/>
        <v>100.72992700729925</v>
      </c>
      <c r="J71" s="21">
        <v>15.718937</v>
      </c>
      <c r="K71" s="22">
        <v>118110917</v>
      </c>
      <c r="L71" s="24">
        <v>0.87734999999999996</v>
      </c>
      <c r="M71" s="25">
        <f t="shared" si="8"/>
        <v>80.705240013694123</v>
      </c>
      <c r="N71" s="22">
        <f t="shared" si="9"/>
        <v>663.40368479579911</v>
      </c>
      <c r="O71" s="30">
        <f t="shared" si="6"/>
        <v>952.96468479579903</v>
      </c>
      <c r="P71" s="22">
        <f t="shared" si="10"/>
        <v>609.77370922786224</v>
      </c>
      <c r="Q71" s="26">
        <f t="shared" si="11"/>
        <v>0.36012979394034483</v>
      </c>
    </row>
    <row r="72" spans="1:17" s="24" customFormat="1">
      <c r="A72" s="20">
        <v>42468</v>
      </c>
      <c r="B72" s="21">
        <v>13.513878</v>
      </c>
      <c r="C72" s="22">
        <v>30696876188</v>
      </c>
      <c r="D72" s="22">
        <f>HLOOKUP(A72,'CSAV.Fin'!$F$11:$AF$13,2,1)/1000</f>
        <v>289.56099999999998</v>
      </c>
      <c r="E72" s="23">
        <f>HLOOKUP(A72,'CSAV.Fin'!$F$11:$AB$13,3,1)</f>
        <v>0.3135</v>
      </c>
      <c r="G72" s="24">
        <v>681.81</v>
      </c>
      <c r="H72" s="25">
        <f t="shared" si="7"/>
        <v>100.51094890510947</v>
      </c>
      <c r="J72" s="21">
        <v>15.907564000000001</v>
      </c>
      <c r="K72" s="22">
        <v>118110917</v>
      </c>
      <c r="L72" s="24">
        <v>0.87585000000000002</v>
      </c>
      <c r="M72" s="25">
        <f t="shared" si="8"/>
        <v>81.673701641096983</v>
      </c>
      <c r="N72" s="22">
        <f t="shared" si="9"/>
        <v>672.51431237664553</v>
      </c>
      <c r="O72" s="30">
        <f t="shared" si="6"/>
        <v>962.07531237664557</v>
      </c>
      <c r="P72" s="22">
        <f t="shared" si="10"/>
        <v>608.43026618227532</v>
      </c>
      <c r="Q72" s="26">
        <f t="shared" si="11"/>
        <v>0.36758561585033245</v>
      </c>
    </row>
    <row r="73" spans="1:17" s="24" customFormat="1">
      <c r="A73" s="20">
        <v>42471</v>
      </c>
      <c r="B73" s="21">
        <v>13.248900000000001</v>
      </c>
      <c r="C73" s="22">
        <v>30696876188</v>
      </c>
      <c r="D73" s="22">
        <f>HLOOKUP(A73,'CSAV.Fin'!$F$11:$AF$13,2,1)/1000</f>
        <v>289.56099999999998</v>
      </c>
      <c r="E73" s="23">
        <f>HLOOKUP(A73,'CSAV.Fin'!$F$11:$AB$13,3,1)</f>
        <v>0.3135</v>
      </c>
      <c r="G73" s="24">
        <v>681.59</v>
      </c>
      <c r="H73" s="25">
        <f t="shared" si="7"/>
        <v>98.540145985401466</v>
      </c>
      <c r="J73" s="21">
        <v>15.670571000000001</v>
      </c>
      <c r="K73" s="22">
        <v>118110917</v>
      </c>
      <c r="L73" s="24">
        <v>0.87534999999999996</v>
      </c>
      <c r="M73" s="25">
        <f t="shared" si="8"/>
        <v>80.45691599289664</v>
      </c>
      <c r="N73" s="22">
        <f t="shared" si="9"/>
        <v>662.87352214754196</v>
      </c>
      <c r="O73" s="30">
        <f t="shared" si="6"/>
        <v>952.43452214754188</v>
      </c>
      <c r="P73" s="22">
        <f t="shared" si="10"/>
        <v>596.6927961489946</v>
      </c>
      <c r="Q73" s="26">
        <f t="shared" si="11"/>
        <v>0.37350780313634957</v>
      </c>
    </row>
    <row r="74" spans="1:17" s="24" customFormat="1">
      <c r="A74" s="20">
        <v>42472</v>
      </c>
      <c r="B74" s="21">
        <v>13.239086</v>
      </c>
      <c r="C74" s="22">
        <v>30696876188</v>
      </c>
      <c r="D74" s="22">
        <f>HLOOKUP(A74,'CSAV.Fin'!$F$11:$AF$13,2,1)/1000</f>
        <v>289.56099999999998</v>
      </c>
      <c r="E74" s="23">
        <f>HLOOKUP(A74,'CSAV.Fin'!$F$11:$AB$13,3,1)</f>
        <v>0.3135</v>
      </c>
      <c r="G74" s="24">
        <v>671.95</v>
      </c>
      <c r="H74" s="25">
        <f t="shared" si="7"/>
        <v>98.467153284671525</v>
      </c>
      <c r="J74" s="21">
        <v>15.743119999999999</v>
      </c>
      <c r="K74" s="22">
        <v>118110917</v>
      </c>
      <c r="L74" s="24">
        <v>0.87814999999999999</v>
      </c>
      <c r="M74" s="25">
        <f t="shared" si="8"/>
        <v>80.829402024092857</v>
      </c>
      <c r="N74" s="22">
        <f t="shared" si="9"/>
        <v>663.81901210210788</v>
      </c>
      <c r="O74" s="30">
        <f t="shared" si="6"/>
        <v>953.38001210210791</v>
      </c>
      <c r="P74" s="22">
        <f t="shared" si="10"/>
        <v>604.80479765501025</v>
      </c>
      <c r="Q74" s="26">
        <f t="shared" si="11"/>
        <v>0.36562043468744854</v>
      </c>
    </row>
    <row r="75" spans="1:17" s="24" customFormat="1">
      <c r="A75" s="20">
        <v>42473</v>
      </c>
      <c r="B75" s="21">
        <v>13.405924000000001</v>
      </c>
      <c r="C75" s="22">
        <v>30696876188</v>
      </c>
      <c r="D75" s="22">
        <f>HLOOKUP(A75,'CSAV.Fin'!$F$11:$AF$13,2,1)/1000</f>
        <v>289.56099999999998</v>
      </c>
      <c r="E75" s="23">
        <f>HLOOKUP(A75,'CSAV.Fin'!$F$11:$AB$13,3,1)</f>
        <v>0.3135</v>
      </c>
      <c r="G75" s="24">
        <v>669.15</v>
      </c>
      <c r="H75" s="25">
        <f t="shared" si="7"/>
        <v>99.708029197080293</v>
      </c>
      <c r="J75" s="21">
        <v>15.864034999999999</v>
      </c>
      <c r="K75" s="22">
        <v>118110917</v>
      </c>
      <c r="L75" s="24">
        <v>0.88624999999999998</v>
      </c>
      <c r="M75" s="25">
        <f t="shared" si="8"/>
        <v>81.450212076086572</v>
      </c>
      <c r="N75" s="22">
        <f t="shared" si="9"/>
        <v>662.80381222772894</v>
      </c>
      <c r="O75" s="30">
        <f t="shared" si="6"/>
        <v>952.36481222772886</v>
      </c>
      <c r="P75" s="22">
        <f t="shared" si="10"/>
        <v>614.9891492396888</v>
      </c>
      <c r="Q75" s="26">
        <f t="shared" si="11"/>
        <v>0.35425044967680619</v>
      </c>
    </row>
    <row r="76" spans="1:17" s="24" customFormat="1">
      <c r="A76" s="20">
        <v>42474</v>
      </c>
      <c r="B76" s="21">
        <v>13.190016</v>
      </c>
      <c r="C76" s="22">
        <v>30696876188</v>
      </c>
      <c r="D76" s="22">
        <f>HLOOKUP(A76,'CSAV.Fin'!$F$11:$AF$13,2,1)/1000</f>
        <v>289.56099999999998</v>
      </c>
      <c r="E76" s="23">
        <f>HLOOKUP(A76,'CSAV.Fin'!$F$11:$AB$13,3,1)</f>
        <v>0.3135</v>
      </c>
      <c r="G76" s="24">
        <v>667.79</v>
      </c>
      <c r="H76" s="25">
        <f t="shared" si="7"/>
        <v>98.102189781021892</v>
      </c>
      <c r="J76" s="21">
        <v>15.752793</v>
      </c>
      <c r="K76" s="22">
        <v>118110917</v>
      </c>
      <c r="L76" s="24">
        <v>0.88854999999999995</v>
      </c>
      <c r="M76" s="25">
        <f t="shared" si="8"/>
        <v>80.879065801398696</v>
      </c>
      <c r="N76" s="22">
        <f t="shared" si="9"/>
        <v>656.4524620118849</v>
      </c>
      <c r="O76" s="30">
        <f t="shared" si="6"/>
        <v>946.01346201188494</v>
      </c>
      <c r="P76" s="22">
        <f t="shared" si="10"/>
        <v>606.31678831629563</v>
      </c>
      <c r="Q76" s="26">
        <f t="shared" si="11"/>
        <v>0.35908228300806322</v>
      </c>
    </row>
    <row r="77" spans="1:17" s="24" customFormat="1">
      <c r="A77" s="20">
        <v>42475</v>
      </c>
      <c r="B77" s="21">
        <v>13.15076</v>
      </c>
      <c r="C77" s="22">
        <v>30696876188</v>
      </c>
      <c r="D77" s="22">
        <f>HLOOKUP(A77,'CSAV.Fin'!$F$11:$AF$13,2,1)/1000</f>
        <v>289.56099999999998</v>
      </c>
      <c r="E77" s="23">
        <f>HLOOKUP(A77,'CSAV.Fin'!$F$11:$AB$13,3,1)</f>
        <v>0.3135</v>
      </c>
      <c r="G77" s="24">
        <v>666.22</v>
      </c>
      <c r="H77" s="25">
        <f t="shared" si="7"/>
        <v>97.810218978102185</v>
      </c>
      <c r="J77" s="21">
        <v>15.627041</v>
      </c>
      <c r="K77" s="22">
        <v>118110917</v>
      </c>
      <c r="L77" s="24">
        <v>0.88575000000000004</v>
      </c>
      <c r="M77" s="25">
        <f t="shared" si="8"/>
        <v>80.233421293617923</v>
      </c>
      <c r="N77" s="22">
        <f t="shared" si="9"/>
        <v>653.27069565432475</v>
      </c>
      <c r="O77" s="30">
        <f t="shared" si="6"/>
        <v>942.83169565432468</v>
      </c>
      <c r="P77" s="22">
        <f t="shared" si="10"/>
        <v>605.93685493996406</v>
      </c>
      <c r="Q77" s="26">
        <f t="shared" si="11"/>
        <v>0.35732235378505783</v>
      </c>
    </row>
    <row r="78" spans="1:17" s="24" customFormat="1">
      <c r="A78" s="20">
        <v>42478</v>
      </c>
      <c r="B78" s="21">
        <v>13.190016</v>
      </c>
      <c r="C78" s="22">
        <v>30696876188</v>
      </c>
      <c r="D78" s="22">
        <f>HLOOKUP(A78,'CSAV.Fin'!$F$11:$AF$13,2,1)/1000</f>
        <v>289.56099999999998</v>
      </c>
      <c r="E78" s="23">
        <f>HLOOKUP(A78,'CSAV.Fin'!$F$11:$AB$13,3,1)</f>
        <v>0.3135</v>
      </c>
      <c r="G78" s="24">
        <v>664.88</v>
      </c>
      <c r="H78" s="25">
        <f t="shared" si="7"/>
        <v>98.102189781021892</v>
      </c>
      <c r="J78" s="21">
        <v>15.718937</v>
      </c>
      <c r="K78" s="22">
        <v>118110917</v>
      </c>
      <c r="L78" s="24">
        <v>0.88344999999999996</v>
      </c>
      <c r="M78" s="25">
        <f t="shared" si="8"/>
        <v>80.705240013694123</v>
      </c>
      <c r="N78" s="22">
        <f t="shared" si="9"/>
        <v>658.82304924511232</v>
      </c>
      <c r="O78" s="30">
        <f t="shared" si="6"/>
        <v>948.38404924511224</v>
      </c>
      <c r="P78" s="22">
        <f t="shared" si="10"/>
        <v>608.97047297217398</v>
      </c>
      <c r="Q78" s="26">
        <f t="shared" si="11"/>
        <v>0.3578862134418036</v>
      </c>
    </row>
    <row r="79" spans="1:17" s="24" customFormat="1">
      <c r="A79" s="20">
        <v>42479</v>
      </c>
      <c r="B79" s="21">
        <v>13.032992</v>
      </c>
      <c r="C79" s="22">
        <v>30696876188</v>
      </c>
      <c r="D79" s="22">
        <f>HLOOKUP(A79,'CSAV.Fin'!$F$11:$AF$13,2,1)/1000</f>
        <v>289.56099999999998</v>
      </c>
      <c r="E79" s="23">
        <f>HLOOKUP(A79,'CSAV.Fin'!$F$11:$AB$13,3,1)</f>
        <v>0.3135</v>
      </c>
      <c r="G79" s="24">
        <v>657.55</v>
      </c>
      <c r="H79" s="25">
        <f t="shared" si="7"/>
        <v>96.934306569343065</v>
      </c>
      <c r="J79" s="21">
        <v>15.796322</v>
      </c>
      <c r="K79" s="22">
        <v>118110917</v>
      </c>
      <c r="L79" s="24">
        <v>0.87895000000000001</v>
      </c>
      <c r="M79" s="25">
        <f t="shared" si="8"/>
        <v>81.102555366409106</v>
      </c>
      <c r="N79" s="22">
        <f t="shared" si="9"/>
        <v>665.45607489495467</v>
      </c>
      <c r="O79" s="30">
        <f t="shared" si="6"/>
        <v>955.0170748949547</v>
      </c>
      <c r="P79" s="22">
        <f t="shared" si="10"/>
        <v>608.42847202979931</v>
      </c>
      <c r="Q79" s="26">
        <f t="shared" si="11"/>
        <v>0.36291351429845142</v>
      </c>
    </row>
    <row r="80" spans="1:17" s="24" customFormat="1">
      <c r="A80" s="20">
        <v>42480</v>
      </c>
      <c r="B80" s="21">
        <v>13.140946</v>
      </c>
      <c r="C80" s="22">
        <v>30696876188</v>
      </c>
      <c r="D80" s="22">
        <f>HLOOKUP(A80,'CSAV.Fin'!$F$11:$AF$13,2,1)/1000</f>
        <v>289.56099999999998</v>
      </c>
      <c r="E80" s="23">
        <f>HLOOKUP(A80,'CSAV.Fin'!$F$11:$AB$13,3,1)</f>
        <v>0.3135</v>
      </c>
      <c r="G80" s="24">
        <v>659.77</v>
      </c>
      <c r="H80" s="25">
        <f t="shared" si="7"/>
        <v>97.737226277372258</v>
      </c>
      <c r="J80" s="21">
        <v>15.820505000000001</v>
      </c>
      <c r="K80" s="22">
        <v>118110917</v>
      </c>
      <c r="L80" s="24">
        <v>0.88275000000000003</v>
      </c>
      <c r="M80" s="25">
        <f t="shared" si="8"/>
        <v>81.226717376807855</v>
      </c>
      <c r="N80" s="22">
        <f t="shared" si="9"/>
        <v>663.60584497399282</v>
      </c>
      <c r="O80" s="30">
        <f t="shared" si="6"/>
        <v>953.16684497399274</v>
      </c>
      <c r="P80" s="22">
        <f t="shared" si="10"/>
        <v>611.40396252511312</v>
      </c>
      <c r="Q80" s="26">
        <f t="shared" si="11"/>
        <v>0.35855515144172334</v>
      </c>
    </row>
    <row r="81" spans="1:17" s="24" customFormat="1">
      <c r="A81" s="20">
        <v>42481</v>
      </c>
      <c r="B81" s="21">
        <v>13.719972</v>
      </c>
      <c r="C81" s="22">
        <v>30696876188</v>
      </c>
      <c r="D81" s="22">
        <f>HLOOKUP(A81,'CSAV.Fin'!$F$11:$AF$13,2,1)/1000</f>
        <v>289.56099999999998</v>
      </c>
      <c r="E81" s="23">
        <f>HLOOKUP(A81,'CSAV.Fin'!$F$11:$AB$13,3,1)</f>
        <v>0.3135</v>
      </c>
      <c r="G81" s="24">
        <v>662.8</v>
      </c>
      <c r="H81" s="25">
        <f t="shared" si="7"/>
        <v>102.04379562043795</v>
      </c>
      <c r="J81" s="21">
        <v>18.190436999999999</v>
      </c>
      <c r="K81" s="22">
        <v>118110917</v>
      </c>
      <c r="L81" s="24">
        <v>0.88544999999999996</v>
      </c>
      <c r="M81" s="25">
        <f t="shared" si="8"/>
        <v>93.394584127347926</v>
      </c>
      <c r="N81" s="22">
        <f t="shared" si="9"/>
        <v>760.68819531162524</v>
      </c>
      <c r="O81" s="30">
        <f t="shared" si="6"/>
        <v>1050.2491953116253</v>
      </c>
      <c r="P81" s="22">
        <f t="shared" si="10"/>
        <v>635.42589285882127</v>
      </c>
      <c r="Q81" s="26">
        <f t="shared" si="11"/>
        <v>0.39497607263552292</v>
      </c>
    </row>
    <row r="82" spans="1:17" s="24" customFormat="1">
      <c r="A82" s="20">
        <v>42482</v>
      </c>
      <c r="B82" s="21">
        <v>13.562948</v>
      </c>
      <c r="C82" s="22">
        <v>30696876188</v>
      </c>
      <c r="D82" s="22">
        <f>HLOOKUP(A82,'CSAV.Fin'!$F$11:$AF$13,2,1)/1000</f>
        <v>289.56099999999998</v>
      </c>
      <c r="E82" s="23">
        <f>HLOOKUP(A82,'CSAV.Fin'!$F$11:$AB$13,3,1)</f>
        <v>0.3135</v>
      </c>
      <c r="G82" s="24">
        <v>669.27</v>
      </c>
      <c r="H82" s="25">
        <f t="shared" si="7"/>
        <v>100.87591240875912</v>
      </c>
      <c r="J82" s="21">
        <v>17.687431</v>
      </c>
      <c r="K82" s="22">
        <v>118110917</v>
      </c>
      <c r="L82" s="24">
        <v>0.88965000000000005</v>
      </c>
      <c r="M82" s="25">
        <f t="shared" si="8"/>
        <v>90.812016364761433</v>
      </c>
      <c r="N82" s="22">
        <f t="shared" si="9"/>
        <v>736.161603793464</v>
      </c>
      <c r="O82" s="30">
        <f t="shared" si="6"/>
        <v>1025.722603793464</v>
      </c>
      <c r="P82" s="22">
        <f t="shared" si="10"/>
        <v>622.08097703510134</v>
      </c>
      <c r="Q82" s="26">
        <f t="shared" si="11"/>
        <v>0.39351928607750419</v>
      </c>
    </row>
    <row r="83" spans="1:17" s="24" customFormat="1">
      <c r="A83" s="20">
        <v>42485</v>
      </c>
      <c r="B83" s="21">
        <v>13.582576</v>
      </c>
      <c r="C83" s="22">
        <v>30696876188</v>
      </c>
      <c r="D83" s="22">
        <f>HLOOKUP(A83,'CSAV.Fin'!$F$11:$AF$13,2,1)/1000</f>
        <v>289.56099999999998</v>
      </c>
      <c r="E83" s="23">
        <f>HLOOKUP(A83,'CSAV.Fin'!$F$11:$AB$13,3,1)</f>
        <v>0.3135</v>
      </c>
      <c r="G83" s="24">
        <v>669.62</v>
      </c>
      <c r="H83" s="25">
        <f t="shared" si="7"/>
        <v>101.02189781021897</v>
      </c>
      <c r="J83" s="21">
        <v>18.137235</v>
      </c>
      <c r="K83" s="22">
        <v>118110917</v>
      </c>
      <c r="L83" s="24">
        <v>0.88695000000000002</v>
      </c>
      <c r="M83" s="25">
        <f t="shared" si="8"/>
        <v>93.121430785031677</v>
      </c>
      <c r="N83" s="22">
        <f t="shared" si="9"/>
        <v>757.18068773575078</v>
      </c>
      <c r="O83" s="30">
        <f t="shared" si="6"/>
        <v>1046.7416877357507</v>
      </c>
      <c r="P83" s="22">
        <f t="shared" si="10"/>
        <v>622.65561629894614</v>
      </c>
      <c r="Q83" s="26">
        <f t="shared" si="11"/>
        <v>0.4051487357441188</v>
      </c>
    </row>
    <row r="84" spans="1:17" s="24" customFormat="1">
      <c r="A84" s="20">
        <v>42486</v>
      </c>
      <c r="B84" s="21">
        <v>13.621831999999999</v>
      </c>
      <c r="C84" s="22">
        <v>30696876188</v>
      </c>
      <c r="D84" s="22">
        <f>HLOOKUP(A84,'CSAV.Fin'!$F$11:$AF$13,2,1)/1000</f>
        <v>289.56099999999998</v>
      </c>
      <c r="E84" s="23">
        <f>HLOOKUP(A84,'CSAV.Fin'!$F$11:$AB$13,3,1)</f>
        <v>0.3135</v>
      </c>
      <c r="G84" s="24">
        <v>667.74</v>
      </c>
      <c r="H84" s="25">
        <f t="shared" si="7"/>
        <v>101.31386861313867</v>
      </c>
      <c r="J84" s="21">
        <v>18.379064</v>
      </c>
      <c r="K84" s="22">
        <v>118110917</v>
      </c>
      <c r="L84" s="24">
        <v>0.88414999999999999</v>
      </c>
      <c r="M84" s="25">
        <f t="shared" si="8"/>
        <v>94.363045754750786</v>
      </c>
      <c r="N84" s="22">
        <f t="shared" si="9"/>
        <v>769.70627176177027</v>
      </c>
      <c r="O84" s="30">
        <f t="shared" si="6"/>
        <v>1059.2672717617702</v>
      </c>
      <c r="P84" s="22">
        <f t="shared" si="10"/>
        <v>626.21333207196869</v>
      </c>
      <c r="Q84" s="26">
        <f t="shared" si="11"/>
        <v>0.408824053413401</v>
      </c>
    </row>
    <row r="85" spans="1:17" s="24" customFormat="1">
      <c r="A85" s="20">
        <v>42487</v>
      </c>
      <c r="B85" s="21">
        <v>13.59239</v>
      </c>
      <c r="C85" s="22">
        <v>30696876188</v>
      </c>
      <c r="D85" s="22">
        <f>HLOOKUP(A85,'CSAV.Fin'!$F$11:$AF$13,2,1)/1000</f>
        <v>289.56099999999998</v>
      </c>
      <c r="E85" s="23">
        <f>HLOOKUP(A85,'CSAV.Fin'!$F$11:$AB$13,3,1)</f>
        <v>0.3135</v>
      </c>
      <c r="G85" s="24">
        <v>669.06</v>
      </c>
      <c r="H85" s="25">
        <f t="shared" si="7"/>
        <v>101.09489051094891</v>
      </c>
      <c r="J85" s="21">
        <v>18.485469999999999</v>
      </c>
      <c r="K85" s="22">
        <v>118110917</v>
      </c>
      <c r="L85" s="24">
        <v>0.88375000000000004</v>
      </c>
      <c r="M85" s="25">
        <f t="shared" si="8"/>
        <v>94.909362707919897</v>
      </c>
      <c r="N85" s="22">
        <f t="shared" si="9"/>
        <v>774.51290221965803</v>
      </c>
      <c r="O85" s="30">
        <f t="shared" si="6"/>
        <v>1064.0739022196581</v>
      </c>
      <c r="P85" s="22">
        <f t="shared" si="10"/>
        <v>623.6270482901524</v>
      </c>
      <c r="Q85" s="26">
        <f t="shared" si="11"/>
        <v>0.41392506010224817</v>
      </c>
    </row>
    <row r="86" spans="1:17" s="24" customFormat="1">
      <c r="A86" s="20">
        <v>42488</v>
      </c>
      <c r="B86" s="21">
        <v>13.494249999999999</v>
      </c>
      <c r="C86" s="22">
        <v>30696876188</v>
      </c>
      <c r="D86" s="22">
        <f>HLOOKUP(A86,'CSAV.Fin'!$F$11:$AF$13,2,1)/1000</f>
        <v>289.56099999999998</v>
      </c>
      <c r="E86" s="23">
        <f>HLOOKUP(A86,'CSAV.Fin'!$F$11:$AB$13,3,1)</f>
        <v>0.3135</v>
      </c>
      <c r="G86" s="24">
        <v>660.18</v>
      </c>
      <c r="H86" s="25">
        <f t="shared" si="7"/>
        <v>100.36496350364963</v>
      </c>
      <c r="J86" s="21">
        <v>18.330698000000002</v>
      </c>
      <c r="K86" s="22">
        <v>118110917</v>
      </c>
      <c r="L86" s="24">
        <v>0.88354999999999995</v>
      </c>
      <c r="M86" s="25">
        <f t="shared" si="8"/>
        <v>94.114721733953317</v>
      </c>
      <c r="N86" s="22">
        <f t="shared" si="9"/>
        <v>768.20204282092209</v>
      </c>
      <c r="O86" s="30">
        <f t="shared" si="6"/>
        <v>1057.763042820922</v>
      </c>
      <c r="P86" s="22">
        <f t="shared" si="10"/>
        <v>627.45209109624489</v>
      </c>
      <c r="Q86" s="26">
        <f t="shared" si="11"/>
        <v>0.40681223894634433</v>
      </c>
    </row>
    <row r="87" spans="1:17" s="24" customFormat="1">
      <c r="A87" s="20">
        <v>42489</v>
      </c>
      <c r="B87" s="21">
        <v>13.651274000000001</v>
      </c>
      <c r="C87" s="22">
        <v>30696876188</v>
      </c>
      <c r="D87" s="22">
        <f>HLOOKUP(A87,'CSAV.Fin'!$F$11:$AF$13,2,1)/1000</f>
        <v>289.56099999999998</v>
      </c>
      <c r="E87" s="23">
        <f>HLOOKUP(A87,'CSAV.Fin'!$F$11:$AB$13,3,1)</f>
        <v>0.3135</v>
      </c>
      <c r="G87" s="24">
        <v>659.18</v>
      </c>
      <c r="H87" s="25">
        <f t="shared" si="7"/>
        <v>101.53284671532847</v>
      </c>
      <c r="J87" s="21">
        <v>19.249652000000001</v>
      </c>
      <c r="K87" s="22">
        <v>118110917</v>
      </c>
      <c r="L87" s="24">
        <v>0.87314999999999998</v>
      </c>
      <c r="M87" s="25">
        <f t="shared" si="8"/>
        <v>98.832878129105495</v>
      </c>
      <c r="N87" s="22">
        <f t="shared" si="9"/>
        <v>816.32220645427731</v>
      </c>
      <c r="O87" s="30">
        <f t="shared" si="6"/>
        <v>1105.8832064542773</v>
      </c>
      <c r="P87" s="22">
        <f t="shared" si="10"/>
        <v>635.71629568018386</v>
      </c>
      <c r="Q87" s="26">
        <f t="shared" si="11"/>
        <v>0.42515060182671516</v>
      </c>
    </row>
    <row r="88" spans="1:17" s="24" customFormat="1">
      <c r="A88" s="20">
        <v>42492</v>
      </c>
      <c r="B88" s="21">
        <v>13.827926</v>
      </c>
      <c r="C88" s="22">
        <v>30696876188</v>
      </c>
      <c r="D88" s="22">
        <f>HLOOKUP(A88,'CSAV.Fin'!$F$11:$AF$13,2,1)/1000</f>
        <v>289.56099999999998</v>
      </c>
      <c r="E88" s="23">
        <f>HLOOKUP(A88,'CSAV.Fin'!$F$11:$AB$13,3,1)</f>
        <v>0.3135</v>
      </c>
      <c r="G88" s="24">
        <v>661.76</v>
      </c>
      <c r="H88" s="25">
        <f t="shared" si="7"/>
        <v>102.84671532846714</v>
      </c>
      <c r="J88" s="21">
        <v>19.636579000000001</v>
      </c>
      <c r="K88" s="22">
        <v>118110917</v>
      </c>
      <c r="L88" s="24">
        <v>0.86865000000000003</v>
      </c>
      <c r="M88" s="25">
        <f t="shared" si="8"/>
        <v>100.81946516121705</v>
      </c>
      <c r="N88" s="22">
        <f t="shared" si="9"/>
        <v>837.04458583748078</v>
      </c>
      <c r="O88" s="30">
        <f t="shared" si="6"/>
        <v>1126.6055858374807</v>
      </c>
      <c r="P88" s="22">
        <f t="shared" si="10"/>
        <v>641.43213908188181</v>
      </c>
      <c r="Q88" s="26">
        <f t="shared" si="11"/>
        <v>0.43065066679474806</v>
      </c>
    </row>
    <row r="89" spans="1:17" s="24" customFormat="1">
      <c r="A89" s="20">
        <v>42493</v>
      </c>
      <c r="B89" s="21">
        <v>13.582576</v>
      </c>
      <c r="C89" s="22">
        <v>30696876188</v>
      </c>
      <c r="D89" s="22">
        <f>HLOOKUP(A89,'CSAV.Fin'!$F$11:$AF$13,2,1)/1000</f>
        <v>289.56099999999998</v>
      </c>
      <c r="E89" s="23">
        <f>HLOOKUP(A89,'CSAV.Fin'!$F$11:$AB$13,3,1)</f>
        <v>0.3135</v>
      </c>
      <c r="G89" s="24">
        <v>669.11</v>
      </c>
      <c r="H89" s="25">
        <f t="shared" si="7"/>
        <v>101.02189781021897</v>
      </c>
      <c r="J89" s="21">
        <v>19.510828</v>
      </c>
      <c r="K89" s="22">
        <v>118110917</v>
      </c>
      <c r="L89" s="24">
        <v>0.86865000000000003</v>
      </c>
      <c r="M89" s="25">
        <f t="shared" si="8"/>
        <v>100.17382578770457</v>
      </c>
      <c r="N89" s="22">
        <f t="shared" si="9"/>
        <v>831.68422272567545</v>
      </c>
      <c r="O89" s="30">
        <f t="shared" si="6"/>
        <v>1121.2452227256754</v>
      </c>
      <c r="P89" s="22">
        <f t="shared" si="10"/>
        <v>623.13020846512563</v>
      </c>
      <c r="Q89" s="26">
        <f t="shared" si="11"/>
        <v>0.44425162682045949</v>
      </c>
    </row>
    <row r="90" spans="1:17" s="24" customFormat="1">
      <c r="A90" s="20">
        <v>42494</v>
      </c>
      <c r="B90" s="21">
        <v>13.454993999999999</v>
      </c>
      <c r="C90" s="22">
        <v>30696876188</v>
      </c>
      <c r="D90" s="22">
        <f>HLOOKUP(A90,'CSAV.Fin'!$F$11:$AF$13,2,1)/1000</f>
        <v>289.56099999999998</v>
      </c>
      <c r="E90" s="23">
        <f>HLOOKUP(A90,'CSAV.Fin'!$F$11:$AB$13,3,1)</f>
        <v>0.3135</v>
      </c>
      <c r="G90" s="24">
        <v>671.33</v>
      </c>
      <c r="H90" s="25">
        <f t="shared" si="7"/>
        <v>100.07299270072991</v>
      </c>
      <c r="J90" s="21">
        <v>19.443114999999999</v>
      </c>
      <c r="K90" s="22">
        <v>118110917</v>
      </c>
      <c r="L90" s="24">
        <v>0.86965000000000003</v>
      </c>
      <c r="M90" s="25">
        <f t="shared" si="8"/>
        <v>99.826169078027121</v>
      </c>
      <c r="N90" s="22">
        <f t="shared" si="9"/>
        <v>827.84480942074811</v>
      </c>
      <c r="O90" s="30">
        <f t="shared" si="6"/>
        <v>1117.405809420748</v>
      </c>
      <c r="P90" s="22">
        <f t="shared" si="10"/>
        <v>615.23585260346294</v>
      </c>
      <c r="Q90" s="26">
        <f t="shared" si="11"/>
        <v>0.44940696798203061</v>
      </c>
    </row>
    <row r="91" spans="1:17" s="24" customFormat="1">
      <c r="A91" s="20">
        <v>42495</v>
      </c>
      <c r="B91" s="21">
        <v>13.621831999999999</v>
      </c>
      <c r="C91" s="22">
        <v>30696876188</v>
      </c>
      <c r="D91" s="22">
        <f>HLOOKUP(A91,'CSAV.Fin'!$F$11:$AF$13,2,1)/1000</f>
        <v>289.56099999999998</v>
      </c>
      <c r="E91" s="23">
        <f>HLOOKUP(A91,'CSAV.Fin'!$F$11:$AB$13,3,1)</f>
        <v>0.3135</v>
      </c>
      <c r="G91" s="24">
        <v>666.96</v>
      </c>
      <c r="H91" s="25">
        <f t="shared" si="7"/>
        <v>101.31386861313867</v>
      </c>
      <c r="J91" s="21">
        <v>19.646253000000002</v>
      </c>
      <c r="K91" s="22">
        <v>118110917</v>
      </c>
      <c r="L91" s="24">
        <v>0.87675000000000003</v>
      </c>
      <c r="M91" s="25">
        <f t="shared" si="8"/>
        <v>100.86913407279118</v>
      </c>
      <c r="N91" s="22">
        <f t="shared" si="9"/>
        <v>829.71997280717926</v>
      </c>
      <c r="O91" s="30">
        <f t="shared" si="6"/>
        <v>1119.2809728071793</v>
      </c>
      <c r="P91" s="22">
        <f t="shared" si="10"/>
        <v>626.94567943765196</v>
      </c>
      <c r="Q91" s="26">
        <f t="shared" si="11"/>
        <v>0.43986747325360176</v>
      </c>
    </row>
    <row r="92" spans="1:17" s="24" customFormat="1">
      <c r="A92" s="20">
        <v>42496</v>
      </c>
      <c r="B92" s="21">
        <v>13.474622</v>
      </c>
      <c r="C92" s="22">
        <v>30696876188</v>
      </c>
      <c r="D92" s="22">
        <f>HLOOKUP(A92,'CSAV.Fin'!$F$11:$AF$13,2,1)/1000</f>
        <v>289.56099999999998</v>
      </c>
      <c r="E92" s="23">
        <f>HLOOKUP(A92,'CSAV.Fin'!$F$11:$AB$13,3,1)</f>
        <v>0.3135</v>
      </c>
      <c r="G92" s="24">
        <v>664.49</v>
      </c>
      <c r="H92" s="25">
        <f t="shared" si="7"/>
        <v>100.21897810218978</v>
      </c>
      <c r="J92" s="21">
        <v>19.491481</v>
      </c>
      <c r="K92" s="22">
        <v>118110917</v>
      </c>
      <c r="L92" s="24">
        <v>0.87565000000000004</v>
      </c>
      <c r="M92" s="25">
        <f t="shared" si="8"/>
        <v>100.07449309882462</v>
      </c>
      <c r="N92" s="22">
        <f t="shared" si="9"/>
        <v>824.21757980528423</v>
      </c>
      <c r="O92" s="30">
        <f t="shared" si="6"/>
        <v>1113.7785798052842</v>
      </c>
      <c r="P92" s="22">
        <f t="shared" si="10"/>
        <v>622.47558761471339</v>
      </c>
      <c r="Q92" s="26">
        <f t="shared" si="11"/>
        <v>0.44111370168069008</v>
      </c>
    </row>
    <row r="93" spans="1:17" s="24" customFormat="1">
      <c r="A93" s="20">
        <v>42499</v>
      </c>
      <c r="B93" s="21">
        <v>13.54332</v>
      </c>
      <c r="C93" s="22">
        <v>30696876188</v>
      </c>
      <c r="D93" s="22">
        <f>HLOOKUP(A93,'CSAV.Fin'!$F$11:$AF$13,2,1)/1000</f>
        <v>289.56099999999998</v>
      </c>
      <c r="E93" s="23">
        <f>HLOOKUP(A93,'CSAV.Fin'!$F$11:$AB$13,3,1)</f>
        <v>0.3135</v>
      </c>
      <c r="G93" s="24">
        <v>673.46</v>
      </c>
      <c r="H93" s="25">
        <f t="shared" si="7"/>
        <v>100.72992700729925</v>
      </c>
      <c r="J93" s="21">
        <v>18.780501999999998</v>
      </c>
      <c r="K93" s="22">
        <v>118110917</v>
      </c>
      <c r="L93" s="24">
        <v>0.87695000000000001</v>
      </c>
      <c r="M93" s="25">
        <f t="shared" si="8"/>
        <v>96.424136154223547</v>
      </c>
      <c r="N93" s="22">
        <f t="shared" si="9"/>
        <v>792.97583112696816</v>
      </c>
      <c r="O93" s="30">
        <f t="shared" si="6"/>
        <v>1082.5368311269681</v>
      </c>
      <c r="P93" s="22">
        <f t="shared" si="10"/>
        <v>617.31597602599129</v>
      </c>
      <c r="Q93" s="26">
        <f t="shared" si="11"/>
        <v>0.42975060221892092</v>
      </c>
    </row>
    <row r="94" spans="1:17" s="24" customFormat="1">
      <c r="A94" s="20">
        <v>42500</v>
      </c>
      <c r="B94" s="21">
        <v>13.553134</v>
      </c>
      <c r="C94" s="22">
        <v>30696876188</v>
      </c>
      <c r="D94" s="22">
        <f>HLOOKUP(A94,'CSAV.Fin'!$F$11:$AF$13,2,1)/1000</f>
        <v>289.56099999999998</v>
      </c>
      <c r="E94" s="23">
        <f>HLOOKUP(A94,'CSAV.Fin'!$F$11:$AB$13,3,1)</f>
        <v>0.3135</v>
      </c>
      <c r="G94" s="24">
        <v>679.57</v>
      </c>
      <c r="H94" s="25">
        <f t="shared" si="7"/>
        <v>100.80291970802919</v>
      </c>
      <c r="J94" s="21">
        <v>18.113052</v>
      </c>
      <c r="K94" s="22">
        <v>118110917</v>
      </c>
      <c r="L94" s="24">
        <v>0.87805</v>
      </c>
      <c r="M94" s="25">
        <f t="shared" si="8"/>
        <v>92.997268774632929</v>
      </c>
      <c r="N94" s="22">
        <f t="shared" si="9"/>
        <v>763.83573642201748</v>
      </c>
      <c r="O94" s="30">
        <f t="shared" si="6"/>
        <v>1053.3967364220175</v>
      </c>
      <c r="P94" s="22">
        <f t="shared" si="10"/>
        <v>612.20900916369646</v>
      </c>
      <c r="Q94" s="26">
        <f t="shared" si="11"/>
        <v>0.41882389797111541</v>
      </c>
    </row>
    <row r="95" spans="1:17" s="24" customFormat="1">
      <c r="A95" s="20">
        <v>42501</v>
      </c>
      <c r="B95" s="21">
        <v>13.631646</v>
      </c>
      <c r="C95" s="22">
        <v>30696876188</v>
      </c>
      <c r="D95" s="22">
        <f>HLOOKUP(A95,'CSAV.Fin'!$F$11:$AF$13,2,1)/1000</f>
        <v>289.56099999999998</v>
      </c>
      <c r="E95" s="23">
        <f>HLOOKUP(A95,'CSAV.Fin'!$F$11:$AB$13,3,1)</f>
        <v>0.3135</v>
      </c>
      <c r="G95" s="24">
        <v>680.57</v>
      </c>
      <c r="H95" s="25">
        <f t="shared" si="7"/>
        <v>101.38686131386861</v>
      </c>
      <c r="J95" s="21">
        <v>18.799848000000001</v>
      </c>
      <c r="K95" s="22">
        <v>118110917</v>
      </c>
      <c r="L95" s="24">
        <v>0.87404999999999999</v>
      </c>
      <c r="M95" s="25">
        <f t="shared" si="8"/>
        <v>96.523463708835237</v>
      </c>
      <c r="N95" s="22">
        <f t="shared" si="9"/>
        <v>796.42639939726928</v>
      </c>
      <c r="O95" s="30">
        <f t="shared" si="6"/>
        <v>1085.9873993972692</v>
      </c>
      <c r="P95" s="22">
        <f t="shared" si="10"/>
        <v>614.85071263888415</v>
      </c>
      <c r="Q95" s="26">
        <f t="shared" si="11"/>
        <v>0.43383255369249152</v>
      </c>
    </row>
    <row r="96" spans="1:17" s="24" customFormat="1">
      <c r="A96" s="20">
        <v>42502</v>
      </c>
      <c r="B96" s="21">
        <v>13.739599999999999</v>
      </c>
      <c r="C96" s="22">
        <v>30696876188</v>
      </c>
      <c r="D96" s="22">
        <f>HLOOKUP(A96,'CSAV.Fin'!$F$11:$AF$13,2,1)/1000</f>
        <v>289.56099999999998</v>
      </c>
      <c r="E96" s="23">
        <f>HLOOKUP(A96,'CSAV.Fin'!$F$11:$AB$13,3,1)</f>
        <v>0.3135</v>
      </c>
      <c r="G96" s="24">
        <v>683.18</v>
      </c>
      <c r="H96" s="25">
        <f t="shared" si="7"/>
        <v>102.1897810218978</v>
      </c>
      <c r="J96" s="21">
        <v>19.056187999999999</v>
      </c>
      <c r="K96" s="22">
        <v>118110917</v>
      </c>
      <c r="L96" s="24">
        <v>0.87785000000000002</v>
      </c>
      <c r="M96" s="25">
        <f t="shared" si="8"/>
        <v>97.839582045915549</v>
      </c>
      <c r="N96" s="22">
        <f t="shared" si="9"/>
        <v>803.79130100880332</v>
      </c>
      <c r="O96" s="30">
        <f t="shared" si="6"/>
        <v>1093.3523010088034</v>
      </c>
      <c r="P96" s="22">
        <f t="shared" si="10"/>
        <v>617.35238161633072</v>
      </c>
      <c r="Q96" s="26">
        <f t="shared" si="11"/>
        <v>0.4353582271270493</v>
      </c>
    </row>
    <row r="97" spans="1:17" s="24" customFormat="1">
      <c r="A97" s="20">
        <v>42503</v>
      </c>
      <c r="B97" s="21">
        <v>13.612018000000001</v>
      </c>
      <c r="C97" s="22">
        <v>30696876188</v>
      </c>
      <c r="D97" s="22">
        <f>HLOOKUP(A97,'CSAV.Fin'!$F$11:$AF$13,2,1)/1000</f>
        <v>289.56099999999998</v>
      </c>
      <c r="E97" s="23">
        <f>HLOOKUP(A97,'CSAV.Fin'!$F$11:$AB$13,3,1)</f>
        <v>0.3135</v>
      </c>
      <c r="G97" s="24">
        <v>688.92</v>
      </c>
      <c r="H97" s="25">
        <f t="shared" si="7"/>
        <v>101.24087591240875</v>
      </c>
      <c r="J97" s="21">
        <v>18.572527999999998</v>
      </c>
      <c r="K97" s="22">
        <v>118110917</v>
      </c>
      <c r="L97" s="24">
        <v>0.88585000000000003</v>
      </c>
      <c r="M97" s="25">
        <f t="shared" si="8"/>
        <v>95.356341837940718</v>
      </c>
      <c r="N97" s="22">
        <f t="shared" si="9"/>
        <v>776.31578839887447</v>
      </c>
      <c r="O97" s="30">
        <f t="shared" si="6"/>
        <v>1065.8767883988744</v>
      </c>
      <c r="P97" s="22">
        <f t="shared" si="10"/>
        <v>606.52387971727831</v>
      </c>
      <c r="Q97" s="26">
        <f t="shared" si="11"/>
        <v>0.43096248429578921</v>
      </c>
    </row>
    <row r="98" spans="1:17" s="24" customFormat="1">
      <c r="A98" s="20">
        <v>42506</v>
      </c>
      <c r="B98" s="21">
        <v>13.34704</v>
      </c>
      <c r="C98" s="22">
        <v>30696876188</v>
      </c>
      <c r="D98" s="22">
        <f>HLOOKUP(A98,'CSAV.Fin'!$F$11:$AF$13,2,1)/1000</f>
        <v>289.56099999999998</v>
      </c>
      <c r="E98" s="23">
        <f>HLOOKUP(A98,'CSAV.Fin'!$F$11:$AB$13,3,1)</f>
        <v>0.3135</v>
      </c>
      <c r="G98" s="24">
        <v>694.23</v>
      </c>
      <c r="H98" s="25">
        <f t="shared" si="7"/>
        <v>99.270072992700719</v>
      </c>
      <c r="J98" s="21">
        <v>18.572527999999998</v>
      </c>
      <c r="K98" s="22">
        <v>118110917</v>
      </c>
      <c r="L98" s="24">
        <v>0.88265000000000005</v>
      </c>
      <c r="M98" s="25">
        <f t="shared" si="8"/>
        <v>95.356341837940718</v>
      </c>
      <c r="N98" s="22">
        <f t="shared" si="9"/>
        <v>779.13027944614851</v>
      </c>
      <c r="O98" s="30">
        <f t="shared" si="6"/>
        <v>1068.6912794461484</v>
      </c>
      <c r="P98" s="22">
        <f t="shared" si="10"/>
        <v>590.16814939758217</v>
      </c>
      <c r="Q98" s="26">
        <f t="shared" si="11"/>
        <v>0.44776554207175889</v>
      </c>
    </row>
    <row r="99" spans="1:17" s="24" customFormat="1">
      <c r="A99" s="20">
        <v>42507</v>
      </c>
      <c r="B99" s="21">
        <v>13.39611</v>
      </c>
      <c r="C99" s="22">
        <v>30696876188</v>
      </c>
      <c r="D99" s="22">
        <f>HLOOKUP(A99,'CSAV.Fin'!$F$11:$AF$13,2,1)/1000</f>
        <v>289.56099999999998</v>
      </c>
      <c r="E99" s="23">
        <f>HLOOKUP(A99,'CSAV.Fin'!$F$11:$AB$13,3,1)</f>
        <v>0.3135</v>
      </c>
      <c r="G99" s="24">
        <v>691.69</v>
      </c>
      <c r="H99" s="25">
        <f t="shared" si="7"/>
        <v>99.635036496350367</v>
      </c>
      <c r="J99" s="21">
        <v>18.572527999999998</v>
      </c>
      <c r="K99" s="22">
        <v>118110917</v>
      </c>
      <c r="L99" s="24">
        <v>0.88195000000000001</v>
      </c>
      <c r="M99" s="25">
        <f t="shared" si="8"/>
        <v>95.356341837940718</v>
      </c>
      <c r="N99" s="22">
        <f t="shared" si="9"/>
        <v>779.74867186704807</v>
      </c>
      <c r="O99" s="30">
        <f t="shared" si="6"/>
        <v>1069.3096718670481</v>
      </c>
      <c r="P99" s="22">
        <f t="shared" si="10"/>
        <v>594.51304785500542</v>
      </c>
      <c r="Q99" s="26">
        <f t="shared" si="11"/>
        <v>0.44402163050020205</v>
      </c>
    </row>
    <row r="100" spans="1:17" s="24" customFormat="1">
      <c r="A100" s="20">
        <v>42508</v>
      </c>
      <c r="B100" s="21">
        <v>13.366668000000001</v>
      </c>
      <c r="C100" s="22">
        <v>30696876188</v>
      </c>
      <c r="D100" s="22">
        <f>HLOOKUP(A100,'CSAV.Fin'!$F$11:$AF$13,2,1)/1000</f>
        <v>289.56099999999998</v>
      </c>
      <c r="E100" s="23">
        <f>HLOOKUP(A100,'CSAV.Fin'!$F$11:$AB$13,3,1)</f>
        <v>0.3135</v>
      </c>
      <c r="G100" s="24">
        <v>689.76</v>
      </c>
      <c r="H100" s="25">
        <f t="shared" si="7"/>
        <v>99.416058394160586</v>
      </c>
      <c r="J100" s="21">
        <v>18.45645</v>
      </c>
      <c r="K100" s="22">
        <v>118110917</v>
      </c>
      <c r="L100" s="24">
        <v>0.88644999999999996</v>
      </c>
      <c r="M100" s="25">
        <f t="shared" si="8"/>
        <v>94.76036624173409</v>
      </c>
      <c r="N100" s="22">
        <f t="shared" si="9"/>
        <v>770.94165647162038</v>
      </c>
      <c r="O100" s="30">
        <f t="shared" si="6"/>
        <v>1060.5026564716204</v>
      </c>
      <c r="P100" s="22">
        <f t="shared" si="10"/>
        <v>594.86626165927521</v>
      </c>
      <c r="Q100" s="26">
        <f t="shared" si="11"/>
        <v>0.43907140823348412</v>
      </c>
    </row>
    <row r="101" spans="1:17" s="24" customFormat="1">
      <c r="A101" s="20">
        <v>42509</v>
      </c>
      <c r="B101" s="21">
        <v>13.39611</v>
      </c>
      <c r="C101" s="22">
        <v>30696876188</v>
      </c>
      <c r="D101" s="22">
        <f>HLOOKUP(A101,'CSAV.Fin'!$F$11:$AF$13,2,1)/1000</f>
        <v>289.56099999999998</v>
      </c>
      <c r="E101" s="23">
        <f>HLOOKUP(A101,'CSAV.Fin'!$F$11:$AB$13,3,1)</f>
        <v>0.3135</v>
      </c>
      <c r="G101" s="24">
        <v>698.12</v>
      </c>
      <c r="H101" s="25">
        <f t="shared" si="7"/>
        <v>99.635036496350367</v>
      </c>
      <c r="J101" s="21">
        <v>18.379064</v>
      </c>
      <c r="K101" s="22">
        <v>118110917</v>
      </c>
      <c r="L101" s="24">
        <v>0.89265000000000005</v>
      </c>
      <c r="M101" s="25">
        <f t="shared" si="8"/>
        <v>94.363045754750786</v>
      </c>
      <c r="N101" s="22">
        <f t="shared" si="9"/>
        <v>762.37696765604551</v>
      </c>
      <c r="O101" s="30">
        <f t="shared" si="6"/>
        <v>1051.9379676560454</v>
      </c>
      <c r="P101" s="22">
        <f t="shared" si="10"/>
        <v>589.03731460326117</v>
      </c>
      <c r="Q101" s="26">
        <f t="shared" si="11"/>
        <v>0.44004557995395022</v>
      </c>
    </row>
    <row r="102" spans="1:17" s="24" customFormat="1">
      <c r="A102" s="20">
        <v>42510</v>
      </c>
      <c r="B102" s="21">
        <v>13.327412000000001</v>
      </c>
      <c r="C102" s="22">
        <v>30696876188</v>
      </c>
      <c r="D102" s="22">
        <f>HLOOKUP(A102,'CSAV.Fin'!$F$11:$AF$13,2,1)/1000</f>
        <v>289.56099999999998</v>
      </c>
      <c r="E102" s="23">
        <f>HLOOKUP(A102,'CSAV.Fin'!$F$11:$AB$13,3,1)</f>
        <v>0.3135</v>
      </c>
      <c r="G102" s="24">
        <v>692.6</v>
      </c>
      <c r="H102" s="25">
        <f t="shared" si="7"/>
        <v>99.12408759124088</v>
      </c>
      <c r="J102" s="21">
        <v>18.780501999999998</v>
      </c>
      <c r="K102" s="22">
        <v>118110917</v>
      </c>
      <c r="L102" s="24">
        <v>0.89205000000000001</v>
      </c>
      <c r="M102" s="25">
        <f t="shared" si="8"/>
        <v>96.424136154223547</v>
      </c>
      <c r="N102" s="22">
        <f t="shared" si="9"/>
        <v>779.5528895317467</v>
      </c>
      <c r="O102" s="30">
        <f t="shared" si="6"/>
        <v>1069.1138895317467</v>
      </c>
      <c r="P102" s="22">
        <f t="shared" si="10"/>
        <v>590.68714419645607</v>
      </c>
      <c r="Q102" s="26">
        <f t="shared" si="11"/>
        <v>0.44749839097575772</v>
      </c>
    </row>
    <row r="103" spans="1:17" s="24" customFormat="1">
      <c r="A103" s="20">
        <v>42513</v>
      </c>
      <c r="B103" s="21">
        <v>13.297969999999999</v>
      </c>
      <c r="C103" s="22">
        <v>30696876188</v>
      </c>
      <c r="D103" s="22">
        <f>HLOOKUP(A103,'CSAV.Fin'!$F$11:$AF$13,2,1)/1000</f>
        <v>289.56099999999998</v>
      </c>
      <c r="E103" s="23">
        <f>HLOOKUP(A103,'CSAV.Fin'!$F$11:$AB$13,3,1)</f>
        <v>0.3135</v>
      </c>
      <c r="G103" s="24">
        <v>693.77</v>
      </c>
      <c r="H103" s="25">
        <f t="shared" si="7"/>
        <v>98.905109489051085</v>
      </c>
      <c r="J103" s="21">
        <v>18.862724</v>
      </c>
      <c r="K103" s="22">
        <v>118110917</v>
      </c>
      <c r="L103" s="24">
        <v>0.89265000000000005</v>
      </c>
      <c r="M103" s="25">
        <f t="shared" si="8"/>
        <v>96.846285962725617</v>
      </c>
      <c r="N103" s="22">
        <f t="shared" si="9"/>
        <v>782.43953690203784</v>
      </c>
      <c r="O103" s="30">
        <f t="shared" si="6"/>
        <v>1072.0005369020378</v>
      </c>
      <c r="P103" s="22">
        <f t="shared" si="10"/>
        <v>588.38828234391553</v>
      </c>
      <c r="Q103" s="26">
        <f t="shared" si="11"/>
        <v>0.45113060853095077</v>
      </c>
    </row>
    <row r="104" spans="1:17" s="24" customFormat="1">
      <c r="A104" s="20">
        <v>42514</v>
      </c>
      <c r="B104" s="21">
        <v>13.425552</v>
      </c>
      <c r="C104" s="22">
        <v>30696876188</v>
      </c>
      <c r="D104" s="22">
        <f>HLOOKUP(A104,'CSAV.Fin'!$F$11:$AF$13,2,1)/1000</f>
        <v>289.56099999999998</v>
      </c>
      <c r="E104" s="23">
        <f>HLOOKUP(A104,'CSAV.Fin'!$F$11:$AB$13,3,1)</f>
        <v>0.3135</v>
      </c>
      <c r="G104" s="24">
        <v>692.86</v>
      </c>
      <c r="H104" s="25">
        <f t="shared" si="7"/>
        <v>99.854014598540147</v>
      </c>
      <c r="J104" s="21">
        <v>19.056187999999999</v>
      </c>
      <c r="K104" s="22">
        <v>118110917</v>
      </c>
      <c r="L104" s="24">
        <v>0.89624999999999999</v>
      </c>
      <c r="M104" s="25">
        <f t="shared" si="8"/>
        <v>97.839582045915549</v>
      </c>
      <c r="N104" s="22">
        <f t="shared" si="9"/>
        <v>787.28947680957106</v>
      </c>
      <c r="O104" s="30">
        <f t="shared" si="6"/>
        <v>1076.8504768095711</v>
      </c>
      <c r="P104" s="22">
        <f t="shared" si="10"/>
        <v>594.81353736621509</v>
      </c>
      <c r="Q104" s="26">
        <f t="shared" si="11"/>
        <v>0.44763590658519881</v>
      </c>
    </row>
    <row r="105" spans="1:17" s="24" customFormat="1">
      <c r="A105" s="20">
        <v>42515</v>
      </c>
      <c r="B105" s="21">
        <v>13.39611</v>
      </c>
      <c r="C105" s="22">
        <v>30696876188</v>
      </c>
      <c r="D105" s="22">
        <f>HLOOKUP(A105,'CSAV.Fin'!$F$11:$AF$13,2,1)/1000</f>
        <v>289.56099999999998</v>
      </c>
      <c r="E105" s="23">
        <f>HLOOKUP(A105,'CSAV.Fin'!$F$11:$AB$13,3,1)</f>
        <v>0.3135</v>
      </c>
      <c r="G105" s="24">
        <v>692.69</v>
      </c>
      <c r="H105" s="25">
        <f t="shared" si="7"/>
        <v>99.635036496350367</v>
      </c>
      <c r="J105" s="21">
        <v>19.056187999999999</v>
      </c>
      <c r="K105" s="22">
        <v>118110917</v>
      </c>
      <c r="L105" s="24">
        <v>0.89595000000000002</v>
      </c>
      <c r="M105" s="25">
        <f t="shared" si="8"/>
        <v>97.839582045915549</v>
      </c>
      <c r="N105" s="22">
        <f t="shared" si="9"/>
        <v>787.55309290761545</v>
      </c>
      <c r="O105" s="30">
        <f t="shared" si="6"/>
        <v>1077.1140929076155</v>
      </c>
      <c r="P105" s="22">
        <f t="shared" si="10"/>
        <v>593.654780740055</v>
      </c>
      <c r="Q105" s="26">
        <f t="shared" si="11"/>
        <v>0.4488468912912339</v>
      </c>
    </row>
    <row r="106" spans="1:17" s="24" customFormat="1">
      <c r="A106" s="20">
        <v>42516</v>
      </c>
      <c r="B106" s="21">
        <v>13.258713999999999</v>
      </c>
      <c r="C106" s="22">
        <v>30696876188</v>
      </c>
      <c r="D106" s="22">
        <f>HLOOKUP(A106,'CSAV.Fin'!$F$11:$AF$13,2,1)/1000</f>
        <v>289.56099999999998</v>
      </c>
      <c r="E106" s="23">
        <f>HLOOKUP(A106,'CSAV.Fin'!$F$11:$AB$13,3,1)</f>
        <v>0.3135</v>
      </c>
      <c r="G106" s="24">
        <v>686.7</v>
      </c>
      <c r="H106" s="25">
        <f t="shared" si="7"/>
        <v>98.613138686131379</v>
      </c>
      <c r="J106" s="21">
        <v>19.123899999999999</v>
      </c>
      <c r="K106" s="22">
        <v>118110917</v>
      </c>
      <c r="L106" s="24">
        <v>0.89415</v>
      </c>
      <c r="M106" s="25">
        <f t="shared" si="8"/>
        <v>98.187233621324708</v>
      </c>
      <c r="N106" s="22">
        <f t="shared" si="9"/>
        <v>791.94253550378585</v>
      </c>
      <c r="O106" s="30">
        <f t="shared" si="6"/>
        <v>1081.5035355037858</v>
      </c>
      <c r="P106" s="22">
        <f t="shared" si="10"/>
        <v>592.69128013703539</v>
      </c>
      <c r="Q106" s="26">
        <f t="shared" si="11"/>
        <v>0.4519747178996063</v>
      </c>
    </row>
    <row r="107" spans="1:17" s="24" customFormat="1">
      <c r="A107" s="20">
        <v>42517</v>
      </c>
      <c r="B107" s="21">
        <v>13.34704</v>
      </c>
      <c r="C107" s="22">
        <v>30696876188</v>
      </c>
      <c r="D107" s="22">
        <f>HLOOKUP(A107,'CSAV.Fin'!$F$11:$AF$13,2,1)/1000</f>
        <v>289.56099999999998</v>
      </c>
      <c r="E107" s="23">
        <f>HLOOKUP(A107,'CSAV.Fin'!$F$11:$AB$13,3,1)</f>
        <v>0.3135</v>
      </c>
      <c r="G107" s="24">
        <v>686.7</v>
      </c>
      <c r="H107" s="25">
        <f t="shared" si="7"/>
        <v>99.270072992700719</v>
      </c>
      <c r="J107" s="21">
        <v>19.684944999999999</v>
      </c>
      <c r="K107" s="22">
        <v>118110917</v>
      </c>
      <c r="L107" s="24">
        <v>0.89824999999999999</v>
      </c>
      <c r="M107" s="25">
        <f t="shared" si="8"/>
        <v>101.06778918201454</v>
      </c>
      <c r="N107" s="22">
        <f t="shared" si="9"/>
        <v>811.45523488056904</v>
      </c>
      <c r="O107" s="30">
        <f t="shared" si="6"/>
        <v>1101.0162348805691</v>
      </c>
      <c r="P107" s="22">
        <f t="shared" si="10"/>
        <v>596.63963063387712</v>
      </c>
      <c r="Q107" s="26">
        <f t="shared" si="11"/>
        <v>0.45810096914820098</v>
      </c>
    </row>
    <row r="108" spans="1:17" s="24" customFormat="1">
      <c r="A108" s="20">
        <v>42520</v>
      </c>
      <c r="B108" s="21">
        <v>13.327412000000001</v>
      </c>
      <c r="C108" s="22">
        <v>30696876188</v>
      </c>
      <c r="D108" s="22">
        <f>HLOOKUP(A108,'CSAV.Fin'!$F$11:$AF$13,2,1)/1000</f>
        <v>289.56099999999998</v>
      </c>
      <c r="E108" s="23">
        <f>HLOOKUP(A108,'CSAV.Fin'!$F$11:$AB$13,3,1)</f>
        <v>0.3135</v>
      </c>
      <c r="G108" s="24">
        <v>689.85</v>
      </c>
      <c r="H108" s="25">
        <f t="shared" si="7"/>
        <v>99.12408759124088</v>
      </c>
      <c r="J108" s="21">
        <v>19.394749999999998</v>
      </c>
      <c r="K108" s="22">
        <v>118110917</v>
      </c>
      <c r="L108" s="24">
        <v>0.89805000000000001</v>
      </c>
      <c r="M108" s="25">
        <f t="shared" si="8"/>
        <v>99.57785019149793</v>
      </c>
      <c r="N108" s="22">
        <f t="shared" si="9"/>
        <v>799.67083157595061</v>
      </c>
      <c r="O108" s="30">
        <f t="shared" si="6"/>
        <v>1089.2318315759505</v>
      </c>
      <c r="P108" s="22">
        <f t="shared" si="10"/>
        <v>593.04184398125017</v>
      </c>
      <c r="Q108" s="26">
        <f t="shared" si="11"/>
        <v>0.45554121098057698</v>
      </c>
    </row>
    <row r="109" spans="1:17" s="24" customFormat="1">
      <c r="A109" s="20">
        <v>42521</v>
      </c>
      <c r="B109" s="21">
        <v>12.885782000000001</v>
      </c>
      <c r="C109" s="22">
        <v>30696876188</v>
      </c>
      <c r="D109" s="22">
        <f>HLOOKUP(A109,'CSAV.Fin'!$F$11:$AF$13,2,1)/1000</f>
        <v>289.56099999999998</v>
      </c>
      <c r="E109" s="23">
        <f>HLOOKUP(A109,'CSAV.Fin'!$F$11:$AB$13,3,1)</f>
        <v>0.3135</v>
      </c>
      <c r="G109" s="24">
        <v>690.09</v>
      </c>
      <c r="H109" s="25">
        <f t="shared" si="7"/>
        <v>95.839416058394164</v>
      </c>
      <c r="J109" s="21">
        <v>19.409258999999999</v>
      </c>
      <c r="K109" s="22">
        <v>118110917</v>
      </c>
      <c r="L109" s="24">
        <v>0.89854999999999996</v>
      </c>
      <c r="M109" s="25">
        <f t="shared" si="8"/>
        <v>99.652343290322534</v>
      </c>
      <c r="N109" s="22">
        <f t="shared" si="9"/>
        <v>799.8237451980275</v>
      </c>
      <c r="O109" s="30">
        <f t="shared" si="6"/>
        <v>1089.3847451980275</v>
      </c>
      <c r="P109" s="22">
        <f t="shared" si="10"/>
        <v>573.19082241382864</v>
      </c>
      <c r="Q109" s="26">
        <f t="shared" si="11"/>
        <v>0.47383986700710179</v>
      </c>
    </row>
    <row r="110" spans="1:17" s="24" customFormat="1">
      <c r="A110" s="20">
        <v>42522</v>
      </c>
      <c r="B110" s="21">
        <v>13.042806000000001</v>
      </c>
      <c r="C110" s="22">
        <v>30696876188</v>
      </c>
      <c r="D110" s="22">
        <f>HLOOKUP(A110,'CSAV.Fin'!$F$11:$AF$13,2,1)/1000</f>
        <v>289.56099999999998</v>
      </c>
      <c r="E110" s="23">
        <f>HLOOKUP(A110,'CSAV.Fin'!$F$11:$AB$13,3,1)</f>
        <v>0.3135</v>
      </c>
      <c r="G110" s="24">
        <v>693.04</v>
      </c>
      <c r="H110" s="25">
        <f t="shared" si="7"/>
        <v>97.007299270072991</v>
      </c>
      <c r="J110" s="21">
        <v>19.346384</v>
      </c>
      <c r="K110" s="22">
        <v>118110917</v>
      </c>
      <c r="L110" s="24">
        <v>0.89495000000000002</v>
      </c>
      <c r="M110" s="25">
        <f t="shared" si="8"/>
        <v>99.329526170700461</v>
      </c>
      <c r="N110" s="22">
        <f t="shared" si="9"/>
        <v>800.43969501429024</v>
      </c>
      <c r="O110" s="30">
        <f t="shared" si="6"/>
        <v>1090.0006950142902</v>
      </c>
      <c r="P110" s="22">
        <f t="shared" si="10"/>
        <v>577.70605004920867</v>
      </c>
      <c r="Q110" s="26">
        <f t="shared" si="11"/>
        <v>0.4699947874421907</v>
      </c>
    </row>
    <row r="111" spans="1:17" s="24" customFormat="1">
      <c r="A111" s="20">
        <v>42523</v>
      </c>
      <c r="B111" s="21">
        <v>13.219457999999999</v>
      </c>
      <c r="C111" s="22">
        <v>30696876188</v>
      </c>
      <c r="D111" s="22">
        <f>HLOOKUP(A111,'CSAV.Fin'!$F$11:$AF$13,2,1)/1000</f>
        <v>289.56099999999998</v>
      </c>
      <c r="E111" s="23">
        <f>HLOOKUP(A111,'CSAV.Fin'!$F$11:$AB$13,3,1)</f>
        <v>0.3135</v>
      </c>
      <c r="G111" s="24">
        <v>691.34</v>
      </c>
      <c r="H111" s="25">
        <f t="shared" si="7"/>
        <v>98.321167883211672</v>
      </c>
      <c r="J111" s="21">
        <v>19.327037000000001</v>
      </c>
      <c r="K111" s="22">
        <v>118110917</v>
      </c>
      <c r="L111" s="24">
        <v>0.89634999999999998</v>
      </c>
      <c r="M111" s="25">
        <f t="shared" si="8"/>
        <v>99.230193481820478</v>
      </c>
      <c r="N111" s="22">
        <f t="shared" si="9"/>
        <v>798.39028140668086</v>
      </c>
      <c r="O111" s="30">
        <f t="shared" si="6"/>
        <v>1087.9512814066809</v>
      </c>
      <c r="P111" s="22">
        <f t="shared" si="10"/>
        <v>586.97032646522132</v>
      </c>
      <c r="Q111" s="26">
        <f t="shared" si="11"/>
        <v>0.46048105600253508</v>
      </c>
    </row>
    <row r="112" spans="1:17" s="24" customFormat="1">
      <c r="A112" s="20">
        <v>42524</v>
      </c>
      <c r="B112" s="21">
        <v>13.337225999999999</v>
      </c>
      <c r="C112" s="22">
        <v>30696876188</v>
      </c>
      <c r="D112" s="22">
        <f>HLOOKUP(A112,'CSAV.Fin'!$F$11:$AF$13,2,1)/1000</f>
        <v>289.56099999999998</v>
      </c>
      <c r="E112" s="23">
        <f>HLOOKUP(A112,'CSAV.Fin'!$F$11:$AB$13,3,1)</f>
        <v>0.3135</v>
      </c>
      <c r="G112" s="24">
        <v>682.78</v>
      </c>
      <c r="H112" s="25">
        <f t="shared" si="7"/>
        <v>99.197080291970792</v>
      </c>
      <c r="J112" s="21">
        <v>19.225469</v>
      </c>
      <c r="K112" s="22">
        <v>118110917</v>
      </c>
      <c r="L112" s="24">
        <v>0.88195000000000001</v>
      </c>
      <c r="M112" s="25">
        <f t="shared" si="8"/>
        <v>98.708716118706747</v>
      </c>
      <c r="N112" s="22">
        <f t="shared" si="9"/>
        <v>807.16173472836374</v>
      </c>
      <c r="O112" s="30">
        <f t="shared" si="6"/>
        <v>1096.7227347283638</v>
      </c>
      <c r="P112" s="22">
        <f t="shared" si="10"/>
        <v>599.62385426253616</v>
      </c>
      <c r="Q112" s="26">
        <f t="shared" si="11"/>
        <v>0.45325848067601981</v>
      </c>
    </row>
    <row r="113" spans="1:17" s="24" customFormat="1">
      <c r="A113" s="20">
        <v>42527</v>
      </c>
      <c r="B113" s="21">
        <v>13.248900000000001</v>
      </c>
      <c r="C113" s="22">
        <v>30696876188</v>
      </c>
      <c r="D113" s="22">
        <f>HLOOKUP(A113,'CSAV.Fin'!$F$11:$AF$13,2,1)/1000</f>
        <v>289.56099999999998</v>
      </c>
      <c r="E113" s="23">
        <f>HLOOKUP(A113,'CSAV.Fin'!$F$11:$AB$13,3,1)</f>
        <v>0.3135</v>
      </c>
      <c r="G113" s="24">
        <v>679.84</v>
      </c>
      <c r="H113" s="25">
        <f t="shared" si="7"/>
        <v>98.540145985401466</v>
      </c>
      <c r="J113" s="21">
        <v>19.530173999999999</v>
      </c>
      <c r="K113" s="22">
        <v>118110917</v>
      </c>
      <c r="L113" s="24">
        <v>0.88005</v>
      </c>
      <c r="M113" s="25">
        <f t="shared" si="8"/>
        <v>100.27315334231623</v>
      </c>
      <c r="N113" s="22">
        <f t="shared" si="9"/>
        <v>821.72471945576547</v>
      </c>
      <c r="O113" s="30">
        <f t="shared" si="6"/>
        <v>1111.2857194557655</v>
      </c>
      <c r="P113" s="22">
        <f t="shared" si="10"/>
        <v>598.22876401387555</v>
      </c>
      <c r="Q113" s="26">
        <f t="shared" si="11"/>
        <v>0.46167870823819412</v>
      </c>
    </row>
    <row r="114" spans="1:17" s="24" customFormat="1">
      <c r="A114" s="20">
        <v>42528</v>
      </c>
      <c r="B114" s="21">
        <v>13.248900000000001</v>
      </c>
      <c r="C114" s="22">
        <v>30696876188</v>
      </c>
      <c r="D114" s="22">
        <f>HLOOKUP(A114,'CSAV.Fin'!$F$11:$AF$13,2,1)/1000</f>
        <v>289.56099999999998</v>
      </c>
      <c r="E114" s="23">
        <f>HLOOKUP(A114,'CSAV.Fin'!$F$11:$AB$13,3,1)</f>
        <v>0.3135</v>
      </c>
      <c r="G114" s="24">
        <v>679</v>
      </c>
      <c r="H114" s="25">
        <f t="shared" si="7"/>
        <v>98.540145985401466</v>
      </c>
      <c r="J114" s="21">
        <v>19.501155000000001</v>
      </c>
      <c r="K114" s="22">
        <v>118110917</v>
      </c>
      <c r="L114" s="24">
        <v>0.88134999999999997</v>
      </c>
      <c r="M114" s="25">
        <f t="shared" si="8"/>
        <v>100.12416201039875</v>
      </c>
      <c r="N114" s="22">
        <f t="shared" si="9"/>
        <v>819.2935047682123</v>
      </c>
      <c r="O114" s="30">
        <f t="shared" si="6"/>
        <v>1108.8545047682123</v>
      </c>
      <c r="P114" s="22">
        <f t="shared" si="10"/>
        <v>598.9688408353361</v>
      </c>
      <c r="Q114" s="26">
        <f t="shared" si="11"/>
        <v>0.45983098931402133</v>
      </c>
    </row>
    <row r="115" spans="1:17" s="24" customFormat="1">
      <c r="A115" s="20">
        <v>42529</v>
      </c>
      <c r="B115" s="21">
        <v>13.229272</v>
      </c>
      <c r="C115" s="22">
        <v>30696876188</v>
      </c>
      <c r="D115" s="22">
        <f>HLOOKUP(A115,'CSAV.Fin'!$F$11:$AF$13,2,1)/1000</f>
        <v>289.56099999999998</v>
      </c>
      <c r="E115" s="23">
        <f>HLOOKUP(A115,'CSAV.Fin'!$F$11:$AB$13,3,1)</f>
        <v>0.3135</v>
      </c>
      <c r="G115" s="24">
        <v>673.19</v>
      </c>
      <c r="H115" s="25">
        <f t="shared" si="7"/>
        <v>98.394160583941598</v>
      </c>
      <c r="J115" s="21">
        <v>19.476972</v>
      </c>
      <c r="K115" s="22">
        <v>118110917</v>
      </c>
      <c r="L115" s="24">
        <v>0.87724999999999997</v>
      </c>
      <c r="M115" s="25">
        <f t="shared" si="8"/>
        <v>100</v>
      </c>
      <c r="N115" s="22">
        <f t="shared" si="9"/>
        <v>822.10189547516916</v>
      </c>
      <c r="O115" s="30">
        <f t="shared" si="6"/>
        <v>1111.6628954751691</v>
      </c>
      <c r="P115" s="22">
        <f t="shared" si="10"/>
        <v>603.24325174375008</v>
      </c>
      <c r="Q115" s="26">
        <f t="shared" si="11"/>
        <v>0.45735055636097321</v>
      </c>
    </row>
    <row r="116" spans="1:17" s="24" customFormat="1">
      <c r="A116" s="20">
        <v>42530</v>
      </c>
      <c r="B116" s="21">
        <v>13.34704</v>
      </c>
      <c r="C116" s="22">
        <v>30696876188</v>
      </c>
      <c r="D116" s="22">
        <f>HLOOKUP(A116,'CSAV.Fin'!$F$11:$AF$13,2,1)/1000</f>
        <v>289.56099999999998</v>
      </c>
      <c r="E116" s="23">
        <f>HLOOKUP(A116,'CSAV.Fin'!$F$11:$AB$13,3,1)</f>
        <v>0.3135</v>
      </c>
      <c r="G116" s="24">
        <v>676.88</v>
      </c>
      <c r="H116" s="25">
        <f t="shared" si="7"/>
        <v>99.270072992700719</v>
      </c>
      <c r="J116" s="21">
        <v>19.491481</v>
      </c>
      <c r="K116" s="22">
        <v>118110917</v>
      </c>
      <c r="L116" s="24">
        <v>0.88265000000000005</v>
      </c>
      <c r="M116" s="25">
        <f t="shared" si="8"/>
        <v>100.07449309882462</v>
      </c>
      <c r="N116" s="22">
        <f t="shared" si="9"/>
        <v>817.68098765818513</v>
      </c>
      <c r="O116" s="30">
        <f t="shared" si="6"/>
        <v>1107.2419876581851</v>
      </c>
      <c r="P116" s="22">
        <f t="shared" si="10"/>
        <v>605.29552410513463</v>
      </c>
      <c r="Q116" s="26">
        <f t="shared" si="11"/>
        <v>0.4533304093847329</v>
      </c>
    </row>
    <row r="117" spans="1:17" s="24" customFormat="1">
      <c r="A117" s="20">
        <v>42531</v>
      </c>
      <c r="B117" s="21">
        <v>13.052619999999999</v>
      </c>
      <c r="C117" s="22">
        <v>30696876188</v>
      </c>
      <c r="D117" s="22">
        <f>HLOOKUP(A117,'CSAV.Fin'!$F$11:$AF$13,2,1)/1000</f>
        <v>289.56099999999998</v>
      </c>
      <c r="E117" s="23">
        <f>HLOOKUP(A117,'CSAV.Fin'!$F$11:$AB$13,3,1)</f>
        <v>0.3135</v>
      </c>
      <c r="G117" s="24">
        <v>684.06</v>
      </c>
      <c r="H117" s="25">
        <f t="shared" si="7"/>
        <v>97.080291970802918</v>
      </c>
      <c r="J117" s="21">
        <v>19.443114999999999</v>
      </c>
      <c r="K117" s="22">
        <v>118110917</v>
      </c>
      <c r="L117" s="24">
        <v>0.88595000000000002</v>
      </c>
      <c r="M117" s="25">
        <f t="shared" si="8"/>
        <v>99.826169078027121</v>
      </c>
      <c r="N117" s="22">
        <f t="shared" si="9"/>
        <v>812.61384786133931</v>
      </c>
      <c r="O117" s="30">
        <f t="shared" si="6"/>
        <v>1102.1748478613392</v>
      </c>
      <c r="P117" s="22">
        <f t="shared" si="10"/>
        <v>585.73028691783259</v>
      </c>
      <c r="Q117" s="26">
        <f t="shared" si="11"/>
        <v>0.46856863223255008</v>
      </c>
    </row>
    <row r="118" spans="1:17" s="24" customFormat="1">
      <c r="A118" s="20">
        <v>42534</v>
      </c>
      <c r="B118" s="21">
        <v>12.964294000000001</v>
      </c>
      <c r="C118" s="22">
        <v>30696876188</v>
      </c>
      <c r="D118" s="22">
        <f>HLOOKUP(A118,'CSAV.Fin'!$F$11:$AF$13,2,1)/1000</f>
        <v>289.56099999999998</v>
      </c>
      <c r="E118" s="23">
        <f>HLOOKUP(A118,'CSAV.Fin'!$F$11:$AB$13,3,1)</f>
        <v>0.3135</v>
      </c>
      <c r="G118" s="24">
        <v>684.31</v>
      </c>
      <c r="H118" s="25">
        <f t="shared" si="7"/>
        <v>96.423357664233578</v>
      </c>
      <c r="J118" s="21">
        <v>18.379064</v>
      </c>
      <c r="K118" s="22">
        <v>118110917</v>
      </c>
      <c r="L118" s="24">
        <v>0.88534999999999997</v>
      </c>
      <c r="M118" s="25">
        <f t="shared" si="8"/>
        <v>94.363045754750786</v>
      </c>
      <c r="N118" s="22">
        <f t="shared" si="9"/>
        <v>768.66301482822519</v>
      </c>
      <c r="O118" s="30">
        <f t="shared" si="6"/>
        <v>1058.2240148282251</v>
      </c>
      <c r="P118" s="22">
        <f t="shared" si="10"/>
        <v>581.55416080845134</v>
      </c>
      <c r="Q118" s="26">
        <f t="shared" si="11"/>
        <v>0.45044324012732651</v>
      </c>
    </row>
    <row r="119" spans="1:17" s="24" customFormat="1">
      <c r="A119" s="20">
        <v>42535</v>
      </c>
      <c r="B119" s="21">
        <v>12.925038000000001</v>
      </c>
      <c r="C119" s="22">
        <v>30696876188</v>
      </c>
      <c r="D119" s="22">
        <f>HLOOKUP(A119,'CSAV.Fin'!$F$11:$AF$13,2,1)/1000</f>
        <v>289.56099999999998</v>
      </c>
      <c r="E119" s="23">
        <f>HLOOKUP(A119,'CSAV.Fin'!$F$11:$AB$13,3,1)</f>
        <v>0.3135</v>
      </c>
      <c r="G119" s="24">
        <v>689.33</v>
      </c>
      <c r="H119" s="25">
        <f t="shared" si="7"/>
        <v>96.131386861313871</v>
      </c>
      <c r="J119" s="21">
        <v>17.992137</v>
      </c>
      <c r="K119" s="22">
        <v>118110917</v>
      </c>
      <c r="L119" s="24">
        <v>0.89265000000000005</v>
      </c>
      <c r="M119" s="25">
        <f t="shared" si="8"/>
        <v>92.376458722639228</v>
      </c>
      <c r="N119" s="22">
        <f t="shared" si="9"/>
        <v>746.32695373998058</v>
      </c>
      <c r="O119" s="30">
        <f t="shared" si="6"/>
        <v>1035.8879537399805</v>
      </c>
      <c r="P119" s="22">
        <f t="shared" si="10"/>
        <v>575.57090393743943</v>
      </c>
      <c r="Q119" s="26">
        <f t="shared" si="11"/>
        <v>0.44436953643548771</v>
      </c>
    </row>
    <row r="120" spans="1:17" s="24" customFormat="1">
      <c r="A120" s="20">
        <v>42536</v>
      </c>
      <c r="B120" s="21">
        <v>12.983922</v>
      </c>
      <c r="C120" s="22">
        <v>30696876188</v>
      </c>
      <c r="D120" s="22">
        <f>HLOOKUP(A120,'CSAV.Fin'!$F$11:$AF$13,2,1)/1000</f>
        <v>289.56099999999998</v>
      </c>
      <c r="E120" s="23">
        <f>HLOOKUP(A120,'CSAV.Fin'!$F$11:$AB$13,3,1)</f>
        <v>0.3135</v>
      </c>
      <c r="G120" s="24">
        <v>685.84</v>
      </c>
      <c r="H120" s="25">
        <f t="shared" si="7"/>
        <v>96.569343065693431</v>
      </c>
      <c r="J120" s="21">
        <v>18.040503000000001</v>
      </c>
      <c r="K120" s="22">
        <v>118110917</v>
      </c>
      <c r="L120" s="24">
        <v>0.88905000000000001</v>
      </c>
      <c r="M120" s="25">
        <f t="shared" si="8"/>
        <v>92.624782743436711</v>
      </c>
      <c r="N120" s="22">
        <f t="shared" si="9"/>
        <v>751.36341094397073</v>
      </c>
      <c r="O120" s="30">
        <f t="shared" si="6"/>
        <v>1040.9244109439708</v>
      </c>
      <c r="P120" s="22">
        <f t="shared" si="10"/>
        <v>581.13531737526148</v>
      </c>
      <c r="Q120" s="26">
        <f t="shared" si="11"/>
        <v>0.44171227875398356</v>
      </c>
    </row>
    <row r="121" spans="1:17" s="24" customFormat="1">
      <c r="A121" s="20">
        <v>42537</v>
      </c>
      <c r="B121" s="21">
        <v>12.983922</v>
      </c>
      <c r="C121" s="22">
        <v>30696876188</v>
      </c>
      <c r="D121" s="22">
        <f>HLOOKUP(A121,'CSAV.Fin'!$F$11:$AF$13,2,1)/1000</f>
        <v>289.56099999999998</v>
      </c>
      <c r="E121" s="23">
        <f>HLOOKUP(A121,'CSAV.Fin'!$F$11:$AB$13,3,1)</f>
        <v>0.3135</v>
      </c>
      <c r="G121" s="24">
        <v>690.58</v>
      </c>
      <c r="H121" s="25">
        <f t="shared" si="7"/>
        <v>96.569343065693431</v>
      </c>
      <c r="J121" s="21">
        <v>17.344033</v>
      </c>
      <c r="K121" s="22">
        <v>118110917</v>
      </c>
      <c r="L121" s="24">
        <v>0.89724999999999999</v>
      </c>
      <c r="M121" s="25">
        <f t="shared" si="8"/>
        <v>89.048918897660272</v>
      </c>
      <c r="N121" s="22">
        <f t="shared" si="9"/>
        <v>715.75470359536337</v>
      </c>
      <c r="O121" s="30">
        <f t="shared" si="6"/>
        <v>1005.3157035953634</v>
      </c>
      <c r="P121" s="22">
        <f t="shared" si="10"/>
        <v>577.14652331178047</v>
      </c>
      <c r="Q121" s="26">
        <f t="shared" si="11"/>
        <v>0.42590519450984299</v>
      </c>
    </row>
    <row r="122" spans="1:17" s="24" customFormat="1">
      <c r="A122" s="20">
        <v>42538</v>
      </c>
      <c r="B122" s="21">
        <v>13.003550000000001</v>
      </c>
      <c r="C122" s="22">
        <v>30696876188</v>
      </c>
      <c r="D122" s="22">
        <f>HLOOKUP(A122,'CSAV.Fin'!$F$11:$AF$13,2,1)/1000</f>
        <v>289.56099999999998</v>
      </c>
      <c r="E122" s="23">
        <f>HLOOKUP(A122,'CSAV.Fin'!$F$11:$AB$13,3,1)</f>
        <v>0.3135</v>
      </c>
      <c r="G122" s="24">
        <v>685.43</v>
      </c>
      <c r="H122" s="25">
        <f t="shared" si="7"/>
        <v>96.715328467153284</v>
      </c>
      <c r="J122" s="21">
        <v>18.113052</v>
      </c>
      <c r="K122" s="22">
        <v>118110917</v>
      </c>
      <c r="L122" s="24">
        <v>0.88885000000000003</v>
      </c>
      <c r="M122" s="25">
        <f t="shared" si="8"/>
        <v>92.997268774632929</v>
      </c>
      <c r="N122" s="22">
        <f t="shared" si="9"/>
        <v>754.55472618029182</v>
      </c>
      <c r="O122" s="30">
        <f t="shared" si="6"/>
        <v>1044.1157261802919</v>
      </c>
      <c r="P122" s="22">
        <f t="shared" si="10"/>
        <v>582.36196891654504</v>
      </c>
      <c r="Q122" s="26">
        <f t="shared" si="11"/>
        <v>0.44224384872832945</v>
      </c>
    </row>
    <row r="123" spans="1:17" s="24" customFormat="1">
      <c r="A123" s="20">
        <v>42541</v>
      </c>
      <c r="B123" s="21">
        <v>12.895595999999999</v>
      </c>
      <c r="C123" s="22">
        <v>30696876188</v>
      </c>
      <c r="D123" s="22">
        <f>HLOOKUP(A123,'CSAV.Fin'!$F$11:$AF$13,2,1)/1000</f>
        <v>289.56099999999998</v>
      </c>
      <c r="E123" s="23">
        <f>HLOOKUP(A123,'CSAV.Fin'!$F$11:$AB$13,3,1)</f>
        <v>0.3135</v>
      </c>
      <c r="G123" s="24">
        <v>680.05</v>
      </c>
      <c r="H123" s="25">
        <f t="shared" si="7"/>
        <v>95.912408759124077</v>
      </c>
      <c r="J123" s="21">
        <v>18.084032000000001</v>
      </c>
      <c r="K123" s="22">
        <v>118110917</v>
      </c>
      <c r="L123" s="24">
        <v>0.88344999999999996</v>
      </c>
      <c r="M123" s="25">
        <f t="shared" si="8"/>
        <v>92.848272308447122</v>
      </c>
      <c r="N123" s="22">
        <f t="shared" si="9"/>
        <v>757.95056019921606</v>
      </c>
      <c r="O123" s="30">
        <f t="shared" si="6"/>
        <v>1047.5115601992161</v>
      </c>
      <c r="P123" s="22">
        <f t="shared" si="10"/>
        <v>582.09618966615403</v>
      </c>
      <c r="Q123" s="26">
        <f t="shared" si="11"/>
        <v>0.44430571290740617</v>
      </c>
    </row>
    <row r="124" spans="1:17" s="24" customFormat="1">
      <c r="A124" s="20">
        <v>42542</v>
      </c>
      <c r="B124" s="21">
        <v>13.052619999999999</v>
      </c>
      <c r="C124" s="22">
        <v>30696876188</v>
      </c>
      <c r="D124" s="22">
        <f>HLOOKUP(A124,'CSAV.Fin'!$F$11:$AF$13,2,1)/1000</f>
        <v>289.56099999999998</v>
      </c>
      <c r="E124" s="23">
        <f>HLOOKUP(A124,'CSAV.Fin'!$F$11:$AB$13,3,1)</f>
        <v>0.3135</v>
      </c>
      <c r="G124" s="24">
        <v>675.11</v>
      </c>
      <c r="H124" s="25">
        <f t="shared" si="7"/>
        <v>97.080291970802918</v>
      </c>
      <c r="J124" s="21">
        <v>17.793835999999999</v>
      </c>
      <c r="K124" s="22">
        <v>118110917</v>
      </c>
      <c r="L124" s="24">
        <v>0.88775000000000004</v>
      </c>
      <c r="M124" s="25">
        <f t="shared" si="8"/>
        <v>91.358328183662223</v>
      </c>
      <c r="N124" s="22">
        <f t="shared" si="9"/>
        <v>742.17528690006907</v>
      </c>
      <c r="O124" s="30">
        <f t="shared" si="6"/>
        <v>1031.736286900069</v>
      </c>
      <c r="P124" s="22">
        <f t="shared" si="10"/>
        <v>593.49537122692971</v>
      </c>
      <c r="Q124" s="26">
        <f t="shared" si="11"/>
        <v>0.42476059167199387</v>
      </c>
    </row>
    <row r="125" spans="1:17" s="24" customFormat="1">
      <c r="A125" s="20">
        <v>42543</v>
      </c>
      <c r="B125" s="21">
        <v>12.90541</v>
      </c>
      <c r="C125" s="22">
        <v>30696876188</v>
      </c>
      <c r="D125" s="22">
        <f>HLOOKUP(A125,'CSAV.Fin'!$F$11:$AF$13,2,1)/1000</f>
        <v>289.56099999999998</v>
      </c>
      <c r="E125" s="23">
        <f>HLOOKUP(A125,'CSAV.Fin'!$F$11:$AB$13,3,1)</f>
        <v>0.3135</v>
      </c>
      <c r="G125" s="24">
        <v>671.86</v>
      </c>
      <c r="H125" s="25">
        <f t="shared" si="7"/>
        <v>95.985401459854018</v>
      </c>
      <c r="J125" s="21">
        <v>18.098541999999998</v>
      </c>
      <c r="K125" s="22">
        <v>118110917</v>
      </c>
      <c r="L125" s="24">
        <v>0.88634999999999997</v>
      </c>
      <c r="M125" s="25">
        <f t="shared" si="8"/>
        <v>92.922770541540018</v>
      </c>
      <c r="N125" s="22">
        <f t="shared" si="9"/>
        <v>756.07682674640364</v>
      </c>
      <c r="O125" s="30">
        <f t="shared" si="6"/>
        <v>1045.6378267464036</v>
      </c>
      <c r="P125" s="22">
        <f t="shared" si="10"/>
        <v>589.64036097606208</v>
      </c>
      <c r="Q125" s="26">
        <f t="shared" si="11"/>
        <v>0.4360950360692466</v>
      </c>
    </row>
    <row r="126" spans="1:17" s="24" customFormat="1">
      <c r="A126" s="20">
        <v>42544</v>
      </c>
      <c r="B126" s="21">
        <v>13.013363999999999</v>
      </c>
      <c r="C126" s="22">
        <v>30696876188</v>
      </c>
      <c r="D126" s="22">
        <f>HLOOKUP(A126,'CSAV.Fin'!$F$11:$AF$13,2,1)/1000</f>
        <v>289.56099999999998</v>
      </c>
      <c r="E126" s="23">
        <f>HLOOKUP(A126,'CSAV.Fin'!$F$11:$AB$13,3,1)</f>
        <v>0.3135</v>
      </c>
      <c r="G126" s="24">
        <v>669.96</v>
      </c>
      <c r="H126" s="25">
        <f t="shared" si="7"/>
        <v>96.788321167883211</v>
      </c>
      <c r="J126" s="21">
        <v>17.697104</v>
      </c>
      <c r="K126" s="22">
        <v>118110917</v>
      </c>
      <c r="L126" s="24">
        <v>0.88024999999999998</v>
      </c>
      <c r="M126" s="25">
        <f t="shared" si="8"/>
        <v>90.861680142067257</v>
      </c>
      <c r="N126" s="22">
        <f t="shared" si="9"/>
        <v>744.4298102335124</v>
      </c>
      <c r="O126" s="30">
        <f t="shared" si="6"/>
        <v>1033.9908102335123</v>
      </c>
      <c r="P126" s="22">
        <f t="shared" si="10"/>
        <v>596.25891620003642</v>
      </c>
      <c r="Q126" s="26">
        <f t="shared" si="11"/>
        <v>0.42334215130463326</v>
      </c>
    </row>
    <row r="127" spans="1:17" s="24" customFormat="1">
      <c r="A127" s="20">
        <v>42545</v>
      </c>
      <c r="B127" s="21">
        <v>12.846526000000001</v>
      </c>
      <c r="C127" s="22">
        <v>30696876188</v>
      </c>
      <c r="D127" s="22">
        <f>HLOOKUP(A127,'CSAV.Fin'!$F$11:$AF$13,2,1)/1000</f>
        <v>289.56099999999998</v>
      </c>
      <c r="E127" s="23">
        <f>HLOOKUP(A127,'CSAV.Fin'!$F$11:$AB$13,3,1)</f>
        <v>0.3135</v>
      </c>
      <c r="G127" s="24">
        <v>678.91</v>
      </c>
      <c r="H127" s="25">
        <f t="shared" si="7"/>
        <v>95.547445255474457</v>
      </c>
      <c r="J127" s="21">
        <v>17.068346999999999</v>
      </c>
      <c r="K127" s="22">
        <v>118110917</v>
      </c>
      <c r="L127" s="24">
        <v>0.89934999999999998</v>
      </c>
      <c r="M127" s="25">
        <f t="shared" si="8"/>
        <v>87.63347300596827</v>
      </c>
      <c r="N127" s="22">
        <f t="shared" si="9"/>
        <v>702.73293969773317</v>
      </c>
      <c r="O127" s="30">
        <f t="shared" si="6"/>
        <v>992.29393969773309</v>
      </c>
      <c r="P127" s="22">
        <f t="shared" si="10"/>
        <v>580.85492637893526</v>
      </c>
      <c r="Q127" s="26">
        <f t="shared" si="11"/>
        <v>0.4146342095409028</v>
      </c>
    </row>
    <row r="128" spans="1:17" s="24" customFormat="1">
      <c r="A128" s="20">
        <v>42549</v>
      </c>
      <c r="B128" s="21">
        <v>12.846526000000001</v>
      </c>
      <c r="C128" s="22">
        <v>30696876188</v>
      </c>
      <c r="D128" s="22">
        <f>HLOOKUP(A128,'CSAV.Fin'!$F$11:$AF$13,2,1)/1000</f>
        <v>289.56099999999998</v>
      </c>
      <c r="E128" s="23">
        <f>HLOOKUP(A128,'CSAV.Fin'!$F$11:$AB$13,3,1)</f>
        <v>0.3135</v>
      </c>
      <c r="G128" s="24">
        <v>672.43</v>
      </c>
      <c r="H128" s="25">
        <f t="shared" si="7"/>
        <v>95.547445255474457</v>
      </c>
      <c r="J128" s="21">
        <v>17.484293999999998</v>
      </c>
      <c r="K128" s="22">
        <v>118110917</v>
      </c>
      <c r="L128" s="24">
        <v>0.90505000000000002</v>
      </c>
      <c r="M128" s="25">
        <f t="shared" si="8"/>
        <v>89.769056504265649</v>
      </c>
      <c r="N128" s="22">
        <f t="shared" si="9"/>
        <v>715.32452372430998</v>
      </c>
      <c r="O128" s="30">
        <f t="shared" si="6"/>
        <v>1004.8855237243099</v>
      </c>
      <c r="P128" s="22">
        <f t="shared" si="10"/>
        <v>586.4524457087324</v>
      </c>
      <c r="Q128" s="26">
        <f t="shared" si="11"/>
        <v>0.41639875203374366</v>
      </c>
    </row>
    <row r="129" spans="1:17" s="24" customFormat="1">
      <c r="A129" s="20">
        <v>42550</v>
      </c>
      <c r="B129" s="21">
        <v>13.052619999999999</v>
      </c>
      <c r="C129" s="22">
        <v>30696876188</v>
      </c>
      <c r="D129" s="22">
        <f>HLOOKUP(A129,'CSAV.Fin'!$F$11:$AF$13,2,1)/1000</f>
        <v>289.56099999999998</v>
      </c>
      <c r="E129" s="23">
        <f>HLOOKUP(A129,'CSAV.Fin'!$F$11:$AB$13,3,1)</f>
        <v>0.3135</v>
      </c>
      <c r="G129" s="24">
        <v>660.34</v>
      </c>
      <c r="H129" s="25">
        <f t="shared" si="7"/>
        <v>97.080291970802918</v>
      </c>
      <c r="J129" s="21">
        <v>17.943771000000002</v>
      </c>
      <c r="K129" s="22">
        <v>118110917</v>
      </c>
      <c r="L129" s="24">
        <v>0.89985000000000004</v>
      </c>
      <c r="M129" s="25">
        <f t="shared" si="8"/>
        <v>92.128134701841759</v>
      </c>
      <c r="N129" s="22">
        <f t="shared" si="9"/>
        <v>738.36513864783046</v>
      </c>
      <c r="O129" s="30">
        <f t="shared" si="6"/>
        <v>1027.9261386478304</v>
      </c>
      <c r="P129" s="22">
        <f t="shared" si="10"/>
        <v>606.77023967806349</v>
      </c>
      <c r="Q129" s="26">
        <f t="shared" si="11"/>
        <v>0.40971416440851471</v>
      </c>
    </row>
    <row r="130" spans="1:17" s="24" customFormat="1">
      <c r="A130" s="20">
        <v>42551</v>
      </c>
      <c r="B130" s="21">
        <v>12.95448</v>
      </c>
      <c r="C130" s="22">
        <v>30696876188</v>
      </c>
      <c r="D130" s="22">
        <f>HLOOKUP(A130,'CSAV.Fin'!$F$11:$AF$13,2,1)/1000</f>
        <v>246.95500000000001</v>
      </c>
      <c r="E130" s="23">
        <f>HLOOKUP(A130,'CSAV.Fin'!$F$11:$AB$13,3,1)</f>
        <v>0.3135</v>
      </c>
      <c r="G130" s="24">
        <v>659.81</v>
      </c>
      <c r="H130" s="25">
        <f t="shared" si="7"/>
        <v>96.350364963503637</v>
      </c>
      <c r="J130" s="21">
        <v>18.379064</v>
      </c>
      <c r="K130" s="22">
        <v>118110917</v>
      </c>
      <c r="L130" s="24">
        <v>0.90044999999999997</v>
      </c>
      <c r="M130" s="25">
        <f t="shared" si="8"/>
        <v>94.363045754750786</v>
      </c>
      <c r="N130" s="22">
        <f t="shared" si="9"/>
        <v>755.77300258556193</v>
      </c>
      <c r="O130" s="30">
        <f t="shared" si="6"/>
        <v>1002.728002585562</v>
      </c>
      <c r="P130" s="22">
        <f t="shared" si="10"/>
        <v>602.6917879994578</v>
      </c>
      <c r="Q130" s="26">
        <f t="shared" si="11"/>
        <v>0.39894788372779033</v>
      </c>
    </row>
    <row r="131" spans="1:17" s="24" customFormat="1">
      <c r="A131" s="20">
        <v>42552</v>
      </c>
      <c r="B131" s="21">
        <v>13.052619999999999</v>
      </c>
      <c r="C131" s="22">
        <v>30696876188</v>
      </c>
      <c r="D131" s="22">
        <f>HLOOKUP(A131,'CSAV.Fin'!$F$11:$AF$13,2,1)/1000</f>
        <v>246.95500000000001</v>
      </c>
      <c r="E131" s="23">
        <f>HLOOKUP(A131,'CSAV.Fin'!$F$11:$AB$13,3,1)</f>
        <v>0.3135</v>
      </c>
      <c r="G131" s="24">
        <v>660.88</v>
      </c>
      <c r="H131" s="25">
        <f t="shared" si="7"/>
        <v>97.080291970802918</v>
      </c>
      <c r="J131" s="21">
        <v>18.209783999999999</v>
      </c>
      <c r="K131" s="22">
        <v>118110917</v>
      </c>
      <c r="L131" s="24">
        <v>0.89734999999999998</v>
      </c>
      <c r="M131" s="25">
        <f t="shared" si="8"/>
        <v>93.493916816227895</v>
      </c>
      <c r="N131" s="22">
        <f t="shared" si="9"/>
        <v>751.39882860961666</v>
      </c>
      <c r="O131" s="30">
        <f t="shared" ref="O131:O194" si="12">D131+N131</f>
        <v>998.3538286096167</v>
      </c>
      <c r="P131" s="22">
        <f t="shared" si="10"/>
        <v>606.27445234991615</v>
      </c>
      <c r="Q131" s="26">
        <f t="shared" si="11"/>
        <v>0.39272587035173701</v>
      </c>
    </row>
    <row r="132" spans="1:17" s="24" customFormat="1">
      <c r="A132" s="20">
        <v>42555</v>
      </c>
      <c r="B132" s="21">
        <v>13.15076</v>
      </c>
      <c r="C132" s="22">
        <v>30696876188</v>
      </c>
      <c r="D132" s="22">
        <f>HLOOKUP(A132,'CSAV.Fin'!$F$11:$AF$13,2,1)/1000</f>
        <v>246.95500000000001</v>
      </c>
      <c r="E132" s="23">
        <f>HLOOKUP(A132,'CSAV.Fin'!$F$11:$AB$13,3,1)</f>
        <v>0.3135</v>
      </c>
      <c r="G132" s="24">
        <v>658.69</v>
      </c>
      <c r="H132" s="25">
        <f t="shared" ref="H132:H195" si="13">B132/$B$3*100</f>
        <v>97.810218978102185</v>
      </c>
      <c r="J132" s="21">
        <v>17.759979999999999</v>
      </c>
      <c r="K132" s="22">
        <v>118110917</v>
      </c>
      <c r="L132" s="24">
        <v>0.89724999999999999</v>
      </c>
      <c r="M132" s="25">
        <f t="shared" ref="M132:M195" si="14">J132/$J$3*100</f>
        <v>91.184502395957651</v>
      </c>
      <c r="N132" s="22">
        <f t="shared" ref="N132:N195" si="15">(J132*K132*E132/L132)/1000000</f>
        <v>732.92003196485973</v>
      </c>
      <c r="O132" s="30">
        <f t="shared" si="12"/>
        <v>979.87503196485977</v>
      </c>
      <c r="P132" s="22">
        <f t="shared" ref="P132:P195" si="16">(B132*C132/G132)/1000000</f>
        <v>612.86379252471249</v>
      </c>
      <c r="Q132" s="26">
        <f t="shared" ref="Q132:Q195" si="17">1-P132/O132</f>
        <v>0.37454902662864153</v>
      </c>
    </row>
    <row r="133" spans="1:17" s="24" customFormat="1">
      <c r="A133" s="20">
        <v>42556</v>
      </c>
      <c r="B133" s="21">
        <v>13.140946</v>
      </c>
      <c r="C133" s="22">
        <v>30696876188</v>
      </c>
      <c r="D133" s="22">
        <f>HLOOKUP(A133,'CSAV.Fin'!$F$11:$AF$13,2,1)/1000</f>
        <v>246.95500000000001</v>
      </c>
      <c r="E133" s="23">
        <f>HLOOKUP(A133,'CSAV.Fin'!$F$11:$AB$13,3,1)</f>
        <v>0.3135</v>
      </c>
      <c r="G133" s="24">
        <v>661.38</v>
      </c>
      <c r="H133" s="25">
        <f t="shared" si="13"/>
        <v>97.737226277372258</v>
      </c>
      <c r="J133" s="21">
        <v>17.566516</v>
      </c>
      <c r="K133" s="22">
        <v>118110917</v>
      </c>
      <c r="L133" s="24">
        <v>0.90105000000000002</v>
      </c>
      <c r="M133" s="25">
        <f t="shared" si="14"/>
        <v>90.191206312767719</v>
      </c>
      <c r="N133" s="22">
        <f t="shared" si="15"/>
        <v>721.8788720997685</v>
      </c>
      <c r="O133" s="30">
        <f t="shared" si="12"/>
        <v>968.83387209976854</v>
      </c>
      <c r="P133" s="22">
        <f t="shared" si="16"/>
        <v>609.91561939458995</v>
      </c>
      <c r="Q133" s="26">
        <f t="shared" si="17"/>
        <v>0.37046418693773531</v>
      </c>
    </row>
    <row r="134" spans="1:17" s="24" customFormat="1">
      <c r="A134" s="20">
        <v>42557</v>
      </c>
      <c r="B134" s="21">
        <v>12.885782000000001</v>
      </c>
      <c r="C134" s="22">
        <v>30696876188</v>
      </c>
      <c r="D134" s="22">
        <f>HLOOKUP(A134,'CSAV.Fin'!$F$11:$AF$13,2,1)/1000</f>
        <v>246.95500000000001</v>
      </c>
      <c r="E134" s="23">
        <f>HLOOKUP(A134,'CSAV.Fin'!$F$11:$AB$13,3,1)</f>
        <v>0.3135</v>
      </c>
      <c r="G134" s="24">
        <v>665.59</v>
      </c>
      <c r="H134" s="25">
        <f t="shared" si="13"/>
        <v>95.839416058394164</v>
      </c>
      <c r="J134" s="21">
        <v>16.995798000000001</v>
      </c>
      <c r="K134" s="22">
        <v>118110917</v>
      </c>
      <c r="L134" s="24">
        <v>0.90325</v>
      </c>
      <c r="M134" s="25">
        <f t="shared" si="14"/>
        <v>87.260986974772052</v>
      </c>
      <c r="N134" s="22">
        <f t="shared" si="15"/>
        <v>696.72465148247011</v>
      </c>
      <c r="O134" s="30">
        <f t="shared" si="12"/>
        <v>943.67965148247015</v>
      </c>
      <c r="P134" s="22">
        <f t="shared" si="16"/>
        <v>594.28965975985057</v>
      </c>
      <c r="Q134" s="26">
        <f t="shared" si="17"/>
        <v>0.37024215916253644</v>
      </c>
    </row>
    <row r="135" spans="1:17" s="24" customFormat="1">
      <c r="A135" s="20">
        <v>42558</v>
      </c>
      <c r="B135" s="21">
        <v>13.003550000000001</v>
      </c>
      <c r="C135" s="22">
        <v>30696876188</v>
      </c>
      <c r="D135" s="22">
        <f>HLOOKUP(A135,'CSAV.Fin'!$F$11:$AF$13,2,1)/1000</f>
        <v>246.95500000000001</v>
      </c>
      <c r="E135" s="23">
        <f>HLOOKUP(A135,'CSAV.Fin'!$F$11:$AB$13,3,1)</f>
        <v>0.3135</v>
      </c>
      <c r="G135" s="24">
        <v>663.81</v>
      </c>
      <c r="H135" s="25">
        <f t="shared" si="13"/>
        <v>96.715328467153284</v>
      </c>
      <c r="J135" s="21">
        <v>16.792660999999999</v>
      </c>
      <c r="K135" s="22">
        <v>118110917</v>
      </c>
      <c r="L135" s="24">
        <v>0.90375000000000005</v>
      </c>
      <c r="M135" s="25">
        <f t="shared" si="14"/>
        <v>86.218027114276268</v>
      </c>
      <c r="N135" s="22">
        <f t="shared" si="15"/>
        <v>688.01641032738337</v>
      </c>
      <c r="O135" s="30">
        <f t="shared" si="12"/>
        <v>934.97141032738341</v>
      </c>
      <c r="P135" s="22">
        <f t="shared" si="16"/>
        <v>601.3292423351071</v>
      </c>
      <c r="Q135" s="26">
        <f t="shared" si="17"/>
        <v>0.35684745469965806</v>
      </c>
    </row>
    <row r="136" spans="1:17" s="24" customFormat="1">
      <c r="A136" s="20">
        <v>42559</v>
      </c>
      <c r="B136" s="21">
        <v>13.15076</v>
      </c>
      <c r="C136" s="22">
        <v>30696876188</v>
      </c>
      <c r="D136" s="22">
        <f>HLOOKUP(A136,'CSAV.Fin'!$F$11:$AF$13,2,1)/1000</f>
        <v>246.95500000000001</v>
      </c>
      <c r="E136" s="23">
        <f>HLOOKUP(A136,'CSAV.Fin'!$F$11:$AB$13,3,1)</f>
        <v>0.3135</v>
      </c>
      <c r="G136" s="24">
        <v>661.65</v>
      </c>
      <c r="H136" s="25">
        <f t="shared" si="13"/>
        <v>97.810218978102185</v>
      </c>
      <c r="J136" s="21">
        <v>17.039327</v>
      </c>
      <c r="K136" s="22">
        <v>118110917</v>
      </c>
      <c r="L136" s="24">
        <v>0.90575000000000006</v>
      </c>
      <c r="M136" s="25">
        <f t="shared" si="14"/>
        <v>87.484476539782463</v>
      </c>
      <c r="N136" s="22">
        <f t="shared" si="15"/>
        <v>696.58109120596328</v>
      </c>
      <c r="O136" s="30">
        <f t="shared" si="12"/>
        <v>943.53609120596332</v>
      </c>
      <c r="P136" s="22">
        <f t="shared" si="16"/>
        <v>610.12204564059982</v>
      </c>
      <c r="Q136" s="26">
        <f t="shared" si="17"/>
        <v>0.35336649935586084</v>
      </c>
    </row>
    <row r="137" spans="1:17" s="24" customFormat="1">
      <c r="A137" s="20">
        <v>42562</v>
      </c>
      <c r="B137" s="21">
        <v>12.95448</v>
      </c>
      <c r="C137" s="22">
        <v>30696876188</v>
      </c>
      <c r="D137" s="22">
        <f>HLOOKUP(A137,'CSAV.Fin'!$F$11:$AF$13,2,1)/1000</f>
        <v>246.95500000000001</v>
      </c>
      <c r="E137" s="23">
        <f>HLOOKUP(A137,'CSAV.Fin'!$F$11:$AB$13,3,1)</f>
        <v>0.3135</v>
      </c>
      <c r="G137" s="24">
        <v>657.01</v>
      </c>
      <c r="H137" s="25">
        <f t="shared" si="13"/>
        <v>96.350364963503637</v>
      </c>
      <c r="J137" s="21">
        <v>17.648738000000002</v>
      </c>
      <c r="K137" s="22">
        <v>118110917</v>
      </c>
      <c r="L137" s="24">
        <v>0.90554999999999997</v>
      </c>
      <c r="M137" s="25">
        <f t="shared" si="14"/>
        <v>90.613356121269788</v>
      </c>
      <c r="N137" s="22">
        <f t="shared" si="15"/>
        <v>721.65364167004145</v>
      </c>
      <c r="O137" s="30">
        <f t="shared" si="12"/>
        <v>968.60864167004149</v>
      </c>
      <c r="P137" s="22">
        <f t="shared" si="16"/>
        <v>605.26029838194586</v>
      </c>
      <c r="Q137" s="26">
        <f t="shared" si="17"/>
        <v>0.37512399503438565</v>
      </c>
    </row>
    <row r="138" spans="1:17" s="24" customFormat="1">
      <c r="A138" s="20">
        <v>42563</v>
      </c>
      <c r="B138" s="21">
        <v>13.10169</v>
      </c>
      <c r="C138" s="22">
        <v>30696876188</v>
      </c>
      <c r="D138" s="22">
        <f>HLOOKUP(A138,'CSAV.Fin'!$F$11:$AF$13,2,1)/1000</f>
        <v>246.95500000000001</v>
      </c>
      <c r="E138" s="23">
        <f>HLOOKUP(A138,'CSAV.Fin'!$F$11:$AB$13,3,1)</f>
        <v>0.3135</v>
      </c>
      <c r="G138" s="24">
        <v>657.57</v>
      </c>
      <c r="H138" s="25">
        <f t="shared" si="13"/>
        <v>97.445255474452551</v>
      </c>
      <c r="J138" s="21">
        <v>17.513314000000001</v>
      </c>
      <c r="K138" s="22">
        <v>118110917</v>
      </c>
      <c r="L138" s="24">
        <v>0.90354999999999996</v>
      </c>
      <c r="M138" s="25">
        <f t="shared" si="14"/>
        <v>89.91805297045147</v>
      </c>
      <c r="N138" s="22">
        <f t="shared" si="15"/>
        <v>717.70129616960014</v>
      </c>
      <c r="O138" s="30">
        <f t="shared" si="12"/>
        <v>964.65629616960018</v>
      </c>
      <c r="P138" s="22">
        <f t="shared" si="16"/>
        <v>611.61694691600542</v>
      </c>
      <c r="Q138" s="26">
        <f t="shared" si="17"/>
        <v>0.36597423419659669</v>
      </c>
    </row>
    <row r="139" spans="1:17" s="24" customFormat="1">
      <c r="A139" s="20">
        <v>42564</v>
      </c>
      <c r="B139" s="21">
        <v>13.140946</v>
      </c>
      <c r="C139" s="22">
        <v>30696876188</v>
      </c>
      <c r="D139" s="22">
        <f>HLOOKUP(A139,'CSAV.Fin'!$F$11:$AF$13,2,1)/1000</f>
        <v>246.95500000000001</v>
      </c>
      <c r="E139" s="23">
        <f>HLOOKUP(A139,'CSAV.Fin'!$F$11:$AB$13,3,1)</f>
        <v>0.3135</v>
      </c>
      <c r="G139" s="24">
        <v>658.65</v>
      </c>
      <c r="H139" s="25">
        <f t="shared" si="13"/>
        <v>97.737226277372258</v>
      </c>
      <c r="J139" s="21">
        <v>18.074359000000001</v>
      </c>
      <c r="K139" s="22">
        <v>118110917</v>
      </c>
      <c r="L139" s="24">
        <v>0.90064999999999995</v>
      </c>
      <c r="M139" s="25">
        <f t="shared" si="14"/>
        <v>92.798608531141298</v>
      </c>
      <c r="N139" s="22">
        <f t="shared" si="15"/>
        <v>743.07805780803108</v>
      </c>
      <c r="O139" s="30">
        <f t="shared" si="12"/>
        <v>990.03305780803112</v>
      </c>
      <c r="P139" s="22">
        <f t="shared" si="16"/>
        <v>612.44362310057522</v>
      </c>
      <c r="Q139" s="26">
        <f t="shared" si="17"/>
        <v>0.38139073410685143</v>
      </c>
    </row>
    <row r="140" spans="1:17" s="24" customFormat="1">
      <c r="A140" s="20">
        <v>42565</v>
      </c>
      <c r="B140" s="21">
        <v>13.003550000000001</v>
      </c>
      <c r="C140" s="22">
        <v>30696876188</v>
      </c>
      <c r="D140" s="22">
        <f>HLOOKUP(A140,'CSAV.Fin'!$F$11:$AF$13,2,1)/1000</f>
        <v>246.95500000000001</v>
      </c>
      <c r="E140" s="23">
        <f>HLOOKUP(A140,'CSAV.Fin'!$F$11:$AB$13,3,1)</f>
        <v>0.3135</v>
      </c>
      <c r="G140" s="24">
        <v>649.41</v>
      </c>
      <c r="H140" s="25">
        <f t="shared" si="13"/>
        <v>96.715328467153284</v>
      </c>
      <c r="J140" s="21">
        <v>18.185600999999998</v>
      </c>
      <c r="K140" s="22">
        <v>118110917</v>
      </c>
      <c r="L140" s="24">
        <v>0.90005000000000002</v>
      </c>
      <c r="M140" s="25">
        <f t="shared" si="14"/>
        <v>93.369754805829146</v>
      </c>
      <c r="N140" s="22">
        <f t="shared" si="15"/>
        <v>748.14987637460968</v>
      </c>
      <c r="O140" s="30">
        <f t="shared" si="12"/>
        <v>995.10487637460972</v>
      </c>
      <c r="P140" s="22">
        <f t="shared" si="16"/>
        <v>614.66310089845774</v>
      </c>
      <c r="Q140" s="26">
        <f t="shared" si="17"/>
        <v>0.38231324607933459</v>
      </c>
    </row>
    <row r="141" spans="1:17" s="24" customFormat="1">
      <c r="A141" s="20">
        <v>42566</v>
      </c>
      <c r="B141" s="21">
        <v>13.140946</v>
      </c>
      <c r="C141" s="22">
        <v>30696876188</v>
      </c>
      <c r="D141" s="22">
        <f>HLOOKUP(A141,'CSAV.Fin'!$F$11:$AF$13,2,1)/1000</f>
        <v>246.95500000000001</v>
      </c>
      <c r="E141" s="23">
        <f>HLOOKUP(A141,'CSAV.Fin'!$F$11:$AB$13,3,1)</f>
        <v>0.3135</v>
      </c>
      <c r="G141" s="24">
        <v>650.45000000000005</v>
      </c>
      <c r="H141" s="25">
        <f t="shared" si="13"/>
        <v>97.737226277372258</v>
      </c>
      <c r="J141" s="21">
        <v>18.171091000000001</v>
      </c>
      <c r="K141" s="22">
        <v>118110917</v>
      </c>
      <c r="L141" s="24">
        <v>0.90354999999999996</v>
      </c>
      <c r="M141" s="25">
        <f t="shared" si="14"/>
        <v>93.295256572736264</v>
      </c>
      <c r="N141" s="22">
        <f t="shared" si="15"/>
        <v>744.65721128027246</v>
      </c>
      <c r="O141" s="30">
        <f t="shared" si="12"/>
        <v>991.6122112802725</v>
      </c>
      <c r="P141" s="22">
        <f t="shared" si="16"/>
        <v>620.16448974585876</v>
      </c>
      <c r="Q141" s="26">
        <f t="shared" si="17"/>
        <v>0.37458970080132115</v>
      </c>
    </row>
    <row r="142" spans="1:17" s="24" customFormat="1">
      <c r="A142" s="20">
        <v>42569</v>
      </c>
      <c r="B142" s="21">
        <v>12.866154</v>
      </c>
      <c r="C142" s="22">
        <v>30696876188</v>
      </c>
      <c r="D142" s="22">
        <f>HLOOKUP(A142,'CSAV.Fin'!$F$11:$AF$13,2,1)/1000</f>
        <v>246.95500000000001</v>
      </c>
      <c r="E142" s="23">
        <f>HLOOKUP(A142,'CSAV.Fin'!$F$11:$AB$13,3,1)</f>
        <v>0.3135</v>
      </c>
      <c r="G142" s="24">
        <v>649.53</v>
      </c>
      <c r="H142" s="25">
        <f t="shared" si="13"/>
        <v>95.693430656934297</v>
      </c>
      <c r="J142" s="21">
        <v>16.560504000000002</v>
      </c>
      <c r="K142" s="22">
        <v>118110917</v>
      </c>
      <c r="L142" s="24">
        <v>0.90244999999999997</v>
      </c>
      <c r="M142" s="25">
        <f t="shared" si="14"/>
        <v>85.026070787594705</v>
      </c>
      <c r="N142" s="22">
        <f t="shared" si="15"/>
        <v>679.48204804460045</v>
      </c>
      <c r="O142" s="30">
        <f t="shared" si="12"/>
        <v>926.43704804460049</v>
      </c>
      <c r="P142" s="22">
        <f t="shared" si="16"/>
        <v>608.05618886539651</v>
      </c>
      <c r="Q142" s="26">
        <f t="shared" si="17"/>
        <v>0.343661622612351</v>
      </c>
    </row>
    <row r="143" spans="1:17" s="24" customFormat="1">
      <c r="A143" s="20">
        <v>42570</v>
      </c>
      <c r="B143" s="21">
        <v>12.846526000000001</v>
      </c>
      <c r="C143" s="22">
        <v>30696876188</v>
      </c>
      <c r="D143" s="22">
        <f>HLOOKUP(A143,'CSAV.Fin'!$F$11:$AF$13,2,1)/1000</f>
        <v>246.95500000000001</v>
      </c>
      <c r="E143" s="23">
        <f>HLOOKUP(A143,'CSAV.Fin'!$F$11:$AB$13,3,1)</f>
        <v>0.3135</v>
      </c>
      <c r="G143" s="24">
        <v>651.6</v>
      </c>
      <c r="H143" s="25">
        <f t="shared" si="13"/>
        <v>95.547445255474457</v>
      </c>
      <c r="J143" s="21">
        <v>16.695929</v>
      </c>
      <c r="K143" s="22">
        <v>118110917</v>
      </c>
      <c r="L143" s="24">
        <v>0.90790000000000004</v>
      </c>
      <c r="M143" s="25">
        <f t="shared" si="14"/>
        <v>85.721379072681316</v>
      </c>
      <c r="N143" s="22">
        <f t="shared" si="15"/>
        <v>680.92637993819358</v>
      </c>
      <c r="O143" s="30">
        <f t="shared" si="12"/>
        <v>927.88137993819362</v>
      </c>
      <c r="P143" s="22">
        <f t="shared" si="16"/>
        <v>605.19984356648695</v>
      </c>
      <c r="Q143" s="26">
        <f t="shared" si="17"/>
        <v>0.34776162486761031</v>
      </c>
    </row>
    <row r="144" spans="1:17" s="24" customFormat="1">
      <c r="A144" s="20">
        <v>42571</v>
      </c>
      <c r="B144" s="21">
        <v>12.620804</v>
      </c>
      <c r="C144" s="22">
        <v>30696876188</v>
      </c>
      <c r="D144" s="22">
        <f>HLOOKUP(A144,'CSAV.Fin'!$F$11:$AF$13,2,1)/1000</f>
        <v>246.95500000000001</v>
      </c>
      <c r="E144" s="23">
        <f>HLOOKUP(A144,'CSAV.Fin'!$F$11:$AB$13,3,1)</f>
        <v>0.3135</v>
      </c>
      <c r="G144" s="24">
        <v>650.82000000000005</v>
      </c>
      <c r="H144" s="25">
        <f t="shared" si="13"/>
        <v>93.868613138686129</v>
      </c>
      <c r="J144" s="21">
        <v>16.695929</v>
      </c>
      <c r="K144" s="22">
        <v>118110917</v>
      </c>
      <c r="L144" s="24">
        <v>0.90844999999999998</v>
      </c>
      <c r="M144" s="25">
        <f t="shared" si="14"/>
        <v>85.721379072681316</v>
      </c>
      <c r="N144" s="22">
        <f t="shared" si="15"/>
        <v>680.51412884130775</v>
      </c>
      <c r="O144" s="30">
        <f t="shared" si="12"/>
        <v>927.46912884130779</v>
      </c>
      <c r="P144" s="22">
        <f t="shared" si="16"/>
        <v>595.27866042994242</v>
      </c>
      <c r="Q144" s="26">
        <f t="shared" si="17"/>
        <v>0.35816876064260239</v>
      </c>
    </row>
    <row r="145" spans="1:17" s="24" customFormat="1">
      <c r="A145" s="20">
        <v>42572</v>
      </c>
      <c r="B145" s="21">
        <v>12.031964</v>
      </c>
      <c r="C145" s="22">
        <v>30696876188</v>
      </c>
      <c r="D145" s="22">
        <f>HLOOKUP(A145,'CSAV.Fin'!$F$11:$AF$13,2,1)/1000</f>
        <v>246.95500000000001</v>
      </c>
      <c r="E145" s="23">
        <f>HLOOKUP(A145,'CSAV.Fin'!$F$11:$AB$13,3,1)</f>
        <v>0.3135</v>
      </c>
      <c r="G145" s="24">
        <v>649.39</v>
      </c>
      <c r="H145" s="25">
        <f t="shared" si="13"/>
        <v>89.489051094890513</v>
      </c>
      <c r="J145" s="21">
        <v>15.685079999999999</v>
      </c>
      <c r="K145" s="22">
        <v>118110917</v>
      </c>
      <c r="L145" s="24">
        <v>0.90885000000000005</v>
      </c>
      <c r="M145" s="25">
        <f t="shared" si="14"/>
        <v>80.531409091721244</v>
      </c>
      <c r="N145" s="22">
        <f t="shared" si="15"/>
        <v>639.03127420669614</v>
      </c>
      <c r="O145" s="30">
        <f t="shared" si="12"/>
        <v>885.98627420669618</v>
      </c>
      <c r="P145" s="22">
        <f t="shared" si="16"/>
        <v>568.75484563432337</v>
      </c>
      <c r="Q145" s="26">
        <f t="shared" si="17"/>
        <v>0.35805456338070119</v>
      </c>
    </row>
    <row r="146" spans="1:17" s="24" customFormat="1">
      <c r="A146" s="20">
        <v>42573</v>
      </c>
      <c r="B146" s="21">
        <v>12.002522000000001</v>
      </c>
      <c r="C146" s="22">
        <v>30696876188</v>
      </c>
      <c r="D146" s="22">
        <f>HLOOKUP(A146,'CSAV.Fin'!$F$11:$AF$13,2,1)/1000</f>
        <v>246.95500000000001</v>
      </c>
      <c r="E146" s="23">
        <f>HLOOKUP(A146,'CSAV.Fin'!$F$11:$AB$13,3,1)</f>
        <v>0.3135</v>
      </c>
      <c r="G146" s="24">
        <v>651.94000000000005</v>
      </c>
      <c r="H146" s="25">
        <f t="shared" si="13"/>
        <v>89.270072992700733</v>
      </c>
      <c r="J146" s="21">
        <v>15.839852</v>
      </c>
      <c r="K146" s="22">
        <v>118110917</v>
      </c>
      <c r="L146" s="24">
        <v>0.91115000000000002</v>
      </c>
      <c r="M146" s="25">
        <f t="shared" si="14"/>
        <v>81.326050065687824</v>
      </c>
      <c r="N146" s="22">
        <f t="shared" si="15"/>
        <v>643.70788121050657</v>
      </c>
      <c r="O146" s="30">
        <f t="shared" si="12"/>
        <v>890.66288121050661</v>
      </c>
      <c r="P146" s="22">
        <f t="shared" si="16"/>
        <v>565.14392701436645</v>
      </c>
      <c r="Q146" s="26">
        <f t="shared" si="17"/>
        <v>0.36547942107312803</v>
      </c>
    </row>
    <row r="147" spans="1:17" s="24" customFormat="1">
      <c r="A147" s="20">
        <v>42576</v>
      </c>
      <c r="B147" s="21">
        <v>12.120290000000001</v>
      </c>
      <c r="C147" s="22">
        <v>30696876188</v>
      </c>
      <c r="D147" s="22">
        <f>HLOOKUP(A147,'CSAV.Fin'!$F$11:$AF$13,2,1)/1000</f>
        <v>246.95500000000001</v>
      </c>
      <c r="E147" s="23">
        <f>HLOOKUP(A147,'CSAV.Fin'!$F$11:$AB$13,3,1)</f>
        <v>0.3135</v>
      </c>
      <c r="G147" s="24">
        <v>657.68</v>
      </c>
      <c r="H147" s="25">
        <f t="shared" si="13"/>
        <v>90.145985401459853</v>
      </c>
      <c r="J147" s="21">
        <v>15.907564000000001</v>
      </c>
      <c r="K147" s="22">
        <v>118110917</v>
      </c>
      <c r="L147" s="24">
        <v>0.91115000000000002</v>
      </c>
      <c r="M147" s="25">
        <f t="shared" si="14"/>
        <v>81.673701641096983</v>
      </c>
      <c r="N147" s="22">
        <f t="shared" si="15"/>
        <v>646.45959556064872</v>
      </c>
      <c r="O147" s="30">
        <f t="shared" si="12"/>
        <v>893.41459556064876</v>
      </c>
      <c r="P147" s="22">
        <f t="shared" si="16"/>
        <v>565.70831026130429</v>
      </c>
      <c r="Q147" s="26">
        <f t="shared" si="17"/>
        <v>0.36680202777938431</v>
      </c>
    </row>
    <row r="148" spans="1:17" s="24" customFormat="1">
      <c r="A148" s="20">
        <v>42577</v>
      </c>
      <c r="B148" s="21">
        <v>11.963266000000001</v>
      </c>
      <c r="C148" s="22">
        <v>30696876188</v>
      </c>
      <c r="D148" s="22">
        <f>HLOOKUP(A148,'CSAV.Fin'!$F$11:$AF$13,2,1)/1000</f>
        <v>246.95500000000001</v>
      </c>
      <c r="E148" s="23">
        <f>HLOOKUP(A148,'CSAV.Fin'!$F$11:$AB$13,3,1)</f>
        <v>0.3135</v>
      </c>
      <c r="G148" s="24">
        <v>661.14</v>
      </c>
      <c r="H148" s="25">
        <f t="shared" si="13"/>
        <v>88.978102189781026</v>
      </c>
      <c r="J148" s="21">
        <v>15.757629</v>
      </c>
      <c r="K148" s="22">
        <v>118110917</v>
      </c>
      <c r="L148" s="24">
        <v>0.91054999999999997</v>
      </c>
      <c r="M148" s="25">
        <f t="shared" si="14"/>
        <v>80.903895122917461</v>
      </c>
      <c r="N148" s="22">
        <f t="shared" si="15"/>
        <v>640.78842614724181</v>
      </c>
      <c r="O148" s="30">
        <f t="shared" si="12"/>
        <v>887.74342614724185</v>
      </c>
      <c r="P148" s="22">
        <f t="shared" si="16"/>
        <v>555.45708201910338</v>
      </c>
      <c r="Q148" s="26">
        <f t="shared" si="17"/>
        <v>0.37430448296332997</v>
      </c>
    </row>
    <row r="149" spans="1:17" s="24" customFormat="1">
      <c r="A149" s="20">
        <v>42578</v>
      </c>
      <c r="B149" s="21">
        <v>11.845497999999999</v>
      </c>
      <c r="C149" s="22">
        <v>30696876188</v>
      </c>
      <c r="D149" s="22">
        <f>HLOOKUP(A149,'CSAV.Fin'!$F$11:$AF$13,2,1)/1000</f>
        <v>246.95500000000001</v>
      </c>
      <c r="E149" s="23">
        <f>HLOOKUP(A149,'CSAV.Fin'!$F$11:$AB$13,3,1)</f>
        <v>0.3135</v>
      </c>
      <c r="G149" s="24">
        <v>664.93</v>
      </c>
      <c r="H149" s="25">
        <f t="shared" si="13"/>
        <v>88.102189781021892</v>
      </c>
      <c r="J149" s="21">
        <v>15.733446000000001</v>
      </c>
      <c r="K149" s="22">
        <v>118110917</v>
      </c>
      <c r="L149" s="24">
        <v>0.90954999999999997</v>
      </c>
      <c r="M149" s="25">
        <f t="shared" si="14"/>
        <v>80.779733112518727</v>
      </c>
      <c r="N149" s="22">
        <f t="shared" si="15"/>
        <v>640.50844792094927</v>
      </c>
      <c r="O149" s="30">
        <f t="shared" si="12"/>
        <v>887.46344792094931</v>
      </c>
      <c r="P149" s="22">
        <f t="shared" si="16"/>
        <v>546.85423351510929</v>
      </c>
      <c r="Q149" s="26">
        <f t="shared" si="17"/>
        <v>0.38380083732325132</v>
      </c>
    </row>
    <row r="150" spans="1:17" s="24" customFormat="1">
      <c r="A150" s="20">
        <v>42579</v>
      </c>
      <c r="B150" s="21">
        <v>11.747358</v>
      </c>
      <c r="C150" s="22">
        <v>30696876188</v>
      </c>
      <c r="D150" s="22">
        <f>HLOOKUP(A150,'CSAV.Fin'!$F$11:$AF$13,2,1)/1000</f>
        <v>246.95500000000001</v>
      </c>
      <c r="E150" s="23">
        <f>HLOOKUP(A150,'CSAV.Fin'!$F$11:$AB$13,3,1)</f>
        <v>0.3135</v>
      </c>
      <c r="G150" s="24">
        <v>664.96</v>
      </c>
      <c r="H150" s="25">
        <f t="shared" si="13"/>
        <v>87.372262773722625</v>
      </c>
      <c r="J150" s="21">
        <v>15.960766</v>
      </c>
      <c r="K150" s="22">
        <v>118110917</v>
      </c>
      <c r="L150" s="24">
        <v>0.90185000000000004</v>
      </c>
      <c r="M150" s="25">
        <f t="shared" si="14"/>
        <v>81.946854983413232</v>
      </c>
      <c r="N150" s="22">
        <f t="shared" si="15"/>
        <v>655.31031994959176</v>
      </c>
      <c r="O150" s="30">
        <f t="shared" si="12"/>
        <v>902.2653199495918</v>
      </c>
      <c r="P150" s="22">
        <f t="shared" si="16"/>
        <v>542.29907672959473</v>
      </c>
      <c r="Q150" s="26">
        <f t="shared" si="17"/>
        <v>0.39895830556815359</v>
      </c>
    </row>
    <row r="151" spans="1:17" s="24" customFormat="1">
      <c r="A151" s="20">
        <v>42580</v>
      </c>
      <c r="B151" s="21">
        <v>11.717916000000001</v>
      </c>
      <c r="C151" s="22">
        <v>30696876188</v>
      </c>
      <c r="D151" s="22">
        <f>HLOOKUP(A151,'CSAV.Fin'!$F$11:$AF$13,2,1)/1000</f>
        <v>246.95500000000001</v>
      </c>
      <c r="E151" s="23">
        <f>HLOOKUP(A151,'CSAV.Fin'!$F$11:$AB$13,3,1)</f>
        <v>0.3135</v>
      </c>
      <c r="G151" s="24">
        <v>653.95000000000005</v>
      </c>
      <c r="H151" s="25">
        <f t="shared" si="13"/>
        <v>87.153284671532845</v>
      </c>
      <c r="J151" s="21">
        <v>16.154229999999998</v>
      </c>
      <c r="K151" s="22">
        <v>118110917</v>
      </c>
      <c r="L151" s="24">
        <v>0.89495000000000002</v>
      </c>
      <c r="M151" s="25">
        <f t="shared" si="14"/>
        <v>82.940151066603164</v>
      </c>
      <c r="N151" s="22">
        <f t="shared" si="15"/>
        <v>668.36711885749276</v>
      </c>
      <c r="O151" s="30">
        <f t="shared" si="12"/>
        <v>915.3221188574928</v>
      </c>
      <c r="P151" s="22">
        <f t="shared" si="16"/>
        <v>550.047276754162</v>
      </c>
      <c r="Q151" s="26">
        <f t="shared" si="17"/>
        <v>0.39906698918110672</v>
      </c>
    </row>
    <row r="152" spans="1:17" s="24" customFormat="1">
      <c r="A152" s="20">
        <v>42583</v>
      </c>
      <c r="B152" s="21">
        <v>11.659032</v>
      </c>
      <c r="C152" s="22">
        <v>30696876188</v>
      </c>
      <c r="D152" s="22">
        <f>HLOOKUP(A152,'CSAV.Fin'!$F$11:$AF$13,2,1)/1000</f>
        <v>246.95500000000001</v>
      </c>
      <c r="E152" s="23">
        <f>HLOOKUP(A152,'CSAV.Fin'!$F$11:$AB$13,3,1)</f>
        <v>0.3135</v>
      </c>
      <c r="G152" s="24">
        <v>656.95</v>
      </c>
      <c r="H152" s="25">
        <f t="shared" si="13"/>
        <v>86.71532846715327</v>
      </c>
      <c r="J152" s="21">
        <v>16.023641999999999</v>
      </c>
      <c r="K152" s="22">
        <v>118110917</v>
      </c>
      <c r="L152" s="24">
        <v>0.89485000000000003</v>
      </c>
      <c r="M152" s="25">
        <f t="shared" si="14"/>
        <v>82.269677237303611</v>
      </c>
      <c r="N152" s="22">
        <f t="shared" si="15"/>
        <v>663.03824134654997</v>
      </c>
      <c r="O152" s="30">
        <f t="shared" si="12"/>
        <v>909.99324134655001</v>
      </c>
      <c r="P152" s="22">
        <f t="shared" si="16"/>
        <v>544.78401975177701</v>
      </c>
      <c r="Q152" s="26">
        <f t="shared" si="17"/>
        <v>0.40133179566736088</v>
      </c>
    </row>
    <row r="153" spans="1:17" s="24" customFormat="1">
      <c r="A153" s="20">
        <v>42584</v>
      </c>
      <c r="B153" s="21">
        <v>11.344984</v>
      </c>
      <c r="C153" s="22">
        <v>30696876188</v>
      </c>
      <c r="D153" s="22">
        <f>HLOOKUP(A153,'CSAV.Fin'!$F$11:$AF$13,2,1)/1000</f>
        <v>246.95500000000001</v>
      </c>
      <c r="E153" s="23">
        <f>HLOOKUP(A153,'CSAV.Fin'!$F$11:$AB$13,3,1)</f>
        <v>0.3135</v>
      </c>
      <c r="G153" s="24">
        <v>655.01</v>
      </c>
      <c r="H153" s="25">
        <f t="shared" si="13"/>
        <v>84.379562043795616</v>
      </c>
      <c r="J153" s="21">
        <v>15.980112999999999</v>
      </c>
      <c r="K153" s="22">
        <v>118110917</v>
      </c>
      <c r="L153" s="24">
        <v>0.89085000000000003</v>
      </c>
      <c r="M153" s="25">
        <f t="shared" si="14"/>
        <v>82.0461876722932</v>
      </c>
      <c r="N153" s="22">
        <f t="shared" si="15"/>
        <v>664.20608223685258</v>
      </c>
      <c r="O153" s="30">
        <f t="shared" si="12"/>
        <v>911.16108223685262</v>
      </c>
      <c r="P153" s="22">
        <f t="shared" si="16"/>
        <v>531.67977466426623</v>
      </c>
      <c r="Q153" s="26">
        <f t="shared" si="17"/>
        <v>0.41648103169746853</v>
      </c>
    </row>
    <row r="154" spans="1:17" s="24" customFormat="1">
      <c r="A154" s="20">
        <v>42585</v>
      </c>
      <c r="B154" s="21">
        <v>11.38424</v>
      </c>
      <c r="C154" s="22">
        <v>30696876188</v>
      </c>
      <c r="D154" s="22">
        <f>HLOOKUP(A154,'CSAV.Fin'!$F$11:$AF$13,2,1)/1000</f>
        <v>246.95500000000001</v>
      </c>
      <c r="E154" s="23">
        <f>HLOOKUP(A154,'CSAV.Fin'!$F$11:$AB$13,3,1)</f>
        <v>0.3135</v>
      </c>
      <c r="G154" s="24">
        <v>657.13</v>
      </c>
      <c r="H154" s="25">
        <f t="shared" si="13"/>
        <v>84.671532846715323</v>
      </c>
      <c r="J154" s="21">
        <v>15.733446000000001</v>
      </c>
      <c r="K154" s="22">
        <v>118110917</v>
      </c>
      <c r="L154" s="24">
        <v>0.89485000000000003</v>
      </c>
      <c r="M154" s="25">
        <f t="shared" si="14"/>
        <v>80.779733112518727</v>
      </c>
      <c r="N154" s="22">
        <f t="shared" si="15"/>
        <v>651.03029424652095</v>
      </c>
      <c r="O154" s="30">
        <f t="shared" si="12"/>
        <v>897.98529424652099</v>
      </c>
      <c r="P154" s="22">
        <f t="shared" si="16"/>
        <v>531.79828310148241</v>
      </c>
      <c r="Q154" s="26">
        <f t="shared" si="17"/>
        <v>0.40778731399192647</v>
      </c>
    </row>
    <row r="155" spans="1:17" s="24" customFormat="1">
      <c r="A155" s="20">
        <v>42586</v>
      </c>
      <c r="B155" s="21">
        <v>11.315542000000001</v>
      </c>
      <c r="C155" s="22">
        <v>30696876188</v>
      </c>
      <c r="D155" s="22">
        <f>HLOOKUP(A155,'CSAV.Fin'!$F$11:$AF$13,2,1)/1000</f>
        <v>246.95500000000001</v>
      </c>
      <c r="E155" s="23">
        <f>HLOOKUP(A155,'CSAV.Fin'!$F$11:$AB$13,3,1)</f>
        <v>0.3135</v>
      </c>
      <c r="G155" s="24">
        <v>655.83</v>
      </c>
      <c r="H155" s="25">
        <f t="shared" si="13"/>
        <v>84.160583941605836</v>
      </c>
      <c r="J155" s="21">
        <v>15.656060999999999</v>
      </c>
      <c r="K155" s="22">
        <v>118110917</v>
      </c>
      <c r="L155" s="24">
        <v>0.89805000000000001</v>
      </c>
      <c r="M155" s="25">
        <f t="shared" si="14"/>
        <v>80.382417759803729</v>
      </c>
      <c r="N155" s="22">
        <f t="shared" si="15"/>
        <v>645.51980917896913</v>
      </c>
      <c r="O155" s="30">
        <f t="shared" si="12"/>
        <v>892.47480917896917</v>
      </c>
      <c r="P155" s="22">
        <f t="shared" si="16"/>
        <v>529.63693605677361</v>
      </c>
      <c r="Q155" s="26">
        <f t="shared" si="17"/>
        <v>0.40655250925904307</v>
      </c>
    </row>
    <row r="156" spans="1:17" s="24" customFormat="1">
      <c r="A156" s="20">
        <v>42587</v>
      </c>
      <c r="B156" s="21">
        <v>11.374426</v>
      </c>
      <c r="C156" s="22">
        <v>30696876188</v>
      </c>
      <c r="D156" s="22">
        <f>HLOOKUP(A156,'CSAV.Fin'!$F$11:$AF$13,2,1)/1000</f>
        <v>246.95500000000001</v>
      </c>
      <c r="E156" s="23">
        <f>HLOOKUP(A156,'CSAV.Fin'!$F$11:$AB$13,3,1)</f>
        <v>0.3135</v>
      </c>
      <c r="G156" s="24">
        <v>656.98</v>
      </c>
      <c r="H156" s="25">
        <f t="shared" si="13"/>
        <v>84.598540145985396</v>
      </c>
      <c r="J156" s="21">
        <v>15.544819</v>
      </c>
      <c r="K156" s="22">
        <v>118110917</v>
      </c>
      <c r="L156" s="24">
        <v>0.90234999999999999</v>
      </c>
      <c r="M156" s="25">
        <f t="shared" si="14"/>
        <v>79.811271485115867</v>
      </c>
      <c r="N156" s="22">
        <f t="shared" si="15"/>
        <v>637.87889529230199</v>
      </c>
      <c r="O156" s="30">
        <f t="shared" si="12"/>
        <v>884.83389529230203</v>
      </c>
      <c r="P156" s="22">
        <f t="shared" si="16"/>
        <v>531.46115046358796</v>
      </c>
      <c r="Q156" s="26">
        <f t="shared" si="17"/>
        <v>0.39936619371026527</v>
      </c>
    </row>
    <row r="157" spans="1:17" s="24" customFormat="1">
      <c r="A157" s="20">
        <v>42590</v>
      </c>
      <c r="B157" s="21">
        <v>11.38424</v>
      </c>
      <c r="C157" s="22">
        <v>30696876188</v>
      </c>
      <c r="D157" s="22">
        <f>HLOOKUP(A157,'CSAV.Fin'!$F$11:$AF$13,2,1)/1000</f>
        <v>246.95500000000001</v>
      </c>
      <c r="E157" s="23">
        <f>HLOOKUP(A157,'CSAV.Fin'!$F$11:$AB$13,3,1)</f>
        <v>0.3135</v>
      </c>
      <c r="G157" s="24">
        <v>654.61</v>
      </c>
      <c r="H157" s="25">
        <f t="shared" si="13"/>
        <v>84.671532846715323</v>
      </c>
      <c r="J157" s="21">
        <v>15.699590000000001</v>
      </c>
      <c r="K157" s="22">
        <v>118110917</v>
      </c>
      <c r="L157" s="24">
        <v>0.90264999999999995</v>
      </c>
      <c r="M157" s="25">
        <f t="shared" si="14"/>
        <v>80.605907324814154</v>
      </c>
      <c r="N157" s="22">
        <f t="shared" si="15"/>
        <v>644.01578301826123</v>
      </c>
      <c r="O157" s="30">
        <f t="shared" si="12"/>
        <v>890.97078301826127</v>
      </c>
      <c r="P157" s="22">
        <f t="shared" si="16"/>
        <v>533.84550461263518</v>
      </c>
      <c r="Q157" s="26">
        <f t="shared" si="17"/>
        <v>0.40082714855791912</v>
      </c>
    </row>
    <row r="158" spans="1:17" s="24" customFormat="1">
      <c r="A158" s="20">
        <v>42591</v>
      </c>
      <c r="B158" s="21">
        <v>11.58052</v>
      </c>
      <c r="C158" s="22">
        <v>30696876188</v>
      </c>
      <c r="D158" s="22">
        <f>HLOOKUP(A158,'CSAV.Fin'!$F$11:$AF$13,2,1)/1000</f>
        <v>246.95500000000001</v>
      </c>
      <c r="E158" s="23">
        <f>HLOOKUP(A158,'CSAV.Fin'!$F$11:$AB$13,3,1)</f>
        <v>0.3135</v>
      </c>
      <c r="G158" s="24">
        <v>653.15</v>
      </c>
      <c r="H158" s="25">
        <f t="shared" si="13"/>
        <v>86.131386861313857</v>
      </c>
      <c r="J158" s="21">
        <v>15.864034999999999</v>
      </c>
      <c r="K158" s="22">
        <v>118110917</v>
      </c>
      <c r="L158" s="24">
        <v>0.90005000000000002</v>
      </c>
      <c r="M158" s="25">
        <f t="shared" si="14"/>
        <v>81.450212076086572</v>
      </c>
      <c r="N158" s="22">
        <f t="shared" si="15"/>
        <v>652.64138501952652</v>
      </c>
      <c r="O158" s="30">
        <f t="shared" si="12"/>
        <v>899.59638501952656</v>
      </c>
      <c r="P158" s="22">
        <f t="shared" si="16"/>
        <v>544.26362800682512</v>
      </c>
      <c r="Q158" s="26">
        <f t="shared" si="17"/>
        <v>0.39499131269295684</v>
      </c>
    </row>
    <row r="159" spans="1:17" s="24" customFormat="1">
      <c r="A159" s="20">
        <v>42592</v>
      </c>
      <c r="B159" s="21">
        <v>11.33517</v>
      </c>
      <c r="C159" s="22">
        <v>30696876188</v>
      </c>
      <c r="D159" s="22">
        <f>HLOOKUP(A159,'CSAV.Fin'!$F$11:$AF$13,2,1)/1000</f>
        <v>246.95500000000001</v>
      </c>
      <c r="E159" s="23">
        <f>HLOOKUP(A159,'CSAV.Fin'!$F$11:$AB$13,3,1)</f>
        <v>0.3135</v>
      </c>
      <c r="G159" s="24">
        <v>649.79999999999995</v>
      </c>
      <c r="H159" s="25">
        <f t="shared" si="13"/>
        <v>84.306569343065689</v>
      </c>
      <c r="J159" s="21">
        <v>15.617368000000001</v>
      </c>
      <c r="K159" s="22">
        <v>118110917</v>
      </c>
      <c r="L159" s="24">
        <v>0.89544999999999997</v>
      </c>
      <c r="M159" s="25">
        <f t="shared" si="14"/>
        <v>80.183757516312099</v>
      </c>
      <c r="N159" s="22">
        <f t="shared" si="15"/>
        <v>645.79412477818312</v>
      </c>
      <c r="O159" s="30">
        <f t="shared" si="12"/>
        <v>892.74912477818316</v>
      </c>
      <c r="P159" s="22">
        <f t="shared" si="16"/>
        <v>535.47908596480761</v>
      </c>
      <c r="Q159" s="26">
        <f t="shared" si="17"/>
        <v>0.40019085866048276</v>
      </c>
    </row>
    <row r="160" spans="1:17" s="24" customFormat="1">
      <c r="A160" s="20">
        <v>42593</v>
      </c>
      <c r="B160" s="21">
        <v>11.178146</v>
      </c>
      <c r="C160" s="22">
        <v>30696876188</v>
      </c>
      <c r="D160" s="22">
        <f>HLOOKUP(A160,'CSAV.Fin'!$F$11:$AF$13,2,1)/1000</f>
        <v>246.95500000000001</v>
      </c>
      <c r="E160" s="23">
        <f>HLOOKUP(A160,'CSAV.Fin'!$F$11:$AB$13,3,1)</f>
        <v>0.3135</v>
      </c>
      <c r="G160" s="24">
        <v>644.23</v>
      </c>
      <c r="H160" s="25">
        <f t="shared" si="13"/>
        <v>83.138686131386848</v>
      </c>
      <c r="J160" s="21">
        <v>15.477107</v>
      </c>
      <c r="K160" s="22">
        <v>118110917</v>
      </c>
      <c r="L160" s="24">
        <v>0.89505000000000001</v>
      </c>
      <c r="M160" s="25">
        <f t="shared" si="14"/>
        <v>79.463619909706708</v>
      </c>
      <c r="N160" s="22">
        <f t="shared" si="15"/>
        <v>640.28020405214988</v>
      </c>
      <c r="O160" s="30">
        <f t="shared" si="12"/>
        <v>887.23520405214992</v>
      </c>
      <c r="P160" s="22">
        <f t="shared" si="16"/>
        <v>532.62680063546782</v>
      </c>
      <c r="Q160" s="26">
        <f t="shared" si="17"/>
        <v>0.39967801299714767</v>
      </c>
    </row>
    <row r="161" spans="1:17" s="24" customFormat="1">
      <c r="A161" s="20">
        <v>42594</v>
      </c>
      <c r="B161" s="21">
        <v>11.001493999999999</v>
      </c>
      <c r="C161" s="22">
        <v>30696876188</v>
      </c>
      <c r="D161" s="22">
        <f>HLOOKUP(A161,'CSAV.Fin'!$F$11:$AF$13,2,1)/1000</f>
        <v>246.95500000000001</v>
      </c>
      <c r="E161" s="23">
        <f>HLOOKUP(A161,'CSAV.Fin'!$F$11:$AB$13,3,1)</f>
        <v>0.3135</v>
      </c>
      <c r="G161" s="24">
        <v>648.71</v>
      </c>
      <c r="H161" s="25">
        <f t="shared" si="13"/>
        <v>81.824817518248167</v>
      </c>
      <c r="J161" s="21">
        <v>15.477107</v>
      </c>
      <c r="K161" s="22">
        <v>118110917</v>
      </c>
      <c r="L161" s="24">
        <v>0.89464999999999995</v>
      </c>
      <c r="M161" s="25">
        <f t="shared" si="14"/>
        <v>79.463619909706708</v>
      </c>
      <c r="N161" s="22">
        <f t="shared" si="15"/>
        <v>640.56647475200009</v>
      </c>
      <c r="O161" s="30">
        <f t="shared" si="12"/>
        <v>887.52147475200013</v>
      </c>
      <c r="P161" s="22">
        <f t="shared" si="16"/>
        <v>520.58932219485564</v>
      </c>
      <c r="Q161" s="26">
        <f t="shared" si="17"/>
        <v>0.41343467509862364</v>
      </c>
    </row>
    <row r="162" spans="1:17" s="24" customFormat="1">
      <c r="A162" s="20">
        <v>42598</v>
      </c>
      <c r="B162" s="21">
        <v>10.972052</v>
      </c>
      <c r="C162" s="22">
        <v>30696876188</v>
      </c>
      <c r="D162" s="22">
        <f>HLOOKUP(A162,'CSAV.Fin'!$F$11:$AF$13,2,1)/1000</f>
        <v>246.95500000000001</v>
      </c>
      <c r="E162" s="23">
        <f>HLOOKUP(A162,'CSAV.Fin'!$F$11:$AB$13,3,1)</f>
        <v>0.3135</v>
      </c>
      <c r="G162" s="24">
        <v>650.19000000000005</v>
      </c>
      <c r="H162" s="25">
        <f t="shared" si="13"/>
        <v>81.605839416058387</v>
      </c>
      <c r="J162" s="21">
        <v>15.428741</v>
      </c>
      <c r="K162" s="22">
        <v>118110917</v>
      </c>
      <c r="L162" s="24">
        <v>0.88685000000000003</v>
      </c>
      <c r="M162" s="25">
        <f t="shared" si="14"/>
        <v>79.215295888909225</v>
      </c>
      <c r="N162" s="22">
        <f t="shared" si="15"/>
        <v>644.18099046415205</v>
      </c>
      <c r="O162" s="30">
        <f t="shared" si="12"/>
        <v>891.13599046415209</v>
      </c>
      <c r="P162" s="22">
        <f t="shared" si="16"/>
        <v>518.01430623709643</v>
      </c>
      <c r="Q162" s="26">
        <f t="shared" si="17"/>
        <v>0.41870341700901748</v>
      </c>
    </row>
    <row r="163" spans="1:17" s="24" customFormat="1">
      <c r="A163" s="20">
        <v>42599</v>
      </c>
      <c r="B163" s="21">
        <v>10.795400000000001</v>
      </c>
      <c r="C163" s="22">
        <v>30696876188</v>
      </c>
      <c r="D163" s="22">
        <f>HLOOKUP(A163,'CSAV.Fin'!$F$11:$AF$13,2,1)/1000</f>
        <v>246.95500000000001</v>
      </c>
      <c r="E163" s="23">
        <f>HLOOKUP(A163,'CSAV.Fin'!$F$11:$AB$13,3,1)</f>
        <v>0.3135</v>
      </c>
      <c r="G163" s="24">
        <v>658.35</v>
      </c>
      <c r="H163" s="25">
        <f t="shared" si="13"/>
        <v>80.291970802919707</v>
      </c>
      <c r="J163" s="21">
        <v>15.380375000000001</v>
      </c>
      <c r="K163" s="22">
        <v>118110917</v>
      </c>
      <c r="L163" s="24">
        <v>0.88734999999999997</v>
      </c>
      <c r="M163" s="25">
        <f t="shared" si="14"/>
        <v>78.966971868111742</v>
      </c>
      <c r="N163" s="22">
        <f t="shared" si="15"/>
        <v>641.79977027034408</v>
      </c>
      <c r="O163" s="30">
        <f t="shared" si="12"/>
        <v>888.75477027034412</v>
      </c>
      <c r="P163" s="22">
        <f t="shared" si="16"/>
        <v>503.35696392486557</v>
      </c>
      <c r="Q163" s="26">
        <f t="shared" si="17"/>
        <v>0.43363796092846518</v>
      </c>
    </row>
    <row r="164" spans="1:17" s="24" customFormat="1">
      <c r="A164" s="20">
        <v>42600</v>
      </c>
      <c r="B164" s="21">
        <v>10.815028</v>
      </c>
      <c r="C164" s="22">
        <v>30696876188</v>
      </c>
      <c r="D164" s="22">
        <f>HLOOKUP(A164,'CSAV.Fin'!$F$11:$AF$13,2,1)/1000</f>
        <v>246.95500000000001</v>
      </c>
      <c r="E164" s="23">
        <f>HLOOKUP(A164,'CSAV.Fin'!$F$11:$AB$13,3,1)</f>
        <v>0.3135</v>
      </c>
      <c r="G164" s="24">
        <v>655.98</v>
      </c>
      <c r="H164" s="25">
        <f t="shared" si="13"/>
        <v>80.43795620437956</v>
      </c>
      <c r="J164" s="21">
        <v>15.477107</v>
      </c>
      <c r="K164" s="22">
        <v>118110917</v>
      </c>
      <c r="L164" s="24">
        <v>0.88244999999999996</v>
      </c>
      <c r="M164" s="25">
        <f t="shared" si="14"/>
        <v>79.463619909706708</v>
      </c>
      <c r="N164" s="22">
        <f t="shared" si="15"/>
        <v>649.42239972449079</v>
      </c>
      <c r="O164" s="30">
        <f t="shared" si="12"/>
        <v>896.37739972449083</v>
      </c>
      <c r="P164" s="22">
        <f t="shared" si="16"/>
        <v>506.09405086397942</v>
      </c>
      <c r="Q164" s="26">
        <f t="shared" si="17"/>
        <v>0.4354007017361976</v>
      </c>
    </row>
    <row r="165" spans="1:17" s="24" customFormat="1">
      <c r="A165" s="20">
        <v>42601</v>
      </c>
      <c r="B165" s="21">
        <v>10.815028</v>
      </c>
      <c r="C165" s="22">
        <v>30696876188</v>
      </c>
      <c r="D165" s="22">
        <f>HLOOKUP(A165,'CSAV.Fin'!$F$11:$AF$13,2,1)/1000</f>
        <v>246.95500000000001</v>
      </c>
      <c r="E165" s="23">
        <f>HLOOKUP(A165,'CSAV.Fin'!$F$11:$AB$13,3,1)</f>
        <v>0.3135</v>
      </c>
      <c r="G165" s="24">
        <v>660.99</v>
      </c>
      <c r="H165" s="25">
        <f t="shared" si="13"/>
        <v>80.43795620437956</v>
      </c>
      <c r="J165" s="21">
        <v>15.477107</v>
      </c>
      <c r="K165" s="22">
        <v>118110917</v>
      </c>
      <c r="L165" s="24">
        <v>0.88324999999999998</v>
      </c>
      <c r="M165" s="25">
        <f t="shared" si="14"/>
        <v>79.463619909706708</v>
      </c>
      <c r="N165" s="22">
        <f t="shared" si="15"/>
        <v>648.83418809722832</v>
      </c>
      <c r="O165" s="30">
        <f t="shared" si="12"/>
        <v>895.78918809722836</v>
      </c>
      <c r="P165" s="22">
        <f t="shared" si="16"/>
        <v>502.25809087240839</v>
      </c>
      <c r="Q165" s="26">
        <f t="shared" si="17"/>
        <v>0.43931217573716286</v>
      </c>
    </row>
    <row r="166" spans="1:17" s="24" customFormat="1">
      <c r="A166" s="20">
        <v>42604</v>
      </c>
      <c r="B166" s="21">
        <v>11.18796</v>
      </c>
      <c r="C166" s="22">
        <v>30696876188</v>
      </c>
      <c r="D166" s="22">
        <f>HLOOKUP(A166,'CSAV.Fin'!$F$11:$AF$13,2,1)/1000</f>
        <v>246.95500000000001</v>
      </c>
      <c r="E166" s="23">
        <f>HLOOKUP(A166,'CSAV.Fin'!$F$11:$AB$13,3,1)</f>
        <v>0.3135</v>
      </c>
      <c r="G166" s="24">
        <v>668.55</v>
      </c>
      <c r="H166" s="25">
        <f t="shared" si="13"/>
        <v>83.211678832116789</v>
      </c>
      <c r="J166" s="21">
        <v>15.665734</v>
      </c>
      <c r="K166" s="22">
        <v>118110917</v>
      </c>
      <c r="L166" s="24">
        <v>0.88334999999999997</v>
      </c>
      <c r="M166" s="25">
        <f t="shared" si="14"/>
        <v>80.432081537109568</v>
      </c>
      <c r="N166" s="22">
        <f t="shared" si="15"/>
        <v>656.66749790724805</v>
      </c>
      <c r="O166" s="30">
        <f t="shared" si="12"/>
        <v>903.62249790724809</v>
      </c>
      <c r="P166" s="22">
        <f t="shared" si="16"/>
        <v>513.70192643227358</v>
      </c>
      <c r="Q166" s="26">
        <f t="shared" si="17"/>
        <v>0.43150825967482465</v>
      </c>
    </row>
    <row r="167" spans="1:17" s="24" customFormat="1">
      <c r="A167" s="20">
        <v>42605</v>
      </c>
      <c r="B167" s="21">
        <v>11.286099999999999</v>
      </c>
      <c r="C167" s="22">
        <v>30696876188</v>
      </c>
      <c r="D167" s="22">
        <f>HLOOKUP(A167,'CSAV.Fin'!$F$11:$AF$13,2,1)/1000</f>
        <v>246.95500000000001</v>
      </c>
      <c r="E167" s="23">
        <f>HLOOKUP(A167,'CSAV.Fin'!$F$11:$AB$13,3,1)</f>
        <v>0.3135</v>
      </c>
      <c r="G167" s="24">
        <v>670.49</v>
      </c>
      <c r="H167" s="25">
        <f t="shared" si="13"/>
        <v>83.941605839416042</v>
      </c>
      <c r="J167" s="21">
        <v>15.960766</v>
      </c>
      <c r="K167" s="22">
        <v>118110917</v>
      </c>
      <c r="L167" s="24">
        <v>0.88334999999999997</v>
      </c>
      <c r="M167" s="25">
        <f t="shared" si="14"/>
        <v>81.946854983413232</v>
      </c>
      <c r="N167" s="22">
        <f t="shared" si="15"/>
        <v>669.03448468505053</v>
      </c>
      <c r="O167" s="30">
        <f t="shared" si="12"/>
        <v>915.98948468505057</v>
      </c>
      <c r="P167" s="22">
        <f t="shared" si="16"/>
        <v>516.70869713998229</v>
      </c>
      <c r="Q167" s="26">
        <f t="shared" si="17"/>
        <v>0.43590106024236197</v>
      </c>
    </row>
    <row r="168" spans="1:17" s="24" customFormat="1">
      <c r="A168" s="20">
        <v>42606</v>
      </c>
      <c r="B168" s="21">
        <v>11.286099999999999</v>
      </c>
      <c r="C168" s="22">
        <v>30696876188</v>
      </c>
      <c r="D168" s="22">
        <f>HLOOKUP(A168,'CSAV.Fin'!$F$11:$AF$13,2,1)/1000</f>
        <v>246.95500000000001</v>
      </c>
      <c r="E168" s="23">
        <f>HLOOKUP(A168,'CSAV.Fin'!$F$11:$AB$13,3,1)</f>
        <v>0.3135</v>
      </c>
      <c r="G168" s="24">
        <v>670.76</v>
      </c>
      <c r="H168" s="25">
        <f t="shared" si="13"/>
        <v>83.941605839416042</v>
      </c>
      <c r="J168" s="21">
        <v>15.980112999999999</v>
      </c>
      <c r="K168" s="22">
        <v>118110917</v>
      </c>
      <c r="L168" s="24">
        <v>0.88915</v>
      </c>
      <c r="M168" s="25">
        <f t="shared" si="14"/>
        <v>82.0461876722932</v>
      </c>
      <c r="N168" s="22">
        <f t="shared" si="15"/>
        <v>665.4760033298096</v>
      </c>
      <c r="O168" s="30">
        <f t="shared" si="12"/>
        <v>912.43100332980964</v>
      </c>
      <c r="P168" s="22">
        <f t="shared" si="16"/>
        <v>516.50070717601943</v>
      </c>
      <c r="Q168" s="26">
        <f t="shared" si="17"/>
        <v>0.43392902554701573</v>
      </c>
    </row>
    <row r="169" spans="1:17" s="24" customFormat="1">
      <c r="A169" s="20">
        <v>42607</v>
      </c>
      <c r="B169" s="21">
        <v>11.18796</v>
      </c>
      <c r="C169" s="22">
        <v>30696876188</v>
      </c>
      <c r="D169" s="22">
        <f>HLOOKUP(A169,'CSAV.Fin'!$F$11:$AF$13,2,1)/1000</f>
        <v>246.95500000000001</v>
      </c>
      <c r="E169" s="23">
        <f>HLOOKUP(A169,'CSAV.Fin'!$F$11:$AB$13,3,1)</f>
        <v>0.3135</v>
      </c>
      <c r="G169" s="24">
        <v>664.06</v>
      </c>
      <c r="H169" s="25">
        <f t="shared" si="13"/>
        <v>83.211678832116789</v>
      </c>
      <c r="J169" s="21">
        <v>15.849525</v>
      </c>
      <c r="K169" s="22">
        <v>118110917</v>
      </c>
      <c r="L169" s="24">
        <v>0.88654999999999995</v>
      </c>
      <c r="M169" s="25">
        <f t="shared" si="14"/>
        <v>81.375713842993662</v>
      </c>
      <c r="N169" s="22">
        <f t="shared" si="15"/>
        <v>661.97349907861621</v>
      </c>
      <c r="O169" s="30">
        <f t="shared" si="12"/>
        <v>908.92849907861626</v>
      </c>
      <c r="P169" s="22">
        <f t="shared" si="16"/>
        <v>517.17528975739617</v>
      </c>
      <c r="Q169" s="26">
        <f t="shared" si="17"/>
        <v>0.43100552982807949</v>
      </c>
    </row>
    <row r="170" spans="1:17" s="24" customFormat="1">
      <c r="A170" s="20">
        <v>42608</v>
      </c>
      <c r="B170" s="21">
        <v>11.021122</v>
      </c>
      <c r="C170" s="22">
        <v>30696876188</v>
      </c>
      <c r="D170" s="22">
        <f>HLOOKUP(A170,'CSAV.Fin'!$F$11:$AF$13,2,1)/1000</f>
        <v>246.95500000000001</v>
      </c>
      <c r="E170" s="23">
        <f>HLOOKUP(A170,'CSAV.Fin'!$F$11:$AB$13,3,1)</f>
        <v>0.3135</v>
      </c>
      <c r="G170" s="24">
        <v>662.84</v>
      </c>
      <c r="H170" s="25">
        <f t="shared" si="13"/>
        <v>81.970802919708035</v>
      </c>
      <c r="J170" s="21">
        <v>15.864034999999999</v>
      </c>
      <c r="K170" s="22">
        <v>118110917</v>
      </c>
      <c r="L170" s="24">
        <v>0.88834999999999997</v>
      </c>
      <c r="M170" s="25">
        <f t="shared" si="14"/>
        <v>81.450212076086572</v>
      </c>
      <c r="N170" s="22">
        <f t="shared" si="15"/>
        <v>661.2369883343556</v>
      </c>
      <c r="O170" s="30">
        <f t="shared" si="12"/>
        <v>908.19198833435564</v>
      </c>
      <c r="P170" s="22">
        <f t="shared" si="16"/>
        <v>510.40072639979928</v>
      </c>
      <c r="Q170" s="26">
        <f t="shared" si="17"/>
        <v>0.43800349160105934</v>
      </c>
    </row>
    <row r="171" spans="1:17" s="24" customFormat="1">
      <c r="A171" s="20">
        <v>42611</v>
      </c>
      <c r="B171" s="21">
        <v>10.795400000000001</v>
      </c>
      <c r="C171" s="22">
        <v>30696876188</v>
      </c>
      <c r="D171" s="22">
        <f>HLOOKUP(A171,'CSAV.Fin'!$F$11:$AF$13,2,1)/1000</f>
        <v>246.95500000000001</v>
      </c>
      <c r="E171" s="23">
        <f>HLOOKUP(A171,'CSAV.Fin'!$F$11:$AB$13,3,1)</f>
        <v>0.3135</v>
      </c>
      <c r="G171" s="24">
        <v>670.45</v>
      </c>
      <c r="H171" s="25">
        <f t="shared" si="13"/>
        <v>80.291970802919707</v>
      </c>
      <c r="J171" s="21">
        <v>15.767303</v>
      </c>
      <c r="K171" s="22">
        <v>118110917</v>
      </c>
      <c r="L171" s="24">
        <v>0.89524999999999999</v>
      </c>
      <c r="M171" s="25">
        <f t="shared" si="14"/>
        <v>80.953564034491606</v>
      </c>
      <c r="N171" s="22">
        <f t="shared" si="15"/>
        <v>652.13974655050299</v>
      </c>
      <c r="O171" s="30">
        <f t="shared" si="12"/>
        <v>899.09474655050303</v>
      </c>
      <c r="P171" s="22">
        <f t="shared" si="16"/>
        <v>494.27258885813291</v>
      </c>
      <c r="Q171" s="26">
        <f t="shared" si="17"/>
        <v>0.45025528093176426</v>
      </c>
    </row>
    <row r="172" spans="1:17" s="24" customFormat="1">
      <c r="A172" s="20">
        <v>42612</v>
      </c>
      <c r="B172" s="21">
        <v>10.795400000000001</v>
      </c>
      <c r="C172" s="22">
        <v>30696876188</v>
      </c>
      <c r="D172" s="22">
        <f>HLOOKUP(A172,'CSAV.Fin'!$F$11:$AF$13,2,1)/1000</f>
        <v>246.95500000000001</v>
      </c>
      <c r="E172" s="23">
        <f>HLOOKUP(A172,'CSAV.Fin'!$F$11:$AB$13,3,1)</f>
        <v>0.3135</v>
      </c>
      <c r="G172" s="24">
        <v>673.93</v>
      </c>
      <c r="H172" s="25">
        <f t="shared" si="13"/>
        <v>80.291970802919707</v>
      </c>
      <c r="J172" s="21">
        <v>15.675407</v>
      </c>
      <c r="K172" s="22">
        <v>118110917</v>
      </c>
      <c r="L172" s="24">
        <v>0.89724999999999999</v>
      </c>
      <c r="M172" s="25">
        <f t="shared" si="14"/>
        <v>80.481745314415392</v>
      </c>
      <c r="N172" s="22">
        <f t="shared" si="15"/>
        <v>646.8937352126627</v>
      </c>
      <c r="O172" s="30">
        <f t="shared" si="12"/>
        <v>893.84873521266275</v>
      </c>
      <c r="P172" s="22">
        <f t="shared" si="16"/>
        <v>491.72029320542975</v>
      </c>
      <c r="Q172" s="26">
        <f t="shared" si="17"/>
        <v>0.44988422108306658</v>
      </c>
    </row>
    <row r="173" spans="1:17" s="24" customFormat="1">
      <c r="A173" s="20">
        <v>42613</v>
      </c>
      <c r="B173" s="21">
        <v>10.363583999999999</v>
      </c>
      <c r="C173" s="22">
        <v>30696876188</v>
      </c>
      <c r="D173" s="22">
        <f>HLOOKUP(A173,'CSAV.Fin'!$F$11:$AF$13,2,1)/1000</f>
        <v>246.95500000000001</v>
      </c>
      <c r="E173" s="23">
        <f>HLOOKUP(A173,'CSAV.Fin'!$F$11:$AB$13,3,1)</f>
        <v>0.3135</v>
      </c>
      <c r="G173" s="24">
        <v>679.24</v>
      </c>
      <c r="H173" s="25">
        <f t="shared" si="13"/>
        <v>77.080291970802918</v>
      </c>
      <c r="J173" s="21">
        <v>15.680244</v>
      </c>
      <c r="K173" s="22">
        <v>118110917</v>
      </c>
      <c r="L173" s="24">
        <v>0.89705000000000001</v>
      </c>
      <c r="M173" s="25">
        <f t="shared" si="14"/>
        <v>80.506579770202464</v>
      </c>
      <c r="N173" s="22">
        <f t="shared" si="15"/>
        <v>647.23762026090526</v>
      </c>
      <c r="O173" s="30">
        <f t="shared" si="12"/>
        <v>894.1926202609053</v>
      </c>
      <c r="P173" s="22">
        <f t="shared" si="16"/>
        <v>468.36119031849978</v>
      </c>
      <c r="Q173" s="26">
        <f t="shared" si="17"/>
        <v>0.47621890439909631</v>
      </c>
    </row>
    <row r="174" spans="1:17" s="24" customFormat="1">
      <c r="A174" s="20">
        <v>42614</v>
      </c>
      <c r="B174" s="21">
        <v>10.69726</v>
      </c>
      <c r="C174" s="22">
        <v>30696876188</v>
      </c>
      <c r="D174" s="22">
        <f>HLOOKUP(A174,'CSAV.Fin'!$F$11:$AF$13,2,1)/1000</f>
        <v>246.95500000000001</v>
      </c>
      <c r="E174" s="23">
        <f>HLOOKUP(A174,'CSAV.Fin'!$F$11:$AB$13,3,1)</f>
        <v>0.3135</v>
      </c>
      <c r="G174" s="24">
        <v>678.87</v>
      </c>
      <c r="H174" s="25">
        <f t="shared" si="13"/>
        <v>79.562043795620426</v>
      </c>
      <c r="J174" s="21">
        <v>15.820505000000001</v>
      </c>
      <c r="K174" s="22">
        <v>118110917</v>
      </c>
      <c r="L174" s="24">
        <v>0.89344999999999997</v>
      </c>
      <c r="M174" s="25">
        <f t="shared" si="14"/>
        <v>81.226717376807855</v>
      </c>
      <c r="N174" s="22">
        <f t="shared" si="15"/>
        <v>655.65846958508291</v>
      </c>
      <c r="O174" s="30">
        <f t="shared" si="12"/>
        <v>902.61346958508295</v>
      </c>
      <c r="P174" s="22">
        <f t="shared" si="16"/>
        <v>483.70448800336578</v>
      </c>
      <c r="Q174" s="26">
        <f t="shared" si="17"/>
        <v>0.46410672530101171</v>
      </c>
    </row>
    <row r="175" spans="1:17" s="24" customFormat="1">
      <c r="A175" s="20">
        <v>42615</v>
      </c>
      <c r="B175" s="21">
        <v>10.991680000000001</v>
      </c>
      <c r="C175" s="22">
        <v>30696876188</v>
      </c>
      <c r="D175" s="22">
        <f>HLOOKUP(A175,'CSAV.Fin'!$F$11:$AF$13,2,1)/1000</f>
        <v>246.95500000000001</v>
      </c>
      <c r="E175" s="23">
        <f>HLOOKUP(A175,'CSAV.Fin'!$F$11:$AB$13,3,1)</f>
        <v>0.3135</v>
      </c>
      <c r="G175" s="24">
        <v>674.08</v>
      </c>
      <c r="H175" s="25">
        <f t="shared" si="13"/>
        <v>81.751824817518255</v>
      </c>
      <c r="J175" s="21">
        <v>16.444426</v>
      </c>
      <c r="K175" s="22">
        <v>118110917</v>
      </c>
      <c r="L175" s="24">
        <v>0.89664999999999995</v>
      </c>
      <c r="M175" s="25">
        <f t="shared" si="14"/>
        <v>84.430095191388062</v>
      </c>
      <c r="N175" s="22">
        <f t="shared" si="15"/>
        <v>679.08377235707849</v>
      </c>
      <c r="O175" s="30">
        <f t="shared" si="12"/>
        <v>926.03877235707853</v>
      </c>
      <c r="P175" s="22">
        <f t="shared" si="16"/>
        <v>500.54925240048038</v>
      </c>
      <c r="Q175" s="26">
        <f t="shared" si="17"/>
        <v>0.45947268371235139</v>
      </c>
    </row>
    <row r="176" spans="1:17" s="24" customFormat="1">
      <c r="A176" s="20">
        <v>42618</v>
      </c>
      <c r="B176" s="21">
        <v>11.080005999999999</v>
      </c>
      <c r="C176" s="22">
        <v>30696876188</v>
      </c>
      <c r="D176" s="22">
        <f>HLOOKUP(A176,'CSAV.Fin'!$F$11:$AF$13,2,1)/1000</f>
        <v>246.95500000000001</v>
      </c>
      <c r="E176" s="23">
        <f>HLOOKUP(A176,'CSAV.Fin'!$F$11:$AB$13,3,1)</f>
        <v>0.3135</v>
      </c>
      <c r="G176" s="24">
        <v>673.49</v>
      </c>
      <c r="H176" s="25">
        <f t="shared" si="13"/>
        <v>82.408759124087581</v>
      </c>
      <c r="J176" s="21">
        <v>16.691092000000001</v>
      </c>
      <c r="K176" s="22">
        <v>118110917</v>
      </c>
      <c r="L176" s="24">
        <v>0.89705000000000001</v>
      </c>
      <c r="M176" s="25">
        <f t="shared" si="14"/>
        <v>85.696544616894258</v>
      </c>
      <c r="N176" s="22">
        <f t="shared" si="15"/>
        <v>688.96266318533264</v>
      </c>
      <c r="O176" s="30">
        <f t="shared" si="12"/>
        <v>935.91766318533269</v>
      </c>
      <c r="P176" s="22">
        <f t="shared" si="16"/>
        <v>505.01354488455229</v>
      </c>
      <c r="Q176" s="26">
        <f t="shared" si="17"/>
        <v>0.46040814833457389</v>
      </c>
    </row>
    <row r="177" spans="1:17" s="24" customFormat="1">
      <c r="A177" s="20">
        <v>42619</v>
      </c>
      <c r="B177" s="21">
        <v>11.040749999999999</v>
      </c>
      <c r="C177" s="22">
        <v>30696876188</v>
      </c>
      <c r="D177" s="22">
        <f>HLOOKUP(A177,'CSAV.Fin'!$F$11:$AF$13,2,1)/1000</f>
        <v>246.95500000000001</v>
      </c>
      <c r="E177" s="23">
        <f>HLOOKUP(A177,'CSAV.Fin'!$F$11:$AB$13,3,1)</f>
        <v>0.3135</v>
      </c>
      <c r="G177" s="24">
        <v>663.93</v>
      </c>
      <c r="H177" s="25">
        <f t="shared" si="13"/>
        <v>82.116788321167874</v>
      </c>
      <c r="J177" s="21">
        <v>16.937759</v>
      </c>
      <c r="K177" s="22">
        <v>118110917</v>
      </c>
      <c r="L177" s="24">
        <v>0.89065000000000005</v>
      </c>
      <c r="M177" s="25">
        <f t="shared" si="14"/>
        <v>86.962999176668731</v>
      </c>
      <c r="N177" s="22">
        <f t="shared" si="15"/>
        <v>704.16828896267157</v>
      </c>
      <c r="O177" s="30">
        <f t="shared" si="12"/>
        <v>951.12328896267161</v>
      </c>
      <c r="P177" s="22">
        <f t="shared" si="16"/>
        <v>510.47028417553202</v>
      </c>
      <c r="Q177" s="26">
        <f t="shared" si="17"/>
        <v>0.46329746090828161</v>
      </c>
    </row>
    <row r="178" spans="1:17" s="24" customFormat="1">
      <c r="A178" s="20">
        <v>42620</v>
      </c>
      <c r="B178" s="21">
        <v>11.08982</v>
      </c>
      <c r="C178" s="22">
        <v>30696876188</v>
      </c>
      <c r="D178" s="22">
        <f>HLOOKUP(A178,'CSAV.Fin'!$F$11:$AF$13,2,1)/1000</f>
        <v>246.95500000000001</v>
      </c>
      <c r="E178" s="23">
        <f>HLOOKUP(A178,'CSAV.Fin'!$F$11:$AB$13,3,1)</f>
        <v>0.3135</v>
      </c>
      <c r="G178" s="24">
        <v>660.42</v>
      </c>
      <c r="H178" s="25">
        <f t="shared" si="13"/>
        <v>82.481751824817508</v>
      </c>
      <c r="J178" s="21">
        <v>17.508476999999999</v>
      </c>
      <c r="K178" s="22">
        <v>118110917</v>
      </c>
      <c r="L178" s="24">
        <v>0.88965000000000005</v>
      </c>
      <c r="M178" s="25">
        <f t="shared" si="14"/>
        <v>89.893218514664383</v>
      </c>
      <c r="N178" s="22">
        <f t="shared" si="15"/>
        <v>728.71342979661517</v>
      </c>
      <c r="O178" s="30">
        <f t="shared" si="12"/>
        <v>975.66842979661521</v>
      </c>
      <c r="P178" s="22">
        <f t="shared" si="16"/>
        <v>515.4641462814667</v>
      </c>
      <c r="Q178" s="26">
        <f t="shared" si="17"/>
        <v>0.47168102345084717</v>
      </c>
    </row>
    <row r="179" spans="1:17" s="24" customFormat="1">
      <c r="A179" s="20">
        <v>42621</v>
      </c>
      <c r="B179" s="21">
        <v>10.883725999999999</v>
      </c>
      <c r="C179" s="22">
        <v>30696876188</v>
      </c>
      <c r="D179" s="22">
        <f>HLOOKUP(A179,'CSAV.Fin'!$F$11:$AF$13,2,1)/1000</f>
        <v>246.95500000000001</v>
      </c>
      <c r="E179" s="23">
        <f>HLOOKUP(A179,'CSAV.Fin'!$F$11:$AB$13,3,1)</f>
        <v>0.3135</v>
      </c>
      <c r="G179" s="24">
        <v>663.06</v>
      </c>
      <c r="H179" s="25">
        <f t="shared" si="13"/>
        <v>80.948905109489047</v>
      </c>
      <c r="J179" s="21">
        <v>17.605208999999999</v>
      </c>
      <c r="K179" s="22">
        <v>118110917</v>
      </c>
      <c r="L179" s="24">
        <v>0.88705000000000001</v>
      </c>
      <c r="M179" s="25">
        <f t="shared" si="14"/>
        <v>90.389866556259364</v>
      </c>
      <c r="N179" s="22">
        <f t="shared" si="15"/>
        <v>734.88718032359577</v>
      </c>
      <c r="O179" s="30">
        <f t="shared" si="12"/>
        <v>981.84218032359581</v>
      </c>
      <c r="P179" s="22">
        <f t="shared" si="16"/>
        <v>503.87052376273107</v>
      </c>
      <c r="Q179" s="26">
        <f t="shared" si="17"/>
        <v>0.48681108444876009</v>
      </c>
    </row>
    <row r="180" spans="1:17" s="24" customFormat="1">
      <c r="A180" s="20">
        <v>42622</v>
      </c>
      <c r="B180" s="21">
        <v>10.795400000000001</v>
      </c>
      <c r="C180" s="22">
        <v>30696876188</v>
      </c>
      <c r="D180" s="22">
        <f>HLOOKUP(A180,'CSAV.Fin'!$F$11:$AF$13,2,1)/1000</f>
        <v>246.95500000000001</v>
      </c>
      <c r="E180" s="23">
        <f>HLOOKUP(A180,'CSAV.Fin'!$F$11:$AB$13,3,1)</f>
        <v>0.3135</v>
      </c>
      <c r="G180" s="24">
        <v>670.46</v>
      </c>
      <c r="H180" s="25">
        <f t="shared" si="13"/>
        <v>80.291970802919707</v>
      </c>
      <c r="J180" s="21">
        <v>17.498804</v>
      </c>
      <c r="K180" s="22">
        <v>118110917</v>
      </c>
      <c r="L180" s="24">
        <v>0.89105000000000001</v>
      </c>
      <c r="M180" s="25">
        <f t="shared" si="14"/>
        <v>89.843554737358559</v>
      </c>
      <c r="N180" s="22">
        <f t="shared" si="15"/>
        <v>727.16652620544801</v>
      </c>
      <c r="O180" s="30">
        <f t="shared" si="12"/>
        <v>974.12152620544805</v>
      </c>
      <c r="P180" s="22">
        <f t="shared" si="16"/>
        <v>494.26521671678438</v>
      </c>
      <c r="Q180" s="26">
        <f t="shared" si="17"/>
        <v>0.4926041531572305</v>
      </c>
    </row>
    <row r="181" spans="1:17" s="24" customFormat="1">
      <c r="A181" s="20">
        <v>42625</v>
      </c>
      <c r="B181" s="21">
        <v>10.795400000000001</v>
      </c>
      <c r="C181" s="22">
        <v>30696876188</v>
      </c>
      <c r="D181" s="22">
        <f>HLOOKUP(A181,'CSAV.Fin'!$F$11:$AF$13,2,1)/1000</f>
        <v>246.95500000000001</v>
      </c>
      <c r="E181" s="23">
        <f>HLOOKUP(A181,'CSAV.Fin'!$F$11:$AB$13,3,1)</f>
        <v>0.3135</v>
      </c>
      <c r="G181" s="24">
        <v>670.69</v>
      </c>
      <c r="H181" s="25">
        <f t="shared" si="13"/>
        <v>80.291970802919707</v>
      </c>
      <c r="J181" s="21">
        <v>17.402072</v>
      </c>
      <c r="K181" s="22">
        <v>118110917</v>
      </c>
      <c r="L181" s="24">
        <v>0.89054999999999995</v>
      </c>
      <c r="M181" s="25">
        <f t="shared" si="14"/>
        <v>89.346906695763593</v>
      </c>
      <c r="N181" s="22">
        <f t="shared" si="15"/>
        <v>723.55281869392797</v>
      </c>
      <c r="O181" s="30">
        <f t="shared" si="12"/>
        <v>970.50781869392802</v>
      </c>
      <c r="P181" s="22">
        <f t="shared" si="16"/>
        <v>494.09571814092237</v>
      </c>
      <c r="Q181" s="26">
        <f t="shared" si="17"/>
        <v>0.49088950276994436</v>
      </c>
    </row>
    <row r="182" spans="1:17" s="24" customFormat="1">
      <c r="A182" s="20">
        <v>42626</v>
      </c>
      <c r="B182" s="21">
        <v>10.795400000000001</v>
      </c>
      <c r="C182" s="22">
        <v>30696876188</v>
      </c>
      <c r="D182" s="22">
        <f>HLOOKUP(A182,'CSAV.Fin'!$F$11:$AF$13,2,1)/1000</f>
        <v>246.95500000000001</v>
      </c>
      <c r="E182" s="23">
        <f>HLOOKUP(A182,'CSAV.Fin'!$F$11:$AB$13,3,1)</f>
        <v>0.3135</v>
      </c>
      <c r="G182" s="24">
        <v>674.98</v>
      </c>
      <c r="H182" s="25">
        <f t="shared" si="13"/>
        <v>80.291970802919707</v>
      </c>
      <c r="J182" s="21">
        <v>18.011482999999998</v>
      </c>
      <c r="K182" s="22">
        <v>118110917</v>
      </c>
      <c r="L182" s="24">
        <v>0.88965000000000005</v>
      </c>
      <c r="M182" s="25">
        <f t="shared" si="14"/>
        <v>92.47578627725089</v>
      </c>
      <c r="N182" s="22">
        <f t="shared" si="15"/>
        <v>749.64884453704497</v>
      </c>
      <c r="O182" s="30">
        <f t="shared" si="12"/>
        <v>996.60384453704501</v>
      </c>
      <c r="P182" s="22">
        <f t="shared" si="16"/>
        <v>490.95537230723164</v>
      </c>
      <c r="Q182" s="26">
        <f t="shared" si="17"/>
        <v>0.50737158500999313</v>
      </c>
    </row>
    <row r="183" spans="1:17" s="24" customFormat="1">
      <c r="A183" s="20">
        <v>42627</v>
      </c>
      <c r="B183" s="21">
        <v>10.834656000000001</v>
      </c>
      <c r="C183" s="22">
        <v>30696876188</v>
      </c>
      <c r="D183" s="22">
        <f>HLOOKUP(A183,'CSAV.Fin'!$F$11:$AF$13,2,1)/1000</f>
        <v>246.95500000000001</v>
      </c>
      <c r="E183" s="23">
        <f>HLOOKUP(A183,'CSAV.Fin'!$F$11:$AB$13,3,1)</f>
        <v>0.3135</v>
      </c>
      <c r="G183" s="24">
        <v>673.89</v>
      </c>
      <c r="H183" s="25">
        <f t="shared" si="13"/>
        <v>80.583941605839414</v>
      </c>
      <c r="J183" s="21">
        <v>17.895405</v>
      </c>
      <c r="K183" s="22">
        <v>118110917</v>
      </c>
      <c r="L183" s="24">
        <v>0.88754999999999995</v>
      </c>
      <c r="M183" s="25">
        <f t="shared" si="14"/>
        <v>91.879810681044262</v>
      </c>
      <c r="N183" s="22">
        <f t="shared" si="15"/>
        <v>746.57989382965093</v>
      </c>
      <c r="O183" s="30">
        <f t="shared" si="12"/>
        <v>993.53489382965097</v>
      </c>
      <c r="P183" s="22">
        <f t="shared" si="16"/>
        <v>493.53766011006451</v>
      </c>
      <c r="Q183" s="26">
        <f t="shared" si="17"/>
        <v>0.50325080359514252</v>
      </c>
    </row>
    <row r="184" spans="1:17" s="24" customFormat="1">
      <c r="A184" s="20">
        <v>42628</v>
      </c>
      <c r="B184" s="21">
        <v>10.962237999999999</v>
      </c>
      <c r="C184" s="22">
        <v>30696876188</v>
      </c>
      <c r="D184" s="22">
        <f>HLOOKUP(A184,'CSAV.Fin'!$F$11:$AF$13,2,1)/1000</f>
        <v>246.95500000000001</v>
      </c>
      <c r="E184" s="23">
        <f>HLOOKUP(A184,'CSAV.Fin'!$F$11:$AB$13,3,1)</f>
        <v>0.3135</v>
      </c>
      <c r="G184" s="24">
        <v>669.28</v>
      </c>
      <c r="H184" s="25">
        <f t="shared" si="13"/>
        <v>81.532846715328461</v>
      </c>
      <c r="J184" s="21">
        <v>17.895405</v>
      </c>
      <c r="K184" s="22">
        <v>118110917</v>
      </c>
      <c r="L184" s="24">
        <v>0.88985000000000003</v>
      </c>
      <c r="M184" s="25">
        <f t="shared" si="14"/>
        <v>91.879810681044262</v>
      </c>
      <c r="N184" s="22">
        <f t="shared" si="15"/>
        <v>744.65020483059698</v>
      </c>
      <c r="O184" s="30">
        <f t="shared" si="12"/>
        <v>991.60520483059702</v>
      </c>
      <c r="P184" s="22">
        <f t="shared" si="16"/>
        <v>502.78876199705462</v>
      </c>
      <c r="Q184" s="26">
        <f t="shared" si="17"/>
        <v>0.49295469653878066</v>
      </c>
    </row>
    <row r="185" spans="1:17" s="24" customFormat="1">
      <c r="A185" s="20">
        <v>42629</v>
      </c>
      <c r="B185" s="21">
        <v>10.765957999999999</v>
      </c>
      <c r="C185" s="22">
        <v>30696876188</v>
      </c>
      <c r="D185" s="22">
        <f>HLOOKUP(A185,'CSAV.Fin'!$F$11:$AF$13,2,1)/1000</f>
        <v>246.95500000000001</v>
      </c>
      <c r="E185" s="23">
        <f>HLOOKUP(A185,'CSAV.Fin'!$F$11:$AB$13,3,1)</f>
        <v>0.3135</v>
      </c>
      <c r="G185" s="24">
        <v>676.41</v>
      </c>
      <c r="H185" s="25">
        <f t="shared" si="13"/>
        <v>80.072992700729912</v>
      </c>
      <c r="J185" s="21">
        <v>17.895405</v>
      </c>
      <c r="K185" s="22">
        <v>118110917</v>
      </c>
      <c r="L185" s="24">
        <v>0.89585000000000004</v>
      </c>
      <c r="M185" s="25">
        <f t="shared" si="14"/>
        <v>91.879810681044262</v>
      </c>
      <c r="N185" s="22">
        <f t="shared" si="15"/>
        <v>739.66287299046337</v>
      </c>
      <c r="O185" s="30">
        <f t="shared" si="12"/>
        <v>986.61787299046341</v>
      </c>
      <c r="P185" s="22">
        <f t="shared" si="16"/>
        <v>488.58130390030908</v>
      </c>
      <c r="Q185" s="26">
        <f t="shared" si="17"/>
        <v>0.50479175648885533</v>
      </c>
    </row>
    <row r="186" spans="1:17" s="24" customFormat="1">
      <c r="A186" s="20">
        <v>42633</v>
      </c>
      <c r="B186" s="21">
        <v>10.89354</v>
      </c>
      <c r="C186" s="22">
        <v>30696876188</v>
      </c>
      <c r="D186" s="22">
        <f>HLOOKUP(A186,'CSAV.Fin'!$F$11:$AF$13,2,1)/1000</f>
        <v>246.95500000000001</v>
      </c>
      <c r="E186" s="23">
        <f>HLOOKUP(A186,'CSAV.Fin'!$F$11:$AB$13,3,1)</f>
        <v>0.3135</v>
      </c>
      <c r="G186" s="24">
        <v>672.18</v>
      </c>
      <c r="H186" s="25">
        <f t="shared" si="13"/>
        <v>81.021897810218974</v>
      </c>
      <c r="J186" s="21">
        <v>17.97279</v>
      </c>
      <c r="K186" s="22">
        <v>118110917</v>
      </c>
      <c r="L186" s="24">
        <v>0.89534999999999998</v>
      </c>
      <c r="M186" s="25">
        <f t="shared" si="14"/>
        <v>92.277126033759245</v>
      </c>
      <c r="N186" s="22">
        <f t="shared" si="15"/>
        <v>743.27623716070013</v>
      </c>
      <c r="O186" s="30">
        <f t="shared" si="12"/>
        <v>990.23123716070018</v>
      </c>
      <c r="P186" s="22">
        <f t="shared" si="16"/>
        <v>497.48229436910583</v>
      </c>
      <c r="Q186" s="26">
        <f t="shared" si="17"/>
        <v>0.49760997663985862</v>
      </c>
    </row>
    <row r="187" spans="1:17" s="24" customFormat="1">
      <c r="A187" s="20">
        <v>42634</v>
      </c>
      <c r="B187" s="21">
        <v>11.050564</v>
      </c>
      <c r="C187" s="22">
        <v>30696876188</v>
      </c>
      <c r="D187" s="22">
        <f>HLOOKUP(A187,'CSAV.Fin'!$F$11:$AF$13,2,1)/1000</f>
        <v>246.95500000000001</v>
      </c>
      <c r="E187" s="23">
        <f>HLOOKUP(A187,'CSAV.Fin'!$F$11:$AB$13,3,1)</f>
        <v>0.3135</v>
      </c>
      <c r="G187" s="24">
        <v>665.67</v>
      </c>
      <c r="H187" s="25">
        <f t="shared" si="13"/>
        <v>82.189781021897801</v>
      </c>
      <c r="J187" s="21">
        <v>17.905078</v>
      </c>
      <c r="K187" s="22">
        <v>118110917</v>
      </c>
      <c r="L187" s="24">
        <v>0.89685000000000004</v>
      </c>
      <c r="M187" s="25">
        <f t="shared" si="14"/>
        <v>91.929474458350086</v>
      </c>
      <c r="N187" s="22">
        <f t="shared" si="15"/>
        <v>739.23750282845606</v>
      </c>
      <c r="O187" s="30">
        <f t="shared" si="12"/>
        <v>986.1925028284561</v>
      </c>
      <c r="P187" s="22">
        <f t="shared" si="16"/>
        <v>509.58852722155126</v>
      </c>
      <c r="Q187" s="26">
        <f t="shared" si="17"/>
        <v>0.48327681891717644</v>
      </c>
    </row>
    <row r="188" spans="1:17" s="24" customFormat="1">
      <c r="A188" s="20">
        <v>42635</v>
      </c>
      <c r="B188" s="21">
        <v>11.119262000000001</v>
      </c>
      <c r="C188" s="22">
        <v>30696876188</v>
      </c>
      <c r="D188" s="22">
        <f>HLOOKUP(A188,'CSAV.Fin'!$F$11:$AF$13,2,1)/1000</f>
        <v>246.95500000000001</v>
      </c>
      <c r="E188" s="23">
        <f>HLOOKUP(A188,'CSAV.Fin'!$F$11:$AB$13,3,1)</f>
        <v>0.3135</v>
      </c>
      <c r="G188" s="24">
        <v>658.46</v>
      </c>
      <c r="H188" s="25">
        <f t="shared" si="13"/>
        <v>82.700729927007302</v>
      </c>
      <c r="J188" s="21">
        <v>18.330698000000002</v>
      </c>
      <c r="K188" s="22">
        <v>118110917</v>
      </c>
      <c r="L188" s="24">
        <v>0.88985000000000003</v>
      </c>
      <c r="M188" s="25">
        <f t="shared" si="14"/>
        <v>94.114721733953317</v>
      </c>
      <c r="N188" s="22">
        <f t="shared" si="15"/>
        <v>762.76329149230287</v>
      </c>
      <c r="O188" s="30">
        <f t="shared" si="12"/>
        <v>1009.7182914923029</v>
      </c>
      <c r="P188" s="22">
        <f t="shared" si="16"/>
        <v>518.37106113649008</v>
      </c>
      <c r="Q188" s="26">
        <f t="shared" si="17"/>
        <v>0.48661813348912519</v>
      </c>
    </row>
    <row r="189" spans="1:17" s="24" customFormat="1">
      <c r="A189" s="20">
        <v>42636</v>
      </c>
      <c r="B189" s="21">
        <v>11.129076</v>
      </c>
      <c r="C189" s="22">
        <v>30696876188</v>
      </c>
      <c r="D189" s="22">
        <f>HLOOKUP(A189,'CSAV.Fin'!$F$11:$AF$13,2,1)/1000</f>
        <v>246.95500000000001</v>
      </c>
      <c r="E189" s="23">
        <f>HLOOKUP(A189,'CSAV.Fin'!$F$11:$AB$13,3,1)</f>
        <v>0.3135</v>
      </c>
      <c r="G189" s="24">
        <v>660.2</v>
      </c>
      <c r="H189" s="25">
        <f t="shared" si="13"/>
        <v>82.773722627737229</v>
      </c>
      <c r="J189" s="21">
        <v>18.770828999999999</v>
      </c>
      <c r="K189" s="22">
        <v>118110917</v>
      </c>
      <c r="L189" s="24">
        <v>0.89095000000000002</v>
      </c>
      <c r="M189" s="25">
        <f t="shared" si="14"/>
        <v>96.374472376917723</v>
      </c>
      <c r="N189" s="22">
        <f t="shared" si="15"/>
        <v>780.11334582591678</v>
      </c>
      <c r="O189" s="30">
        <f t="shared" si="12"/>
        <v>1027.0683458259168</v>
      </c>
      <c r="P189" s="22">
        <f t="shared" si="16"/>
        <v>517.46117549052144</v>
      </c>
      <c r="Q189" s="26">
        <f t="shared" si="17"/>
        <v>0.49617649342079062</v>
      </c>
    </row>
    <row r="190" spans="1:17" s="24" customFormat="1">
      <c r="A190" s="20">
        <v>42639</v>
      </c>
      <c r="B190" s="21">
        <v>11.021122</v>
      </c>
      <c r="C190" s="22">
        <v>30696876188</v>
      </c>
      <c r="D190" s="22">
        <f>HLOOKUP(A190,'CSAV.Fin'!$F$11:$AF$13,2,1)/1000</f>
        <v>246.95500000000001</v>
      </c>
      <c r="E190" s="23">
        <f>HLOOKUP(A190,'CSAV.Fin'!$F$11:$AB$13,3,1)</f>
        <v>0.3135</v>
      </c>
      <c r="G190" s="24">
        <v>661.59</v>
      </c>
      <c r="H190" s="25">
        <f t="shared" si="13"/>
        <v>81.970802919708035</v>
      </c>
      <c r="J190" s="21">
        <v>18.427430000000001</v>
      </c>
      <c r="K190" s="22">
        <v>118110917</v>
      </c>
      <c r="L190" s="24">
        <v>0.88714999999999999</v>
      </c>
      <c r="M190" s="25">
        <f t="shared" si="14"/>
        <v>94.611369775548283</v>
      </c>
      <c r="N190" s="22">
        <f t="shared" si="15"/>
        <v>769.12211623954545</v>
      </c>
      <c r="O190" s="30">
        <f t="shared" si="12"/>
        <v>1016.0771162395455</v>
      </c>
      <c r="P190" s="22">
        <f t="shared" si="16"/>
        <v>511.36507124781656</v>
      </c>
      <c r="Q190" s="26">
        <f t="shared" si="17"/>
        <v>0.49672612139878214</v>
      </c>
    </row>
    <row r="191" spans="1:17" s="24" customFormat="1">
      <c r="A191" s="20">
        <v>42640</v>
      </c>
      <c r="B191" s="21">
        <v>10.873912000000001</v>
      </c>
      <c r="C191" s="22">
        <v>30696876188</v>
      </c>
      <c r="D191" s="22">
        <f>HLOOKUP(A191,'CSAV.Fin'!$F$11:$AF$13,2,1)/1000</f>
        <v>246.95500000000001</v>
      </c>
      <c r="E191" s="23">
        <f>HLOOKUP(A191,'CSAV.Fin'!$F$11:$AB$13,3,1)</f>
        <v>0.3135</v>
      </c>
      <c r="G191" s="24">
        <v>662.72</v>
      </c>
      <c r="H191" s="25">
        <f t="shared" si="13"/>
        <v>80.87591240875912</v>
      </c>
      <c r="J191" s="21">
        <v>18.253312999999999</v>
      </c>
      <c r="K191" s="22">
        <v>118110917</v>
      </c>
      <c r="L191" s="24">
        <v>0.89295000000000002</v>
      </c>
      <c r="M191" s="25">
        <f t="shared" si="14"/>
        <v>93.717406381238305</v>
      </c>
      <c r="N191" s="22">
        <f t="shared" si="15"/>
        <v>756.90634499255225</v>
      </c>
      <c r="O191" s="30">
        <f t="shared" si="12"/>
        <v>1003.8613449925523</v>
      </c>
      <c r="P191" s="22">
        <f t="shared" si="16"/>
        <v>503.67444824844193</v>
      </c>
      <c r="Q191" s="26">
        <f t="shared" si="17"/>
        <v>0.49826293166793989</v>
      </c>
    </row>
    <row r="192" spans="1:17" s="24" customFormat="1">
      <c r="A192" s="20">
        <v>42641</v>
      </c>
      <c r="B192" s="21">
        <v>10.952424000000001</v>
      </c>
      <c r="C192" s="22">
        <v>30696876188</v>
      </c>
      <c r="D192" s="22">
        <f>HLOOKUP(A192,'CSAV.Fin'!$F$11:$AF$13,2,1)/1000</f>
        <v>246.95500000000001</v>
      </c>
      <c r="E192" s="23">
        <f>HLOOKUP(A192,'CSAV.Fin'!$F$11:$AB$13,3,1)</f>
        <v>0.3135</v>
      </c>
      <c r="G192" s="24">
        <v>662.73</v>
      </c>
      <c r="H192" s="25">
        <f t="shared" si="13"/>
        <v>81.459854014598548</v>
      </c>
      <c r="J192" s="21">
        <v>18.340371999999999</v>
      </c>
      <c r="K192" s="22">
        <v>118110917</v>
      </c>
      <c r="L192" s="24">
        <v>0.89324999999999999</v>
      </c>
      <c r="M192" s="25">
        <f t="shared" si="14"/>
        <v>94.164390645527448</v>
      </c>
      <c r="N192" s="22">
        <f t="shared" si="15"/>
        <v>760.26098136623818</v>
      </c>
      <c r="O192" s="30">
        <f t="shared" si="12"/>
        <v>1007.2159813662382</v>
      </c>
      <c r="P192" s="22">
        <f t="shared" si="16"/>
        <v>507.30343199565391</v>
      </c>
      <c r="Q192" s="26">
        <f t="shared" si="17"/>
        <v>0.49633103387863031</v>
      </c>
    </row>
    <row r="193" spans="1:17" s="24" customFormat="1">
      <c r="A193" s="20">
        <v>42642</v>
      </c>
      <c r="B193" s="21">
        <v>10.883725999999999</v>
      </c>
      <c r="C193" s="22">
        <v>30696876188</v>
      </c>
      <c r="D193" s="22">
        <f>HLOOKUP(A193,'CSAV.Fin'!$F$11:$AF$13,2,1)/1000</f>
        <v>246.95500000000001</v>
      </c>
      <c r="E193" s="23">
        <f>HLOOKUP(A193,'CSAV.Fin'!$F$11:$AB$13,3,1)</f>
        <v>0.3135</v>
      </c>
      <c r="G193" s="24">
        <v>658.85</v>
      </c>
      <c r="H193" s="25">
        <f t="shared" si="13"/>
        <v>80.948905109489047</v>
      </c>
      <c r="J193" s="21">
        <v>17.581026000000001</v>
      </c>
      <c r="K193" s="22">
        <v>118110917</v>
      </c>
      <c r="L193" s="24">
        <v>0.88944999999999996</v>
      </c>
      <c r="M193" s="25">
        <f t="shared" si="14"/>
        <v>90.265704545860629</v>
      </c>
      <c r="N193" s="22">
        <f t="shared" si="15"/>
        <v>731.89749922331123</v>
      </c>
      <c r="O193" s="30">
        <f t="shared" si="12"/>
        <v>978.85249922331127</v>
      </c>
      <c r="P193" s="22">
        <f t="shared" si="16"/>
        <v>507.09021702377845</v>
      </c>
      <c r="Q193" s="26">
        <f t="shared" si="17"/>
        <v>0.4819544135340732</v>
      </c>
    </row>
    <row r="194" spans="1:17" s="24" customFormat="1">
      <c r="A194" s="20">
        <v>42643</v>
      </c>
      <c r="B194" s="21">
        <v>10.658004</v>
      </c>
      <c r="C194" s="22">
        <v>30696876188</v>
      </c>
      <c r="D194" s="22">
        <f>HLOOKUP(A194,'CSAV.Fin'!$F$11:$AF$13,2,1)/1000</f>
        <v>228.28</v>
      </c>
      <c r="E194" s="23">
        <f>HLOOKUP(A194,'CSAV.Fin'!$F$11:$AB$13,3,1)</f>
        <v>0.3135</v>
      </c>
      <c r="G194" s="24">
        <v>658.75</v>
      </c>
      <c r="H194" s="25">
        <f t="shared" si="13"/>
        <v>79.270072992700719</v>
      </c>
      <c r="J194" s="21">
        <v>17.692267999999999</v>
      </c>
      <c r="K194" s="22">
        <v>118110917</v>
      </c>
      <c r="L194" s="24">
        <v>0.88965000000000005</v>
      </c>
      <c r="M194" s="25">
        <f t="shared" si="14"/>
        <v>90.836850820548491</v>
      </c>
      <c r="N194" s="22">
        <f t="shared" si="15"/>
        <v>736.36292266659734</v>
      </c>
      <c r="O194" s="30">
        <f t="shared" si="12"/>
        <v>964.64292266659731</v>
      </c>
      <c r="P194" s="22">
        <f t="shared" si="16"/>
        <v>496.64884887925427</v>
      </c>
      <c r="Q194" s="26">
        <f t="shared" si="17"/>
        <v>0.48514747041698092</v>
      </c>
    </row>
    <row r="195" spans="1:17" s="24" customFormat="1">
      <c r="A195" s="20">
        <v>42646</v>
      </c>
      <c r="B195" s="21">
        <v>10.707074</v>
      </c>
      <c r="C195" s="22">
        <v>30696876188</v>
      </c>
      <c r="D195" s="22">
        <f>HLOOKUP(A195,'CSAV.Fin'!$F$11:$AF$13,2,1)/1000</f>
        <v>228.28</v>
      </c>
      <c r="E195" s="23">
        <f>HLOOKUP(A195,'CSAV.Fin'!$F$11:$AB$13,3,1)</f>
        <v>0.3135</v>
      </c>
      <c r="G195" s="24">
        <v>658.36</v>
      </c>
      <c r="H195" s="25">
        <f t="shared" si="13"/>
        <v>79.635036496350367</v>
      </c>
      <c r="J195" s="21">
        <v>17.692267999999999</v>
      </c>
      <c r="K195" s="22">
        <v>118110917</v>
      </c>
      <c r="L195" s="24">
        <v>0.89185000000000003</v>
      </c>
      <c r="M195" s="25">
        <f t="shared" si="14"/>
        <v>90.836850820548491</v>
      </c>
      <c r="N195" s="22">
        <f t="shared" si="15"/>
        <v>734.54647547271213</v>
      </c>
      <c r="O195" s="30">
        <f t="shared" ref="O195:O258" si="18">D195+N195</f>
        <v>962.8264754727121</v>
      </c>
      <c r="P195" s="22">
        <f t="shared" si="16"/>
        <v>499.23100570167367</v>
      </c>
      <c r="Q195" s="26">
        <f t="shared" si="17"/>
        <v>0.48149431032567969</v>
      </c>
    </row>
    <row r="196" spans="1:17" s="24" customFormat="1">
      <c r="A196" s="20">
        <v>42647</v>
      </c>
      <c r="B196" s="21">
        <v>10.69726</v>
      </c>
      <c r="C196" s="22">
        <v>30696876188</v>
      </c>
      <c r="D196" s="22">
        <f>HLOOKUP(A196,'CSAV.Fin'!$F$11:$AF$13,2,1)/1000</f>
        <v>228.28</v>
      </c>
      <c r="E196" s="23">
        <f>HLOOKUP(A196,'CSAV.Fin'!$F$11:$AB$13,3,1)</f>
        <v>0.3135</v>
      </c>
      <c r="G196" s="24">
        <v>662.85</v>
      </c>
      <c r="H196" s="25">
        <f t="shared" ref="H196:H259" si="19">B196/$B$3*100</f>
        <v>79.562043795620426</v>
      </c>
      <c r="J196" s="21">
        <v>17.701941000000001</v>
      </c>
      <c r="K196" s="22">
        <v>118110917</v>
      </c>
      <c r="L196" s="24">
        <v>0.89654999999999996</v>
      </c>
      <c r="M196" s="25">
        <f t="shared" ref="M196:M259" si="20">J196/$J$3*100</f>
        <v>90.886514597854344</v>
      </c>
      <c r="N196" s="22">
        <f t="shared" ref="N196:N259" si="21">(J196*K196*E196/L196)/1000000</f>
        <v>731.09524710672326</v>
      </c>
      <c r="O196" s="30">
        <f t="shared" si="18"/>
        <v>959.37524710672324</v>
      </c>
      <c r="P196" s="22">
        <f t="shared" ref="P196:P259" si="22">(B196*C196/G196)/1000000</f>
        <v>495.39483408138329</v>
      </c>
      <c r="Q196" s="26">
        <f t="shared" ref="Q196:Q259" si="23">1-P196/O196</f>
        <v>0.48362766751029762</v>
      </c>
    </row>
    <row r="197" spans="1:17" s="24" customFormat="1">
      <c r="A197" s="20">
        <v>42648</v>
      </c>
      <c r="B197" s="21">
        <v>10.69726</v>
      </c>
      <c r="C197" s="22">
        <v>30696876188</v>
      </c>
      <c r="D197" s="22">
        <f>HLOOKUP(A197,'CSAV.Fin'!$F$11:$AF$13,2,1)/1000</f>
        <v>228.28</v>
      </c>
      <c r="E197" s="23">
        <f>HLOOKUP(A197,'CSAV.Fin'!$F$11:$AB$13,3,1)</f>
        <v>0.3135</v>
      </c>
      <c r="G197" s="24">
        <v>665.3</v>
      </c>
      <c r="H197" s="25">
        <f t="shared" si="19"/>
        <v>79.562043795620426</v>
      </c>
      <c r="J197" s="21">
        <v>17.837365999999999</v>
      </c>
      <c r="K197" s="22">
        <v>118110917</v>
      </c>
      <c r="L197" s="24">
        <v>0.89224999999999999</v>
      </c>
      <c r="M197" s="25">
        <f t="shared" si="20"/>
        <v>91.581822882940941</v>
      </c>
      <c r="N197" s="22">
        <f t="shared" si="21"/>
        <v>740.23864374510379</v>
      </c>
      <c r="O197" s="30">
        <f t="shared" si="18"/>
        <v>968.51864374510376</v>
      </c>
      <c r="P197" s="22">
        <f t="shared" si="22"/>
        <v>493.57051821861552</v>
      </c>
      <c r="Q197" s="26">
        <f t="shared" si="23"/>
        <v>0.4903861465071454</v>
      </c>
    </row>
    <row r="198" spans="1:17" s="24" customFormat="1">
      <c r="A198" s="20">
        <v>42649</v>
      </c>
      <c r="B198" s="21">
        <v>10.50098</v>
      </c>
      <c r="C198" s="22">
        <v>30696876188</v>
      </c>
      <c r="D198" s="22">
        <f>HLOOKUP(A198,'CSAV.Fin'!$F$11:$AF$13,2,1)/1000</f>
        <v>228.28</v>
      </c>
      <c r="E198" s="23">
        <f>HLOOKUP(A198,'CSAV.Fin'!$F$11:$AB$13,3,1)</f>
        <v>0.3135</v>
      </c>
      <c r="G198" s="24">
        <v>667.23</v>
      </c>
      <c r="H198" s="25">
        <f t="shared" si="19"/>
        <v>78.102189781021892</v>
      </c>
      <c r="J198" s="21">
        <v>17.740634</v>
      </c>
      <c r="K198" s="22">
        <v>118110917</v>
      </c>
      <c r="L198" s="24">
        <v>0.89515</v>
      </c>
      <c r="M198" s="25">
        <f t="shared" si="20"/>
        <v>91.085174841345975</v>
      </c>
      <c r="N198" s="22">
        <f t="shared" si="21"/>
        <v>733.83919945716582</v>
      </c>
      <c r="O198" s="30">
        <f t="shared" si="18"/>
        <v>962.11919945716579</v>
      </c>
      <c r="P198" s="22">
        <f t="shared" si="22"/>
        <v>483.112694142446</v>
      </c>
      <c r="Q198" s="26">
        <f t="shared" si="23"/>
        <v>0.49786607063342936</v>
      </c>
    </row>
    <row r="199" spans="1:17" s="24" customFormat="1">
      <c r="A199" s="20">
        <v>42650</v>
      </c>
      <c r="B199" s="21">
        <v>10.481351999999999</v>
      </c>
      <c r="C199" s="22">
        <v>30696876188</v>
      </c>
      <c r="D199" s="22">
        <f>HLOOKUP(A199,'CSAV.Fin'!$F$11:$AF$13,2,1)/1000</f>
        <v>228.28</v>
      </c>
      <c r="E199" s="23">
        <f>HLOOKUP(A199,'CSAV.Fin'!$F$11:$AB$13,3,1)</f>
        <v>0.3135</v>
      </c>
      <c r="G199" s="24">
        <v>668.77</v>
      </c>
      <c r="H199" s="25">
        <f t="shared" si="19"/>
        <v>77.956204379562038</v>
      </c>
      <c r="J199" s="21">
        <v>17.595535999999999</v>
      </c>
      <c r="K199" s="22">
        <v>118110917</v>
      </c>
      <c r="L199" s="24">
        <v>0.89524999999999999</v>
      </c>
      <c r="M199" s="25">
        <f t="shared" si="20"/>
        <v>90.340202778953525</v>
      </c>
      <c r="N199" s="22">
        <f t="shared" si="21"/>
        <v>727.75593818804964</v>
      </c>
      <c r="O199" s="30">
        <f t="shared" si="18"/>
        <v>956.03593818804961</v>
      </c>
      <c r="P199" s="22">
        <f t="shared" si="22"/>
        <v>481.09927871592049</v>
      </c>
      <c r="Q199" s="26">
        <f t="shared" si="23"/>
        <v>0.49677699394048347</v>
      </c>
    </row>
    <row r="200" spans="1:17" s="24" customFormat="1">
      <c r="A200" s="20">
        <v>42654</v>
      </c>
      <c r="B200" s="21">
        <v>10.658004</v>
      </c>
      <c r="C200" s="22">
        <v>30696876188</v>
      </c>
      <c r="D200" s="22">
        <f>HLOOKUP(A200,'CSAV.Fin'!$F$11:$AF$13,2,1)/1000</f>
        <v>228.28</v>
      </c>
      <c r="E200" s="23">
        <f>HLOOKUP(A200,'CSAV.Fin'!$F$11:$AB$13,3,1)</f>
        <v>0.3135</v>
      </c>
      <c r="G200" s="24">
        <v>667.37</v>
      </c>
      <c r="H200" s="25">
        <f t="shared" si="19"/>
        <v>79.270072992700719</v>
      </c>
      <c r="J200" s="21">
        <v>17.479458000000001</v>
      </c>
      <c r="K200" s="22">
        <v>118110917</v>
      </c>
      <c r="L200" s="24">
        <v>0.90334999999999999</v>
      </c>
      <c r="M200" s="25">
        <f t="shared" si="20"/>
        <v>89.744227182746897</v>
      </c>
      <c r="N200" s="22">
        <f t="shared" si="21"/>
        <v>716.47245684283644</v>
      </c>
      <c r="O200" s="30">
        <f t="shared" si="18"/>
        <v>944.75245684283641</v>
      </c>
      <c r="P200" s="22">
        <f t="shared" si="22"/>
        <v>490.23394698474419</v>
      </c>
      <c r="Q200" s="26">
        <f t="shared" si="23"/>
        <v>0.48109799193007374</v>
      </c>
    </row>
    <row r="201" spans="1:17" s="24" customFormat="1">
      <c r="A201" s="20">
        <v>42655</v>
      </c>
      <c r="B201" s="21">
        <v>10.69726</v>
      </c>
      <c r="C201" s="22">
        <v>30696876188</v>
      </c>
      <c r="D201" s="22">
        <f>HLOOKUP(A201,'CSAV.Fin'!$F$11:$AF$13,2,1)/1000</f>
        <v>228.28</v>
      </c>
      <c r="E201" s="23">
        <f>HLOOKUP(A201,'CSAV.Fin'!$F$11:$AB$13,3,1)</f>
        <v>0.3135</v>
      </c>
      <c r="G201" s="24">
        <v>667.47</v>
      </c>
      <c r="H201" s="25">
        <f t="shared" si="19"/>
        <v>79.562043795620426</v>
      </c>
      <c r="J201" s="21">
        <v>17.498804</v>
      </c>
      <c r="K201" s="22">
        <v>118110917</v>
      </c>
      <c r="L201" s="24">
        <v>0.90834999999999999</v>
      </c>
      <c r="M201" s="25">
        <f t="shared" si="20"/>
        <v>89.843554737358559</v>
      </c>
      <c r="N201" s="22">
        <f t="shared" si="21"/>
        <v>713.31726005984979</v>
      </c>
      <c r="O201" s="30">
        <f t="shared" si="18"/>
        <v>941.59726005984976</v>
      </c>
      <c r="P201" s="22">
        <f t="shared" si="22"/>
        <v>491.96587977114314</v>
      </c>
      <c r="Q201" s="26">
        <f t="shared" si="23"/>
        <v>0.47751984777454337</v>
      </c>
    </row>
    <row r="202" spans="1:17" s="24" customFormat="1">
      <c r="A202" s="20">
        <v>42656</v>
      </c>
      <c r="B202" s="21">
        <v>10.795400000000001</v>
      </c>
      <c r="C202" s="22">
        <v>30696876188</v>
      </c>
      <c r="D202" s="22">
        <f>HLOOKUP(A202,'CSAV.Fin'!$F$11:$AF$13,2,1)/1000</f>
        <v>228.28</v>
      </c>
      <c r="E202" s="23">
        <f>HLOOKUP(A202,'CSAV.Fin'!$F$11:$AB$13,3,1)</f>
        <v>0.3135</v>
      </c>
      <c r="G202" s="24">
        <v>670.99</v>
      </c>
      <c r="H202" s="25">
        <f t="shared" si="19"/>
        <v>80.291970802919707</v>
      </c>
      <c r="J202" s="21">
        <v>17.315013</v>
      </c>
      <c r="K202" s="22">
        <v>118110917</v>
      </c>
      <c r="L202" s="24">
        <v>0.90595000000000003</v>
      </c>
      <c r="M202" s="25">
        <f t="shared" si="20"/>
        <v>88.899922431474465</v>
      </c>
      <c r="N202" s="22">
        <f t="shared" si="21"/>
        <v>707.69508454504637</v>
      </c>
      <c r="O202" s="30">
        <f t="shared" si="18"/>
        <v>935.97508454504634</v>
      </c>
      <c r="P202" s="22">
        <f t="shared" si="22"/>
        <v>493.87480767214896</v>
      </c>
      <c r="Q202" s="26">
        <f t="shared" si="23"/>
        <v>0.4723419289390498</v>
      </c>
    </row>
    <row r="203" spans="1:17" s="24" customFormat="1">
      <c r="A203" s="20">
        <v>42657</v>
      </c>
      <c r="B203" s="21">
        <v>11.08982</v>
      </c>
      <c r="C203" s="22">
        <v>30696876188</v>
      </c>
      <c r="D203" s="22">
        <f>HLOOKUP(A203,'CSAV.Fin'!$F$11:$AF$13,2,1)/1000</f>
        <v>228.28</v>
      </c>
      <c r="E203" s="23">
        <f>HLOOKUP(A203,'CSAV.Fin'!$F$11:$AB$13,3,1)</f>
        <v>0.3135</v>
      </c>
      <c r="G203" s="24">
        <v>670.13</v>
      </c>
      <c r="H203" s="25">
        <f t="shared" si="19"/>
        <v>82.481751824817508</v>
      </c>
      <c r="J203" s="21">
        <v>17.435928000000001</v>
      </c>
      <c r="K203" s="22">
        <v>118110917</v>
      </c>
      <c r="L203" s="24">
        <v>0.90985000000000005</v>
      </c>
      <c r="M203" s="25">
        <f t="shared" si="20"/>
        <v>89.520732483468166</v>
      </c>
      <c r="N203" s="22">
        <f t="shared" si="21"/>
        <v>709.58243111825414</v>
      </c>
      <c r="O203" s="30">
        <f t="shared" si="18"/>
        <v>937.86243111825411</v>
      </c>
      <c r="P203" s="22">
        <f t="shared" si="22"/>
        <v>507.99521210392936</v>
      </c>
      <c r="Q203" s="26">
        <f t="shared" si="23"/>
        <v>0.45834783946060764</v>
      </c>
    </row>
    <row r="204" spans="1:17" s="24" customFormat="1">
      <c r="A204" s="20">
        <v>42660</v>
      </c>
      <c r="B204" s="21">
        <v>11.08982</v>
      </c>
      <c r="C204" s="22">
        <v>30696876188</v>
      </c>
      <c r="D204" s="22">
        <f>HLOOKUP(A204,'CSAV.Fin'!$F$11:$AF$13,2,1)/1000</f>
        <v>228.28</v>
      </c>
      <c r="E204" s="23">
        <f>HLOOKUP(A204,'CSAV.Fin'!$F$11:$AB$13,3,1)</f>
        <v>0.3135</v>
      </c>
      <c r="G204" s="24">
        <v>671.1</v>
      </c>
      <c r="H204" s="25">
        <f t="shared" si="19"/>
        <v>82.481751824817508</v>
      </c>
      <c r="J204" s="21">
        <v>17.402072</v>
      </c>
      <c r="K204" s="22">
        <v>118110917</v>
      </c>
      <c r="L204" s="24">
        <v>0.90944999999999998</v>
      </c>
      <c r="M204" s="25">
        <f t="shared" si="20"/>
        <v>89.346906695763593</v>
      </c>
      <c r="N204" s="22">
        <f t="shared" si="21"/>
        <v>708.51609509910122</v>
      </c>
      <c r="O204" s="30">
        <f t="shared" si="18"/>
        <v>936.79609509910119</v>
      </c>
      <c r="P204" s="22">
        <f t="shared" si="22"/>
        <v>507.26096183460908</v>
      </c>
      <c r="Q204" s="26">
        <f t="shared" si="23"/>
        <v>0.45851507655895252</v>
      </c>
    </row>
    <row r="205" spans="1:17" s="24" customFormat="1">
      <c r="A205" s="20">
        <v>42661</v>
      </c>
      <c r="B205" s="21">
        <v>11.030936000000001</v>
      </c>
      <c r="C205" s="22">
        <v>30696876188</v>
      </c>
      <c r="D205" s="22">
        <f>HLOOKUP(A205,'CSAV.Fin'!$F$11:$AF$13,2,1)/1000</f>
        <v>228.28</v>
      </c>
      <c r="E205" s="23">
        <f>HLOOKUP(A205,'CSAV.Fin'!$F$11:$AB$13,3,1)</f>
        <v>0.3135</v>
      </c>
      <c r="G205" s="24">
        <v>668.72</v>
      </c>
      <c r="H205" s="25">
        <f t="shared" si="19"/>
        <v>82.043795620437947</v>
      </c>
      <c r="J205" s="21">
        <v>17.169915</v>
      </c>
      <c r="K205" s="22">
        <v>118110917</v>
      </c>
      <c r="L205" s="24">
        <v>0.91034999999999999</v>
      </c>
      <c r="M205" s="25">
        <f t="shared" si="20"/>
        <v>88.154950369082002</v>
      </c>
      <c r="N205" s="22">
        <f t="shared" si="21"/>
        <v>698.37283035355006</v>
      </c>
      <c r="O205" s="30">
        <f t="shared" si="18"/>
        <v>926.65283035355003</v>
      </c>
      <c r="P205" s="22">
        <f t="shared" si="22"/>
        <v>506.36331593155882</v>
      </c>
      <c r="Q205" s="26">
        <f t="shared" si="23"/>
        <v>0.45355660788478491</v>
      </c>
    </row>
    <row r="206" spans="1:17" s="24" customFormat="1">
      <c r="A206" s="20">
        <v>42662</v>
      </c>
      <c r="B206" s="21">
        <v>11.021122</v>
      </c>
      <c r="C206" s="22">
        <v>30696876188</v>
      </c>
      <c r="D206" s="22">
        <f>HLOOKUP(A206,'CSAV.Fin'!$F$11:$AF$13,2,1)/1000</f>
        <v>228.28</v>
      </c>
      <c r="E206" s="23">
        <f>HLOOKUP(A206,'CSAV.Fin'!$F$11:$AB$13,3,1)</f>
        <v>0.3135</v>
      </c>
      <c r="G206" s="24">
        <v>666.29</v>
      </c>
      <c r="H206" s="25">
        <f t="shared" si="19"/>
        <v>81.970802919708035</v>
      </c>
      <c r="J206" s="21">
        <v>17.073184000000001</v>
      </c>
      <c r="K206" s="22">
        <v>118110917</v>
      </c>
      <c r="L206" s="24">
        <v>0.91225000000000001</v>
      </c>
      <c r="M206" s="25">
        <f t="shared" si="20"/>
        <v>87.658307461755356</v>
      </c>
      <c r="N206" s="22">
        <f t="shared" si="21"/>
        <v>692.99202263923235</v>
      </c>
      <c r="O206" s="30">
        <f t="shared" si="18"/>
        <v>921.27202263923232</v>
      </c>
      <c r="P206" s="22">
        <f t="shared" si="22"/>
        <v>507.75790944910318</v>
      </c>
      <c r="Q206" s="26">
        <f t="shared" si="23"/>
        <v>0.44885126545524134</v>
      </c>
    </row>
    <row r="207" spans="1:17" s="24" customFormat="1">
      <c r="A207" s="20">
        <v>42663</v>
      </c>
      <c r="B207" s="21">
        <v>11.168331999999999</v>
      </c>
      <c r="C207" s="22">
        <v>30696876188</v>
      </c>
      <c r="D207" s="22">
        <f>HLOOKUP(A207,'CSAV.Fin'!$F$11:$AF$13,2,1)/1000</f>
        <v>228.28</v>
      </c>
      <c r="E207" s="23">
        <f>HLOOKUP(A207,'CSAV.Fin'!$F$11:$AB$13,3,1)</f>
        <v>0.3135</v>
      </c>
      <c r="G207" s="24">
        <v>667.48</v>
      </c>
      <c r="H207" s="25">
        <f t="shared" si="19"/>
        <v>83.065693430656921</v>
      </c>
      <c r="J207" s="21">
        <v>17.653575</v>
      </c>
      <c r="K207" s="22">
        <v>118110917</v>
      </c>
      <c r="L207" s="24">
        <v>0.91495000000000004</v>
      </c>
      <c r="M207" s="25">
        <f t="shared" si="20"/>
        <v>90.638190577056847</v>
      </c>
      <c r="N207" s="22">
        <f t="shared" si="21"/>
        <v>714.43527903141069</v>
      </c>
      <c r="O207" s="30">
        <f t="shared" si="18"/>
        <v>942.71527903141066</v>
      </c>
      <c r="P207" s="22">
        <f t="shared" si="22"/>
        <v>513.62273720632584</v>
      </c>
      <c r="Q207" s="26">
        <f t="shared" si="23"/>
        <v>0.4551666355359747</v>
      </c>
    </row>
    <row r="208" spans="1:17" s="24" customFormat="1">
      <c r="A208" s="20">
        <v>42664</v>
      </c>
      <c r="B208" s="21">
        <v>11.541264</v>
      </c>
      <c r="C208" s="22">
        <v>30696876188</v>
      </c>
      <c r="D208" s="22">
        <f>HLOOKUP(A208,'CSAV.Fin'!$F$11:$AF$13,2,1)/1000</f>
        <v>228.28</v>
      </c>
      <c r="E208" s="23">
        <f>HLOOKUP(A208,'CSAV.Fin'!$F$11:$AB$13,3,1)</f>
        <v>0.3135</v>
      </c>
      <c r="G208" s="24">
        <v>666.64</v>
      </c>
      <c r="H208" s="25">
        <f t="shared" si="19"/>
        <v>85.839416058394164</v>
      </c>
      <c r="J208" s="21">
        <v>17.624555000000001</v>
      </c>
      <c r="K208" s="22">
        <v>118110917</v>
      </c>
      <c r="L208" s="24">
        <v>0.92035</v>
      </c>
      <c r="M208" s="25">
        <f t="shared" si="20"/>
        <v>90.48919411087104</v>
      </c>
      <c r="N208" s="22">
        <f t="shared" si="21"/>
        <v>709.07590872215371</v>
      </c>
      <c r="O208" s="30">
        <f t="shared" si="18"/>
        <v>937.35590872215369</v>
      </c>
      <c r="P208" s="22">
        <f t="shared" si="22"/>
        <v>531.44238578696388</v>
      </c>
      <c r="Q208" s="26">
        <f t="shared" si="23"/>
        <v>0.43304098172117955</v>
      </c>
    </row>
    <row r="209" spans="1:17" s="24" customFormat="1">
      <c r="A209" s="20">
        <v>42667</v>
      </c>
      <c r="B209" s="21">
        <v>11.688473999999999</v>
      </c>
      <c r="C209" s="22">
        <v>30696876188</v>
      </c>
      <c r="D209" s="22">
        <f>HLOOKUP(A209,'CSAV.Fin'!$F$11:$AF$13,2,1)/1000</f>
        <v>228.28</v>
      </c>
      <c r="E209" s="23">
        <f>HLOOKUP(A209,'CSAV.Fin'!$F$11:$AB$13,3,1)</f>
        <v>0.3135</v>
      </c>
      <c r="G209" s="24">
        <v>658.51</v>
      </c>
      <c r="H209" s="25">
        <f t="shared" si="19"/>
        <v>86.93430656934305</v>
      </c>
      <c r="J209" s="21">
        <v>17.382726000000002</v>
      </c>
      <c r="K209" s="22">
        <v>118110917</v>
      </c>
      <c r="L209" s="24">
        <v>0.91890000000000005</v>
      </c>
      <c r="M209" s="25">
        <f t="shared" si="20"/>
        <v>89.247579141151931</v>
      </c>
      <c r="N209" s="22">
        <f t="shared" si="21"/>
        <v>700.45012885133224</v>
      </c>
      <c r="O209" s="30">
        <f t="shared" si="18"/>
        <v>928.73012885133221</v>
      </c>
      <c r="P209" s="22">
        <f t="shared" si="22"/>
        <v>544.86589300793776</v>
      </c>
      <c r="Q209" s="26">
        <f t="shared" si="23"/>
        <v>0.413321614017372</v>
      </c>
    </row>
    <row r="210" spans="1:17" s="24" customFormat="1">
      <c r="A210" s="20">
        <v>42668</v>
      </c>
      <c r="B210" s="21">
        <v>11.717916000000001</v>
      </c>
      <c r="C210" s="22">
        <v>30696876188</v>
      </c>
      <c r="D210" s="22">
        <f>HLOOKUP(A210,'CSAV.Fin'!$F$11:$AF$13,2,1)/1000</f>
        <v>228.28</v>
      </c>
      <c r="E210" s="23">
        <f>HLOOKUP(A210,'CSAV.Fin'!$F$11:$AB$13,3,1)</f>
        <v>0.3135</v>
      </c>
      <c r="G210" s="24">
        <v>652.08000000000004</v>
      </c>
      <c r="H210" s="25">
        <f t="shared" si="19"/>
        <v>87.153284671532845</v>
      </c>
      <c r="J210" s="21">
        <v>17.701941000000001</v>
      </c>
      <c r="K210" s="22">
        <v>118110917</v>
      </c>
      <c r="L210" s="24">
        <v>0.91800000000000004</v>
      </c>
      <c r="M210" s="25">
        <f t="shared" si="20"/>
        <v>90.886514597854344</v>
      </c>
      <c r="N210" s="22">
        <f t="shared" si="21"/>
        <v>714.0124660060269</v>
      </c>
      <c r="O210" s="30">
        <f t="shared" si="18"/>
        <v>942.29246600602687</v>
      </c>
      <c r="P210" s="22">
        <f t="shared" si="22"/>
        <v>551.62467279073758</v>
      </c>
      <c r="Q210" s="26">
        <f t="shared" si="23"/>
        <v>0.41459292874447173</v>
      </c>
    </row>
    <row r="211" spans="1:17" s="24" customFormat="1">
      <c r="A211" s="20">
        <v>42669</v>
      </c>
      <c r="B211" s="21">
        <v>11.727729999999999</v>
      </c>
      <c r="C211" s="22">
        <v>30696876188</v>
      </c>
      <c r="D211" s="22">
        <f>HLOOKUP(A211,'CSAV.Fin'!$F$11:$AF$13,2,1)/1000</f>
        <v>228.28</v>
      </c>
      <c r="E211" s="23">
        <f>HLOOKUP(A211,'CSAV.Fin'!$F$11:$AB$13,3,1)</f>
        <v>0.3135</v>
      </c>
      <c r="G211" s="24">
        <v>651.74</v>
      </c>
      <c r="H211" s="25">
        <f t="shared" si="19"/>
        <v>87.226277372262757</v>
      </c>
      <c r="J211" s="21">
        <v>17.556843000000001</v>
      </c>
      <c r="K211" s="22">
        <v>118110917</v>
      </c>
      <c r="L211" s="24">
        <v>0.9163</v>
      </c>
      <c r="M211" s="25">
        <f t="shared" si="20"/>
        <v>90.14154253546188</v>
      </c>
      <c r="N211" s="22">
        <f t="shared" si="21"/>
        <v>709.47374010946442</v>
      </c>
      <c r="O211" s="30">
        <f t="shared" si="18"/>
        <v>937.75374010946439</v>
      </c>
      <c r="P211" s="22">
        <f t="shared" si="22"/>
        <v>552.3746828126142</v>
      </c>
      <c r="Q211" s="26">
        <f t="shared" si="23"/>
        <v>0.41095976567565029</v>
      </c>
    </row>
    <row r="212" spans="1:17" s="24" customFormat="1">
      <c r="A212" s="20">
        <v>42670</v>
      </c>
      <c r="B212" s="21">
        <v>12.414709999999999</v>
      </c>
      <c r="C212" s="22">
        <v>30696876188</v>
      </c>
      <c r="D212" s="22">
        <f>HLOOKUP(A212,'CSAV.Fin'!$F$11:$AF$13,2,1)/1000</f>
        <v>228.28</v>
      </c>
      <c r="E212" s="23">
        <f>HLOOKUP(A212,'CSAV.Fin'!$F$11:$AB$13,3,1)</f>
        <v>0.3135</v>
      </c>
      <c r="G212" s="24">
        <v>651.33000000000004</v>
      </c>
      <c r="H212" s="25">
        <f t="shared" si="19"/>
        <v>92.335766423357654</v>
      </c>
      <c r="J212" s="21">
        <v>17.605208999999999</v>
      </c>
      <c r="K212" s="22">
        <v>118110917</v>
      </c>
      <c r="L212" s="24">
        <v>0.91610000000000003</v>
      </c>
      <c r="M212" s="25">
        <f t="shared" si="20"/>
        <v>90.389866556259364</v>
      </c>
      <c r="N212" s="22">
        <f t="shared" si="21"/>
        <v>711.58353160795286</v>
      </c>
      <c r="O212" s="30">
        <f t="shared" si="18"/>
        <v>939.86353160795284</v>
      </c>
      <c r="P212" s="22">
        <f t="shared" si="22"/>
        <v>585.09943619966134</v>
      </c>
      <c r="Q212" s="26">
        <f t="shared" si="23"/>
        <v>0.37746341195018829</v>
      </c>
    </row>
    <row r="213" spans="1:17" s="24" customFormat="1">
      <c r="A213" s="20">
        <v>42671</v>
      </c>
      <c r="B213" s="21">
        <v>13.072248</v>
      </c>
      <c r="C213" s="22">
        <v>30696876188</v>
      </c>
      <c r="D213" s="22">
        <f>HLOOKUP(A213,'CSAV.Fin'!$F$11:$AF$13,2,1)/1000</f>
        <v>228.28</v>
      </c>
      <c r="E213" s="23">
        <f>HLOOKUP(A213,'CSAV.Fin'!$F$11:$AB$13,3,1)</f>
        <v>0.3135</v>
      </c>
      <c r="G213" s="24">
        <v>649.54</v>
      </c>
      <c r="H213" s="25">
        <f t="shared" si="19"/>
        <v>97.226277372262771</v>
      </c>
      <c r="J213" s="21">
        <v>17.556843000000001</v>
      </c>
      <c r="K213" s="22">
        <v>118110917</v>
      </c>
      <c r="L213" s="24">
        <v>0.91469999999999996</v>
      </c>
      <c r="M213" s="25">
        <f t="shared" si="20"/>
        <v>90.14154253546188</v>
      </c>
      <c r="N213" s="22">
        <f t="shared" si="21"/>
        <v>710.71475681895947</v>
      </c>
      <c r="O213" s="30">
        <f t="shared" si="18"/>
        <v>938.99475681895944</v>
      </c>
      <c r="P213" s="22">
        <f t="shared" si="22"/>
        <v>617.78670806236823</v>
      </c>
      <c r="Q213" s="26">
        <f t="shared" si="23"/>
        <v>0.34207650939899858</v>
      </c>
    </row>
    <row r="214" spans="1:17" s="24" customFormat="1">
      <c r="A214" s="20">
        <v>42676</v>
      </c>
      <c r="B214" s="21">
        <v>12.444152000000001</v>
      </c>
      <c r="C214" s="22">
        <v>30696876188</v>
      </c>
      <c r="D214" s="22">
        <f>HLOOKUP(A214,'CSAV.Fin'!$F$11:$AF$13,2,1)/1000</f>
        <v>228.28</v>
      </c>
      <c r="E214" s="23">
        <f>HLOOKUP(A214,'CSAV.Fin'!$F$11:$AB$13,3,1)</f>
        <v>0.3135</v>
      </c>
      <c r="G214" s="24">
        <v>649.4</v>
      </c>
      <c r="H214" s="25">
        <f t="shared" si="19"/>
        <v>92.554744525547449</v>
      </c>
      <c r="J214" s="21">
        <v>16.976451999999998</v>
      </c>
      <c r="K214" s="22">
        <v>118110917</v>
      </c>
      <c r="L214" s="24">
        <v>0.89959999999999996</v>
      </c>
      <c r="M214" s="25">
        <f t="shared" si="20"/>
        <v>87.161659420160376</v>
      </c>
      <c r="N214" s="22">
        <f t="shared" si="21"/>
        <v>698.75522695103678</v>
      </c>
      <c r="O214" s="30">
        <f t="shared" si="18"/>
        <v>927.03522695103675</v>
      </c>
      <c r="P214" s="22">
        <f t="shared" si="22"/>
        <v>588.23004805767266</v>
      </c>
      <c r="Q214" s="26">
        <f t="shared" si="23"/>
        <v>0.36547174157305107</v>
      </c>
    </row>
    <row r="215" spans="1:17" s="24" customFormat="1">
      <c r="A215" s="20">
        <v>42677</v>
      </c>
      <c r="B215" s="21">
        <v>12.395082</v>
      </c>
      <c r="C215" s="22">
        <v>30696876188</v>
      </c>
      <c r="D215" s="22">
        <f>HLOOKUP(A215,'CSAV.Fin'!$F$11:$AF$13,2,1)/1000</f>
        <v>228.28</v>
      </c>
      <c r="E215" s="23">
        <f>HLOOKUP(A215,'CSAV.Fin'!$F$11:$AB$13,3,1)</f>
        <v>0.3135</v>
      </c>
      <c r="G215" s="24">
        <v>651.78</v>
      </c>
      <c r="H215" s="25">
        <f t="shared" si="19"/>
        <v>92.189781021897815</v>
      </c>
      <c r="J215" s="21">
        <v>17.184425000000001</v>
      </c>
      <c r="K215" s="22">
        <v>118110917</v>
      </c>
      <c r="L215" s="24">
        <v>0.90139999999999998</v>
      </c>
      <c r="M215" s="25">
        <f t="shared" si="20"/>
        <v>88.229448602174926</v>
      </c>
      <c r="N215" s="22">
        <f t="shared" si="21"/>
        <v>705.9030165198933</v>
      </c>
      <c r="O215" s="30">
        <f t="shared" si="18"/>
        <v>934.18301651989327</v>
      </c>
      <c r="P215" s="22">
        <f t="shared" si="22"/>
        <v>583.77105387417134</v>
      </c>
      <c r="Q215" s="26">
        <f t="shared" si="23"/>
        <v>0.37509990703011242</v>
      </c>
    </row>
    <row r="216" spans="1:17" s="24" customFormat="1">
      <c r="A216" s="20">
        <v>42678</v>
      </c>
      <c r="B216" s="21">
        <v>12.257686</v>
      </c>
      <c r="C216" s="22">
        <v>30696876188</v>
      </c>
      <c r="D216" s="22">
        <f>HLOOKUP(A216,'CSAV.Fin'!$F$11:$AF$13,2,1)/1000</f>
        <v>228.28</v>
      </c>
      <c r="E216" s="23">
        <f>HLOOKUP(A216,'CSAV.Fin'!$F$11:$AB$13,3,1)</f>
        <v>0.3135</v>
      </c>
      <c r="G216" s="24">
        <v>657.58</v>
      </c>
      <c r="H216" s="25">
        <f t="shared" si="19"/>
        <v>91.167883211678827</v>
      </c>
      <c r="J216" s="21">
        <v>16.599197</v>
      </c>
      <c r="K216" s="22">
        <v>118110917</v>
      </c>
      <c r="L216" s="24">
        <v>0.89900000000000002</v>
      </c>
      <c r="M216" s="25">
        <f t="shared" si="20"/>
        <v>85.22473103108635</v>
      </c>
      <c r="N216" s="22">
        <f t="shared" si="21"/>
        <v>683.68330351323584</v>
      </c>
      <c r="O216" s="30">
        <f t="shared" si="18"/>
        <v>911.96330351323581</v>
      </c>
      <c r="P216" s="22">
        <f t="shared" si="22"/>
        <v>572.20820203379196</v>
      </c>
      <c r="Q216" s="26">
        <f t="shared" si="23"/>
        <v>0.37255347903865832</v>
      </c>
    </row>
    <row r="217" spans="1:17" s="24" customFormat="1">
      <c r="A217" s="20">
        <v>42681</v>
      </c>
      <c r="B217" s="21">
        <v>12.277314000000001</v>
      </c>
      <c r="C217" s="22">
        <v>30696876188</v>
      </c>
      <c r="D217" s="22">
        <f>HLOOKUP(A217,'CSAV.Fin'!$F$11:$AF$13,2,1)/1000</f>
        <v>228.28</v>
      </c>
      <c r="E217" s="23">
        <f>HLOOKUP(A217,'CSAV.Fin'!$F$11:$AB$13,3,1)</f>
        <v>0.3135</v>
      </c>
      <c r="G217" s="24">
        <v>653.54</v>
      </c>
      <c r="H217" s="25">
        <f t="shared" si="19"/>
        <v>91.313868613138681</v>
      </c>
      <c r="J217" s="21">
        <v>17.411745</v>
      </c>
      <c r="K217" s="22">
        <v>118110917</v>
      </c>
      <c r="L217" s="24">
        <v>0.90580000000000005</v>
      </c>
      <c r="M217" s="25">
        <f t="shared" si="20"/>
        <v>89.396570473069431</v>
      </c>
      <c r="N217" s="22">
        <f t="shared" si="21"/>
        <v>711.76654044057375</v>
      </c>
      <c r="O217" s="30">
        <f t="shared" si="18"/>
        <v>940.04654044057372</v>
      </c>
      <c r="P217" s="22">
        <f t="shared" si="22"/>
        <v>576.66736202711252</v>
      </c>
      <c r="Q217" s="26">
        <f t="shared" si="23"/>
        <v>0.38655445531787769</v>
      </c>
    </row>
    <row r="218" spans="1:17" s="24" customFormat="1">
      <c r="A218" s="20">
        <v>42682</v>
      </c>
      <c r="B218" s="21">
        <v>12.139918</v>
      </c>
      <c r="C218" s="22">
        <v>30696876188</v>
      </c>
      <c r="D218" s="22">
        <f>HLOOKUP(A218,'CSAV.Fin'!$F$11:$AF$13,2,1)/1000</f>
        <v>228.28</v>
      </c>
      <c r="E218" s="23">
        <f>HLOOKUP(A218,'CSAV.Fin'!$F$11:$AB$13,3,1)</f>
        <v>0.3135</v>
      </c>
      <c r="G218" s="24">
        <v>646.74</v>
      </c>
      <c r="H218" s="25">
        <f t="shared" si="19"/>
        <v>90.291970802919707</v>
      </c>
      <c r="J218" s="21">
        <v>16.734622000000002</v>
      </c>
      <c r="K218" s="22">
        <v>118110917</v>
      </c>
      <c r="L218" s="24">
        <v>0.90529999999999999</v>
      </c>
      <c r="M218" s="25">
        <f t="shared" si="20"/>
        <v>85.920039316172975</v>
      </c>
      <c r="N218" s="22">
        <f t="shared" si="21"/>
        <v>684.46457080132041</v>
      </c>
      <c r="O218" s="30">
        <f t="shared" si="18"/>
        <v>912.74457080132038</v>
      </c>
      <c r="P218" s="22">
        <f t="shared" si="22"/>
        <v>576.20923366186184</v>
      </c>
      <c r="Q218" s="26">
        <f t="shared" si="23"/>
        <v>0.36870702703167668</v>
      </c>
    </row>
    <row r="219" spans="1:17" s="24" customFormat="1">
      <c r="A219" s="20">
        <v>42683</v>
      </c>
      <c r="B219" s="21">
        <v>11.884753999999999</v>
      </c>
      <c r="C219" s="22">
        <v>30696876188</v>
      </c>
      <c r="D219" s="22">
        <f>HLOOKUP(A219,'CSAV.Fin'!$F$11:$AF$13,2,1)/1000</f>
        <v>228.28</v>
      </c>
      <c r="E219" s="23">
        <f>HLOOKUP(A219,'CSAV.Fin'!$F$11:$AB$13,3,1)</f>
        <v>0.3135</v>
      </c>
      <c r="G219" s="24">
        <v>649.79999999999995</v>
      </c>
      <c r="H219" s="25">
        <f t="shared" si="19"/>
        <v>88.394160583941598</v>
      </c>
      <c r="J219" s="21">
        <v>16.637889999999999</v>
      </c>
      <c r="K219" s="22">
        <v>118110917</v>
      </c>
      <c r="L219" s="24">
        <v>0.91410000000000002</v>
      </c>
      <c r="M219" s="25">
        <f t="shared" si="20"/>
        <v>85.423391274577995</v>
      </c>
      <c r="N219" s="22">
        <f t="shared" si="21"/>
        <v>673.95690346674132</v>
      </c>
      <c r="O219" s="30">
        <f t="shared" si="18"/>
        <v>902.2369034667413</v>
      </c>
      <c r="P219" s="22">
        <f t="shared" si="22"/>
        <v>561.44170831461645</v>
      </c>
      <c r="Q219" s="26">
        <f t="shared" si="23"/>
        <v>0.37772251815754665</v>
      </c>
    </row>
    <row r="220" spans="1:17" s="24" customFormat="1">
      <c r="A220" s="20">
        <v>42684</v>
      </c>
      <c r="B220" s="21">
        <v>13.710158</v>
      </c>
      <c r="C220" s="22">
        <v>30696876188</v>
      </c>
      <c r="D220" s="22">
        <f>HLOOKUP(A220,'CSAV.Fin'!$F$11:$AF$13,2,1)/1000</f>
        <v>228.28</v>
      </c>
      <c r="E220" s="23">
        <f>HLOOKUP(A220,'CSAV.Fin'!$F$11:$AB$13,3,1)</f>
        <v>0.3135</v>
      </c>
      <c r="G220" s="24">
        <v>656.65</v>
      </c>
      <c r="H220" s="25">
        <f t="shared" si="19"/>
        <v>101.97080291970802</v>
      </c>
      <c r="J220" s="21">
        <v>17.595535999999999</v>
      </c>
      <c r="K220" s="22">
        <v>118110917</v>
      </c>
      <c r="L220" s="24">
        <v>0.92</v>
      </c>
      <c r="M220" s="25">
        <f t="shared" si="20"/>
        <v>90.340202778953525</v>
      </c>
      <c r="N220" s="22">
        <f t="shared" si="21"/>
        <v>708.17772137266456</v>
      </c>
      <c r="O220" s="30">
        <f t="shared" si="18"/>
        <v>936.45772137266454</v>
      </c>
      <c r="P220" s="22">
        <f t="shared" si="22"/>
        <v>640.91833190271484</v>
      </c>
      <c r="Q220" s="26">
        <f t="shared" si="23"/>
        <v>0.31559288019617859</v>
      </c>
    </row>
    <row r="221" spans="1:17" s="24" customFormat="1">
      <c r="A221" s="20">
        <v>42685</v>
      </c>
      <c r="B221" s="21">
        <v>13.39611</v>
      </c>
      <c r="C221" s="22">
        <v>30696876188</v>
      </c>
      <c r="D221" s="22">
        <f>HLOOKUP(A221,'CSAV.Fin'!$F$11:$AF$13,2,1)/1000</f>
        <v>228.28</v>
      </c>
      <c r="E221" s="23">
        <f>HLOOKUP(A221,'CSAV.Fin'!$F$11:$AB$13,3,1)</f>
        <v>0.3135</v>
      </c>
      <c r="G221" s="24">
        <v>669.25</v>
      </c>
      <c r="H221" s="25">
        <f t="shared" si="19"/>
        <v>99.635036496350367</v>
      </c>
      <c r="J221" s="21">
        <v>17.571352999999998</v>
      </c>
      <c r="K221" s="22">
        <v>118110917</v>
      </c>
      <c r="L221" s="24">
        <v>0.92210000000000003</v>
      </c>
      <c r="M221" s="25">
        <f t="shared" si="20"/>
        <v>90.216040768554777</v>
      </c>
      <c r="N221" s="22">
        <f t="shared" si="21"/>
        <v>705.59381958679057</v>
      </c>
      <c r="O221" s="30">
        <f t="shared" si="18"/>
        <v>933.87381958679055</v>
      </c>
      <c r="P221" s="22">
        <f t="shared" si="22"/>
        <v>614.44711254513061</v>
      </c>
      <c r="Q221" s="26">
        <f t="shared" si="23"/>
        <v>0.34204482483832355</v>
      </c>
    </row>
    <row r="222" spans="1:17" s="24" customFormat="1">
      <c r="A222" s="20">
        <v>42688</v>
      </c>
      <c r="B222" s="21">
        <v>13.111504</v>
      </c>
      <c r="C222" s="22">
        <v>30696876188</v>
      </c>
      <c r="D222" s="22">
        <f>HLOOKUP(A222,'CSAV.Fin'!$F$11:$AF$13,2,1)/1000</f>
        <v>228.28</v>
      </c>
      <c r="E222" s="23">
        <f>HLOOKUP(A222,'CSAV.Fin'!$F$11:$AB$13,3,1)</f>
        <v>0.3135</v>
      </c>
      <c r="G222" s="24">
        <v>670.2</v>
      </c>
      <c r="H222" s="25">
        <f t="shared" si="19"/>
        <v>97.518248175182478</v>
      </c>
      <c r="J222" s="21">
        <v>17.460111000000001</v>
      </c>
      <c r="K222" s="22">
        <v>118110917</v>
      </c>
      <c r="L222" s="24">
        <v>0.93289999999999995</v>
      </c>
      <c r="M222" s="25">
        <f t="shared" si="20"/>
        <v>89.644894493866929</v>
      </c>
      <c r="N222" s="22">
        <f t="shared" si="21"/>
        <v>693.00998775304458</v>
      </c>
      <c r="O222" s="30">
        <f t="shared" si="18"/>
        <v>921.28998775304456</v>
      </c>
      <c r="P222" s="22">
        <f t="shared" si="22"/>
        <v>600.54045796249875</v>
      </c>
      <c r="Q222" s="26">
        <f t="shared" si="23"/>
        <v>0.34815262735333663</v>
      </c>
    </row>
    <row r="223" spans="1:17" s="24" customFormat="1">
      <c r="A223" s="20">
        <v>42689</v>
      </c>
      <c r="B223" s="21">
        <v>12.738572</v>
      </c>
      <c r="C223" s="22">
        <v>30696876188</v>
      </c>
      <c r="D223" s="22">
        <f>HLOOKUP(A223,'CSAV.Fin'!$F$11:$AF$13,2,1)/1000</f>
        <v>228.28</v>
      </c>
      <c r="E223" s="23">
        <f>HLOOKUP(A223,'CSAV.Fin'!$F$11:$AB$13,3,1)</f>
        <v>0.3135</v>
      </c>
      <c r="G223" s="24">
        <v>669.81</v>
      </c>
      <c r="H223" s="25">
        <f t="shared" si="19"/>
        <v>94.744525547445249</v>
      </c>
      <c r="J223" s="21">
        <v>16.908739000000001</v>
      </c>
      <c r="K223" s="22">
        <v>118110917</v>
      </c>
      <c r="L223" s="24">
        <v>0.93140000000000001</v>
      </c>
      <c r="M223" s="25">
        <f t="shared" si="20"/>
        <v>86.814002710482924</v>
      </c>
      <c r="N223" s="22">
        <f t="shared" si="21"/>
        <v>672.20629225601067</v>
      </c>
      <c r="O223" s="30">
        <f t="shared" si="18"/>
        <v>900.48629225601064</v>
      </c>
      <c r="P223" s="22">
        <f t="shared" si="22"/>
        <v>583.7989392453436</v>
      </c>
      <c r="Q223" s="26">
        <f t="shared" si="23"/>
        <v>0.35168481267745044</v>
      </c>
    </row>
    <row r="224" spans="1:17" s="24" customFormat="1">
      <c r="A224" s="20">
        <v>42690</v>
      </c>
      <c r="B224" s="21">
        <v>12.306756</v>
      </c>
      <c r="C224" s="22">
        <v>30696876188</v>
      </c>
      <c r="D224" s="22">
        <f>HLOOKUP(A224,'CSAV.Fin'!$F$11:$AF$13,2,1)/1000</f>
        <v>228.28</v>
      </c>
      <c r="E224" s="23">
        <f>HLOOKUP(A224,'CSAV.Fin'!$F$11:$AB$13,3,1)</f>
        <v>0.3135</v>
      </c>
      <c r="G224" s="24">
        <v>674.99</v>
      </c>
      <c r="H224" s="25">
        <f t="shared" si="19"/>
        <v>91.532846715328461</v>
      </c>
      <c r="J224" s="21">
        <v>16.724948999999999</v>
      </c>
      <c r="K224" s="22">
        <v>118110917</v>
      </c>
      <c r="L224" s="24">
        <v>0.93630000000000002</v>
      </c>
      <c r="M224" s="25">
        <f t="shared" si="20"/>
        <v>85.870375538867123</v>
      </c>
      <c r="N224" s="22">
        <f t="shared" si="21"/>
        <v>661.42006440589671</v>
      </c>
      <c r="O224" s="30">
        <f t="shared" si="18"/>
        <v>889.70006440589668</v>
      </c>
      <c r="P224" s="22">
        <f t="shared" si="22"/>
        <v>559.68083261667016</v>
      </c>
      <c r="Q224" s="26">
        <f t="shared" si="23"/>
        <v>0.37093313240299597</v>
      </c>
    </row>
    <row r="225" spans="1:17" s="24" customFormat="1">
      <c r="A225" s="20">
        <v>42691</v>
      </c>
      <c r="B225" s="21">
        <v>12.2675</v>
      </c>
      <c r="C225" s="22">
        <v>30696876188</v>
      </c>
      <c r="D225" s="22">
        <f>HLOOKUP(A225,'CSAV.Fin'!$F$11:$AF$13,2,1)/1000</f>
        <v>228.28</v>
      </c>
      <c r="E225" s="23">
        <f>HLOOKUP(A225,'CSAV.Fin'!$F$11:$AB$13,3,1)</f>
        <v>0.3135</v>
      </c>
      <c r="G225" s="24">
        <v>675.12</v>
      </c>
      <c r="H225" s="25">
        <f t="shared" si="19"/>
        <v>91.240875912408754</v>
      </c>
      <c r="J225" s="21">
        <v>16.773315</v>
      </c>
      <c r="K225" s="22">
        <v>118110917</v>
      </c>
      <c r="L225" s="24">
        <v>0.93820000000000003</v>
      </c>
      <c r="M225" s="25">
        <f t="shared" si="20"/>
        <v>86.11869955966462</v>
      </c>
      <c r="N225" s="22">
        <f t="shared" si="21"/>
        <v>661.98943886909456</v>
      </c>
      <c r="O225" s="30">
        <f t="shared" si="18"/>
        <v>890.26943886909453</v>
      </c>
      <c r="P225" s="22">
        <f t="shared" si="22"/>
        <v>557.7881393475086</v>
      </c>
      <c r="Q225" s="26">
        <f t="shared" si="23"/>
        <v>0.37346143201763227</v>
      </c>
    </row>
    <row r="226" spans="1:17" s="24" customFormat="1">
      <c r="A226" s="20">
        <v>42692</v>
      </c>
      <c r="B226" s="21">
        <v>12.306756</v>
      </c>
      <c r="C226" s="22">
        <v>30696876188</v>
      </c>
      <c r="D226" s="22">
        <f>HLOOKUP(A226,'CSAV.Fin'!$F$11:$AF$13,2,1)/1000</f>
        <v>228.28</v>
      </c>
      <c r="E226" s="23">
        <f>HLOOKUP(A226,'CSAV.Fin'!$F$11:$AB$13,3,1)</f>
        <v>0.3135</v>
      </c>
      <c r="G226" s="24">
        <v>678.65</v>
      </c>
      <c r="H226" s="25">
        <f t="shared" si="19"/>
        <v>91.532846715328461</v>
      </c>
      <c r="J226" s="21">
        <v>16.870045999999999</v>
      </c>
      <c r="K226" s="22">
        <v>118110917</v>
      </c>
      <c r="L226" s="24">
        <v>0.94499999999999995</v>
      </c>
      <c r="M226" s="25">
        <f t="shared" si="20"/>
        <v>86.615342466991265</v>
      </c>
      <c r="N226" s="22">
        <f t="shared" si="21"/>
        <v>661.01611111819989</v>
      </c>
      <c r="O226" s="30">
        <f t="shared" si="18"/>
        <v>889.29611111819986</v>
      </c>
      <c r="P226" s="22">
        <f t="shared" si="22"/>
        <v>556.66244044489224</v>
      </c>
      <c r="Q226" s="26">
        <f t="shared" si="23"/>
        <v>0.37404152173234451</v>
      </c>
    </row>
    <row r="227" spans="1:17" s="24" customFormat="1">
      <c r="A227" s="20">
        <v>42695</v>
      </c>
      <c r="B227" s="21">
        <v>12.7582</v>
      </c>
      <c r="C227" s="22">
        <v>30696876188</v>
      </c>
      <c r="D227" s="22">
        <f>HLOOKUP(A227,'CSAV.Fin'!$F$11:$AF$13,2,1)/1000</f>
        <v>228.28</v>
      </c>
      <c r="E227" s="23">
        <f>HLOOKUP(A227,'CSAV.Fin'!$F$11:$AB$13,3,1)</f>
        <v>0.3135</v>
      </c>
      <c r="G227" s="24">
        <v>674.41</v>
      </c>
      <c r="H227" s="25">
        <f t="shared" si="19"/>
        <v>94.890510948905103</v>
      </c>
      <c r="J227" s="21">
        <v>17.411745</v>
      </c>
      <c r="K227" s="22">
        <v>118110917</v>
      </c>
      <c r="L227" s="24">
        <v>0.94220000000000004</v>
      </c>
      <c r="M227" s="25">
        <f t="shared" si="20"/>
        <v>89.396570473069431</v>
      </c>
      <c r="N227" s="22">
        <f t="shared" si="21"/>
        <v>684.26887320215633</v>
      </c>
      <c r="O227" s="30">
        <f t="shared" si="18"/>
        <v>912.5488732021563</v>
      </c>
      <c r="P227" s="22">
        <f t="shared" si="22"/>
        <v>580.71037763636616</v>
      </c>
      <c r="Q227" s="26">
        <f t="shared" si="23"/>
        <v>0.36363914888345727</v>
      </c>
    </row>
    <row r="228" spans="1:17" s="24" customFormat="1">
      <c r="A228" s="20">
        <v>42696</v>
      </c>
      <c r="B228" s="21">
        <v>13.494249999999999</v>
      </c>
      <c r="C228" s="22">
        <v>30696876188</v>
      </c>
      <c r="D228" s="22">
        <f>HLOOKUP(A228,'CSAV.Fin'!$F$11:$AF$13,2,1)/1000</f>
        <v>228.28</v>
      </c>
      <c r="E228" s="23">
        <f>HLOOKUP(A228,'CSAV.Fin'!$F$11:$AB$13,3,1)</f>
        <v>0.3135</v>
      </c>
      <c r="G228" s="24">
        <v>677.47</v>
      </c>
      <c r="H228" s="25">
        <f t="shared" si="19"/>
        <v>100.36496350364963</v>
      </c>
      <c r="J228" s="21">
        <v>17.218281000000001</v>
      </c>
      <c r="K228" s="22">
        <v>118110917</v>
      </c>
      <c r="L228" s="24">
        <v>0.94230000000000003</v>
      </c>
      <c r="M228" s="25">
        <f t="shared" si="20"/>
        <v>88.403274389879499</v>
      </c>
      <c r="N228" s="22">
        <f t="shared" si="21"/>
        <v>676.59406914581109</v>
      </c>
      <c r="O228" s="30">
        <f t="shared" si="18"/>
        <v>904.87406914581106</v>
      </c>
      <c r="P228" s="22">
        <f t="shared" si="22"/>
        <v>611.43861942214266</v>
      </c>
      <c r="Q228" s="26">
        <f t="shared" si="23"/>
        <v>0.32428319003623074</v>
      </c>
    </row>
    <row r="229" spans="1:17" s="24" customFormat="1">
      <c r="A229" s="20">
        <v>42697</v>
      </c>
      <c r="B229" s="21">
        <v>14.259741999999999</v>
      </c>
      <c r="C229" s="22">
        <v>30696876188</v>
      </c>
      <c r="D229" s="22">
        <f>HLOOKUP(A229,'CSAV.Fin'!$F$11:$AF$13,2,1)/1000</f>
        <v>228.28</v>
      </c>
      <c r="E229" s="23">
        <f>HLOOKUP(A229,'CSAV.Fin'!$F$11:$AB$13,3,1)</f>
        <v>0.3135</v>
      </c>
      <c r="G229" s="24">
        <v>680.18</v>
      </c>
      <c r="H229" s="25">
        <f t="shared" si="19"/>
        <v>106.05839416058393</v>
      </c>
      <c r="J229" s="21">
        <v>16.928086</v>
      </c>
      <c r="K229" s="22">
        <v>118110917</v>
      </c>
      <c r="L229" s="24">
        <v>0.94810000000000005</v>
      </c>
      <c r="M229" s="25">
        <f t="shared" si="20"/>
        <v>86.913335399362907</v>
      </c>
      <c r="N229" s="22">
        <f t="shared" si="21"/>
        <v>661.12152401794026</v>
      </c>
      <c r="O229" s="30">
        <f t="shared" si="18"/>
        <v>889.40152401794023</v>
      </c>
      <c r="P229" s="22">
        <f t="shared" si="22"/>
        <v>643.54955254024458</v>
      </c>
      <c r="Q229" s="26">
        <f t="shared" si="23"/>
        <v>0.27642405014895899</v>
      </c>
    </row>
    <row r="230" spans="1:17" s="24" customFormat="1">
      <c r="A230" s="20">
        <v>42698</v>
      </c>
      <c r="B230" s="21">
        <v>14.092904000000001</v>
      </c>
      <c r="C230" s="22">
        <v>30696876188</v>
      </c>
      <c r="D230" s="22">
        <f>HLOOKUP(A230,'CSAV.Fin'!$F$11:$AF$13,2,1)/1000</f>
        <v>228.28</v>
      </c>
      <c r="E230" s="23">
        <f>HLOOKUP(A230,'CSAV.Fin'!$F$11:$AB$13,3,1)</f>
        <v>0.3135</v>
      </c>
      <c r="G230" s="24">
        <v>679.24</v>
      </c>
      <c r="H230" s="25">
        <f t="shared" si="19"/>
        <v>104.81751824817518</v>
      </c>
      <c r="J230" s="21">
        <v>16.831354000000001</v>
      </c>
      <c r="K230" s="22">
        <v>118110917</v>
      </c>
      <c r="L230" s="24">
        <v>0.94579999999999997</v>
      </c>
      <c r="M230" s="25">
        <f t="shared" si="20"/>
        <v>86.416687357767941</v>
      </c>
      <c r="N230" s="22">
        <f t="shared" si="21"/>
        <v>658.94221445751987</v>
      </c>
      <c r="O230" s="30">
        <f t="shared" si="18"/>
        <v>887.22221445751984</v>
      </c>
      <c r="P230" s="22">
        <f t="shared" si="22"/>
        <v>636.90025501644482</v>
      </c>
      <c r="Q230" s="26">
        <f t="shared" si="23"/>
        <v>0.28214122162634425</v>
      </c>
    </row>
    <row r="231" spans="1:17" s="24" customFormat="1">
      <c r="A231" s="20">
        <v>42699</v>
      </c>
      <c r="B231" s="21">
        <v>14.328440000000001</v>
      </c>
      <c r="C231" s="22">
        <v>30696876188</v>
      </c>
      <c r="D231" s="22">
        <f>HLOOKUP(A231,'CSAV.Fin'!$F$11:$AF$13,2,1)/1000</f>
        <v>228.28</v>
      </c>
      <c r="E231" s="23">
        <f>HLOOKUP(A231,'CSAV.Fin'!$F$11:$AB$13,3,1)</f>
        <v>0.3135</v>
      </c>
      <c r="G231" s="24">
        <v>679.66</v>
      </c>
      <c r="H231" s="25">
        <f t="shared" si="19"/>
        <v>106.56934306569343</v>
      </c>
      <c r="J231" s="21">
        <v>17.266646999999999</v>
      </c>
      <c r="K231" s="22">
        <v>118110917</v>
      </c>
      <c r="L231" s="24">
        <v>0.94350000000000001</v>
      </c>
      <c r="M231" s="25">
        <f t="shared" si="20"/>
        <v>88.651598410676968</v>
      </c>
      <c r="N231" s="22">
        <f t="shared" si="21"/>
        <v>677.63166571260331</v>
      </c>
      <c r="O231" s="30">
        <f t="shared" si="18"/>
        <v>905.91166571260328</v>
      </c>
      <c r="P231" s="22">
        <f t="shared" si="22"/>
        <v>647.1446732883893</v>
      </c>
      <c r="Q231" s="26">
        <f t="shared" si="23"/>
        <v>0.28564263185711836</v>
      </c>
    </row>
    <row r="232" spans="1:17" s="24" customFormat="1">
      <c r="A232" s="20">
        <v>42702</v>
      </c>
      <c r="B232" s="21">
        <v>14.357882</v>
      </c>
      <c r="C232" s="22">
        <v>30696876188</v>
      </c>
      <c r="D232" s="22">
        <f>HLOOKUP(A232,'CSAV.Fin'!$F$11:$AF$13,2,1)/1000</f>
        <v>228.28</v>
      </c>
      <c r="E232" s="23">
        <f>HLOOKUP(A232,'CSAV.Fin'!$F$11:$AB$13,3,1)</f>
        <v>0.3135</v>
      </c>
      <c r="G232" s="24">
        <v>674.96</v>
      </c>
      <c r="H232" s="25">
        <f t="shared" si="19"/>
        <v>106.78832116788321</v>
      </c>
      <c r="J232" s="21">
        <v>17.295667000000002</v>
      </c>
      <c r="K232" s="22">
        <v>118110917</v>
      </c>
      <c r="L232" s="24">
        <v>0.94389999999999996</v>
      </c>
      <c r="M232" s="25">
        <f t="shared" si="20"/>
        <v>88.800594876862789</v>
      </c>
      <c r="N232" s="22">
        <f t="shared" si="21"/>
        <v>678.48291403453379</v>
      </c>
      <c r="O232" s="30">
        <f t="shared" si="18"/>
        <v>906.76291403453376</v>
      </c>
      <c r="P232" s="22">
        <f t="shared" si="22"/>
        <v>652.98999359356674</v>
      </c>
      <c r="Q232" s="26">
        <f t="shared" si="23"/>
        <v>0.27986689410557675</v>
      </c>
    </row>
    <row r="233" spans="1:17" s="24" customFormat="1">
      <c r="A233" s="20">
        <v>42703</v>
      </c>
      <c r="B233" s="21">
        <v>14.583603999999999</v>
      </c>
      <c r="C233" s="22">
        <v>30696876188</v>
      </c>
      <c r="D233" s="22">
        <f>HLOOKUP(A233,'CSAV.Fin'!$F$11:$AF$13,2,1)/1000</f>
        <v>228.28</v>
      </c>
      <c r="E233" s="23">
        <f>HLOOKUP(A233,'CSAV.Fin'!$F$11:$AB$13,3,1)</f>
        <v>0.3135</v>
      </c>
      <c r="G233" s="24">
        <v>673.53499999999997</v>
      </c>
      <c r="H233" s="25">
        <f t="shared" si="19"/>
        <v>108.46715328467151</v>
      </c>
      <c r="J233" s="21">
        <v>17.29083</v>
      </c>
      <c r="K233" s="22">
        <v>118110917</v>
      </c>
      <c r="L233" s="24">
        <v>0.9425</v>
      </c>
      <c r="M233" s="25">
        <f t="shared" si="20"/>
        <v>88.775760421075717</v>
      </c>
      <c r="N233" s="22">
        <f t="shared" si="21"/>
        <v>679.30071004956278</v>
      </c>
      <c r="O233" s="30">
        <f t="shared" si="18"/>
        <v>907.58071004956275</v>
      </c>
      <c r="P233" s="22">
        <f t="shared" si="22"/>
        <v>664.658980398675</v>
      </c>
      <c r="Q233" s="26">
        <f t="shared" si="23"/>
        <v>0.26765854205696138</v>
      </c>
    </row>
    <row r="234" spans="1:17" s="24" customFormat="1">
      <c r="A234" s="20">
        <v>42704</v>
      </c>
      <c r="B234" s="21">
        <v>15.2117</v>
      </c>
      <c r="C234" s="22">
        <v>30696876188</v>
      </c>
      <c r="D234" s="22">
        <f>HLOOKUP(A234,'CSAV.Fin'!$F$11:$AF$13,2,1)/1000</f>
        <v>228.28</v>
      </c>
      <c r="E234" s="23">
        <f>HLOOKUP(A234,'CSAV.Fin'!$F$11:$AB$13,3,1)</f>
        <v>0.3135</v>
      </c>
      <c r="G234" s="24">
        <v>674.24</v>
      </c>
      <c r="H234" s="25">
        <f t="shared" si="19"/>
        <v>113.13868613138686</v>
      </c>
      <c r="J234" s="21">
        <v>17.411745</v>
      </c>
      <c r="K234" s="22">
        <v>118110917</v>
      </c>
      <c r="L234" s="24">
        <v>0.94599999999999995</v>
      </c>
      <c r="M234" s="25">
        <f t="shared" si="20"/>
        <v>89.396570473069431</v>
      </c>
      <c r="N234" s="22">
        <f t="shared" si="21"/>
        <v>681.52022445145008</v>
      </c>
      <c r="O234" s="30">
        <f t="shared" si="18"/>
        <v>909.80022445145005</v>
      </c>
      <c r="P234" s="22">
        <f t="shared" si="22"/>
        <v>692.56002537523671</v>
      </c>
      <c r="Q234" s="26">
        <f t="shared" si="23"/>
        <v>0.23877791325803965</v>
      </c>
    </row>
    <row r="235" spans="1:17" s="24" customFormat="1">
      <c r="A235" s="20">
        <v>42705</v>
      </c>
      <c r="B235" s="21">
        <v>15.260770000000001</v>
      </c>
      <c r="C235" s="22">
        <v>30696876188</v>
      </c>
      <c r="D235" s="22">
        <f>HLOOKUP(A235,'CSAV.Fin'!$F$11:$AF$13,2,1)/1000</f>
        <v>228.28</v>
      </c>
      <c r="E235" s="23">
        <f>HLOOKUP(A235,'CSAV.Fin'!$F$11:$AB$13,3,1)</f>
        <v>0.3135</v>
      </c>
      <c r="G235" s="24">
        <v>674.71</v>
      </c>
      <c r="H235" s="25">
        <f t="shared" si="19"/>
        <v>113.5036496350365</v>
      </c>
      <c r="J235" s="21">
        <v>17.363378999999998</v>
      </c>
      <c r="K235" s="22">
        <v>118110917</v>
      </c>
      <c r="L235" s="24">
        <v>0.94079999999999997</v>
      </c>
      <c r="M235" s="25">
        <f t="shared" si="20"/>
        <v>89.148246452271934</v>
      </c>
      <c r="N235" s="22">
        <f t="shared" si="21"/>
        <v>683.3835534516669</v>
      </c>
      <c r="O235" s="30">
        <f t="shared" si="18"/>
        <v>911.66355345166687</v>
      </c>
      <c r="P235" s="22">
        <f t="shared" si="22"/>
        <v>694.31009948503026</v>
      </c>
      <c r="Q235" s="26">
        <f t="shared" si="23"/>
        <v>0.23841410917844696</v>
      </c>
    </row>
    <row r="236" spans="1:17" s="24" customFormat="1">
      <c r="A236" s="20">
        <v>42706</v>
      </c>
      <c r="B236" s="21">
        <v>15.506119999999999</v>
      </c>
      <c r="C236" s="22">
        <v>30696876188</v>
      </c>
      <c r="D236" s="22">
        <f>HLOOKUP(A236,'CSAV.Fin'!$F$11:$AF$13,2,1)/1000</f>
        <v>228.28</v>
      </c>
      <c r="E236" s="23">
        <f>HLOOKUP(A236,'CSAV.Fin'!$F$11:$AB$13,3,1)</f>
        <v>0.3135</v>
      </c>
      <c r="G236" s="24">
        <v>671.01</v>
      </c>
      <c r="H236" s="25">
        <f t="shared" si="19"/>
        <v>115.32846715328466</v>
      </c>
      <c r="J236" s="21">
        <v>17.397234999999998</v>
      </c>
      <c r="K236" s="22">
        <v>118110917</v>
      </c>
      <c r="L236" s="24">
        <v>0.93700000000000006</v>
      </c>
      <c r="M236" s="25">
        <f t="shared" si="20"/>
        <v>89.322072239976507</v>
      </c>
      <c r="N236" s="22">
        <f t="shared" si="21"/>
        <v>687.49291286274718</v>
      </c>
      <c r="O236" s="30">
        <f t="shared" si="18"/>
        <v>915.77291286274715</v>
      </c>
      <c r="P236" s="22">
        <f t="shared" si="22"/>
        <v>709.36267089353441</v>
      </c>
      <c r="Q236" s="26">
        <f t="shared" si="23"/>
        <v>0.22539457006209662</v>
      </c>
    </row>
    <row r="237" spans="1:17" s="24" customFormat="1">
      <c r="A237" s="20">
        <v>42709</v>
      </c>
      <c r="B237" s="21">
        <v>15.11356</v>
      </c>
      <c r="C237" s="22">
        <v>30696876188</v>
      </c>
      <c r="D237" s="22">
        <f>HLOOKUP(A237,'CSAV.Fin'!$F$11:$AF$13,2,1)/1000</f>
        <v>228.28</v>
      </c>
      <c r="E237" s="23">
        <f>HLOOKUP(A237,'CSAV.Fin'!$F$11:$AB$13,3,1)</f>
        <v>0.3135</v>
      </c>
      <c r="G237" s="24">
        <v>665.56</v>
      </c>
      <c r="H237" s="25">
        <f t="shared" si="19"/>
        <v>112.40875912408758</v>
      </c>
      <c r="J237" s="21">
        <v>17.344033</v>
      </c>
      <c r="K237" s="22">
        <v>118110917</v>
      </c>
      <c r="L237" s="24">
        <v>0.93240000000000001</v>
      </c>
      <c r="M237" s="25">
        <f t="shared" si="20"/>
        <v>89.048918897660272</v>
      </c>
      <c r="N237" s="22">
        <f t="shared" si="21"/>
        <v>688.77188738839527</v>
      </c>
      <c r="O237" s="30">
        <f t="shared" si="18"/>
        <v>917.05188738839524</v>
      </c>
      <c r="P237" s="22">
        <f t="shared" si="22"/>
        <v>697.06574926364158</v>
      </c>
      <c r="Q237" s="26">
        <f t="shared" si="23"/>
        <v>0.23988406888429836</v>
      </c>
    </row>
    <row r="238" spans="1:17" s="24" customFormat="1">
      <c r="A238" s="20">
        <v>42710</v>
      </c>
      <c r="B238" s="21">
        <v>15.270583999999999</v>
      </c>
      <c r="C238" s="22">
        <v>30696876188</v>
      </c>
      <c r="D238" s="22">
        <f>HLOOKUP(A238,'CSAV.Fin'!$F$11:$AF$13,2,1)/1000</f>
        <v>228.28</v>
      </c>
      <c r="E238" s="23">
        <f>HLOOKUP(A238,'CSAV.Fin'!$F$11:$AB$13,3,1)</f>
        <v>0.3135</v>
      </c>
      <c r="G238" s="24">
        <v>660.25</v>
      </c>
      <c r="H238" s="25">
        <f t="shared" si="19"/>
        <v>113.57664233576641</v>
      </c>
      <c r="J238" s="21">
        <v>17.992137</v>
      </c>
      <c r="K238" s="22">
        <v>118110917</v>
      </c>
      <c r="L238" s="24">
        <v>0.93189999999999995</v>
      </c>
      <c r="M238" s="25">
        <f t="shared" si="20"/>
        <v>92.376458722639228</v>
      </c>
      <c r="N238" s="22">
        <f t="shared" si="21"/>
        <v>714.89296625817553</v>
      </c>
      <c r="O238" s="30">
        <f t="shared" si="18"/>
        <v>943.17296625817551</v>
      </c>
      <c r="P238" s="22">
        <f t="shared" si="22"/>
        <v>709.97232316009661</v>
      </c>
      <c r="Q238" s="26">
        <f t="shared" si="23"/>
        <v>0.24725119510501825</v>
      </c>
    </row>
    <row r="239" spans="1:17" s="24" customFormat="1">
      <c r="A239" s="20">
        <v>42711</v>
      </c>
      <c r="B239" s="21">
        <v>15.398166</v>
      </c>
      <c r="C239" s="22">
        <v>30696876188</v>
      </c>
      <c r="D239" s="22">
        <f>HLOOKUP(A239,'CSAV.Fin'!$F$11:$AF$13,2,1)/1000</f>
        <v>228.28</v>
      </c>
      <c r="E239" s="23">
        <f>HLOOKUP(A239,'CSAV.Fin'!$F$11:$AB$13,3,1)</f>
        <v>0.3135</v>
      </c>
      <c r="G239" s="24">
        <v>656.54</v>
      </c>
      <c r="H239" s="25">
        <f t="shared" si="19"/>
        <v>114.52554744525547</v>
      </c>
      <c r="J239" s="21">
        <v>18.596710999999999</v>
      </c>
      <c r="K239" s="22">
        <v>118110917</v>
      </c>
      <c r="L239" s="24">
        <v>0.93</v>
      </c>
      <c r="M239" s="25">
        <f t="shared" si="20"/>
        <v>95.480503848339453</v>
      </c>
      <c r="N239" s="22">
        <f t="shared" si="21"/>
        <v>740.42449868281165</v>
      </c>
      <c r="O239" s="30">
        <f t="shared" si="18"/>
        <v>968.70449868281162</v>
      </c>
      <c r="P239" s="22">
        <f t="shared" si="22"/>
        <v>719.94942459602032</v>
      </c>
      <c r="Q239" s="26">
        <f t="shared" si="23"/>
        <v>0.25679149258110612</v>
      </c>
    </row>
    <row r="240" spans="1:17" s="24" customFormat="1">
      <c r="A240" s="20">
        <v>42713</v>
      </c>
      <c r="B240" s="21">
        <v>16.04589</v>
      </c>
      <c r="C240" s="22">
        <v>30696876188</v>
      </c>
      <c r="D240" s="22">
        <f>HLOOKUP(A240,'CSAV.Fin'!$F$11:$AF$13,2,1)/1000</f>
        <v>228.28</v>
      </c>
      <c r="E240" s="23">
        <f>HLOOKUP(A240,'CSAV.Fin'!$F$11:$AB$13,3,1)</f>
        <v>0.3135</v>
      </c>
      <c r="G240" s="24">
        <v>650.98500000000001</v>
      </c>
      <c r="H240" s="25">
        <f t="shared" si="19"/>
        <v>119.34306569343065</v>
      </c>
      <c r="J240" s="21">
        <v>19.781676999999998</v>
      </c>
      <c r="K240" s="22">
        <v>118110917</v>
      </c>
      <c r="L240" s="24">
        <v>0.9486</v>
      </c>
      <c r="M240" s="25">
        <f t="shared" si="20"/>
        <v>101.56443722360949</v>
      </c>
      <c r="N240" s="22">
        <f t="shared" si="21"/>
        <v>772.16048410179019</v>
      </c>
      <c r="O240" s="30">
        <f t="shared" si="18"/>
        <v>1000.4404841017902</v>
      </c>
      <c r="P240" s="22">
        <f t="shared" si="22"/>
        <v>756.63601873509731</v>
      </c>
      <c r="Q240" s="26">
        <f t="shared" si="23"/>
        <v>0.24369712065939031</v>
      </c>
    </row>
    <row r="241" spans="1:17" s="24" customFormat="1">
      <c r="A241" s="20">
        <v>42716</v>
      </c>
      <c r="B241" s="21">
        <v>16.703427999999999</v>
      </c>
      <c r="C241" s="22">
        <v>30696876188</v>
      </c>
      <c r="D241" s="22">
        <f>HLOOKUP(A241,'CSAV.Fin'!$F$11:$AF$13,2,1)/1000</f>
        <v>228.28</v>
      </c>
      <c r="E241" s="23">
        <f>HLOOKUP(A241,'CSAV.Fin'!$F$11:$AB$13,3,1)</f>
        <v>0.3135</v>
      </c>
      <c r="G241" s="24">
        <v>649.32000000000005</v>
      </c>
      <c r="H241" s="25">
        <f t="shared" si="19"/>
        <v>124.23357664233576</v>
      </c>
      <c r="J241" s="21">
        <v>19.926774999999999</v>
      </c>
      <c r="K241" s="22">
        <v>118110917</v>
      </c>
      <c r="L241" s="24">
        <v>0.94340000000000002</v>
      </c>
      <c r="M241" s="25">
        <f t="shared" si="20"/>
        <v>102.30940928600194</v>
      </c>
      <c r="N241" s="22">
        <f t="shared" si="21"/>
        <v>782.11160796076808</v>
      </c>
      <c r="O241" s="30">
        <f t="shared" si="18"/>
        <v>1010.3916079607681</v>
      </c>
      <c r="P241" s="22">
        <f t="shared" si="22"/>
        <v>789.66158632287988</v>
      </c>
      <c r="Q241" s="26">
        <f t="shared" si="23"/>
        <v>0.21845987228989217</v>
      </c>
    </row>
    <row r="242" spans="1:17" s="24" customFormat="1">
      <c r="A242" s="20">
        <v>42717</v>
      </c>
      <c r="B242" s="21">
        <v>16.654357999999998</v>
      </c>
      <c r="C242" s="22">
        <v>30696876188</v>
      </c>
      <c r="D242" s="22">
        <f>HLOOKUP(A242,'CSAV.Fin'!$F$11:$AF$13,2,1)/1000</f>
        <v>228.28</v>
      </c>
      <c r="E242" s="23">
        <f>HLOOKUP(A242,'CSAV.Fin'!$F$11:$AB$13,3,1)</f>
        <v>0.3135</v>
      </c>
      <c r="G242" s="24">
        <v>650.91</v>
      </c>
      <c r="H242" s="25">
        <f t="shared" si="19"/>
        <v>123.86861313868611</v>
      </c>
      <c r="J242" s="21">
        <v>20.033180000000002</v>
      </c>
      <c r="K242" s="22">
        <v>118110917</v>
      </c>
      <c r="L242" s="24">
        <v>0.93899999999999995</v>
      </c>
      <c r="M242" s="25">
        <f t="shared" si="20"/>
        <v>102.85572110490276</v>
      </c>
      <c r="N242" s="22">
        <f t="shared" si="21"/>
        <v>789.9723440690841</v>
      </c>
      <c r="O242" s="30">
        <f t="shared" si="18"/>
        <v>1018.2523440690841</v>
      </c>
      <c r="P242" s="22">
        <f t="shared" si="22"/>
        <v>785.41851487398765</v>
      </c>
      <c r="Q242" s="26">
        <f t="shared" si="23"/>
        <v>0.2286602437512284</v>
      </c>
    </row>
    <row r="243" spans="1:17" s="24" customFormat="1">
      <c r="A243" s="20">
        <v>42718</v>
      </c>
      <c r="B243" s="21">
        <v>17.037103999999999</v>
      </c>
      <c r="C243" s="22">
        <v>30696876188</v>
      </c>
      <c r="D243" s="22">
        <f>HLOOKUP(A243,'CSAV.Fin'!$F$11:$AF$13,2,1)/1000</f>
        <v>228.28</v>
      </c>
      <c r="E243" s="23">
        <f>HLOOKUP(A243,'CSAV.Fin'!$F$11:$AB$13,3,1)</f>
        <v>0.3135</v>
      </c>
      <c r="G243" s="24">
        <v>655.73</v>
      </c>
      <c r="H243" s="25">
        <f t="shared" si="19"/>
        <v>126.71532846715327</v>
      </c>
      <c r="J243" s="21">
        <v>20.241154000000002</v>
      </c>
      <c r="K243" s="22">
        <v>118110917</v>
      </c>
      <c r="L243" s="24">
        <v>0.93859999999999999</v>
      </c>
      <c r="M243" s="25">
        <f t="shared" si="20"/>
        <v>103.92351542118561</v>
      </c>
      <c r="N243" s="22">
        <f t="shared" si="21"/>
        <v>798.51357877106477</v>
      </c>
      <c r="O243" s="30">
        <f t="shared" si="18"/>
        <v>1026.7935787710649</v>
      </c>
      <c r="P243" s="22">
        <f t="shared" si="22"/>
        <v>797.56282630058024</v>
      </c>
      <c r="Q243" s="26">
        <f t="shared" si="23"/>
        <v>0.22324910985988367</v>
      </c>
    </row>
    <row r="244" spans="1:17" s="24" customFormat="1">
      <c r="A244" s="20">
        <v>42719</v>
      </c>
      <c r="B244" s="21">
        <v>17.802596000000001</v>
      </c>
      <c r="C244" s="22">
        <v>30696876188</v>
      </c>
      <c r="D244" s="22">
        <f>HLOOKUP(A244,'CSAV.Fin'!$F$11:$AF$13,2,1)/1000</f>
        <v>228.28</v>
      </c>
      <c r="E244" s="23">
        <f>HLOOKUP(A244,'CSAV.Fin'!$F$11:$AB$13,3,1)</f>
        <v>0.3135</v>
      </c>
      <c r="G244" s="24">
        <v>665.96</v>
      </c>
      <c r="H244" s="25">
        <f t="shared" si="19"/>
        <v>132.4087591240876</v>
      </c>
      <c r="J244" s="21">
        <v>20.807036</v>
      </c>
      <c r="K244" s="22">
        <v>118110917</v>
      </c>
      <c r="L244" s="24">
        <v>0.9617</v>
      </c>
      <c r="M244" s="25">
        <f t="shared" si="20"/>
        <v>106.82890543766248</v>
      </c>
      <c r="N244" s="22">
        <f t="shared" si="21"/>
        <v>801.12113442941234</v>
      </c>
      <c r="O244" s="30">
        <f t="shared" si="18"/>
        <v>1029.4011344294124</v>
      </c>
      <c r="P244" s="22">
        <f t="shared" si="22"/>
        <v>820.59595957262297</v>
      </c>
      <c r="Q244" s="26">
        <f t="shared" si="23"/>
        <v>0.20284140737082856</v>
      </c>
    </row>
    <row r="245" spans="1:17" s="24" customFormat="1">
      <c r="A245" s="20">
        <v>42720</v>
      </c>
      <c r="B245" s="21">
        <v>17.665199999999999</v>
      </c>
      <c r="C245" s="22">
        <v>30696876188</v>
      </c>
      <c r="D245" s="22">
        <f>HLOOKUP(A245,'CSAV.Fin'!$F$11:$AF$13,2,1)/1000</f>
        <v>228.28</v>
      </c>
      <c r="E245" s="23">
        <f>HLOOKUP(A245,'CSAV.Fin'!$F$11:$AB$13,3,1)</f>
        <v>0.3135</v>
      </c>
      <c r="G245" s="24">
        <v>673.47</v>
      </c>
      <c r="H245" s="25">
        <f t="shared" si="19"/>
        <v>131.38686131386862</v>
      </c>
      <c r="J245" s="21">
        <v>20.347559</v>
      </c>
      <c r="K245" s="22">
        <v>118110917</v>
      </c>
      <c r="L245" s="24">
        <v>0.95689999999999997</v>
      </c>
      <c r="M245" s="25">
        <f t="shared" si="20"/>
        <v>104.4698272400864</v>
      </c>
      <c r="N245" s="22">
        <f t="shared" si="21"/>
        <v>787.36000121768473</v>
      </c>
      <c r="O245" s="30">
        <f t="shared" si="18"/>
        <v>1015.6400012176847</v>
      </c>
      <c r="P245" s="22">
        <f t="shared" si="22"/>
        <v>805.18279542705318</v>
      </c>
      <c r="Q245" s="26">
        <f t="shared" si="23"/>
        <v>0.20721634195020611</v>
      </c>
    </row>
    <row r="246" spans="1:17" s="24" customFormat="1">
      <c r="A246" s="20">
        <v>42723</v>
      </c>
      <c r="B246" s="21">
        <v>17.066545999999999</v>
      </c>
      <c r="C246" s="22">
        <v>30696876188</v>
      </c>
      <c r="D246" s="22">
        <f>HLOOKUP(A246,'CSAV.Fin'!$F$11:$AF$13,2,1)/1000</f>
        <v>228.28</v>
      </c>
      <c r="E246" s="23">
        <f>HLOOKUP(A246,'CSAV.Fin'!$F$11:$AB$13,3,1)</f>
        <v>0.3135</v>
      </c>
      <c r="G246" s="24">
        <v>676.83</v>
      </c>
      <c r="H246" s="25">
        <f t="shared" si="19"/>
        <v>126.93430656934306</v>
      </c>
      <c r="J246" s="21">
        <v>20.192788</v>
      </c>
      <c r="K246" s="22">
        <v>118110917</v>
      </c>
      <c r="L246" s="24">
        <v>0.95699999999999996</v>
      </c>
      <c r="M246" s="25">
        <f t="shared" si="20"/>
        <v>103.6751914003881</v>
      </c>
      <c r="N246" s="22">
        <f t="shared" si="21"/>
        <v>781.28940417009187</v>
      </c>
      <c r="O246" s="30">
        <f t="shared" si="18"/>
        <v>1009.5694041700918</v>
      </c>
      <c r="P246" s="22">
        <f t="shared" si="22"/>
        <v>774.03432105374554</v>
      </c>
      <c r="Q246" s="26">
        <f t="shared" si="23"/>
        <v>0.23330251703692029</v>
      </c>
    </row>
    <row r="247" spans="1:17" s="24" customFormat="1">
      <c r="A247" s="20">
        <v>42724</v>
      </c>
      <c r="B247" s="21">
        <v>16.732869999999998</v>
      </c>
      <c r="C247" s="22">
        <v>30696876188</v>
      </c>
      <c r="D247" s="22">
        <f>HLOOKUP(A247,'CSAV.Fin'!$F$11:$AF$13,2,1)/1000</f>
        <v>228.28</v>
      </c>
      <c r="E247" s="23">
        <f>HLOOKUP(A247,'CSAV.Fin'!$F$11:$AB$13,3,1)</f>
        <v>0.3135</v>
      </c>
      <c r="G247" s="24">
        <v>675.93</v>
      </c>
      <c r="H247" s="25">
        <f t="shared" si="19"/>
        <v>124.45255474452553</v>
      </c>
      <c r="J247" s="21">
        <v>20.574878999999999</v>
      </c>
      <c r="K247" s="22">
        <v>118110917</v>
      </c>
      <c r="L247" s="24">
        <v>0.96389999999999998</v>
      </c>
      <c r="M247" s="25">
        <f t="shared" si="20"/>
        <v>105.63694911098089</v>
      </c>
      <c r="N247" s="22">
        <f t="shared" si="21"/>
        <v>790.37445627683633</v>
      </c>
      <c r="O247" s="30">
        <f t="shared" si="18"/>
        <v>1018.6544562768363</v>
      </c>
      <c r="P247" s="22">
        <f t="shared" si="22"/>
        <v>759.91129060686694</v>
      </c>
      <c r="Q247" s="26">
        <f t="shared" si="23"/>
        <v>0.25400484342420782</v>
      </c>
    </row>
    <row r="248" spans="1:17" s="24" customFormat="1">
      <c r="A248" s="20">
        <v>42725</v>
      </c>
      <c r="B248" s="21">
        <v>17.655386</v>
      </c>
      <c r="C248" s="22">
        <v>30696876188</v>
      </c>
      <c r="D248" s="22">
        <f>HLOOKUP(A248,'CSAV.Fin'!$F$11:$AF$13,2,1)/1000</f>
        <v>228.28</v>
      </c>
      <c r="E248" s="23">
        <f>HLOOKUP(A248,'CSAV.Fin'!$F$11:$AB$13,3,1)</f>
        <v>0.3135</v>
      </c>
      <c r="G248" s="24">
        <v>672.29</v>
      </c>
      <c r="H248" s="25">
        <f t="shared" si="19"/>
        <v>131.31386861313868</v>
      </c>
      <c r="J248" s="21">
        <v>20.763506</v>
      </c>
      <c r="K248" s="22">
        <v>118110917</v>
      </c>
      <c r="L248" s="24">
        <v>0.95920000000000005</v>
      </c>
      <c r="M248" s="25">
        <f t="shared" si="20"/>
        <v>106.60541073838377</v>
      </c>
      <c r="N248" s="22">
        <f t="shared" si="21"/>
        <v>801.5287490041004</v>
      </c>
      <c r="O248" s="30">
        <f t="shared" si="18"/>
        <v>1029.8087490041005</v>
      </c>
      <c r="P248" s="22">
        <f t="shared" si="22"/>
        <v>806.1479392722614</v>
      </c>
      <c r="Q248" s="26">
        <f t="shared" si="23"/>
        <v>0.21718674457576248</v>
      </c>
    </row>
    <row r="249" spans="1:17" s="24" customFormat="1">
      <c r="A249" s="20">
        <v>42726</v>
      </c>
      <c r="B249" s="21">
        <v>17.449292</v>
      </c>
      <c r="C249" s="22">
        <v>30696876188</v>
      </c>
      <c r="D249" s="22">
        <f>HLOOKUP(A249,'CSAV.Fin'!$F$11:$AF$13,2,1)/1000</f>
        <v>228.28</v>
      </c>
      <c r="E249" s="23">
        <f>HLOOKUP(A249,'CSAV.Fin'!$F$11:$AB$13,3,1)</f>
        <v>0.3135</v>
      </c>
      <c r="G249" s="24">
        <v>676.07</v>
      </c>
      <c r="H249" s="25">
        <f t="shared" si="19"/>
        <v>129.78102189781023</v>
      </c>
      <c r="J249" s="21">
        <v>20.473310000000001</v>
      </c>
      <c r="K249" s="22">
        <v>118110917</v>
      </c>
      <c r="L249" s="24">
        <v>0.95650000000000002</v>
      </c>
      <c r="M249" s="25">
        <f t="shared" si="20"/>
        <v>105.11546661359887</v>
      </c>
      <c r="N249" s="22">
        <f t="shared" si="21"/>
        <v>792.55730745663595</v>
      </c>
      <c r="O249" s="30">
        <f t="shared" si="18"/>
        <v>1020.8373074566359</v>
      </c>
      <c r="P249" s="22">
        <f t="shared" si="22"/>
        <v>792.28298266785816</v>
      </c>
      <c r="Q249" s="26">
        <f t="shared" si="23"/>
        <v>0.22388907920911438</v>
      </c>
    </row>
    <row r="250" spans="1:17" s="24" customFormat="1">
      <c r="A250" s="20">
        <v>42727</v>
      </c>
      <c r="B250" s="21">
        <v>17.429663999999999</v>
      </c>
      <c r="C250" s="22">
        <v>30696876188</v>
      </c>
      <c r="D250" s="22">
        <f>HLOOKUP(A250,'CSAV.Fin'!$F$11:$AF$13,2,1)/1000</f>
        <v>228.28</v>
      </c>
      <c r="E250" s="23">
        <f>HLOOKUP(A250,'CSAV.Fin'!$F$11:$AB$13,3,1)</f>
        <v>0.3135</v>
      </c>
      <c r="G250" s="24">
        <v>673.6</v>
      </c>
      <c r="H250" s="25">
        <f t="shared" si="19"/>
        <v>129.63503649635035</v>
      </c>
      <c r="J250" s="21">
        <v>20.652263999999999</v>
      </c>
      <c r="K250" s="22">
        <v>118110917</v>
      </c>
      <c r="L250" s="24">
        <v>0.95699999999999996</v>
      </c>
      <c r="M250" s="25">
        <f t="shared" si="20"/>
        <v>106.03426446369588</v>
      </c>
      <c r="N250" s="22">
        <f t="shared" si="21"/>
        <v>799.06722317509775</v>
      </c>
      <c r="O250" s="30">
        <f t="shared" si="18"/>
        <v>1027.3472231750977</v>
      </c>
      <c r="P250" s="22">
        <f t="shared" si="22"/>
        <v>794.29370220671137</v>
      </c>
      <c r="Q250" s="26">
        <f t="shared" si="23"/>
        <v>0.2268498086246985</v>
      </c>
    </row>
    <row r="251" spans="1:17" s="24" customFormat="1">
      <c r="A251" s="20">
        <v>42730</v>
      </c>
      <c r="B251" s="21">
        <v>17.076360000000001</v>
      </c>
      <c r="C251" s="22">
        <v>30696876188</v>
      </c>
      <c r="D251" s="22">
        <f>HLOOKUP(A251,'CSAV.Fin'!$F$11:$AF$13,2,1)/1000</f>
        <v>228.28</v>
      </c>
      <c r="E251" s="23">
        <f>HLOOKUP(A251,'CSAV.Fin'!$F$11:$AB$13,3,1)</f>
        <v>0.3135</v>
      </c>
      <c r="G251" s="24">
        <v>672.85</v>
      </c>
      <c r="H251" s="25">
        <f t="shared" si="19"/>
        <v>127.00729927007299</v>
      </c>
      <c r="J251" s="21">
        <v>20.652263999999999</v>
      </c>
      <c r="K251" s="22">
        <v>118110917</v>
      </c>
      <c r="L251" s="24">
        <v>0.95679999999999998</v>
      </c>
      <c r="M251" s="25">
        <f t="shared" si="20"/>
        <v>106.03426446369588</v>
      </c>
      <c r="N251" s="22">
        <f t="shared" si="21"/>
        <v>799.2342522769319</v>
      </c>
      <c r="O251" s="30">
        <f t="shared" si="18"/>
        <v>1027.514252276932</v>
      </c>
      <c r="P251" s="22">
        <f t="shared" si="22"/>
        <v>779.06057614879342</v>
      </c>
      <c r="Q251" s="26">
        <f t="shared" si="23"/>
        <v>0.24180071038194828</v>
      </c>
    </row>
    <row r="252" spans="1:17" s="24" customFormat="1">
      <c r="A252" s="20">
        <v>42731</v>
      </c>
      <c r="B252" s="21">
        <v>17.135244</v>
      </c>
      <c r="C252" s="22">
        <v>30696876188</v>
      </c>
      <c r="D252" s="22">
        <f>HLOOKUP(A252,'CSAV.Fin'!$F$11:$AF$13,2,1)/1000</f>
        <v>228.28</v>
      </c>
      <c r="E252" s="23">
        <f>HLOOKUP(A252,'CSAV.Fin'!$F$11:$AB$13,3,1)</f>
        <v>0.3135</v>
      </c>
      <c r="G252" s="24">
        <v>674.91</v>
      </c>
      <c r="H252" s="25">
        <f t="shared" si="19"/>
        <v>127.44525547445255</v>
      </c>
      <c r="J252" s="21">
        <v>20.744160000000001</v>
      </c>
      <c r="K252" s="22">
        <v>118110917</v>
      </c>
      <c r="L252" s="24">
        <v>0.95589999999999997</v>
      </c>
      <c r="M252" s="25">
        <f t="shared" si="20"/>
        <v>106.50608318377211</v>
      </c>
      <c r="N252" s="22">
        <f t="shared" si="21"/>
        <v>803.54643452070798</v>
      </c>
      <c r="O252" s="30">
        <f t="shared" si="18"/>
        <v>1031.8264345207081</v>
      </c>
      <c r="P252" s="22">
        <f t="shared" si="22"/>
        <v>779.36089777773316</v>
      </c>
      <c r="Q252" s="26">
        <f t="shared" si="23"/>
        <v>0.24467829888487713</v>
      </c>
    </row>
    <row r="253" spans="1:17" s="24" customFormat="1">
      <c r="A253" s="20">
        <v>42732</v>
      </c>
      <c r="B253" s="21">
        <v>16.997848000000001</v>
      </c>
      <c r="C253" s="22">
        <v>30696876188</v>
      </c>
      <c r="D253" s="22">
        <f>HLOOKUP(A253,'CSAV.Fin'!$F$11:$AF$13,2,1)/1000</f>
        <v>228.28</v>
      </c>
      <c r="E253" s="23">
        <f>HLOOKUP(A253,'CSAV.Fin'!$F$11:$AB$13,3,1)</f>
        <v>0.3135</v>
      </c>
      <c r="G253" s="24">
        <v>672.11</v>
      </c>
      <c r="H253" s="25">
        <f t="shared" si="19"/>
        <v>126.42335766423358</v>
      </c>
      <c r="J253" s="21">
        <v>21.116578000000001</v>
      </c>
      <c r="K253" s="22">
        <v>118110917</v>
      </c>
      <c r="L253" s="24">
        <v>0.96199999999999997</v>
      </c>
      <c r="M253" s="25">
        <f t="shared" si="20"/>
        <v>108.41817711705906</v>
      </c>
      <c r="N253" s="22">
        <f t="shared" si="21"/>
        <v>812.78570242163744</v>
      </c>
      <c r="O253" s="30">
        <f t="shared" si="18"/>
        <v>1041.0657024216375</v>
      </c>
      <c r="P253" s="22">
        <f t="shared" si="22"/>
        <v>776.33249842800058</v>
      </c>
      <c r="Q253" s="26">
        <f t="shared" si="23"/>
        <v>0.25429058259996207</v>
      </c>
    </row>
    <row r="254" spans="1:17" s="24" customFormat="1">
      <c r="A254" s="20">
        <v>42733</v>
      </c>
      <c r="B254" s="21">
        <v>16.988033999999999</v>
      </c>
      <c r="C254" s="22">
        <v>30696876188</v>
      </c>
      <c r="D254" s="22">
        <f>HLOOKUP(A254,'CSAV.Fin'!$F$11:$AF$13,2,1)/1000</f>
        <v>228.28</v>
      </c>
      <c r="E254" s="23">
        <f>HLOOKUP(A254,'CSAV.Fin'!$F$11:$AB$13,3,1)</f>
        <v>0.3135</v>
      </c>
      <c r="G254" s="24">
        <v>666</v>
      </c>
      <c r="H254" s="25">
        <f t="shared" si="19"/>
        <v>126.35036496350365</v>
      </c>
      <c r="J254" s="21">
        <v>20.990825999999998</v>
      </c>
      <c r="K254" s="22">
        <v>118110917</v>
      </c>
      <c r="L254" s="24">
        <v>0.95330000000000004</v>
      </c>
      <c r="M254" s="25">
        <f t="shared" si="20"/>
        <v>107.77253260927829</v>
      </c>
      <c r="N254" s="22">
        <f t="shared" si="21"/>
        <v>815.31892298832781</v>
      </c>
      <c r="O254" s="30">
        <f t="shared" si="18"/>
        <v>1043.5989229883278</v>
      </c>
      <c r="P254" s="22">
        <f t="shared" si="22"/>
        <v>783.0023669302318</v>
      </c>
      <c r="Q254" s="26">
        <f t="shared" si="23"/>
        <v>0.24970949118257246</v>
      </c>
    </row>
    <row r="255" spans="1:17" s="24" customFormat="1">
      <c r="A255" s="20">
        <v>42734</v>
      </c>
      <c r="B255" s="21">
        <v>17.125430000000001</v>
      </c>
      <c r="C255" s="22">
        <v>30696876188</v>
      </c>
      <c r="D255" s="22">
        <f>HLOOKUP(A255,'CSAV.Fin'!$F$11:$AF$13,2,1)/1000</f>
        <v>228.28</v>
      </c>
      <c r="E255" s="23">
        <f>HLOOKUP(A255,'CSAV.Fin'!$F$11:$AB$13,3,1)</f>
        <v>0.3135</v>
      </c>
      <c r="G255" s="24">
        <v>670.52</v>
      </c>
      <c r="H255" s="25">
        <f t="shared" si="19"/>
        <v>127.37226277372264</v>
      </c>
      <c r="J255" s="21">
        <v>21.232655999999999</v>
      </c>
      <c r="K255" s="22">
        <v>118110917</v>
      </c>
      <c r="L255" s="24">
        <v>0.94730000000000003</v>
      </c>
      <c r="M255" s="25">
        <f t="shared" si="20"/>
        <v>109.01415271326569</v>
      </c>
      <c r="N255" s="22">
        <f t="shared" si="21"/>
        <v>829.93555948853623</v>
      </c>
      <c r="O255" s="30">
        <f t="shared" si="18"/>
        <v>1058.2155594885362</v>
      </c>
      <c r="P255" s="22">
        <f t="shared" si="22"/>
        <v>784.01420446259749</v>
      </c>
      <c r="Q255" s="26">
        <f t="shared" si="23"/>
        <v>0.25911672963726551</v>
      </c>
    </row>
    <row r="256" spans="1:17" s="24" customFormat="1">
      <c r="A256" s="20">
        <v>42738</v>
      </c>
      <c r="B256" s="21">
        <v>18.656414000000002</v>
      </c>
      <c r="C256" s="22">
        <v>30696876188</v>
      </c>
      <c r="D256" s="22">
        <f>HLOOKUP(A256,'CSAV.Fin'!$F$11:$AF$13,2,1)/1000</f>
        <v>251.54599999999999</v>
      </c>
      <c r="E256" s="23">
        <f>HLOOKUP(A256,'CSAV.Fin'!$F$11:$AB$13,3,1)</f>
        <v>0.3135</v>
      </c>
      <c r="G256" s="24">
        <v>674.89</v>
      </c>
      <c r="H256" s="25">
        <f t="shared" si="19"/>
        <v>138.75912408759126</v>
      </c>
      <c r="J256" s="21">
        <v>22.248341</v>
      </c>
      <c r="K256" s="22">
        <v>118110917</v>
      </c>
      <c r="L256" s="24">
        <v>0.96</v>
      </c>
      <c r="M256" s="25">
        <f t="shared" si="20"/>
        <v>114.22895201574454</v>
      </c>
      <c r="N256" s="22">
        <f t="shared" si="21"/>
        <v>858.13177978576209</v>
      </c>
      <c r="O256" s="30">
        <f t="shared" si="18"/>
        <v>1109.6777797857621</v>
      </c>
      <c r="P256" s="22">
        <f t="shared" si="22"/>
        <v>848.57329441845309</v>
      </c>
      <c r="Q256" s="26">
        <f t="shared" si="23"/>
        <v>0.23529757027100129</v>
      </c>
    </row>
    <row r="257" spans="1:17" s="24" customFormat="1">
      <c r="A257" s="20">
        <v>42739</v>
      </c>
      <c r="B257" s="21">
        <v>18.322738000000001</v>
      </c>
      <c r="C257" s="22">
        <v>30696876188</v>
      </c>
      <c r="D257" s="22">
        <f>HLOOKUP(A257,'CSAV.Fin'!$F$11:$AF$13,2,1)/1000</f>
        <v>251.54599999999999</v>
      </c>
      <c r="E257" s="23">
        <f>HLOOKUP(A257,'CSAV.Fin'!$F$11:$AB$13,3,1)</f>
        <v>0.3135</v>
      </c>
      <c r="G257" s="24">
        <v>671.74</v>
      </c>
      <c r="H257" s="25">
        <f t="shared" si="19"/>
        <v>136.27737226277372</v>
      </c>
      <c r="J257" s="21">
        <v>22.088733000000001</v>
      </c>
      <c r="K257" s="22">
        <v>118110917</v>
      </c>
      <c r="L257" s="24">
        <v>0.95389999999999997</v>
      </c>
      <c r="M257" s="25">
        <f t="shared" si="20"/>
        <v>113.40948172025919</v>
      </c>
      <c r="N257" s="22">
        <f t="shared" si="21"/>
        <v>857.42381788911166</v>
      </c>
      <c r="O257" s="30">
        <f t="shared" si="18"/>
        <v>1108.9698178891117</v>
      </c>
      <c r="P257" s="22">
        <f t="shared" si="22"/>
        <v>837.30434366148017</v>
      </c>
      <c r="Q257" s="26">
        <f t="shared" si="23"/>
        <v>0.24497102612290933</v>
      </c>
    </row>
    <row r="258" spans="1:17" s="24" customFormat="1">
      <c r="A258" s="20">
        <v>42740</v>
      </c>
      <c r="B258" s="21">
        <v>18.067574</v>
      </c>
      <c r="C258" s="22">
        <v>30696876188</v>
      </c>
      <c r="D258" s="22">
        <f>HLOOKUP(A258,'CSAV.Fin'!$F$11:$AF$13,2,1)/1000</f>
        <v>251.54599999999999</v>
      </c>
      <c r="E258" s="23">
        <f>HLOOKUP(A258,'CSAV.Fin'!$F$11:$AB$13,3,1)</f>
        <v>0.3135</v>
      </c>
      <c r="G258" s="24">
        <v>661.91</v>
      </c>
      <c r="H258" s="25">
        <f t="shared" si="19"/>
        <v>134.37956204379563</v>
      </c>
      <c r="J258" s="21">
        <v>22.001674999999999</v>
      </c>
      <c r="K258" s="22">
        <v>118110917</v>
      </c>
      <c r="L258" s="24">
        <v>0.94430000000000003</v>
      </c>
      <c r="M258" s="25">
        <f t="shared" si="20"/>
        <v>112.96250259023834</v>
      </c>
      <c r="N258" s="22">
        <f t="shared" si="21"/>
        <v>862.72690465731557</v>
      </c>
      <c r="O258" s="30">
        <f t="shared" si="18"/>
        <v>1114.2729046573156</v>
      </c>
      <c r="P258" s="22">
        <f t="shared" si="22"/>
        <v>837.90557945268688</v>
      </c>
      <c r="Q258" s="26">
        <f t="shared" si="23"/>
        <v>0.2480248097656319</v>
      </c>
    </row>
    <row r="259" spans="1:17" s="24" customFormat="1">
      <c r="A259" s="20">
        <v>42741</v>
      </c>
      <c r="B259" s="21">
        <v>18.018504</v>
      </c>
      <c r="C259" s="22">
        <v>30696876188</v>
      </c>
      <c r="D259" s="22">
        <f>HLOOKUP(A259,'CSAV.Fin'!$F$11:$AF$13,2,1)/1000</f>
        <v>251.54599999999999</v>
      </c>
      <c r="E259" s="23">
        <f>HLOOKUP(A259,'CSAV.Fin'!$F$11:$AB$13,3,1)</f>
        <v>0.3135</v>
      </c>
      <c r="G259" s="24">
        <v>668.13</v>
      </c>
      <c r="H259" s="25">
        <f t="shared" si="19"/>
        <v>134.01459854014598</v>
      </c>
      <c r="J259" s="21">
        <v>21.958144999999998</v>
      </c>
      <c r="K259" s="22">
        <v>118110917</v>
      </c>
      <c r="L259" s="24">
        <v>0.94669999999999999</v>
      </c>
      <c r="M259" s="25">
        <f t="shared" si="20"/>
        <v>112.73900789095963</v>
      </c>
      <c r="N259" s="22">
        <f t="shared" si="21"/>
        <v>858.83722101179944</v>
      </c>
      <c r="O259" s="30">
        <f t="shared" ref="O259:O322" si="24">D259+N259</f>
        <v>1110.3832210117994</v>
      </c>
      <c r="P259" s="22">
        <f t="shared" si="22"/>
        <v>827.85054761944946</v>
      </c>
      <c r="Q259" s="26">
        <f t="shared" si="23"/>
        <v>0.25444609396646101</v>
      </c>
    </row>
    <row r="260" spans="1:17" s="24" customFormat="1">
      <c r="A260" s="20">
        <v>42744</v>
      </c>
      <c r="B260" s="21">
        <v>18.420877999999998</v>
      </c>
      <c r="C260" s="22">
        <v>30696876188</v>
      </c>
      <c r="D260" s="22">
        <f>HLOOKUP(A260,'CSAV.Fin'!$F$11:$AF$13,2,1)/1000</f>
        <v>251.54599999999999</v>
      </c>
      <c r="E260" s="23">
        <f>HLOOKUP(A260,'CSAV.Fin'!$F$11:$AB$13,3,1)</f>
        <v>0.3135</v>
      </c>
      <c r="G260" s="24">
        <v>671.26</v>
      </c>
      <c r="H260" s="25">
        <f t="shared" ref="H260:H323" si="25">B260/$B$3*100</f>
        <v>137.00729927007299</v>
      </c>
      <c r="J260" s="21">
        <v>22.228995000000001</v>
      </c>
      <c r="K260" s="22">
        <v>118110917</v>
      </c>
      <c r="L260" s="24">
        <v>0.94630000000000003</v>
      </c>
      <c r="M260" s="25">
        <f t="shared" ref="M260:M323" si="26">J260/$J$3*100</f>
        <v>114.12962446113288</v>
      </c>
      <c r="N260" s="22">
        <f t="shared" ref="N260:N323" si="27">(J260*K260*E260/L260)/1000000</f>
        <v>869.79834017535995</v>
      </c>
      <c r="O260" s="30">
        <f t="shared" si="24"/>
        <v>1121.34434017536</v>
      </c>
      <c r="P260" s="22">
        <f t="shared" ref="P260:P323" si="28">(B260*C260/G260)/1000000</f>
        <v>842.39104257702388</v>
      </c>
      <c r="Q260" s="26">
        <f t="shared" ref="Q260:Q323" si="29">1-P260/O260</f>
        <v>0.24876684850856101</v>
      </c>
    </row>
    <row r="261" spans="1:17" s="24" customFormat="1">
      <c r="A261" s="20">
        <v>42745</v>
      </c>
      <c r="B261" s="21">
        <v>19.029346</v>
      </c>
      <c r="C261" s="22">
        <v>30696876188</v>
      </c>
      <c r="D261" s="22">
        <f>HLOOKUP(A261,'CSAV.Fin'!$F$11:$AF$13,2,1)/1000</f>
        <v>251.54599999999999</v>
      </c>
      <c r="E261" s="23">
        <f>HLOOKUP(A261,'CSAV.Fin'!$F$11:$AB$13,3,1)</f>
        <v>0.3135</v>
      </c>
      <c r="G261" s="24">
        <v>670.26</v>
      </c>
      <c r="H261" s="25">
        <f t="shared" si="25"/>
        <v>141.53284671532847</v>
      </c>
      <c r="J261" s="21">
        <v>23.104419</v>
      </c>
      <c r="K261" s="22">
        <v>118110917</v>
      </c>
      <c r="L261" s="24">
        <v>0.94530000000000003</v>
      </c>
      <c r="M261" s="25">
        <f t="shared" si="26"/>
        <v>118.62428615700634</v>
      </c>
      <c r="N261" s="22">
        <f t="shared" si="27"/>
        <v>905.00917169473917</v>
      </c>
      <c r="O261" s="30">
        <f t="shared" si="24"/>
        <v>1156.5551716947391</v>
      </c>
      <c r="P261" s="22">
        <f t="shared" si="28"/>
        <v>871.51475263422105</v>
      </c>
      <c r="Q261" s="26">
        <f t="shared" si="29"/>
        <v>0.24645639571421285</v>
      </c>
    </row>
    <row r="262" spans="1:17" s="24" customFormat="1">
      <c r="A262" s="20">
        <v>42746</v>
      </c>
      <c r="B262" s="21">
        <v>19.058788</v>
      </c>
      <c r="C262" s="22">
        <v>30696876188</v>
      </c>
      <c r="D262" s="22">
        <f>HLOOKUP(A262,'CSAV.Fin'!$F$11:$AF$13,2,1)/1000</f>
        <v>251.54599999999999</v>
      </c>
      <c r="E262" s="23">
        <f>HLOOKUP(A262,'CSAV.Fin'!$F$11:$AB$13,3,1)</f>
        <v>0.3135</v>
      </c>
      <c r="G262" s="24">
        <v>671.44</v>
      </c>
      <c r="H262" s="25">
        <f t="shared" si="25"/>
        <v>141.75182481751824</v>
      </c>
      <c r="J262" s="21">
        <v>24.448992000000001</v>
      </c>
      <c r="K262" s="22">
        <v>118110917</v>
      </c>
      <c r="L262" s="24">
        <v>0.95209999999999995</v>
      </c>
      <c r="M262" s="25">
        <f t="shared" si="26"/>
        <v>125.52768469349343</v>
      </c>
      <c r="N262" s="22">
        <f t="shared" si="27"/>
        <v>950.83679564028535</v>
      </c>
      <c r="O262" s="30">
        <f t="shared" si="24"/>
        <v>1202.3827956402854</v>
      </c>
      <c r="P262" s="22">
        <f t="shared" si="28"/>
        <v>871.32916646214119</v>
      </c>
      <c r="Q262" s="26">
        <f t="shared" si="29"/>
        <v>0.27533130911263048</v>
      </c>
    </row>
    <row r="263" spans="1:17" s="24" customFormat="1">
      <c r="A263" s="20">
        <v>42747</v>
      </c>
      <c r="B263" s="21">
        <v>18.921392000000001</v>
      </c>
      <c r="C263" s="22">
        <v>30696876188</v>
      </c>
      <c r="D263" s="22">
        <f>HLOOKUP(A263,'CSAV.Fin'!$F$11:$AF$13,2,1)/1000</f>
        <v>251.54599999999999</v>
      </c>
      <c r="E263" s="23">
        <f>HLOOKUP(A263,'CSAV.Fin'!$F$11:$AB$13,3,1)</f>
        <v>0.3135</v>
      </c>
      <c r="G263" s="24">
        <v>661.7</v>
      </c>
      <c r="H263" s="25">
        <f t="shared" si="25"/>
        <v>140.72992700729927</v>
      </c>
      <c r="J263" s="21">
        <v>24.473175000000001</v>
      </c>
      <c r="K263" s="22">
        <v>118110917</v>
      </c>
      <c r="L263" s="24">
        <v>0.93830000000000002</v>
      </c>
      <c r="M263" s="25">
        <f t="shared" si="26"/>
        <v>125.65184670389218</v>
      </c>
      <c r="N263" s="22">
        <f t="shared" si="27"/>
        <v>965.77550437065702</v>
      </c>
      <c r="O263" s="30">
        <f t="shared" si="24"/>
        <v>1217.3215043706571</v>
      </c>
      <c r="P263" s="22">
        <f t="shared" si="28"/>
        <v>877.78090906545833</v>
      </c>
      <c r="Q263" s="26">
        <f t="shared" si="29"/>
        <v>0.27892433846450271</v>
      </c>
    </row>
    <row r="264" spans="1:17" s="24" customFormat="1">
      <c r="A264" s="20">
        <v>42748</v>
      </c>
      <c r="B264" s="21">
        <v>19.500418</v>
      </c>
      <c r="C264" s="22">
        <v>30696876188</v>
      </c>
      <c r="D264" s="22">
        <f>HLOOKUP(A264,'CSAV.Fin'!$F$11:$AF$13,2,1)/1000</f>
        <v>251.54599999999999</v>
      </c>
      <c r="E264" s="23">
        <f>HLOOKUP(A264,'CSAV.Fin'!$F$11:$AB$13,3,1)</f>
        <v>0.3135</v>
      </c>
      <c r="G264" s="24">
        <v>659.07</v>
      </c>
      <c r="H264" s="25">
        <f t="shared" si="25"/>
        <v>145.03649635036496</v>
      </c>
      <c r="J264" s="21">
        <v>25.440494000000001</v>
      </c>
      <c r="K264" s="22">
        <v>118110917</v>
      </c>
      <c r="L264" s="24">
        <v>0.94220000000000004</v>
      </c>
      <c r="M264" s="25">
        <f t="shared" si="26"/>
        <v>130.61832198557352</v>
      </c>
      <c r="N264" s="22">
        <f t="shared" si="27"/>
        <v>999.79285034821157</v>
      </c>
      <c r="O264" s="30">
        <f t="shared" si="24"/>
        <v>1251.3388503482115</v>
      </c>
      <c r="P264" s="22">
        <f t="shared" si="28"/>
        <v>908.25241167136505</v>
      </c>
      <c r="Q264" s="26">
        <f t="shared" si="29"/>
        <v>0.274175486984501</v>
      </c>
    </row>
    <row r="265" spans="1:17" s="24" customFormat="1">
      <c r="A265" s="20">
        <v>42751</v>
      </c>
      <c r="B265" s="21">
        <v>19.392464</v>
      </c>
      <c r="C265" s="22">
        <v>30696876188</v>
      </c>
      <c r="D265" s="22">
        <f>HLOOKUP(A265,'CSAV.Fin'!$F$11:$AF$13,2,1)/1000</f>
        <v>251.54599999999999</v>
      </c>
      <c r="E265" s="23">
        <f>HLOOKUP(A265,'CSAV.Fin'!$F$11:$AB$13,3,1)</f>
        <v>0.3135</v>
      </c>
      <c r="G265" s="24">
        <v>661.73</v>
      </c>
      <c r="H265" s="25">
        <f t="shared" si="25"/>
        <v>144.23357664233575</v>
      </c>
      <c r="J265" s="21">
        <v>25.392128</v>
      </c>
      <c r="K265" s="22">
        <v>118110917</v>
      </c>
      <c r="L265" s="24">
        <v>0.94340000000000002</v>
      </c>
      <c r="M265" s="25">
        <f t="shared" si="26"/>
        <v>130.36999796477605</v>
      </c>
      <c r="N265" s="22">
        <f t="shared" si="27"/>
        <v>996.62278816444916</v>
      </c>
      <c r="O265" s="30">
        <f t="shared" si="24"/>
        <v>1248.1687881644491</v>
      </c>
      <c r="P265" s="22">
        <f t="shared" si="28"/>
        <v>899.59359011718857</v>
      </c>
      <c r="Q265" s="26">
        <f t="shared" si="29"/>
        <v>0.27926927940561108</v>
      </c>
    </row>
    <row r="266" spans="1:17" s="24" customFormat="1">
      <c r="A266" s="20">
        <v>42752</v>
      </c>
      <c r="B266" s="21">
        <v>19.304137999999998</v>
      </c>
      <c r="C266" s="22">
        <v>30696876188</v>
      </c>
      <c r="D266" s="22">
        <f>HLOOKUP(A266,'CSAV.Fin'!$F$11:$AF$13,2,1)/1000</f>
        <v>251.54599999999999</v>
      </c>
      <c r="E266" s="23">
        <f>HLOOKUP(A266,'CSAV.Fin'!$F$11:$AB$13,3,1)</f>
        <v>0.3135</v>
      </c>
      <c r="G266" s="24">
        <v>656.47</v>
      </c>
      <c r="H266" s="25">
        <f t="shared" si="25"/>
        <v>143.57664233576642</v>
      </c>
      <c r="J266" s="21">
        <v>25.991866000000002</v>
      </c>
      <c r="K266" s="22">
        <v>118110917</v>
      </c>
      <c r="L266" s="24">
        <v>0.93440000000000001</v>
      </c>
      <c r="M266" s="25">
        <f t="shared" si="26"/>
        <v>133.44921376895752</v>
      </c>
      <c r="N266" s="22">
        <f t="shared" si="27"/>
        <v>1029.9881213245417</v>
      </c>
      <c r="O266" s="30">
        <f t="shared" si="24"/>
        <v>1281.5341213245417</v>
      </c>
      <c r="P266" s="22">
        <f t="shared" si="28"/>
        <v>902.67146115140963</v>
      </c>
      <c r="Q266" s="26">
        <f t="shared" si="29"/>
        <v>0.29563212860969712</v>
      </c>
    </row>
    <row r="267" spans="1:17" s="24" customFormat="1">
      <c r="A267" s="20">
        <v>42753</v>
      </c>
      <c r="B267" s="21">
        <v>19.451347999999999</v>
      </c>
      <c r="C267" s="22">
        <v>30696876188</v>
      </c>
      <c r="D267" s="22">
        <f>HLOOKUP(A267,'CSAV.Fin'!$F$11:$AF$13,2,1)/1000</f>
        <v>251.54599999999999</v>
      </c>
      <c r="E267" s="23">
        <f>HLOOKUP(A267,'CSAV.Fin'!$F$11:$AB$13,3,1)</f>
        <v>0.3135</v>
      </c>
      <c r="G267" s="24">
        <v>659.14</v>
      </c>
      <c r="H267" s="25">
        <f t="shared" si="25"/>
        <v>144.67153284671531</v>
      </c>
      <c r="J267" s="21">
        <v>26.504545</v>
      </c>
      <c r="K267" s="22">
        <v>118110917</v>
      </c>
      <c r="L267" s="24">
        <v>0.93579999999999997</v>
      </c>
      <c r="M267" s="25">
        <f t="shared" si="26"/>
        <v>136.08144530884988</v>
      </c>
      <c r="N267" s="22">
        <f t="shared" si="27"/>
        <v>1048.7329150808607</v>
      </c>
      <c r="O267" s="30">
        <f t="shared" si="24"/>
        <v>1300.2789150808608</v>
      </c>
      <c r="P267" s="22">
        <f t="shared" si="28"/>
        <v>905.87071220939629</v>
      </c>
      <c r="Q267" s="26">
        <f t="shared" si="29"/>
        <v>0.30332584670646401</v>
      </c>
    </row>
    <row r="268" spans="1:17" s="24" customFormat="1">
      <c r="A268" s="20">
        <v>42754</v>
      </c>
      <c r="B268" s="21">
        <v>19.608371999999999</v>
      </c>
      <c r="C268" s="22">
        <v>30696876188</v>
      </c>
      <c r="D268" s="22">
        <f>HLOOKUP(A268,'CSAV.Fin'!$F$11:$AF$13,2,1)/1000</f>
        <v>251.54599999999999</v>
      </c>
      <c r="E268" s="23">
        <f>HLOOKUP(A268,'CSAV.Fin'!$F$11:$AB$13,3,1)</f>
        <v>0.3135</v>
      </c>
      <c r="G268" s="24">
        <v>660.53</v>
      </c>
      <c r="H268" s="25">
        <f t="shared" si="25"/>
        <v>145.83941605839414</v>
      </c>
      <c r="J268" s="21">
        <v>26.809251</v>
      </c>
      <c r="K268" s="22">
        <v>118110917</v>
      </c>
      <c r="L268" s="24">
        <v>0.94059999999999999</v>
      </c>
      <c r="M268" s="25">
        <f t="shared" si="26"/>
        <v>137.64588766672765</v>
      </c>
      <c r="N268" s="22">
        <f t="shared" si="27"/>
        <v>1055.376192189887</v>
      </c>
      <c r="O268" s="30">
        <f t="shared" si="24"/>
        <v>1306.922192189887</v>
      </c>
      <c r="P268" s="22">
        <f t="shared" si="28"/>
        <v>911.2618163175722</v>
      </c>
      <c r="Q268" s="26">
        <f t="shared" si="29"/>
        <v>0.30274210525826628</v>
      </c>
    </row>
    <row r="269" spans="1:17" s="24" customFormat="1">
      <c r="A269" s="20">
        <v>42755</v>
      </c>
      <c r="B269" s="21">
        <v>19.932234000000001</v>
      </c>
      <c r="C269" s="22">
        <v>30696876188</v>
      </c>
      <c r="D269" s="22">
        <f>HLOOKUP(A269,'CSAV.Fin'!$F$11:$AF$13,2,1)/1000</f>
        <v>251.54599999999999</v>
      </c>
      <c r="E269" s="23">
        <f>HLOOKUP(A269,'CSAV.Fin'!$F$11:$AB$13,3,1)</f>
        <v>0.3135</v>
      </c>
      <c r="G269" s="24">
        <v>657.07</v>
      </c>
      <c r="H269" s="25">
        <f t="shared" si="25"/>
        <v>148.24817518248176</v>
      </c>
      <c r="J269" s="21">
        <v>27.341277000000002</v>
      </c>
      <c r="K269" s="22">
        <v>118110917</v>
      </c>
      <c r="L269" s="24">
        <v>0.93659999999999999</v>
      </c>
      <c r="M269" s="25">
        <f t="shared" si="26"/>
        <v>140.3774518955</v>
      </c>
      <c r="N269" s="22">
        <f t="shared" si="27"/>
        <v>1080.9167030268911</v>
      </c>
      <c r="O269" s="30">
        <f t="shared" si="24"/>
        <v>1332.4627030268912</v>
      </c>
      <c r="P269" s="22">
        <f t="shared" si="28"/>
        <v>931.19046562503843</v>
      </c>
      <c r="Q269" s="26">
        <f t="shared" si="29"/>
        <v>0.30115082132528137</v>
      </c>
    </row>
    <row r="270" spans="1:17" s="24" customFormat="1">
      <c r="A270" s="20">
        <v>42758</v>
      </c>
      <c r="B270" s="21">
        <v>19.834094</v>
      </c>
      <c r="C270" s="22">
        <v>30696876188</v>
      </c>
      <c r="D270" s="22">
        <f>HLOOKUP(A270,'CSAV.Fin'!$F$11:$AF$13,2,1)/1000</f>
        <v>251.54599999999999</v>
      </c>
      <c r="E270" s="23">
        <f>HLOOKUP(A270,'CSAV.Fin'!$F$11:$AB$13,3,1)</f>
        <v>0.3135</v>
      </c>
      <c r="G270" s="24">
        <v>653.58000000000004</v>
      </c>
      <c r="H270" s="25">
        <f t="shared" si="25"/>
        <v>147.51824817518249</v>
      </c>
      <c r="J270" s="21">
        <v>26.988205000000001</v>
      </c>
      <c r="K270" s="22">
        <v>118110917</v>
      </c>
      <c r="L270" s="24">
        <v>0.93179999999999996</v>
      </c>
      <c r="M270" s="25">
        <f t="shared" si="26"/>
        <v>138.56468551682471</v>
      </c>
      <c r="N270" s="22">
        <f t="shared" si="27"/>
        <v>1072.4545120949822</v>
      </c>
      <c r="O270" s="30">
        <f t="shared" si="24"/>
        <v>1324.0005120949822</v>
      </c>
      <c r="P270" s="22">
        <f t="shared" si="28"/>
        <v>931.55348667210387</v>
      </c>
      <c r="Q270" s="26">
        <f t="shared" si="29"/>
        <v>0.29641002540241068</v>
      </c>
    </row>
    <row r="271" spans="1:17" s="24" customFormat="1">
      <c r="A271" s="20">
        <v>42759</v>
      </c>
      <c r="B271" s="21">
        <v>20.344422000000002</v>
      </c>
      <c r="C271" s="22">
        <v>30696876188</v>
      </c>
      <c r="D271" s="22">
        <f>HLOOKUP(A271,'CSAV.Fin'!$F$11:$AF$13,2,1)/1000</f>
        <v>251.54599999999999</v>
      </c>
      <c r="E271" s="23">
        <f>HLOOKUP(A271,'CSAV.Fin'!$F$11:$AB$13,3,1)</f>
        <v>0.3135</v>
      </c>
      <c r="G271" s="24">
        <v>651.79999999999995</v>
      </c>
      <c r="H271" s="25">
        <f t="shared" si="25"/>
        <v>151.31386861313868</v>
      </c>
      <c r="J271" s="21">
        <v>27.655654999999999</v>
      </c>
      <c r="K271" s="22">
        <v>118110917</v>
      </c>
      <c r="L271" s="24">
        <v>0.92989999999999995</v>
      </c>
      <c r="M271" s="25">
        <f t="shared" si="26"/>
        <v>141.99155289641533</v>
      </c>
      <c r="N271" s="22">
        <f t="shared" si="27"/>
        <v>1101.2230359302575</v>
      </c>
      <c r="O271" s="30">
        <f t="shared" si="24"/>
        <v>1352.7690359302576</v>
      </c>
      <c r="P271" s="22">
        <f t="shared" si="28"/>
        <v>958.13164045784492</v>
      </c>
      <c r="Q271" s="26">
        <f t="shared" si="29"/>
        <v>0.29172562720659312</v>
      </c>
    </row>
    <row r="272" spans="1:17" s="24" customFormat="1">
      <c r="A272" s="20">
        <v>42760</v>
      </c>
      <c r="B272" s="21">
        <v>20.216840000000001</v>
      </c>
      <c r="C272" s="22">
        <v>30696876188</v>
      </c>
      <c r="D272" s="22">
        <f>HLOOKUP(A272,'CSAV.Fin'!$F$11:$AF$13,2,1)/1000</f>
        <v>251.54599999999999</v>
      </c>
      <c r="E272" s="23">
        <f>HLOOKUP(A272,'CSAV.Fin'!$F$11:$AB$13,3,1)</f>
        <v>0.3135</v>
      </c>
      <c r="G272" s="24">
        <v>648.79999999999995</v>
      </c>
      <c r="H272" s="25">
        <f t="shared" si="25"/>
        <v>150.36496350364962</v>
      </c>
      <c r="J272" s="21">
        <v>27.471865000000001</v>
      </c>
      <c r="K272" s="22">
        <v>118110917</v>
      </c>
      <c r="L272" s="24">
        <v>0.93159999999999998</v>
      </c>
      <c r="M272" s="25">
        <f t="shared" si="26"/>
        <v>141.04792572479954</v>
      </c>
      <c r="N272" s="22">
        <f t="shared" si="27"/>
        <v>1091.9085088101538</v>
      </c>
      <c r="O272" s="30">
        <f t="shared" si="24"/>
        <v>1343.4545088101538</v>
      </c>
      <c r="P272" s="22">
        <f t="shared" si="28"/>
        <v>956.52563870623612</v>
      </c>
      <c r="Q272" s="26">
        <f t="shared" si="29"/>
        <v>0.28801039973181208</v>
      </c>
    </row>
    <row r="273" spans="1:17" s="24" customFormat="1">
      <c r="A273" s="20">
        <v>42761</v>
      </c>
      <c r="B273" s="21">
        <v>20.295352000000001</v>
      </c>
      <c r="C273" s="22">
        <v>30696876188</v>
      </c>
      <c r="D273" s="22">
        <f>HLOOKUP(A273,'CSAV.Fin'!$F$11:$AF$13,2,1)/1000</f>
        <v>251.54599999999999</v>
      </c>
      <c r="E273" s="23">
        <f>HLOOKUP(A273,'CSAV.Fin'!$F$11:$AB$13,3,1)</f>
        <v>0.3135</v>
      </c>
      <c r="G273" s="24">
        <v>650.02</v>
      </c>
      <c r="H273" s="25">
        <f t="shared" si="25"/>
        <v>150.94890510948906</v>
      </c>
      <c r="J273" s="21">
        <v>27.636309000000001</v>
      </c>
      <c r="K273" s="22">
        <v>118110917</v>
      </c>
      <c r="L273" s="24">
        <v>0.93759999999999999</v>
      </c>
      <c r="M273" s="25">
        <f t="shared" si="26"/>
        <v>141.89222534180365</v>
      </c>
      <c r="N273" s="22">
        <f t="shared" si="27"/>
        <v>1091.4152749841705</v>
      </c>
      <c r="O273" s="30">
        <f t="shared" si="24"/>
        <v>1342.9612749841706</v>
      </c>
      <c r="P273" s="22">
        <f t="shared" si="28"/>
        <v>958.43805965336173</v>
      </c>
      <c r="Q273" s="26">
        <f t="shared" si="29"/>
        <v>0.28632487212659297</v>
      </c>
    </row>
    <row r="274" spans="1:17" s="24" customFormat="1">
      <c r="A274" s="20">
        <v>42762</v>
      </c>
      <c r="B274" s="21">
        <v>20.06963</v>
      </c>
      <c r="C274" s="22">
        <v>30696876188</v>
      </c>
      <c r="D274" s="22">
        <f>HLOOKUP(A274,'CSAV.Fin'!$F$11:$AF$13,2,1)/1000</f>
        <v>251.54599999999999</v>
      </c>
      <c r="E274" s="23">
        <f>HLOOKUP(A274,'CSAV.Fin'!$F$11:$AB$13,3,1)</f>
        <v>0.3135</v>
      </c>
      <c r="G274" s="24">
        <v>650.98</v>
      </c>
      <c r="H274" s="25">
        <f t="shared" si="25"/>
        <v>149.27007299270073</v>
      </c>
      <c r="J274" s="21">
        <v>27.762060000000002</v>
      </c>
      <c r="K274" s="22">
        <v>118110917</v>
      </c>
      <c r="L274" s="24">
        <v>0.93520000000000003</v>
      </c>
      <c r="M274" s="25">
        <f t="shared" si="26"/>
        <v>142.53786471531612</v>
      </c>
      <c r="N274" s="22">
        <f t="shared" si="27"/>
        <v>1099.1950825943413</v>
      </c>
      <c r="O274" s="30">
        <f t="shared" si="24"/>
        <v>1350.7410825943414</v>
      </c>
      <c r="P274" s="22">
        <f t="shared" si="28"/>
        <v>946.38076016002094</v>
      </c>
      <c r="Q274" s="26">
        <f t="shared" si="29"/>
        <v>0.29936183006862693</v>
      </c>
    </row>
    <row r="275" spans="1:17" s="24" customFormat="1">
      <c r="A275" s="20">
        <v>42765</v>
      </c>
      <c r="B275" s="21">
        <v>19.618186000000001</v>
      </c>
      <c r="C275" s="22">
        <v>30696876188</v>
      </c>
      <c r="D275" s="22">
        <f>HLOOKUP(A275,'CSAV.Fin'!$F$11:$AF$13,2,1)/1000</f>
        <v>251.54599999999999</v>
      </c>
      <c r="E275" s="23">
        <f>HLOOKUP(A275,'CSAV.Fin'!$F$11:$AB$13,3,1)</f>
        <v>0.3135</v>
      </c>
      <c r="G275" s="24">
        <v>648.45000000000005</v>
      </c>
      <c r="H275" s="25">
        <f t="shared" si="25"/>
        <v>145.91240875912411</v>
      </c>
      <c r="J275" s="21">
        <v>27.762060000000002</v>
      </c>
      <c r="K275" s="22">
        <v>118110917</v>
      </c>
      <c r="L275" s="24">
        <v>0.93500000000000005</v>
      </c>
      <c r="M275" s="25">
        <f t="shared" si="26"/>
        <v>142.53786471531612</v>
      </c>
      <c r="N275" s="22">
        <f t="shared" si="27"/>
        <v>1099.4302045371421</v>
      </c>
      <c r="O275" s="30">
        <f t="shared" si="24"/>
        <v>1350.9762045371422</v>
      </c>
      <c r="P275" s="22">
        <f t="shared" si="28"/>
        <v>928.70233121313129</v>
      </c>
      <c r="Q275" s="26">
        <f t="shared" si="29"/>
        <v>0.31256943823720873</v>
      </c>
    </row>
    <row r="276" spans="1:17" s="24" customFormat="1">
      <c r="A276" s="20">
        <v>42766</v>
      </c>
      <c r="B276" s="21">
        <v>18.980276</v>
      </c>
      <c r="C276" s="22">
        <v>30696876188</v>
      </c>
      <c r="D276" s="22">
        <f>HLOOKUP(A276,'CSAV.Fin'!$F$11:$AF$13,2,1)/1000</f>
        <v>251.54599999999999</v>
      </c>
      <c r="E276" s="23">
        <f>HLOOKUP(A276,'CSAV.Fin'!$F$11:$AB$13,3,1)</f>
        <v>0.3135</v>
      </c>
      <c r="G276" s="24">
        <v>647.21</v>
      </c>
      <c r="H276" s="25">
        <f t="shared" si="25"/>
        <v>141.16788321167883</v>
      </c>
      <c r="J276" s="21">
        <v>27.689511</v>
      </c>
      <c r="K276" s="22">
        <v>118110917</v>
      </c>
      <c r="L276" s="24">
        <v>0.92669999999999997</v>
      </c>
      <c r="M276" s="25">
        <f t="shared" si="26"/>
        <v>142.1653786841199</v>
      </c>
      <c r="N276" s="22">
        <f t="shared" si="27"/>
        <v>1106.378454059148</v>
      </c>
      <c r="O276" s="30">
        <f t="shared" si="24"/>
        <v>1357.924454059148</v>
      </c>
      <c r="P276" s="22">
        <f t="shared" si="28"/>
        <v>900.22586546262858</v>
      </c>
      <c r="Q276" s="26">
        <f t="shared" si="29"/>
        <v>0.33705747564111777</v>
      </c>
    </row>
    <row r="277" spans="1:17" s="24" customFormat="1">
      <c r="A277" s="20">
        <v>42767</v>
      </c>
      <c r="B277" s="21">
        <v>19.843907999999999</v>
      </c>
      <c r="C277" s="22">
        <v>30696876188</v>
      </c>
      <c r="D277" s="22">
        <f>HLOOKUP(A277,'CSAV.Fin'!$F$11:$AF$13,2,1)/1000</f>
        <v>251.54599999999999</v>
      </c>
      <c r="E277" s="23">
        <f>HLOOKUP(A277,'CSAV.Fin'!$F$11:$AB$13,3,1)</f>
        <v>0.3135</v>
      </c>
      <c r="G277" s="24">
        <v>647.29</v>
      </c>
      <c r="H277" s="25">
        <f t="shared" si="25"/>
        <v>147.5912408759124</v>
      </c>
      <c r="J277" s="21">
        <v>27.670165000000001</v>
      </c>
      <c r="K277" s="22">
        <v>118110917</v>
      </c>
      <c r="L277" s="24">
        <v>0.93</v>
      </c>
      <c r="M277" s="25">
        <f t="shared" si="26"/>
        <v>142.06605112950822</v>
      </c>
      <c r="N277" s="22">
        <f t="shared" si="27"/>
        <v>1101.6823377314238</v>
      </c>
      <c r="O277" s="30">
        <f t="shared" si="24"/>
        <v>1353.2283377314238</v>
      </c>
      <c r="P277" s="22">
        <f t="shared" si="28"/>
        <v>941.07121531626115</v>
      </c>
      <c r="Q277" s="26">
        <f t="shared" si="29"/>
        <v>0.30457322753535465</v>
      </c>
    </row>
    <row r="278" spans="1:17" s="24" customFormat="1">
      <c r="A278" s="20">
        <v>42768</v>
      </c>
      <c r="B278" s="21">
        <v>19.353207999999999</v>
      </c>
      <c r="C278" s="22">
        <v>30696876188</v>
      </c>
      <c r="D278" s="22">
        <f>HLOOKUP(A278,'CSAV.Fin'!$F$11:$AF$13,2,1)/1000</f>
        <v>251.54599999999999</v>
      </c>
      <c r="E278" s="23">
        <f>HLOOKUP(A278,'CSAV.Fin'!$F$11:$AB$13,3,1)</f>
        <v>0.3135</v>
      </c>
      <c r="G278" s="24">
        <v>643.55999999999995</v>
      </c>
      <c r="H278" s="25">
        <f t="shared" si="25"/>
        <v>143.94160583941604</v>
      </c>
      <c r="J278" s="21">
        <v>26.523892</v>
      </c>
      <c r="K278" s="22">
        <v>118110917</v>
      </c>
      <c r="L278" s="24">
        <v>0.92579999999999996</v>
      </c>
      <c r="M278" s="25">
        <f t="shared" si="26"/>
        <v>136.18077799772982</v>
      </c>
      <c r="N278" s="22">
        <f t="shared" si="27"/>
        <v>1060.8345628071183</v>
      </c>
      <c r="O278" s="30">
        <f t="shared" si="24"/>
        <v>1312.3805628071184</v>
      </c>
      <c r="P278" s="22">
        <f t="shared" si="28"/>
        <v>923.11987975730494</v>
      </c>
      <c r="Q278" s="26">
        <f t="shared" si="29"/>
        <v>0.29660655916543277</v>
      </c>
    </row>
    <row r="279" spans="1:17" s="24" customFormat="1">
      <c r="A279" s="20">
        <v>42769</v>
      </c>
      <c r="B279" s="21">
        <v>19.392464</v>
      </c>
      <c r="C279" s="22">
        <v>30696876188</v>
      </c>
      <c r="D279" s="22">
        <f>HLOOKUP(A279,'CSAV.Fin'!$F$11:$AF$13,2,1)/1000</f>
        <v>251.54599999999999</v>
      </c>
      <c r="E279" s="23">
        <f>HLOOKUP(A279,'CSAV.Fin'!$F$11:$AB$13,3,1)</f>
        <v>0.3135</v>
      </c>
      <c r="G279" s="24">
        <v>638.79999999999995</v>
      </c>
      <c r="H279" s="25">
        <f t="shared" si="25"/>
        <v>144.23357664233575</v>
      </c>
      <c r="J279" s="21">
        <v>26.664152999999999</v>
      </c>
      <c r="K279" s="22">
        <v>118110917</v>
      </c>
      <c r="L279" s="24">
        <v>0.92769999999999997</v>
      </c>
      <c r="M279" s="25">
        <f t="shared" si="26"/>
        <v>136.90091560433521</v>
      </c>
      <c r="N279" s="22">
        <f t="shared" si="27"/>
        <v>1064.2602033443757</v>
      </c>
      <c r="O279" s="30">
        <f t="shared" si="24"/>
        <v>1315.8062033443757</v>
      </c>
      <c r="P279" s="22">
        <f t="shared" si="28"/>
        <v>931.88488789644214</v>
      </c>
      <c r="Q279" s="26">
        <f t="shared" si="29"/>
        <v>0.29177648993607375</v>
      </c>
    </row>
    <row r="280" spans="1:17" s="24" customFormat="1">
      <c r="A280" s="20">
        <v>42772</v>
      </c>
      <c r="B280" s="21">
        <v>19.039159999999999</v>
      </c>
      <c r="C280" s="22">
        <v>30696876188</v>
      </c>
      <c r="D280" s="22">
        <f>HLOOKUP(A280,'CSAV.Fin'!$F$11:$AF$13,2,1)/1000</f>
        <v>251.54599999999999</v>
      </c>
      <c r="E280" s="23">
        <f>HLOOKUP(A280,'CSAV.Fin'!$F$11:$AB$13,3,1)</f>
        <v>0.3135</v>
      </c>
      <c r="G280" s="24">
        <v>640.23</v>
      </c>
      <c r="H280" s="25">
        <f t="shared" si="25"/>
        <v>141.60583941605839</v>
      </c>
      <c r="J280" s="21">
        <v>26.886637</v>
      </c>
      <c r="K280" s="22">
        <v>118110917</v>
      </c>
      <c r="L280" s="24">
        <v>0.93159999999999998</v>
      </c>
      <c r="M280" s="25">
        <f t="shared" si="26"/>
        <v>138.04320815371096</v>
      </c>
      <c r="N280" s="22">
        <f t="shared" si="27"/>
        <v>1068.6477861473879</v>
      </c>
      <c r="O280" s="30">
        <f t="shared" si="24"/>
        <v>1320.193786147388</v>
      </c>
      <c r="P280" s="22">
        <f t="shared" si="28"/>
        <v>912.86371654486993</v>
      </c>
      <c r="Q280" s="26">
        <f t="shared" si="29"/>
        <v>0.30853809029899737</v>
      </c>
    </row>
    <row r="281" spans="1:17" s="24" customFormat="1">
      <c r="A281" s="20">
        <v>42773</v>
      </c>
      <c r="B281" s="21">
        <v>18.852694</v>
      </c>
      <c r="C281" s="22">
        <v>30696876188</v>
      </c>
      <c r="D281" s="22">
        <f>HLOOKUP(A281,'CSAV.Fin'!$F$11:$AF$13,2,1)/1000</f>
        <v>251.54599999999999</v>
      </c>
      <c r="E281" s="23">
        <f>HLOOKUP(A281,'CSAV.Fin'!$F$11:$AB$13,3,1)</f>
        <v>0.3135</v>
      </c>
      <c r="G281" s="24">
        <v>647.34</v>
      </c>
      <c r="H281" s="25">
        <f t="shared" si="25"/>
        <v>140.21897810218977</v>
      </c>
      <c r="J281" s="21">
        <v>26.369121</v>
      </c>
      <c r="K281" s="22">
        <v>118110917</v>
      </c>
      <c r="L281" s="24">
        <v>0.9355</v>
      </c>
      <c r="M281" s="25">
        <f t="shared" si="26"/>
        <v>135.38614215803156</v>
      </c>
      <c r="N281" s="22">
        <f t="shared" si="27"/>
        <v>1043.7090463628065</v>
      </c>
      <c r="O281" s="30">
        <f t="shared" si="24"/>
        <v>1295.2550463628065</v>
      </c>
      <c r="P281" s="22">
        <f t="shared" si="28"/>
        <v>893.99513938309155</v>
      </c>
      <c r="Q281" s="26">
        <f t="shared" si="29"/>
        <v>0.30979219737957331</v>
      </c>
    </row>
    <row r="282" spans="1:17" s="24" customFormat="1">
      <c r="A282" s="20">
        <v>42774</v>
      </c>
      <c r="B282" s="21">
        <v>18.469947999999999</v>
      </c>
      <c r="C282" s="22">
        <v>30696876188</v>
      </c>
      <c r="D282" s="22">
        <f>HLOOKUP(A282,'CSAV.Fin'!$F$11:$AF$13,2,1)/1000</f>
        <v>251.54599999999999</v>
      </c>
      <c r="E282" s="23">
        <f>HLOOKUP(A282,'CSAV.Fin'!$F$11:$AB$13,3,1)</f>
        <v>0.3135</v>
      </c>
      <c r="G282" s="24">
        <v>647.98</v>
      </c>
      <c r="H282" s="25">
        <f t="shared" si="25"/>
        <v>137.37226277372261</v>
      </c>
      <c r="J282" s="21">
        <v>26.514219000000001</v>
      </c>
      <c r="K282" s="22">
        <v>118110917</v>
      </c>
      <c r="L282" s="24">
        <v>0.9345</v>
      </c>
      <c r="M282" s="25">
        <f t="shared" si="26"/>
        <v>136.13111422042402</v>
      </c>
      <c r="N282" s="22">
        <f t="shared" si="27"/>
        <v>1050.5751402928156</v>
      </c>
      <c r="O282" s="30">
        <f t="shared" si="24"/>
        <v>1302.1211402928157</v>
      </c>
      <c r="P282" s="22">
        <f t="shared" si="28"/>
        <v>874.98025703694282</v>
      </c>
      <c r="Q282" s="26">
        <f t="shared" si="29"/>
        <v>0.32803467360941485</v>
      </c>
    </row>
    <row r="283" spans="1:17" s="24" customFormat="1">
      <c r="A283" s="20">
        <v>42775</v>
      </c>
      <c r="B283" s="21">
        <v>18.381622</v>
      </c>
      <c r="C283" s="22">
        <v>30696876188</v>
      </c>
      <c r="D283" s="22">
        <f>HLOOKUP(A283,'CSAV.Fin'!$F$11:$AF$13,2,1)/1000</f>
        <v>251.54599999999999</v>
      </c>
      <c r="E283" s="23">
        <f>HLOOKUP(A283,'CSAV.Fin'!$F$11:$AB$13,3,1)</f>
        <v>0.3135</v>
      </c>
      <c r="G283" s="24">
        <v>646.05999999999995</v>
      </c>
      <c r="H283" s="25">
        <f t="shared" si="25"/>
        <v>136.71532846715328</v>
      </c>
      <c r="J283" s="21">
        <v>26.436833</v>
      </c>
      <c r="K283" s="22">
        <v>118110917</v>
      </c>
      <c r="L283" s="24">
        <v>0.93730000000000002</v>
      </c>
      <c r="M283" s="25">
        <f t="shared" si="26"/>
        <v>135.73379373344071</v>
      </c>
      <c r="N283" s="22">
        <f t="shared" si="27"/>
        <v>1044.3796408860956</v>
      </c>
      <c r="O283" s="30">
        <f t="shared" si="24"/>
        <v>1295.9256408860956</v>
      </c>
      <c r="P283" s="22">
        <f t="shared" si="28"/>
        <v>873.38385702352264</v>
      </c>
      <c r="Q283" s="26">
        <f t="shared" si="29"/>
        <v>0.32605403468493599</v>
      </c>
    </row>
    <row r="284" spans="1:17" s="24" customFormat="1">
      <c r="A284" s="20">
        <v>42776</v>
      </c>
      <c r="B284" s="21">
        <v>18.597529999999999</v>
      </c>
      <c r="C284" s="22">
        <v>30696876188</v>
      </c>
      <c r="D284" s="22">
        <f>HLOOKUP(A284,'CSAV.Fin'!$F$11:$AF$13,2,1)/1000</f>
        <v>251.54599999999999</v>
      </c>
      <c r="E284" s="23">
        <f>HLOOKUP(A284,'CSAV.Fin'!$F$11:$AB$13,3,1)</f>
        <v>0.3135</v>
      </c>
      <c r="G284" s="24">
        <v>639.89</v>
      </c>
      <c r="H284" s="25">
        <f t="shared" si="25"/>
        <v>138.32116788321167</v>
      </c>
      <c r="J284" s="21">
        <v>26.789905000000001</v>
      </c>
      <c r="K284" s="22">
        <v>118110917</v>
      </c>
      <c r="L284" s="24">
        <v>0.94</v>
      </c>
      <c r="M284" s="25">
        <f t="shared" si="26"/>
        <v>137.546560112116</v>
      </c>
      <c r="N284" s="22">
        <f t="shared" si="27"/>
        <v>1055.2877734972549</v>
      </c>
      <c r="O284" s="30">
        <f t="shared" si="24"/>
        <v>1306.8337734972549</v>
      </c>
      <c r="P284" s="22">
        <f t="shared" si="28"/>
        <v>892.16283394429615</v>
      </c>
      <c r="Q284" s="26">
        <f t="shared" si="29"/>
        <v>0.31730962878564584</v>
      </c>
    </row>
    <row r="285" spans="1:17" s="24" customFormat="1">
      <c r="A285" s="20">
        <v>42779</v>
      </c>
      <c r="B285" s="21">
        <v>18.381622</v>
      </c>
      <c r="C285" s="22">
        <v>30696876188</v>
      </c>
      <c r="D285" s="22">
        <f>HLOOKUP(A285,'CSAV.Fin'!$F$11:$AF$13,2,1)/1000</f>
        <v>251.54599999999999</v>
      </c>
      <c r="E285" s="23">
        <f>HLOOKUP(A285,'CSAV.Fin'!$F$11:$AB$13,3,1)</f>
        <v>0.3135</v>
      </c>
      <c r="G285" s="24">
        <v>642.78</v>
      </c>
      <c r="H285" s="25">
        <f t="shared" si="25"/>
        <v>136.71532846715328</v>
      </c>
      <c r="J285" s="21">
        <v>26.606114000000002</v>
      </c>
      <c r="K285" s="22">
        <v>118110917</v>
      </c>
      <c r="L285" s="24">
        <v>0.94310000000000005</v>
      </c>
      <c r="M285" s="25">
        <f t="shared" si="26"/>
        <v>136.60292780623192</v>
      </c>
      <c r="N285" s="22">
        <f t="shared" si="27"/>
        <v>1044.6030492584453</v>
      </c>
      <c r="O285" s="30">
        <f t="shared" si="24"/>
        <v>1296.1490492584453</v>
      </c>
      <c r="P285" s="22">
        <f t="shared" si="28"/>
        <v>877.8405903553579</v>
      </c>
      <c r="Q285" s="26">
        <f t="shared" si="29"/>
        <v>0.32273175615289817</v>
      </c>
    </row>
    <row r="286" spans="1:17" s="24" customFormat="1">
      <c r="A286" s="20">
        <v>42780</v>
      </c>
      <c r="B286" s="21">
        <v>18.460134</v>
      </c>
      <c r="C286" s="22">
        <v>30696876188</v>
      </c>
      <c r="D286" s="22">
        <f>HLOOKUP(A286,'CSAV.Fin'!$F$11:$AF$13,2,1)/1000</f>
        <v>251.54599999999999</v>
      </c>
      <c r="E286" s="23">
        <f>HLOOKUP(A286,'CSAV.Fin'!$F$11:$AB$13,3,1)</f>
        <v>0.3135</v>
      </c>
      <c r="G286" s="24">
        <v>641.84</v>
      </c>
      <c r="H286" s="25">
        <f t="shared" si="25"/>
        <v>137.2992700729927</v>
      </c>
      <c r="J286" s="21">
        <v>26.891473000000001</v>
      </c>
      <c r="K286" s="22">
        <v>118110917</v>
      </c>
      <c r="L286" s="24">
        <v>0.94530000000000003</v>
      </c>
      <c r="M286" s="25">
        <f t="shared" si="26"/>
        <v>138.06803747522974</v>
      </c>
      <c r="N286" s="22">
        <f t="shared" si="27"/>
        <v>1053.3495650932164</v>
      </c>
      <c r="O286" s="30">
        <f t="shared" si="24"/>
        <v>1304.8955650932164</v>
      </c>
      <c r="P286" s="22">
        <f t="shared" si="28"/>
        <v>882.88116635281244</v>
      </c>
      <c r="Q286" s="26">
        <f t="shared" si="29"/>
        <v>0.32340856236281024</v>
      </c>
    </row>
    <row r="287" spans="1:17" s="24" customFormat="1">
      <c r="A287" s="20">
        <v>42781</v>
      </c>
      <c r="B287" s="21">
        <v>18.577902000000002</v>
      </c>
      <c r="C287" s="22">
        <v>30696876188</v>
      </c>
      <c r="D287" s="22">
        <f>HLOOKUP(A287,'CSAV.Fin'!$F$11:$AF$13,2,1)/1000</f>
        <v>251.54599999999999</v>
      </c>
      <c r="E287" s="23">
        <f>HLOOKUP(A287,'CSAV.Fin'!$F$11:$AB$13,3,1)</f>
        <v>0.3135</v>
      </c>
      <c r="G287" s="24">
        <v>639.13</v>
      </c>
      <c r="H287" s="25">
        <f t="shared" si="25"/>
        <v>138.17518248175182</v>
      </c>
      <c r="J287" s="21">
        <v>26.891473000000001</v>
      </c>
      <c r="K287" s="22">
        <v>118110917</v>
      </c>
      <c r="L287" s="24">
        <v>0.94410000000000005</v>
      </c>
      <c r="M287" s="25">
        <f t="shared" si="26"/>
        <v>138.06803747522974</v>
      </c>
      <c r="N287" s="22">
        <f t="shared" si="27"/>
        <v>1054.6884269490704</v>
      </c>
      <c r="O287" s="30">
        <f t="shared" si="24"/>
        <v>1306.2344269490704</v>
      </c>
      <c r="P287" s="22">
        <f t="shared" si="28"/>
        <v>892.28100312424328</v>
      </c>
      <c r="Q287" s="26">
        <f t="shared" si="29"/>
        <v>0.31690592077846613</v>
      </c>
    </row>
    <row r="288" spans="1:17" s="24" customFormat="1">
      <c r="A288" s="20">
        <v>42782</v>
      </c>
      <c r="B288" s="21">
        <v>18.263853999999998</v>
      </c>
      <c r="C288" s="22">
        <v>30696876188</v>
      </c>
      <c r="D288" s="22">
        <f>HLOOKUP(A288,'CSAV.Fin'!$F$11:$AF$13,2,1)/1000</f>
        <v>251.54599999999999</v>
      </c>
      <c r="E288" s="23">
        <f>HLOOKUP(A288,'CSAV.Fin'!$F$11:$AB$13,3,1)</f>
        <v>0.3135</v>
      </c>
      <c r="G288" s="24">
        <v>638.69000000000005</v>
      </c>
      <c r="H288" s="25">
        <f t="shared" si="25"/>
        <v>135.83941605839414</v>
      </c>
      <c r="J288" s="21">
        <v>26.891473000000001</v>
      </c>
      <c r="K288" s="22">
        <v>118110917</v>
      </c>
      <c r="L288" s="24">
        <v>0.93730000000000002</v>
      </c>
      <c r="M288" s="25">
        <f t="shared" si="26"/>
        <v>138.06803747522974</v>
      </c>
      <c r="N288" s="22">
        <f t="shared" si="27"/>
        <v>1062.3400660222098</v>
      </c>
      <c r="O288" s="30">
        <f t="shared" si="24"/>
        <v>1313.8860660222099</v>
      </c>
      <c r="P288" s="22">
        <f t="shared" si="28"/>
        <v>877.80185215630183</v>
      </c>
      <c r="Q288" s="26">
        <f t="shared" si="29"/>
        <v>0.33190413167722599</v>
      </c>
    </row>
    <row r="289" spans="1:17" s="24" customFormat="1">
      <c r="A289" s="20">
        <v>42783</v>
      </c>
      <c r="B289" s="21">
        <v>18.097016</v>
      </c>
      <c r="C289" s="22">
        <v>30696876188</v>
      </c>
      <c r="D289" s="22">
        <f>HLOOKUP(A289,'CSAV.Fin'!$F$11:$AF$13,2,1)/1000</f>
        <v>251.54599999999999</v>
      </c>
      <c r="E289" s="23">
        <f>HLOOKUP(A289,'CSAV.Fin'!$F$11:$AB$13,3,1)</f>
        <v>0.3135</v>
      </c>
      <c r="G289" s="24">
        <v>644.66</v>
      </c>
      <c r="H289" s="25">
        <f t="shared" si="25"/>
        <v>134.5985401459854</v>
      </c>
      <c r="J289" s="21">
        <v>26.698008999999999</v>
      </c>
      <c r="K289" s="22">
        <v>118110917</v>
      </c>
      <c r="L289" s="24">
        <v>0.94130000000000003</v>
      </c>
      <c r="M289" s="25">
        <f t="shared" si="26"/>
        <v>137.07474139203978</v>
      </c>
      <c r="N289" s="22">
        <f t="shared" si="27"/>
        <v>1050.2154498115833</v>
      </c>
      <c r="O289" s="30">
        <f t="shared" si="24"/>
        <v>1301.7614498115834</v>
      </c>
      <c r="P289" s="22">
        <f t="shared" si="28"/>
        <v>861.72844526456583</v>
      </c>
      <c r="Q289" s="26">
        <f t="shared" si="29"/>
        <v>0.33802891045107208</v>
      </c>
    </row>
    <row r="290" spans="1:17" s="24" customFormat="1">
      <c r="A290" s="20">
        <v>42786</v>
      </c>
      <c r="B290" s="21">
        <v>18.646599999999999</v>
      </c>
      <c r="C290" s="22">
        <v>30696876188</v>
      </c>
      <c r="D290" s="22">
        <f>HLOOKUP(A290,'CSAV.Fin'!$F$11:$AF$13,2,1)/1000</f>
        <v>251.54599999999999</v>
      </c>
      <c r="E290" s="23">
        <f>HLOOKUP(A290,'CSAV.Fin'!$F$11:$AB$13,3,1)</f>
        <v>0.3135</v>
      </c>
      <c r="G290" s="24">
        <v>641.33000000000004</v>
      </c>
      <c r="H290" s="25">
        <f t="shared" si="25"/>
        <v>138.68613138686129</v>
      </c>
      <c r="J290" s="21">
        <v>26.698008999999999</v>
      </c>
      <c r="K290" s="22">
        <v>118110917</v>
      </c>
      <c r="L290" s="24">
        <v>0.9415</v>
      </c>
      <c r="M290" s="25">
        <f t="shared" si="26"/>
        <v>137.07474139203978</v>
      </c>
      <c r="N290" s="22">
        <f t="shared" si="27"/>
        <v>1049.9923557170932</v>
      </c>
      <c r="O290" s="30">
        <f t="shared" si="24"/>
        <v>1301.5383557170933</v>
      </c>
      <c r="P290" s="22">
        <f t="shared" si="28"/>
        <v>892.50833662414152</v>
      </c>
      <c r="Q290" s="26">
        <f t="shared" si="29"/>
        <v>0.31426658868427526</v>
      </c>
    </row>
    <row r="291" spans="1:17" s="24" customFormat="1">
      <c r="A291" s="20">
        <v>42787</v>
      </c>
      <c r="B291" s="21">
        <v>20.148142</v>
      </c>
      <c r="C291" s="22">
        <v>30696876188</v>
      </c>
      <c r="D291" s="22">
        <f>HLOOKUP(A291,'CSAV.Fin'!$F$11:$AF$13,2,1)/1000</f>
        <v>251.54599999999999</v>
      </c>
      <c r="E291" s="23">
        <f>HLOOKUP(A291,'CSAV.Fin'!$F$11:$AB$13,3,1)</f>
        <v>0.3135</v>
      </c>
      <c r="G291" s="24">
        <v>643.41499999999996</v>
      </c>
      <c r="H291" s="25">
        <f t="shared" si="25"/>
        <v>149.85401459854012</v>
      </c>
      <c r="J291" s="21">
        <v>26.794740999999998</v>
      </c>
      <c r="K291" s="22">
        <v>118110917</v>
      </c>
      <c r="L291" s="24">
        <v>0.9486</v>
      </c>
      <c r="M291" s="25">
        <f t="shared" si="26"/>
        <v>137.57138943363475</v>
      </c>
      <c r="N291" s="22">
        <f t="shared" si="27"/>
        <v>1045.9093120336604</v>
      </c>
      <c r="O291" s="30">
        <f t="shared" si="24"/>
        <v>1297.4553120336604</v>
      </c>
      <c r="P291" s="22">
        <f t="shared" si="28"/>
        <v>961.25365493848096</v>
      </c>
      <c r="Q291" s="26">
        <f t="shared" si="29"/>
        <v>0.25912388193795244</v>
      </c>
    </row>
    <row r="292" spans="1:17" s="24" customFormat="1">
      <c r="A292" s="20">
        <v>42788</v>
      </c>
      <c r="B292" s="21">
        <v>20.874378</v>
      </c>
      <c r="C292" s="22">
        <v>30696876188</v>
      </c>
      <c r="D292" s="22">
        <f>HLOOKUP(A292,'CSAV.Fin'!$F$11:$AF$13,2,1)/1000</f>
        <v>251.54599999999999</v>
      </c>
      <c r="E292" s="23">
        <f>HLOOKUP(A292,'CSAV.Fin'!$F$11:$AB$13,3,1)</f>
        <v>0.3135</v>
      </c>
      <c r="G292" s="24">
        <v>642</v>
      </c>
      <c r="H292" s="25">
        <f t="shared" si="25"/>
        <v>155.25547445255475</v>
      </c>
      <c r="J292" s="21">
        <v>26.891473000000001</v>
      </c>
      <c r="K292" s="22">
        <v>118110917</v>
      </c>
      <c r="L292" s="24">
        <v>0.94889999999999997</v>
      </c>
      <c r="M292" s="25">
        <f t="shared" si="26"/>
        <v>138.06803747522974</v>
      </c>
      <c r="N292" s="22">
        <f t="shared" si="27"/>
        <v>1049.3532973786673</v>
      </c>
      <c r="O292" s="30">
        <f t="shared" si="24"/>
        <v>1300.8992973786674</v>
      </c>
      <c r="P292" s="22">
        <f t="shared" si="28"/>
        <v>998.09688001169957</v>
      </c>
      <c r="Q292" s="26">
        <f t="shared" si="29"/>
        <v>0.23276391798897844</v>
      </c>
    </row>
    <row r="293" spans="1:17" s="24" customFormat="1">
      <c r="A293" s="20">
        <v>42789</v>
      </c>
      <c r="B293" s="21">
        <v>20.95289</v>
      </c>
      <c r="C293" s="22">
        <v>30696876188</v>
      </c>
      <c r="D293" s="22">
        <f>HLOOKUP(A293,'CSAV.Fin'!$F$11:$AF$13,2,1)/1000</f>
        <v>251.54599999999999</v>
      </c>
      <c r="E293" s="23">
        <f>HLOOKUP(A293,'CSAV.Fin'!$F$11:$AB$13,3,1)</f>
        <v>0.3135</v>
      </c>
      <c r="G293" s="24">
        <v>641.54</v>
      </c>
      <c r="H293" s="25">
        <f t="shared" si="25"/>
        <v>155.83941605839416</v>
      </c>
      <c r="J293" s="21">
        <v>27.002714999999998</v>
      </c>
      <c r="K293" s="22">
        <v>118110917</v>
      </c>
      <c r="L293" s="24">
        <v>0.94540000000000002</v>
      </c>
      <c r="M293" s="25">
        <f t="shared" si="26"/>
        <v>138.63918374991761</v>
      </c>
      <c r="N293" s="22">
        <f t="shared" si="27"/>
        <v>1057.5950786426715</v>
      </c>
      <c r="O293" s="30">
        <f t="shared" si="24"/>
        <v>1309.1410786426716</v>
      </c>
      <c r="P293" s="22">
        <f t="shared" si="28"/>
        <v>1002.5692398147946</v>
      </c>
      <c r="Q293" s="26">
        <f t="shared" si="29"/>
        <v>0.23417784670368236</v>
      </c>
    </row>
    <row r="294" spans="1:17" s="24" customFormat="1">
      <c r="A294" s="20">
        <v>42790</v>
      </c>
      <c r="B294" s="21">
        <v>20.658470000000001</v>
      </c>
      <c r="C294" s="22">
        <v>30696876188</v>
      </c>
      <c r="D294" s="22">
        <f>HLOOKUP(A294,'CSAV.Fin'!$F$11:$AF$13,2,1)/1000</f>
        <v>251.54599999999999</v>
      </c>
      <c r="E294" s="23">
        <f>HLOOKUP(A294,'CSAV.Fin'!$F$11:$AB$13,3,1)</f>
        <v>0.3135</v>
      </c>
      <c r="G294" s="24">
        <v>646.16</v>
      </c>
      <c r="H294" s="25">
        <f t="shared" si="25"/>
        <v>153.64963503649636</v>
      </c>
      <c r="J294" s="21">
        <v>26.45618</v>
      </c>
      <c r="K294" s="22">
        <v>118110917</v>
      </c>
      <c r="L294" s="24">
        <v>0.94530000000000003</v>
      </c>
      <c r="M294" s="25">
        <f t="shared" si="26"/>
        <v>135.83312642232067</v>
      </c>
      <c r="N294" s="22">
        <f t="shared" si="27"/>
        <v>1036.2989672238425</v>
      </c>
      <c r="O294" s="30">
        <f t="shared" si="24"/>
        <v>1287.8449672238426</v>
      </c>
      <c r="P294" s="22">
        <f t="shared" si="28"/>
        <v>981.41403959315414</v>
      </c>
      <c r="Q294" s="26">
        <f t="shared" si="29"/>
        <v>0.23794085113462815</v>
      </c>
    </row>
    <row r="295" spans="1:17" s="24" customFormat="1">
      <c r="A295" s="20">
        <v>42793</v>
      </c>
      <c r="B295" s="21">
        <v>21.021588000000001</v>
      </c>
      <c r="C295" s="22">
        <v>30696876188</v>
      </c>
      <c r="D295" s="22">
        <f>HLOOKUP(A295,'CSAV.Fin'!$F$11:$AF$13,2,1)/1000</f>
        <v>251.54599999999999</v>
      </c>
      <c r="E295" s="23">
        <f>HLOOKUP(A295,'CSAV.Fin'!$F$11:$AB$13,3,1)</f>
        <v>0.3135</v>
      </c>
      <c r="G295" s="24">
        <v>646.47</v>
      </c>
      <c r="H295" s="25">
        <f t="shared" si="25"/>
        <v>156.35036496350367</v>
      </c>
      <c r="J295" s="21">
        <v>26.847943999999998</v>
      </c>
      <c r="K295" s="22">
        <v>118110917</v>
      </c>
      <c r="L295" s="24">
        <v>0.9415</v>
      </c>
      <c r="M295" s="25">
        <f t="shared" si="26"/>
        <v>137.84454791021929</v>
      </c>
      <c r="N295" s="22">
        <f t="shared" si="27"/>
        <v>1055.8890727290038</v>
      </c>
      <c r="O295" s="30">
        <f t="shared" si="24"/>
        <v>1307.4350727290039</v>
      </c>
      <c r="P295" s="22">
        <f t="shared" si="28"/>
        <v>998.1856607594267</v>
      </c>
      <c r="Q295" s="26">
        <f t="shared" si="29"/>
        <v>0.23653137231823085</v>
      </c>
    </row>
    <row r="296" spans="1:17" s="24" customFormat="1">
      <c r="A296" s="20">
        <v>42794</v>
      </c>
      <c r="B296" s="21">
        <v>21.414148000000001</v>
      </c>
      <c r="C296" s="22">
        <v>30696876188</v>
      </c>
      <c r="D296" s="22">
        <f>HLOOKUP(A296,'CSAV.Fin'!$F$11:$AF$13,2,1)/1000</f>
        <v>251.54599999999999</v>
      </c>
      <c r="E296" s="23">
        <f>HLOOKUP(A296,'CSAV.Fin'!$F$11:$AB$13,3,1)</f>
        <v>0.3135</v>
      </c>
      <c r="G296" s="24">
        <v>650.20000000000005</v>
      </c>
      <c r="H296" s="25">
        <f t="shared" si="25"/>
        <v>159.27007299270073</v>
      </c>
      <c r="J296" s="21">
        <v>27.326767</v>
      </c>
      <c r="K296" s="22">
        <v>118110917</v>
      </c>
      <c r="L296" s="24">
        <v>0.94199999999999995</v>
      </c>
      <c r="M296" s="25">
        <f t="shared" si="26"/>
        <v>140.30295366240708</v>
      </c>
      <c r="N296" s="22">
        <f t="shared" si="27"/>
        <v>1074.1500117582896</v>
      </c>
      <c r="O296" s="30">
        <f t="shared" si="24"/>
        <v>1325.6960117582896</v>
      </c>
      <c r="P296" s="22">
        <f t="shared" si="28"/>
        <v>1010.9926942902304</v>
      </c>
      <c r="Q296" s="26">
        <f t="shared" si="29"/>
        <v>0.23738724011899515</v>
      </c>
    </row>
    <row r="297" spans="1:17" s="24" customFormat="1">
      <c r="A297" s="20">
        <v>42795</v>
      </c>
      <c r="B297" s="21">
        <v>23.426017999999999</v>
      </c>
      <c r="C297" s="22">
        <v>30696876188</v>
      </c>
      <c r="D297" s="22">
        <f>HLOOKUP(A297,'CSAV.Fin'!$F$11:$AF$13,2,1)/1000</f>
        <v>251.54599999999999</v>
      </c>
      <c r="E297" s="23">
        <f>HLOOKUP(A297,'CSAV.Fin'!$F$11:$AB$13,3,1)</f>
        <v>0.3135</v>
      </c>
      <c r="G297" s="24">
        <v>650.64</v>
      </c>
      <c r="H297" s="25">
        <f t="shared" si="25"/>
        <v>174.23357664233578</v>
      </c>
      <c r="J297" s="21">
        <v>28.782582000000001</v>
      </c>
      <c r="K297" s="22">
        <v>118110917</v>
      </c>
      <c r="L297" s="24">
        <v>0.94669999999999999</v>
      </c>
      <c r="M297" s="25">
        <f t="shared" si="26"/>
        <v>147.77749847358203</v>
      </c>
      <c r="N297" s="22">
        <f t="shared" si="27"/>
        <v>1125.757787755944</v>
      </c>
      <c r="O297" s="30">
        <f t="shared" si="24"/>
        <v>1377.3037877559441</v>
      </c>
      <c r="P297" s="22">
        <f t="shared" si="28"/>
        <v>1105.228043347872</v>
      </c>
      <c r="Q297" s="26">
        <f t="shared" si="29"/>
        <v>0.19754229010824698</v>
      </c>
    </row>
    <row r="298" spans="1:17" s="24" customFormat="1">
      <c r="A298" s="20">
        <v>42796</v>
      </c>
      <c r="B298" s="21">
        <v>23.249365999999998</v>
      </c>
      <c r="C298" s="22">
        <v>30696876188</v>
      </c>
      <c r="D298" s="22">
        <f>HLOOKUP(A298,'CSAV.Fin'!$F$11:$AF$13,2,1)/1000</f>
        <v>251.54599999999999</v>
      </c>
      <c r="E298" s="23">
        <f>HLOOKUP(A298,'CSAV.Fin'!$F$11:$AB$13,3,1)</f>
        <v>0.3135</v>
      </c>
      <c r="G298" s="24">
        <v>654.66999999999996</v>
      </c>
      <c r="H298" s="25">
        <f t="shared" si="25"/>
        <v>172.91970802919704</v>
      </c>
      <c r="J298" s="21">
        <v>29.067941000000001</v>
      </c>
      <c r="K298" s="22">
        <v>118110917</v>
      </c>
      <c r="L298" s="24">
        <v>0.95050000000000001</v>
      </c>
      <c r="M298" s="25">
        <f t="shared" si="26"/>
        <v>149.24260814257988</v>
      </c>
      <c r="N298" s="22">
        <f t="shared" si="27"/>
        <v>1132.3735989432191</v>
      </c>
      <c r="O298" s="30">
        <f t="shared" si="24"/>
        <v>1383.9195989432192</v>
      </c>
      <c r="P298" s="22">
        <f t="shared" si="28"/>
        <v>1090.1414598981116</v>
      </c>
      <c r="Q298" s="26">
        <f t="shared" si="29"/>
        <v>0.21227977352834715</v>
      </c>
    </row>
    <row r="299" spans="1:17" s="24" customFormat="1">
      <c r="A299" s="20">
        <v>42797</v>
      </c>
      <c r="B299" s="21">
        <v>22.896062000000001</v>
      </c>
      <c r="C299" s="22">
        <v>30696876188</v>
      </c>
      <c r="D299" s="22">
        <f>HLOOKUP(A299,'CSAV.Fin'!$F$11:$AF$13,2,1)/1000</f>
        <v>251.54599999999999</v>
      </c>
      <c r="E299" s="23">
        <f>HLOOKUP(A299,'CSAV.Fin'!$F$11:$AB$13,3,1)</f>
        <v>0.3135</v>
      </c>
      <c r="G299" s="24">
        <v>657.84</v>
      </c>
      <c r="H299" s="25">
        <f t="shared" si="25"/>
        <v>170.29197080291971</v>
      </c>
      <c r="J299" s="21">
        <v>28.526243000000001</v>
      </c>
      <c r="K299" s="22">
        <v>118110917</v>
      </c>
      <c r="L299" s="24">
        <v>0.94820000000000004</v>
      </c>
      <c r="M299" s="25">
        <f t="shared" si="26"/>
        <v>146.46138527077002</v>
      </c>
      <c r="N299" s="22">
        <f t="shared" si="27"/>
        <v>1113.9667111357619</v>
      </c>
      <c r="O299" s="30">
        <f t="shared" si="24"/>
        <v>1365.5127111357619</v>
      </c>
      <c r="P299" s="22">
        <f t="shared" si="28"/>
        <v>1068.4020132657968</v>
      </c>
      <c r="Q299" s="26">
        <f t="shared" si="29"/>
        <v>0.21758178847185106</v>
      </c>
    </row>
    <row r="300" spans="1:17" s="24" customFormat="1">
      <c r="A300" s="20">
        <v>42800</v>
      </c>
      <c r="B300" s="21">
        <v>23.357320000000001</v>
      </c>
      <c r="C300" s="22">
        <v>30696876188</v>
      </c>
      <c r="D300" s="22">
        <f>HLOOKUP(A300,'CSAV.Fin'!$F$11:$AF$13,2,1)/1000</f>
        <v>251.54599999999999</v>
      </c>
      <c r="E300" s="23">
        <f>HLOOKUP(A300,'CSAV.Fin'!$F$11:$AB$13,3,1)</f>
        <v>0.3135</v>
      </c>
      <c r="G300" s="24">
        <v>660.64</v>
      </c>
      <c r="H300" s="25">
        <f t="shared" si="25"/>
        <v>173.72262773722628</v>
      </c>
      <c r="J300" s="21">
        <v>28.918006999999999</v>
      </c>
      <c r="K300" s="22">
        <v>118110917</v>
      </c>
      <c r="L300" s="24">
        <v>0.9446</v>
      </c>
      <c r="M300" s="25">
        <f t="shared" si="26"/>
        <v>148.47280675866864</v>
      </c>
      <c r="N300" s="22">
        <f t="shared" si="27"/>
        <v>1133.5691125943133</v>
      </c>
      <c r="O300" s="30">
        <f t="shared" si="24"/>
        <v>1385.1151125943134</v>
      </c>
      <c r="P300" s="22">
        <f t="shared" si="28"/>
        <v>1085.3063092205985</v>
      </c>
      <c r="Q300" s="26">
        <f t="shared" si="29"/>
        <v>0.21645046007199686</v>
      </c>
    </row>
    <row r="301" spans="1:17" s="24" customFormat="1">
      <c r="A301" s="20">
        <v>42801</v>
      </c>
      <c r="B301" s="21">
        <v>23.514344000000001</v>
      </c>
      <c r="C301" s="22">
        <v>30696876188</v>
      </c>
      <c r="D301" s="22">
        <f>HLOOKUP(A301,'CSAV.Fin'!$F$11:$AF$13,2,1)/1000</f>
        <v>251.54599999999999</v>
      </c>
      <c r="E301" s="23">
        <f>HLOOKUP(A301,'CSAV.Fin'!$F$11:$AB$13,3,1)</f>
        <v>0.3135</v>
      </c>
      <c r="G301" s="24">
        <v>659.28</v>
      </c>
      <c r="H301" s="25">
        <f t="shared" si="25"/>
        <v>174.8905109489051</v>
      </c>
      <c r="J301" s="21">
        <v>29.198529000000001</v>
      </c>
      <c r="K301" s="22">
        <v>118110917</v>
      </c>
      <c r="L301" s="24">
        <v>0.94550000000000001</v>
      </c>
      <c r="M301" s="25">
        <f t="shared" si="26"/>
        <v>149.91308197187939</v>
      </c>
      <c r="N301" s="22">
        <f t="shared" si="27"/>
        <v>1143.4759265447726</v>
      </c>
      <c r="O301" s="30">
        <f t="shared" si="24"/>
        <v>1395.0219265447727</v>
      </c>
      <c r="P301" s="22">
        <f t="shared" si="28"/>
        <v>1094.8563681744338</v>
      </c>
      <c r="Q301" s="26">
        <f t="shared" si="29"/>
        <v>0.21516906125898461</v>
      </c>
    </row>
    <row r="302" spans="1:17" s="24" customFormat="1">
      <c r="A302" s="20">
        <v>42802</v>
      </c>
      <c r="B302" s="21">
        <v>23.985416000000001</v>
      </c>
      <c r="C302" s="22">
        <v>30696876188</v>
      </c>
      <c r="D302" s="22">
        <f>HLOOKUP(A302,'CSAV.Fin'!$F$11:$AF$13,2,1)/1000</f>
        <v>251.54599999999999</v>
      </c>
      <c r="E302" s="23">
        <f>HLOOKUP(A302,'CSAV.Fin'!$F$11:$AB$13,3,1)</f>
        <v>0.3135</v>
      </c>
      <c r="G302" s="24">
        <v>662.42</v>
      </c>
      <c r="H302" s="25">
        <f t="shared" si="25"/>
        <v>178.39416058394158</v>
      </c>
      <c r="J302" s="21">
        <v>29.793431000000002</v>
      </c>
      <c r="K302" s="22">
        <v>118110917</v>
      </c>
      <c r="L302" s="24">
        <v>0.94820000000000004</v>
      </c>
      <c r="M302" s="25">
        <f t="shared" si="26"/>
        <v>152.96746845454211</v>
      </c>
      <c r="N302" s="22">
        <f t="shared" si="27"/>
        <v>1163.4511542413859</v>
      </c>
      <c r="O302" s="30">
        <f t="shared" si="24"/>
        <v>1414.9971542413859</v>
      </c>
      <c r="P302" s="22">
        <f t="shared" si="28"/>
        <v>1111.4962490107096</v>
      </c>
      <c r="Q302" s="26">
        <f t="shared" si="29"/>
        <v>0.21448870361395922</v>
      </c>
    </row>
    <row r="303" spans="1:17" s="24" customFormat="1">
      <c r="A303" s="20">
        <v>42803</v>
      </c>
      <c r="B303" s="21">
        <v>23.700810000000001</v>
      </c>
      <c r="C303" s="22">
        <v>30696876188</v>
      </c>
      <c r="D303" s="22">
        <f>HLOOKUP(A303,'CSAV.Fin'!$F$11:$AF$13,2,1)/1000</f>
        <v>251.54599999999999</v>
      </c>
      <c r="E303" s="23">
        <f>HLOOKUP(A303,'CSAV.Fin'!$F$11:$AB$13,3,1)</f>
        <v>0.3135</v>
      </c>
      <c r="G303" s="24">
        <v>664.7</v>
      </c>
      <c r="H303" s="25">
        <f t="shared" si="25"/>
        <v>176.27737226277372</v>
      </c>
      <c r="J303" s="21">
        <v>29.793431000000002</v>
      </c>
      <c r="K303" s="22">
        <v>118110917</v>
      </c>
      <c r="L303" s="24">
        <v>0.94550000000000001</v>
      </c>
      <c r="M303" s="25">
        <f t="shared" si="26"/>
        <v>152.96746845454211</v>
      </c>
      <c r="N303" s="22">
        <f t="shared" si="27"/>
        <v>1166.7735425189658</v>
      </c>
      <c r="O303" s="30">
        <f t="shared" si="24"/>
        <v>1418.3195425189658</v>
      </c>
      <c r="P303" s="22">
        <f t="shared" si="28"/>
        <v>1094.5401385968289</v>
      </c>
      <c r="Q303" s="26">
        <f t="shared" si="29"/>
        <v>0.22828382054660101</v>
      </c>
    </row>
    <row r="304" spans="1:17" s="24" customFormat="1">
      <c r="A304" s="20">
        <v>42804</v>
      </c>
      <c r="B304" s="21">
        <v>23.514344000000001</v>
      </c>
      <c r="C304" s="22">
        <v>30696876188</v>
      </c>
      <c r="D304" s="22">
        <f>HLOOKUP(A304,'CSAV.Fin'!$F$11:$AF$13,2,1)/1000</f>
        <v>251.54599999999999</v>
      </c>
      <c r="E304" s="23">
        <f>HLOOKUP(A304,'CSAV.Fin'!$F$11:$AB$13,3,1)</f>
        <v>0.3135</v>
      </c>
      <c r="G304" s="24">
        <v>663.94</v>
      </c>
      <c r="H304" s="25">
        <f t="shared" si="25"/>
        <v>174.8905109489051</v>
      </c>
      <c r="J304" s="21">
        <v>29.295261</v>
      </c>
      <c r="K304" s="22">
        <v>118110917</v>
      </c>
      <c r="L304" s="24">
        <v>0.93769999999999998</v>
      </c>
      <c r="M304" s="25">
        <f t="shared" si="26"/>
        <v>150.40973001347439</v>
      </c>
      <c r="N304" s="22">
        <f t="shared" si="27"/>
        <v>1156.8073574016953</v>
      </c>
      <c r="O304" s="30">
        <f t="shared" si="24"/>
        <v>1408.3533574016953</v>
      </c>
      <c r="P304" s="22">
        <f t="shared" si="28"/>
        <v>1087.1718926560241</v>
      </c>
      <c r="Q304" s="26">
        <f t="shared" si="29"/>
        <v>0.22805460224714247</v>
      </c>
    </row>
    <row r="305" spans="1:17" s="24" customFormat="1">
      <c r="A305" s="20">
        <v>42807</v>
      </c>
      <c r="B305" s="21">
        <v>22.729223999999999</v>
      </c>
      <c r="C305" s="22">
        <v>30696876188</v>
      </c>
      <c r="D305" s="22">
        <f>HLOOKUP(A305,'CSAV.Fin'!$F$11:$AF$13,2,1)/1000</f>
        <v>251.54599999999999</v>
      </c>
      <c r="E305" s="23">
        <f>HLOOKUP(A305,'CSAV.Fin'!$F$11:$AB$13,3,1)</f>
        <v>0.3135</v>
      </c>
      <c r="G305" s="24">
        <v>666.82</v>
      </c>
      <c r="H305" s="25">
        <f t="shared" si="25"/>
        <v>169.05109489051094</v>
      </c>
      <c r="J305" s="21">
        <v>28.879314000000001</v>
      </c>
      <c r="K305" s="22">
        <v>118110917</v>
      </c>
      <c r="L305" s="24">
        <v>0.93759999999999999</v>
      </c>
      <c r="M305" s="25">
        <f t="shared" si="26"/>
        <v>148.27414651517699</v>
      </c>
      <c r="N305" s="22">
        <f t="shared" si="27"/>
        <v>1140.5041255930453</v>
      </c>
      <c r="O305" s="30">
        <f t="shared" si="24"/>
        <v>1392.0501255930453</v>
      </c>
      <c r="P305" s="22">
        <f t="shared" si="28"/>
        <v>1046.3336057366575</v>
      </c>
      <c r="Q305" s="26">
        <f t="shared" si="29"/>
        <v>0.24835062581464484</v>
      </c>
    </row>
    <row r="306" spans="1:17" s="24" customFormat="1">
      <c r="A306" s="20">
        <v>42808</v>
      </c>
      <c r="B306" s="21">
        <v>23.092341999999999</v>
      </c>
      <c r="C306" s="22">
        <v>30696876188</v>
      </c>
      <c r="D306" s="22">
        <f>HLOOKUP(A306,'CSAV.Fin'!$F$11:$AF$13,2,1)/1000</f>
        <v>251.54599999999999</v>
      </c>
      <c r="E306" s="23">
        <f>HLOOKUP(A306,'CSAV.Fin'!$F$11:$AB$13,3,1)</f>
        <v>0.3135</v>
      </c>
      <c r="G306" s="24">
        <v>669.07</v>
      </c>
      <c r="H306" s="25">
        <f t="shared" si="25"/>
        <v>171.75182481751824</v>
      </c>
      <c r="J306" s="21">
        <v>29.019575</v>
      </c>
      <c r="K306" s="22">
        <v>118110917</v>
      </c>
      <c r="L306" s="24">
        <v>0.93979999999999997</v>
      </c>
      <c r="M306" s="25">
        <f t="shared" si="26"/>
        <v>148.99428412178239</v>
      </c>
      <c r="N306" s="22">
        <f t="shared" si="27"/>
        <v>1143.3605241027733</v>
      </c>
      <c r="O306" s="30">
        <f t="shared" si="24"/>
        <v>1394.9065241027733</v>
      </c>
      <c r="P306" s="22">
        <f t="shared" si="28"/>
        <v>1059.474738465261</v>
      </c>
      <c r="Q306" s="26">
        <f t="shared" si="29"/>
        <v>0.2404690062319893</v>
      </c>
    </row>
    <row r="307" spans="1:17" s="24" customFormat="1">
      <c r="A307" s="20">
        <v>42809</v>
      </c>
      <c r="B307" s="21">
        <v>22.523129999999998</v>
      </c>
      <c r="C307" s="22">
        <v>30696876188</v>
      </c>
      <c r="D307" s="22">
        <f>HLOOKUP(A307,'CSAV.Fin'!$F$11:$AF$13,2,1)/1000</f>
        <v>251.54599999999999</v>
      </c>
      <c r="E307" s="23">
        <f>HLOOKUP(A307,'CSAV.Fin'!$F$11:$AB$13,3,1)</f>
        <v>0.3135</v>
      </c>
      <c r="G307" s="24">
        <v>670.57</v>
      </c>
      <c r="H307" s="25">
        <f t="shared" si="25"/>
        <v>167.51824817518246</v>
      </c>
      <c r="J307" s="21">
        <v>29.019575</v>
      </c>
      <c r="K307" s="22">
        <v>118110917</v>
      </c>
      <c r="L307" s="24">
        <v>0.94099999999999995</v>
      </c>
      <c r="M307" s="25">
        <f t="shared" si="26"/>
        <v>148.99428412178239</v>
      </c>
      <c r="N307" s="22">
        <f t="shared" si="27"/>
        <v>1141.9024660486568</v>
      </c>
      <c r="O307" s="30">
        <f t="shared" si="24"/>
        <v>1393.4484660486569</v>
      </c>
      <c r="P307" s="22">
        <f t="shared" si="28"/>
        <v>1031.0478145103841</v>
      </c>
      <c r="Q307" s="26">
        <f t="shared" si="29"/>
        <v>0.26007467112574101</v>
      </c>
    </row>
    <row r="308" spans="1:17" s="24" customFormat="1">
      <c r="A308" s="20">
        <v>42810</v>
      </c>
      <c r="B308" s="21">
        <v>22.689968</v>
      </c>
      <c r="C308" s="22">
        <v>30696876188</v>
      </c>
      <c r="D308" s="22">
        <f>HLOOKUP(A308,'CSAV.Fin'!$F$11:$AF$13,2,1)/1000</f>
        <v>251.54599999999999</v>
      </c>
      <c r="E308" s="23">
        <f>HLOOKUP(A308,'CSAV.Fin'!$F$11:$AB$13,3,1)</f>
        <v>0.3135</v>
      </c>
      <c r="G308" s="24">
        <v>662.41</v>
      </c>
      <c r="H308" s="25">
        <f t="shared" si="25"/>
        <v>168.75912408759123</v>
      </c>
      <c r="J308" s="21">
        <v>29.256568999999999</v>
      </c>
      <c r="K308" s="22">
        <v>118110917</v>
      </c>
      <c r="L308" s="24">
        <v>0.93140000000000001</v>
      </c>
      <c r="M308" s="25">
        <f t="shared" si="26"/>
        <v>150.21107490425103</v>
      </c>
      <c r="N308" s="22">
        <f t="shared" si="27"/>
        <v>1163.0938162580983</v>
      </c>
      <c r="O308" s="30">
        <f t="shared" si="24"/>
        <v>1414.6398162580983</v>
      </c>
      <c r="P308" s="22">
        <f t="shared" si="28"/>
        <v>1051.4804100265426</v>
      </c>
      <c r="Q308" s="26">
        <f t="shared" si="29"/>
        <v>0.25671510306571066</v>
      </c>
    </row>
    <row r="309" spans="1:17" s="24" customFormat="1">
      <c r="A309" s="20">
        <v>42811</v>
      </c>
      <c r="B309" s="21">
        <v>22.640898</v>
      </c>
      <c r="C309" s="22">
        <v>30696876188</v>
      </c>
      <c r="D309" s="22">
        <f>HLOOKUP(A309,'CSAV.Fin'!$F$11:$AF$13,2,1)/1000</f>
        <v>251.54599999999999</v>
      </c>
      <c r="E309" s="23">
        <f>HLOOKUP(A309,'CSAV.Fin'!$F$11:$AB$13,3,1)</f>
        <v>0.3135</v>
      </c>
      <c r="G309" s="24">
        <v>662.3</v>
      </c>
      <c r="H309" s="25">
        <f t="shared" si="25"/>
        <v>168.39416058394158</v>
      </c>
      <c r="J309" s="21">
        <v>29.503235</v>
      </c>
      <c r="K309" s="22">
        <v>118110917</v>
      </c>
      <c r="L309" s="24">
        <v>0.93059999999999998</v>
      </c>
      <c r="M309" s="25">
        <f t="shared" si="26"/>
        <v>151.47752432975722</v>
      </c>
      <c r="N309" s="22">
        <f t="shared" si="27"/>
        <v>1173.9083096810887</v>
      </c>
      <c r="O309" s="30">
        <f t="shared" si="24"/>
        <v>1425.4543096810887</v>
      </c>
      <c r="P309" s="22">
        <f t="shared" si="28"/>
        <v>1049.3807076719568</v>
      </c>
      <c r="Q309" s="26">
        <f t="shared" si="29"/>
        <v>0.26382718790423343</v>
      </c>
    </row>
    <row r="310" spans="1:17" s="24" customFormat="1">
      <c r="A310" s="20">
        <v>42814</v>
      </c>
      <c r="B310" s="21">
        <v>23.494716</v>
      </c>
      <c r="C310" s="22">
        <v>30696876188</v>
      </c>
      <c r="D310" s="22">
        <f>HLOOKUP(A310,'CSAV.Fin'!$F$11:$AF$13,2,1)/1000</f>
        <v>251.54599999999999</v>
      </c>
      <c r="E310" s="23">
        <f>HLOOKUP(A310,'CSAV.Fin'!$F$11:$AB$13,3,1)</f>
        <v>0.3135</v>
      </c>
      <c r="G310" s="24">
        <v>660.34</v>
      </c>
      <c r="H310" s="25">
        <f t="shared" si="25"/>
        <v>174.74452554744525</v>
      </c>
      <c r="J310" s="21">
        <v>29.430686000000001</v>
      </c>
      <c r="K310" s="22">
        <v>118110917</v>
      </c>
      <c r="L310" s="24">
        <v>0.93079999999999996</v>
      </c>
      <c r="M310" s="25">
        <f t="shared" si="26"/>
        <v>151.105038298561</v>
      </c>
      <c r="N310" s="22">
        <f t="shared" si="27"/>
        <v>1170.7700312887903</v>
      </c>
      <c r="O310" s="30">
        <f t="shared" si="24"/>
        <v>1422.3160312887903</v>
      </c>
      <c r="P310" s="22">
        <f t="shared" si="28"/>
        <v>1092.1864314205145</v>
      </c>
      <c r="Q310" s="26">
        <f t="shared" si="29"/>
        <v>0.23210706524142777</v>
      </c>
    </row>
    <row r="311" spans="1:17" s="24" customFormat="1">
      <c r="A311" s="20">
        <v>42815</v>
      </c>
      <c r="B311" s="21">
        <v>24.024671999999999</v>
      </c>
      <c r="C311" s="22">
        <v>30696876188</v>
      </c>
      <c r="D311" s="22">
        <f>HLOOKUP(A311,'CSAV.Fin'!$F$11:$AF$13,2,1)/1000</f>
        <v>251.54599999999999</v>
      </c>
      <c r="E311" s="23">
        <f>HLOOKUP(A311,'CSAV.Fin'!$F$11:$AB$13,3,1)</f>
        <v>0.3135</v>
      </c>
      <c r="G311" s="24">
        <v>659.07</v>
      </c>
      <c r="H311" s="25">
        <f t="shared" si="25"/>
        <v>178.68613138686129</v>
      </c>
      <c r="J311" s="21">
        <v>29.314608</v>
      </c>
      <c r="K311" s="22">
        <v>118110917</v>
      </c>
      <c r="L311" s="24">
        <v>0.92479999999999996</v>
      </c>
      <c r="M311" s="25">
        <f t="shared" si="26"/>
        <v>150.50906270235436</v>
      </c>
      <c r="N311" s="22">
        <f t="shared" si="27"/>
        <v>1173.7182475667501</v>
      </c>
      <c r="O311" s="30">
        <f t="shared" si="24"/>
        <v>1425.2642475667501</v>
      </c>
      <c r="P311" s="22">
        <f t="shared" si="28"/>
        <v>1118.9742847365383</v>
      </c>
      <c r="Q311" s="26">
        <f t="shared" si="29"/>
        <v>0.21490047431774029</v>
      </c>
    </row>
    <row r="312" spans="1:17" s="24" customFormat="1">
      <c r="A312" s="20">
        <v>42816</v>
      </c>
      <c r="B312" s="21">
        <v>22.739038000000001</v>
      </c>
      <c r="C312" s="22">
        <v>30696876188</v>
      </c>
      <c r="D312" s="22">
        <f>HLOOKUP(A312,'CSAV.Fin'!$F$11:$AF$13,2,1)/1000</f>
        <v>251.54599999999999</v>
      </c>
      <c r="E312" s="23">
        <f>HLOOKUP(A312,'CSAV.Fin'!$F$11:$AB$13,3,1)</f>
        <v>0.3135</v>
      </c>
      <c r="G312" s="24">
        <v>662.88</v>
      </c>
      <c r="H312" s="25">
        <f t="shared" si="25"/>
        <v>169.12408759124088</v>
      </c>
      <c r="J312" s="21">
        <v>27.268727999999999</v>
      </c>
      <c r="K312" s="22">
        <v>118110917</v>
      </c>
      <c r="L312" s="24">
        <v>0.92559999999999998</v>
      </c>
      <c r="M312" s="25">
        <f t="shared" si="26"/>
        <v>140.00496586430376</v>
      </c>
      <c r="N312" s="22">
        <f t="shared" si="27"/>
        <v>1090.8602594958631</v>
      </c>
      <c r="O312" s="30">
        <f t="shared" si="24"/>
        <v>1342.4062594958632</v>
      </c>
      <c r="P312" s="22">
        <f t="shared" si="28"/>
        <v>1053.0072322595752</v>
      </c>
      <c r="Q312" s="26">
        <f t="shared" si="29"/>
        <v>0.21558229871854961</v>
      </c>
    </row>
    <row r="313" spans="1:17" s="24" customFormat="1">
      <c r="A313" s="20">
        <v>42817</v>
      </c>
      <c r="B313" s="21">
        <v>23.337692000000001</v>
      </c>
      <c r="C313" s="22">
        <v>30696876188</v>
      </c>
      <c r="D313" s="22">
        <f>HLOOKUP(A313,'CSAV.Fin'!$F$11:$AF$13,2,1)/1000</f>
        <v>251.54599999999999</v>
      </c>
      <c r="E313" s="23">
        <f>HLOOKUP(A313,'CSAV.Fin'!$F$11:$AB$13,3,1)</f>
        <v>0.3135</v>
      </c>
      <c r="G313" s="24">
        <v>663.07</v>
      </c>
      <c r="H313" s="25">
        <f t="shared" si="25"/>
        <v>173.57664233576642</v>
      </c>
      <c r="J313" s="21">
        <v>26.760884999999998</v>
      </c>
      <c r="K313" s="22">
        <v>118110917</v>
      </c>
      <c r="L313" s="24">
        <v>0.92730000000000001</v>
      </c>
      <c r="M313" s="25">
        <f t="shared" si="26"/>
        <v>137.39756364593018</v>
      </c>
      <c r="N313" s="22">
        <f t="shared" si="27"/>
        <v>1068.5818625364655</v>
      </c>
      <c r="O313" s="30">
        <f t="shared" si="24"/>
        <v>1320.1278625364655</v>
      </c>
      <c r="P313" s="22">
        <f t="shared" si="28"/>
        <v>1080.4202298968103</v>
      </c>
      <c r="Q313" s="26">
        <f t="shared" si="29"/>
        <v>0.18157910263259358</v>
      </c>
    </row>
    <row r="314" spans="1:17" s="24" customFormat="1">
      <c r="A314" s="20">
        <v>42818</v>
      </c>
      <c r="B314" s="21">
        <v>24.191510000000001</v>
      </c>
      <c r="C314" s="22">
        <v>30696876188</v>
      </c>
      <c r="D314" s="22">
        <f>HLOOKUP(A314,'CSAV.Fin'!$F$11:$AF$13,2,1)/1000</f>
        <v>251.54599999999999</v>
      </c>
      <c r="E314" s="23">
        <f>HLOOKUP(A314,'CSAV.Fin'!$F$11:$AB$13,3,1)</f>
        <v>0.3135</v>
      </c>
      <c r="G314" s="24">
        <v>660.51</v>
      </c>
      <c r="H314" s="25">
        <f t="shared" si="25"/>
        <v>179.92700729927006</v>
      </c>
      <c r="J314" s="21">
        <v>27.970033999999998</v>
      </c>
      <c r="K314" s="22">
        <v>118110917</v>
      </c>
      <c r="L314" s="24">
        <v>0.92520000000000002</v>
      </c>
      <c r="M314" s="25">
        <f t="shared" si="26"/>
        <v>143.60565903159895</v>
      </c>
      <c r="N314" s="22">
        <f t="shared" si="27"/>
        <v>1119.3991085126236</v>
      </c>
      <c r="O314" s="30">
        <f t="shared" si="24"/>
        <v>1370.9451085126236</v>
      </c>
      <c r="P314" s="22">
        <f t="shared" si="28"/>
        <v>1124.2884850657279</v>
      </c>
      <c r="Q314" s="26">
        <f t="shared" si="29"/>
        <v>0.17991721325334487</v>
      </c>
    </row>
    <row r="315" spans="1:17" s="24" customFormat="1">
      <c r="A315" s="20">
        <v>42821</v>
      </c>
      <c r="B315" s="21">
        <v>23.062899999999999</v>
      </c>
      <c r="C315" s="22">
        <v>30696876188</v>
      </c>
      <c r="D315" s="22">
        <f>HLOOKUP(A315,'CSAV.Fin'!$F$11:$AF$13,2,1)/1000</f>
        <v>251.54599999999999</v>
      </c>
      <c r="E315" s="23">
        <f>HLOOKUP(A315,'CSAV.Fin'!$F$11:$AB$13,3,1)</f>
        <v>0.3135</v>
      </c>
      <c r="G315" s="24">
        <v>664.34</v>
      </c>
      <c r="H315" s="25">
        <f t="shared" si="25"/>
        <v>171.53284671532845</v>
      </c>
      <c r="J315" s="21">
        <v>26.117618</v>
      </c>
      <c r="K315" s="22">
        <v>118110917</v>
      </c>
      <c r="L315" s="24">
        <v>0.91890000000000005</v>
      </c>
      <c r="M315" s="25">
        <f t="shared" si="26"/>
        <v>134.09485827673831</v>
      </c>
      <c r="N315" s="22">
        <f t="shared" si="27"/>
        <v>1052.4292273484534</v>
      </c>
      <c r="O315" s="30">
        <f t="shared" si="24"/>
        <v>1303.9752273484535</v>
      </c>
      <c r="P315" s="22">
        <f t="shared" si="28"/>
        <v>1065.6576238616149</v>
      </c>
      <c r="Q315" s="26">
        <f t="shared" si="29"/>
        <v>0.18276237039521182</v>
      </c>
    </row>
    <row r="316" spans="1:17" s="24" customFormat="1">
      <c r="A316" s="20">
        <v>42822</v>
      </c>
      <c r="B316" s="21">
        <v>23.632111999999999</v>
      </c>
      <c r="C316" s="22">
        <v>30696876188</v>
      </c>
      <c r="D316" s="22">
        <f>HLOOKUP(A316,'CSAV.Fin'!$F$11:$AF$13,2,1)/1000</f>
        <v>251.54599999999999</v>
      </c>
      <c r="E316" s="23">
        <f>HLOOKUP(A316,'CSAV.Fin'!$F$11:$AB$13,3,1)</f>
        <v>0.3135</v>
      </c>
      <c r="G316" s="24">
        <v>666.23</v>
      </c>
      <c r="H316" s="25">
        <f t="shared" si="25"/>
        <v>175.76642335766422</v>
      </c>
      <c r="J316" s="21">
        <v>26.664152999999999</v>
      </c>
      <c r="K316" s="22">
        <v>118110917</v>
      </c>
      <c r="L316" s="24">
        <v>0.92079999999999995</v>
      </c>
      <c r="M316" s="25">
        <f t="shared" si="26"/>
        <v>136.90091560433521</v>
      </c>
      <c r="N316" s="22">
        <f t="shared" si="27"/>
        <v>1072.2352200723037</v>
      </c>
      <c r="O316" s="30">
        <f t="shared" si="24"/>
        <v>1323.7812200723038</v>
      </c>
      <c r="P316" s="22">
        <f t="shared" si="28"/>
        <v>1088.8612282919548</v>
      </c>
      <c r="Q316" s="26">
        <f t="shared" si="29"/>
        <v>0.17746134196368024</v>
      </c>
    </row>
    <row r="317" spans="1:17" s="24" customFormat="1">
      <c r="A317" s="20">
        <v>42823</v>
      </c>
      <c r="B317" s="21">
        <v>23.102156000000001</v>
      </c>
      <c r="C317" s="22">
        <v>30696876188</v>
      </c>
      <c r="D317" s="22">
        <f>HLOOKUP(A317,'CSAV.Fin'!$F$11:$AF$13,2,1)/1000</f>
        <v>251.54599999999999</v>
      </c>
      <c r="E317" s="23">
        <f>HLOOKUP(A317,'CSAV.Fin'!$F$11:$AB$13,3,1)</f>
        <v>0.3135</v>
      </c>
      <c r="G317" s="24">
        <v>662.89</v>
      </c>
      <c r="H317" s="25">
        <f t="shared" si="25"/>
        <v>171.82481751824815</v>
      </c>
      <c r="J317" s="21">
        <v>25.295397000000001</v>
      </c>
      <c r="K317" s="22">
        <v>118110917</v>
      </c>
      <c r="L317" s="24">
        <v>0.9294</v>
      </c>
      <c r="M317" s="25">
        <f t="shared" si="26"/>
        <v>129.8733550574494</v>
      </c>
      <c r="N317" s="22">
        <f t="shared" si="27"/>
        <v>1007.7815847801021</v>
      </c>
      <c r="O317" s="30">
        <f t="shared" si="24"/>
        <v>1259.3275847801021</v>
      </c>
      <c r="P317" s="22">
        <f t="shared" si="28"/>
        <v>1069.8064873627018</v>
      </c>
      <c r="Q317" s="26">
        <f t="shared" si="29"/>
        <v>0.1504938823765174</v>
      </c>
    </row>
    <row r="318" spans="1:17" s="24" customFormat="1">
      <c r="A318" s="20">
        <v>42824</v>
      </c>
      <c r="B318" s="21">
        <v>23.337692000000001</v>
      </c>
      <c r="C318" s="22">
        <v>30696876188</v>
      </c>
      <c r="D318" s="22">
        <f>HLOOKUP(A318,'CSAV.Fin'!$F$11:$AF$13,2,1)/1000</f>
        <v>251.54599999999999</v>
      </c>
      <c r="E318" s="23">
        <f>HLOOKUP(A318,'CSAV.Fin'!$F$11:$AB$13,3,1)</f>
        <v>0.3135</v>
      </c>
      <c r="G318" s="24">
        <v>663.69</v>
      </c>
      <c r="H318" s="25">
        <f t="shared" si="25"/>
        <v>173.57664233576642</v>
      </c>
      <c r="J318" s="21">
        <v>26.311081999999999</v>
      </c>
      <c r="K318" s="22">
        <v>118110917</v>
      </c>
      <c r="L318" s="24">
        <v>0.93210000000000004</v>
      </c>
      <c r="M318" s="25">
        <f t="shared" si="26"/>
        <v>135.08815435992824</v>
      </c>
      <c r="N318" s="22">
        <f t="shared" si="27"/>
        <v>1045.2105546459261</v>
      </c>
      <c r="O318" s="30">
        <f t="shared" si="24"/>
        <v>1296.7565546459261</v>
      </c>
      <c r="P318" s="22">
        <f t="shared" si="28"/>
        <v>1079.4109325704442</v>
      </c>
      <c r="Q318" s="26">
        <f t="shared" si="29"/>
        <v>0.16760711275897677</v>
      </c>
    </row>
    <row r="319" spans="1:17" s="24" customFormat="1">
      <c r="A319" s="20">
        <v>42825</v>
      </c>
      <c r="B319" s="21">
        <v>23.65174</v>
      </c>
      <c r="C319" s="22">
        <v>30696876188</v>
      </c>
      <c r="D319" s="22">
        <f>HLOOKUP(A319,'CSAV.Fin'!$F$11:$AF$13,2,1)/1000</f>
        <v>243.41200000000001</v>
      </c>
      <c r="E319" s="23">
        <f>HLOOKUP(A319,'CSAV.Fin'!$F$11:$AB$13,3,1)</f>
        <v>0.3135</v>
      </c>
      <c r="G319" s="24">
        <v>662.11</v>
      </c>
      <c r="H319" s="25">
        <f t="shared" si="25"/>
        <v>175.91240875912408</v>
      </c>
      <c r="J319" s="21">
        <v>26.601277</v>
      </c>
      <c r="K319" s="22">
        <v>118110917</v>
      </c>
      <c r="L319" s="24">
        <v>0.93520000000000003</v>
      </c>
      <c r="M319" s="25">
        <f t="shared" si="26"/>
        <v>136.57809335044482</v>
      </c>
      <c r="N319" s="22">
        <f t="shared" si="27"/>
        <v>1053.2357061806633</v>
      </c>
      <c r="O319" s="30">
        <f t="shared" si="24"/>
        <v>1296.6477061806634</v>
      </c>
      <c r="P319" s="22">
        <f t="shared" si="28"/>
        <v>1096.5466982990245</v>
      </c>
      <c r="Q319" s="26">
        <f t="shared" si="29"/>
        <v>0.15432179992131079</v>
      </c>
    </row>
    <row r="320" spans="1:17" s="24" customFormat="1">
      <c r="A320" s="20">
        <v>42828</v>
      </c>
      <c r="B320" s="21">
        <v>23.622298000000001</v>
      </c>
      <c r="C320" s="22">
        <v>30696876188</v>
      </c>
      <c r="D320" s="22">
        <f>HLOOKUP(A320,'CSAV.Fin'!$F$11:$AF$13,2,1)/1000</f>
        <v>243.41200000000001</v>
      </c>
      <c r="E320" s="23">
        <f>HLOOKUP(A320,'CSAV.Fin'!$F$11:$AB$13,3,1)</f>
        <v>0.3135</v>
      </c>
      <c r="G320" s="24">
        <v>657.57</v>
      </c>
      <c r="H320" s="25">
        <f t="shared" si="25"/>
        <v>175.69343065693431</v>
      </c>
      <c r="J320" s="21">
        <v>26.504545</v>
      </c>
      <c r="K320" s="22">
        <v>118110917</v>
      </c>
      <c r="L320" s="24">
        <v>0.93859999999999999</v>
      </c>
      <c r="M320" s="25">
        <f t="shared" si="26"/>
        <v>136.08144530884988</v>
      </c>
      <c r="N320" s="22">
        <f t="shared" si="27"/>
        <v>1045.6043702670672</v>
      </c>
      <c r="O320" s="30">
        <f t="shared" si="24"/>
        <v>1289.0163702670673</v>
      </c>
      <c r="P320" s="22">
        <f t="shared" si="28"/>
        <v>1102.7430645893821</v>
      </c>
      <c r="Q320" s="26">
        <f t="shared" si="29"/>
        <v>0.14450809933398423</v>
      </c>
    </row>
    <row r="321" spans="1:17" s="24" customFormat="1">
      <c r="A321" s="20">
        <v>42829</v>
      </c>
      <c r="B321" s="21">
        <v>23.583041999999999</v>
      </c>
      <c r="C321" s="22">
        <v>30696876188</v>
      </c>
      <c r="D321" s="22">
        <f>HLOOKUP(A321,'CSAV.Fin'!$F$11:$AF$13,2,1)/1000</f>
        <v>243.41200000000001</v>
      </c>
      <c r="E321" s="23">
        <f>HLOOKUP(A321,'CSAV.Fin'!$F$11:$AB$13,3,1)</f>
        <v>0.3135</v>
      </c>
      <c r="G321" s="24">
        <v>661.75</v>
      </c>
      <c r="H321" s="25">
        <f t="shared" si="25"/>
        <v>175.40145985401458</v>
      </c>
      <c r="J321" s="21">
        <v>26.780231000000001</v>
      </c>
      <c r="K321" s="22">
        <v>118110917</v>
      </c>
      <c r="L321" s="24">
        <v>0.9375</v>
      </c>
      <c r="M321" s="25">
        <f t="shared" si="26"/>
        <v>137.49689120054185</v>
      </c>
      <c r="N321" s="22">
        <f t="shared" si="27"/>
        <v>1057.7197871108831</v>
      </c>
      <c r="O321" s="30">
        <f t="shared" si="24"/>
        <v>1301.1317871108831</v>
      </c>
      <c r="P321" s="22">
        <f t="shared" si="28"/>
        <v>1093.9565098759408</v>
      </c>
      <c r="Q321" s="26">
        <f t="shared" si="29"/>
        <v>0.15922697399851227</v>
      </c>
    </row>
    <row r="322" spans="1:17" s="24" customFormat="1">
      <c r="A322" s="20">
        <v>42830</v>
      </c>
      <c r="B322" s="21">
        <v>23.475088</v>
      </c>
      <c r="C322" s="22">
        <v>30696876188</v>
      </c>
      <c r="D322" s="22">
        <f>HLOOKUP(A322,'CSAV.Fin'!$F$11:$AF$13,2,1)/1000</f>
        <v>243.41200000000001</v>
      </c>
      <c r="E322" s="23">
        <f>HLOOKUP(A322,'CSAV.Fin'!$F$11:$AB$13,3,1)</f>
        <v>0.3135</v>
      </c>
      <c r="G322" s="24">
        <v>658.07</v>
      </c>
      <c r="H322" s="25">
        <f t="shared" si="25"/>
        <v>174.5985401459854</v>
      </c>
      <c r="J322" s="21">
        <v>26.170819999999999</v>
      </c>
      <c r="K322" s="22">
        <v>118110917</v>
      </c>
      <c r="L322" s="24">
        <v>0.93779999999999997</v>
      </c>
      <c r="M322" s="25">
        <f t="shared" si="26"/>
        <v>134.36801161905453</v>
      </c>
      <c r="N322" s="22">
        <f t="shared" si="27"/>
        <v>1033.3196508444746</v>
      </c>
      <c r="O322" s="30">
        <f t="shared" si="24"/>
        <v>1276.7316508444746</v>
      </c>
      <c r="P322" s="22">
        <f t="shared" si="28"/>
        <v>1095.0383239448759</v>
      </c>
      <c r="Q322" s="26">
        <f t="shared" si="29"/>
        <v>0.14231128896931511</v>
      </c>
    </row>
    <row r="323" spans="1:17" s="24" customFormat="1">
      <c r="A323" s="20">
        <v>42831</v>
      </c>
      <c r="B323" s="21">
        <v>23.573228</v>
      </c>
      <c r="C323" s="22">
        <v>30696876188</v>
      </c>
      <c r="D323" s="22">
        <f>HLOOKUP(A323,'CSAV.Fin'!$F$11:$AF$13,2,1)/1000</f>
        <v>243.41200000000001</v>
      </c>
      <c r="E323" s="23">
        <f>HLOOKUP(A323,'CSAV.Fin'!$F$11:$AB$13,3,1)</f>
        <v>0.3135</v>
      </c>
      <c r="G323" s="24">
        <v>656.79</v>
      </c>
      <c r="H323" s="25">
        <f t="shared" si="25"/>
        <v>175.32846715328466</v>
      </c>
      <c r="J323" s="21">
        <v>26.828596999999998</v>
      </c>
      <c r="K323" s="22">
        <v>118110917</v>
      </c>
      <c r="L323" s="24">
        <v>0.93859999999999999</v>
      </c>
      <c r="M323" s="25">
        <f t="shared" si="26"/>
        <v>137.74521522133932</v>
      </c>
      <c r="N323" s="22">
        <f t="shared" si="27"/>
        <v>1058.3882225231155</v>
      </c>
      <c r="O323" s="30">
        <f t="shared" ref="O323:O386" si="30">D323+N323</f>
        <v>1301.8002225231155</v>
      </c>
      <c r="P323" s="22">
        <f t="shared" si="28"/>
        <v>1101.7592552680383</v>
      </c>
      <c r="Q323" s="26">
        <f t="shared" si="29"/>
        <v>0.15366487406751472</v>
      </c>
    </row>
    <row r="324" spans="1:17" s="24" customFormat="1">
      <c r="A324" s="20">
        <v>42832</v>
      </c>
      <c r="B324" s="21">
        <v>23.455459999999999</v>
      </c>
      <c r="C324" s="22">
        <v>30696876188</v>
      </c>
      <c r="D324" s="22">
        <f>HLOOKUP(A324,'CSAV.Fin'!$F$11:$AF$13,2,1)/1000</f>
        <v>243.41200000000001</v>
      </c>
      <c r="E324" s="23">
        <f>HLOOKUP(A324,'CSAV.Fin'!$F$11:$AB$13,3,1)</f>
        <v>0.3135</v>
      </c>
      <c r="G324" s="24">
        <v>655.79</v>
      </c>
      <c r="H324" s="25">
        <f t="shared" ref="H324:H387" si="31">B324/$B$3*100</f>
        <v>174.45255474452551</v>
      </c>
      <c r="J324" s="21">
        <v>26.601277</v>
      </c>
      <c r="K324" s="22">
        <v>118110917</v>
      </c>
      <c r="L324" s="24">
        <v>0.94189999999999996</v>
      </c>
      <c r="M324" s="25">
        <f t="shared" ref="M324:M387" si="32">J324/$J$3*100</f>
        <v>136.57809335044482</v>
      </c>
      <c r="N324" s="22">
        <f t="shared" ref="N324:N387" si="33">(J324*K324*E324/L324)/1000000</f>
        <v>1045.7437439432599</v>
      </c>
      <c r="O324" s="30">
        <f t="shared" si="30"/>
        <v>1289.1557439432599</v>
      </c>
      <c r="P324" s="22">
        <f t="shared" ref="P324:P387" si="34">(B324*C324/G324)/1000000</f>
        <v>1097.9267014632528</v>
      </c>
      <c r="Q324" s="26">
        <f t="shared" ref="Q324:Q387" si="35">1-P324/O324</f>
        <v>0.14833664852244866</v>
      </c>
    </row>
    <row r="325" spans="1:17" s="24" customFormat="1">
      <c r="A325" s="20">
        <v>42835</v>
      </c>
      <c r="B325" s="21">
        <v>23.661553999999999</v>
      </c>
      <c r="C325" s="22">
        <v>30696876188</v>
      </c>
      <c r="D325" s="22">
        <f>HLOOKUP(A325,'CSAV.Fin'!$F$11:$AF$13,2,1)/1000</f>
        <v>243.41200000000001</v>
      </c>
      <c r="E325" s="23">
        <f>HLOOKUP(A325,'CSAV.Fin'!$F$11:$AB$13,3,1)</f>
        <v>0.3135</v>
      </c>
      <c r="G325" s="24">
        <v>653.07000000000005</v>
      </c>
      <c r="H325" s="25">
        <f t="shared" si="31"/>
        <v>175.98540145985399</v>
      </c>
      <c r="J325" s="21">
        <v>26.344937999999999</v>
      </c>
      <c r="K325" s="22">
        <v>118110917</v>
      </c>
      <c r="L325" s="24">
        <v>0.94310000000000005</v>
      </c>
      <c r="M325" s="25">
        <f t="shared" si="32"/>
        <v>135.26198014763281</v>
      </c>
      <c r="N325" s="22">
        <f t="shared" si="33"/>
        <v>1034.3488179944159</v>
      </c>
      <c r="O325" s="30">
        <f t="shared" si="30"/>
        <v>1277.7608179944159</v>
      </c>
      <c r="P325" s="22">
        <f t="shared" si="34"/>
        <v>1112.1867388697628</v>
      </c>
      <c r="Q325" s="26">
        <f t="shared" si="35"/>
        <v>0.12958143401559263</v>
      </c>
    </row>
    <row r="326" spans="1:17" s="24" customFormat="1">
      <c r="A326" s="20">
        <v>42836</v>
      </c>
      <c r="B326" s="21">
        <v>23.592856000000001</v>
      </c>
      <c r="C326" s="22">
        <v>30696876188</v>
      </c>
      <c r="D326" s="22">
        <f>HLOOKUP(A326,'CSAV.Fin'!$F$11:$AF$13,2,1)/1000</f>
        <v>243.41200000000001</v>
      </c>
      <c r="E326" s="23">
        <f>HLOOKUP(A326,'CSAV.Fin'!$F$11:$AB$13,3,1)</f>
        <v>0.3135</v>
      </c>
      <c r="G326" s="24">
        <v>654.37</v>
      </c>
      <c r="H326" s="25">
        <f t="shared" si="31"/>
        <v>175.47445255474452</v>
      </c>
      <c r="J326" s="21">
        <v>26.311081999999999</v>
      </c>
      <c r="K326" s="22">
        <v>118110917</v>
      </c>
      <c r="L326" s="24">
        <v>0.9415</v>
      </c>
      <c r="M326" s="25">
        <f t="shared" si="32"/>
        <v>135.08815435992824</v>
      </c>
      <c r="N326" s="22">
        <f t="shared" si="33"/>
        <v>1034.7751014184469</v>
      </c>
      <c r="O326" s="30">
        <f t="shared" si="30"/>
        <v>1278.1871014184469</v>
      </c>
      <c r="P326" s="22">
        <f t="shared" si="34"/>
        <v>1106.7545571363494</v>
      </c>
      <c r="Q326" s="26">
        <f t="shared" si="35"/>
        <v>0.13412163531602928</v>
      </c>
    </row>
    <row r="327" spans="1:17" s="24" customFormat="1">
      <c r="A327" s="20">
        <v>42837</v>
      </c>
      <c r="B327" s="21">
        <v>23.396576</v>
      </c>
      <c r="C327" s="22">
        <v>30696876188</v>
      </c>
      <c r="D327" s="22">
        <f>HLOOKUP(A327,'CSAV.Fin'!$F$11:$AF$13,2,1)/1000</f>
        <v>243.41200000000001</v>
      </c>
      <c r="E327" s="23">
        <f>HLOOKUP(A327,'CSAV.Fin'!$F$11:$AB$13,3,1)</f>
        <v>0.3135</v>
      </c>
      <c r="G327" s="24">
        <v>652.91999999999996</v>
      </c>
      <c r="H327" s="25">
        <f t="shared" si="31"/>
        <v>174.01459854014598</v>
      </c>
      <c r="J327" s="21">
        <v>25.972519999999999</v>
      </c>
      <c r="K327" s="22">
        <v>118110917</v>
      </c>
      <c r="L327" s="24">
        <v>0.94189999999999996</v>
      </c>
      <c r="M327" s="25">
        <f t="shared" si="32"/>
        <v>133.34988621434584</v>
      </c>
      <c r="N327" s="22">
        <f t="shared" si="33"/>
        <v>1021.0261824814347</v>
      </c>
      <c r="O327" s="30">
        <f t="shared" si="30"/>
        <v>1264.4381824814348</v>
      </c>
      <c r="P327" s="22">
        <f t="shared" si="34"/>
        <v>1099.9843728100416</v>
      </c>
      <c r="Q327" s="26">
        <f t="shared" si="35"/>
        <v>0.13006077477718669</v>
      </c>
    </row>
    <row r="328" spans="1:17" s="24" customFormat="1">
      <c r="A328" s="20">
        <v>42838</v>
      </c>
      <c r="B328" s="21">
        <v>23.308250000000001</v>
      </c>
      <c r="C328" s="22">
        <v>30696876188</v>
      </c>
      <c r="D328" s="22">
        <f>HLOOKUP(A328,'CSAV.Fin'!$F$11:$AF$13,2,1)/1000</f>
        <v>243.41200000000001</v>
      </c>
      <c r="E328" s="23">
        <f>HLOOKUP(A328,'CSAV.Fin'!$F$11:$AB$13,3,1)</f>
        <v>0.3135</v>
      </c>
      <c r="G328" s="24">
        <v>648.40499999999997</v>
      </c>
      <c r="H328" s="25">
        <f t="shared" si="31"/>
        <v>173.35766423357663</v>
      </c>
      <c r="J328" s="21">
        <v>25.924154000000001</v>
      </c>
      <c r="K328" s="22">
        <v>118110917</v>
      </c>
      <c r="L328" s="24">
        <v>0.94059999999999999</v>
      </c>
      <c r="M328" s="25">
        <f t="shared" si="32"/>
        <v>133.10156219354838</v>
      </c>
      <c r="N328" s="22">
        <f t="shared" si="33"/>
        <v>1020.5333574691899</v>
      </c>
      <c r="O328" s="30">
        <f t="shared" si="30"/>
        <v>1263.94535746919</v>
      </c>
      <c r="P328" s="22">
        <f t="shared" si="34"/>
        <v>1103.4622873188071</v>
      </c>
      <c r="Q328" s="26">
        <f t="shared" si="35"/>
        <v>0.1269699431245348</v>
      </c>
    </row>
    <row r="329" spans="1:17" s="24" customFormat="1">
      <c r="A329" s="20">
        <v>42842</v>
      </c>
      <c r="B329" s="21">
        <v>23.053086</v>
      </c>
      <c r="C329" s="22">
        <v>30696876188</v>
      </c>
      <c r="D329" s="22">
        <f>HLOOKUP(A329,'CSAV.Fin'!$F$11:$AF$13,2,1)/1000</f>
        <v>243.41200000000001</v>
      </c>
      <c r="E329" s="23">
        <f>HLOOKUP(A329,'CSAV.Fin'!$F$11:$AB$13,3,1)</f>
        <v>0.3135</v>
      </c>
      <c r="G329" s="24">
        <v>646.19000000000005</v>
      </c>
      <c r="H329" s="25">
        <f t="shared" si="31"/>
        <v>171.45985401459853</v>
      </c>
      <c r="J329" s="21">
        <v>25.924154000000001</v>
      </c>
      <c r="K329" s="22">
        <v>118110917</v>
      </c>
      <c r="L329" s="24">
        <v>0.93820000000000003</v>
      </c>
      <c r="M329" s="25">
        <f t="shared" si="32"/>
        <v>133.10156219354838</v>
      </c>
      <c r="N329" s="22">
        <f t="shared" si="33"/>
        <v>1023.1439736042635</v>
      </c>
      <c r="O329" s="30">
        <f t="shared" si="30"/>
        <v>1266.5559736042635</v>
      </c>
      <c r="P329" s="22">
        <f t="shared" si="34"/>
        <v>1095.1233022691717</v>
      </c>
      <c r="Q329" s="26">
        <f t="shared" si="35"/>
        <v>0.13535341106737064</v>
      </c>
    </row>
    <row r="330" spans="1:17" s="24" customFormat="1">
      <c r="A330" s="20">
        <v>42843</v>
      </c>
      <c r="B330" s="21">
        <v>22.846992</v>
      </c>
      <c r="C330" s="22">
        <v>30696876188</v>
      </c>
      <c r="D330" s="22">
        <f>HLOOKUP(A330,'CSAV.Fin'!$F$11:$AF$13,2,1)/1000</f>
        <v>243.41200000000001</v>
      </c>
      <c r="E330" s="23">
        <f>HLOOKUP(A330,'CSAV.Fin'!$F$11:$AB$13,3,1)</f>
        <v>0.3135</v>
      </c>
      <c r="G330" s="24">
        <v>647.46</v>
      </c>
      <c r="H330" s="25">
        <f t="shared" si="31"/>
        <v>169.92700729927006</v>
      </c>
      <c r="J330" s="21">
        <v>25.440494000000001</v>
      </c>
      <c r="K330" s="22">
        <v>118110917</v>
      </c>
      <c r="L330" s="24">
        <v>0.93469999999999998</v>
      </c>
      <c r="M330" s="25">
        <f t="shared" si="32"/>
        <v>130.61832198557352</v>
      </c>
      <c r="N330" s="22">
        <f t="shared" si="33"/>
        <v>1007.8151530952016</v>
      </c>
      <c r="O330" s="30">
        <f t="shared" si="30"/>
        <v>1251.2271530952016</v>
      </c>
      <c r="P330" s="22">
        <f t="shared" si="34"/>
        <v>1083.2040352951944</v>
      </c>
      <c r="Q330" s="26">
        <f t="shared" si="35"/>
        <v>0.13428666200566608</v>
      </c>
    </row>
    <row r="331" spans="1:17" s="24" customFormat="1">
      <c r="A331" s="20">
        <v>42845</v>
      </c>
      <c r="B331" s="21">
        <v>23.229738000000001</v>
      </c>
      <c r="C331" s="22">
        <v>30696876188</v>
      </c>
      <c r="D331" s="22">
        <f>HLOOKUP(A331,'CSAV.Fin'!$F$11:$AF$13,2,1)/1000</f>
        <v>243.41200000000001</v>
      </c>
      <c r="E331" s="23">
        <f>HLOOKUP(A331,'CSAV.Fin'!$F$11:$AB$13,3,1)</f>
        <v>0.3135</v>
      </c>
      <c r="G331" s="24">
        <v>648.38</v>
      </c>
      <c r="H331" s="25">
        <f t="shared" si="31"/>
        <v>172.77372262773721</v>
      </c>
      <c r="J331" s="21">
        <v>25.875788</v>
      </c>
      <c r="K331" s="22">
        <v>118110917</v>
      </c>
      <c r="L331" s="24">
        <v>0.92849999999999999</v>
      </c>
      <c r="M331" s="25">
        <f t="shared" si="32"/>
        <v>132.85323817275088</v>
      </c>
      <c r="N331" s="22">
        <f t="shared" si="33"/>
        <v>1031.9039211543095</v>
      </c>
      <c r="O331" s="30">
        <f t="shared" si="30"/>
        <v>1275.3159211543095</v>
      </c>
      <c r="P331" s="22">
        <f t="shared" si="34"/>
        <v>1099.787765300717</v>
      </c>
      <c r="Q331" s="26">
        <f t="shared" si="35"/>
        <v>0.13763503845754477</v>
      </c>
    </row>
    <row r="332" spans="1:17" s="24" customFormat="1">
      <c r="A332" s="20">
        <v>42846</v>
      </c>
      <c r="B332" s="21">
        <v>22.778293999999999</v>
      </c>
      <c r="C332" s="22">
        <v>30696876188</v>
      </c>
      <c r="D332" s="22">
        <f>HLOOKUP(A332,'CSAV.Fin'!$F$11:$AF$13,2,1)/1000</f>
        <v>243.41200000000001</v>
      </c>
      <c r="E332" s="23">
        <f>HLOOKUP(A332,'CSAV.Fin'!$F$11:$AB$13,3,1)</f>
        <v>0.3135</v>
      </c>
      <c r="G332" s="24">
        <v>651.03</v>
      </c>
      <c r="H332" s="25">
        <f t="shared" si="31"/>
        <v>169.41605839416056</v>
      </c>
      <c r="J332" s="21">
        <v>25.353435999999999</v>
      </c>
      <c r="K332" s="22">
        <v>118110917</v>
      </c>
      <c r="L332" s="24">
        <v>0.93479999999999996</v>
      </c>
      <c r="M332" s="25">
        <f t="shared" si="32"/>
        <v>130.17134285555269</v>
      </c>
      <c r="N332" s="22">
        <f t="shared" si="33"/>
        <v>1004.2589428557602</v>
      </c>
      <c r="O332" s="30">
        <f t="shared" si="30"/>
        <v>1247.6709428557601</v>
      </c>
      <c r="P332" s="22">
        <f t="shared" si="34"/>
        <v>1074.0249615100124</v>
      </c>
      <c r="Q332" s="26">
        <f t="shared" si="35"/>
        <v>0.13917610435672578</v>
      </c>
    </row>
    <row r="333" spans="1:17" s="24" customFormat="1">
      <c r="A333" s="20">
        <v>42849</v>
      </c>
      <c r="B333" s="21">
        <v>23.053086</v>
      </c>
      <c r="C333" s="22">
        <v>30696876188</v>
      </c>
      <c r="D333" s="22">
        <f>HLOOKUP(A333,'CSAV.Fin'!$F$11:$AF$13,2,1)/1000</f>
        <v>243.41200000000001</v>
      </c>
      <c r="E333" s="23">
        <f>HLOOKUP(A333,'CSAV.Fin'!$F$11:$AB$13,3,1)</f>
        <v>0.3135</v>
      </c>
      <c r="G333" s="24">
        <v>654.495</v>
      </c>
      <c r="H333" s="25">
        <f t="shared" si="31"/>
        <v>171.45985401459853</v>
      </c>
      <c r="J333" s="21">
        <v>25.890298000000001</v>
      </c>
      <c r="K333" s="22">
        <v>118110917</v>
      </c>
      <c r="L333" s="24">
        <v>0.92079999999999995</v>
      </c>
      <c r="M333" s="25">
        <f t="shared" si="32"/>
        <v>132.9277364058438</v>
      </c>
      <c r="N333" s="22">
        <f t="shared" si="33"/>
        <v>1041.1164897593983</v>
      </c>
      <c r="O333" s="30">
        <f t="shared" si="30"/>
        <v>1284.5284897593983</v>
      </c>
      <c r="P333" s="22">
        <f t="shared" si="34"/>
        <v>1081.2270937032615</v>
      </c>
      <c r="Q333" s="26">
        <f t="shared" si="35"/>
        <v>0.15826927754184472</v>
      </c>
    </row>
    <row r="334" spans="1:17" s="24" customFormat="1">
      <c r="A334" s="20">
        <v>42850</v>
      </c>
      <c r="B334" s="21">
        <v>23.494716</v>
      </c>
      <c r="C334" s="22">
        <v>30696876188</v>
      </c>
      <c r="D334" s="22">
        <f>HLOOKUP(A334,'CSAV.Fin'!$F$11:$AF$13,2,1)/1000</f>
        <v>243.41200000000001</v>
      </c>
      <c r="E334" s="23">
        <f>HLOOKUP(A334,'CSAV.Fin'!$F$11:$AB$13,3,1)</f>
        <v>0.3135</v>
      </c>
      <c r="G334" s="24">
        <v>659.93</v>
      </c>
      <c r="H334" s="25">
        <f t="shared" si="31"/>
        <v>174.74452554744525</v>
      </c>
      <c r="J334" s="21">
        <v>26.117618</v>
      </c>
      <c r="K334" s="22">
        <v>118110917</v>
      </c>
      <c r="L334" s="24">
        <v>0.91469999999999996</v>
      </c>
      <c r="M334" s="25">
        <f t="shared" si="32"/>
        <v>134.09485827673831</v>
      </c>
      <c r="N334" s="22">
        <f t="shared" si="33"/>
        <v>1057.261634427128</v>
      </c>
      <c r="O334" s="30">
        <f t="shared" si="30"/>
        <v>1300.673634427128</v>
      </c>
      <c r="P334" s="22">
        <f t="shared" si="34"/>
        <v>1092.8649828379112</v>
      </c>
      <c r="Q334" s="26">
        <f t="shared" si="35"/>
        <v>0.15977001923372169</v>
      </c>
    </row>
    <row r="335" spans="1:17" s="24" customFormat="1">
      <c r="A335" s="20">
        <v>42851</v>
      </c>
      <c r="B335" s="21">
        <v>23.386762000000001</v>
      </c>
      <c r="C335" s="22">
        <v>30696876188</v>
      </c>
      <c r="D335" s="22">
        <f>HLOOKUP(A335,'CSAV.Fin'!$F$11:$AF$13,2,1)/1000</f>
        <v>243.41200000000001</v>
      </c>
      <c r="E335" s="23">
        <f>HLOOKUP(A335,'CSAV.Fin'!$F$11:$AB$13,3,1)</f>
        <v>0.3135</v>
      </c>
      <c r="G335" s="24">
        <v>665.11</v>
      </c>
      <c r="H335" s="25">
        <f t="shared" si="31"/>
        <v>173.94160583941604</v>
      </c>
      <c r="J335" s="21">
        <v>25.808076</v>
      </c>
      <c r="K335" s="22">
        <v>118110917</v>
      </c>
      <c r="L335" s="24">
        <v>0.91949999999999998</v>
      </c>
      <c r="M335" s="25">
        <f t="shared" si="32"/>
        <v>132.50558659734173</v>
      </c>
      <c r="N335" s="22">
        <f t="shared" si="33"/>
        <v>1039.2773966956438</v>
      </c>
      <c r="O335" s="30">
        <f t="shared" si="30"/>
        <v>1282.6893966956438</v>
      </c>
      <c r="P335" s="22">
        <f t="shared" si="34"/>
        <v>1079.371137935414</v>
      </c>
      <c r="Q335" s="26">
        <f t="shared" si="35"/>
        <v>0.15850934706718645</v>
      </c>
    </row>
    <row r="336" spans="1:17" s="24" customFormat="1">
      <c r="A336" s="20">
        <v>42852</v>
      </c>
      <c r="B336" s="21">
        <v>23.838206</v>
      </c>
      <c r="C336" s="22">
        <v>30696876188</v>
      </c>
      <c r="D336" s="22">
        <f>HLOOKUP(A336,'CSAV.Fin'!$F$11:$AF$13,2,1)/1000</f>
        <v>243.41200000000001</v>
      </c>
      <c r="E336" s="23">
        <f>HLOOKUP(A336,'CSAV.Fin'!$F$11:$AB$13,3,1)</f>
        <v>0.3135</v>
      </c>
      <c r="G336" s="24">
        <v>664.38</v>
      </c>
      <c r="H336" s="25">
        <f t="shared" si="31"/>
        <v>177.2992700729927</v>
      </c>
      <c r="J336" s="21">
        <v>25.798401999999999</v>
      </c>
      <c r="K336" s="22">
        <v>118110917</v>
      </c>
      <c r="L336" s="24">
        <v>0.9204</v>
      </c>
      <c r="M336" s="25">
        <f t="shared" si="32"/>
        <v>132.45591768576759</v>
      </c>
      <c r="N336" s="22">
        <f t="shared" si="33"/>
        <v>1037.8719682645346</v>
      </c>
      <c r="O336" s="30">
        <f t="shared" si="30"/>
        <v>1281.2839682645347</v>
      </c>
      <c r="P336" s="22">
        <f t="shared" si="34"/>
        <v>1101.4155424998323</v>
      </c>
      <c r="Q336" s="26">
        <f t="shared" si="35"/>
        <v>0.14038139102632285</v>
      </c>
    </row>
    <row r="337" spans="1:17" s="24" customFormat="1">
      <c r="A337" s="20">
        <v>42853</v>
      </c>
      <c r="B337" s="21">
        <v>25.683237999999999</v>
      </c>
      <c r="C337" s="22">
        <v>30696876188</v>
      </c>
      <c r="D337" s="22">
        <f>HLOOKUP(A337,'CSAV.Fin'!$F$11:$AF$13,2,1)/1000</f>
        <v>243.41200000000001</v>
      </c>
      <c r="E337" s="23">
        <f>HLOOKUP(A337,'CSAV.Fin'!$F$11:$AB$13,3,1)</f>
        <v>0.3135</v>
      </c>
      <c r="G337" s="24">
        <v>665.9</v>
      </c>
      <c r="H337" s="25">
        <f t="shared" si="31"/>
        <v>191.02189781021897</v>
      </c>
      <c r="J337" s="21">
        <v>26.117618</v>
      </c>
      <c r="K337" s="22">
        <v>118110917</v>
      </c>
      <c r="L337" s="24">
        <v>0.91779999999999995</v>
      </c>
      <c r="M337" s="25">
        <f t="shared" si="32"/>
        <v>134.09485827673831</v>
      </c>
      <c r="N337" s="22">
        <f t="shared" si="33"/>
        <v>1053.6905829271018</v>
      </c>
      <c r="O337" s="30">
        <f t="shared" si="30"/>
        <v>1297.1025829271018</v>
      </c>
      <c r="P337" s="22">
        <f t="shared" si="34"/>
        <v>1183.954312949297</v>
      </c>
      <c r="Q337" s="26">
        <f t="shared" si="35"/>
        <v>8.723155089435497E-2</v>
      </c>
    </row>
    <row r="338" spans="1:17" s="24" customFormat="1">
      <c r="A338" s="20">
        <v>42857</v>
      </c>
      <c r="B338" s="21">
        <v>27.174966000000001</v>
      </c>
      <c r="C338" s="22">
        <v>30696876188</v>
      </c>
      <c r="D338" s="22">
        <f>HLOOKUP(A338,'CSAV.Fin'!$F$11:$AF$13,2,1)/1000</f>
        <v>243.41200000000001</v>
      </c>
      <c r="E338" s="23">
        <f>HLOOKUP(A338,'CSAV.Fin'!$F$11:$AB$13,3,1)</f>
        <v>0.3135</v>
      </c>
      <c r="G338" s="24">
        <v>667.27</v>
      </c>
      <c r="H338" s="25">
        <f t="shared" si="31"/>
        <v>202.11678832116792</v>
      </c>
      <c r="J338" s="21">
        <v>26.103107999999999</v>
      </c>
      <c r="K338" s="22">
        <v>118110917</v>
      </c>
      <c r="L338" s="24">
        <v>0.91710000000000003</v>
      </c>
      <c r="M338" s="25">
        <f t="shared" si="32"/>
        <v>134.02036004364538</v>
      </c>
      <c r="N338" s="22">
        <f t="shared" si="33"/>
        <v>1053.9090001437316</v>
      </c>
      <c r="O338" s="30">
        <f t="shared" si="30"/>
        <v>1297.3210001437317</v>
      </c>
      <c r="P338" s="22">
        <f t="shared" si="34"/>
        <v>1250.148465711196</v>
      </c>
      <c r="Q338" s="26">
        <f t="shared" si="35"/>
        <v>3.6361497599521897E-2</v>
      </c>
    </row>
    <row r="339" spans="1:17" s="24" customFormat="1">
      <c r="A339" s="20">
        <v>42858</v>
      </c>
      <c r="B339" s="21">
        <v>27.410502000000001</v>
      </c>
      <c r="C339" s="22">
        <v>30696876188</v>
      </c>
      <c r="D339" s="22">
        <f>HLOOKUP(A339,'CSAV.Fin'!$F$11:$AF$13,2,1)/1000</f>
        <v>243.41200000000001</v>
      </c>
      <c r="E339" s="23">
        <f>HLOOKUP(A339,'CSAV.Fin'!$F$11:$AB$13,3,1)</f>
        <v>0.3135</v>
      </c>
      <c r="G339" s="24">
        <v>668.29</v>
      </c>
      <c r="H339" s="25">
        <f t="shared" si="31"/>
        <v>203.86861313868613</v>
      </c>
      <c r="J339" s="21">
        <v>26.078925000000002</v>
      </c>
      <c r="K339" s="22">
        <v>118110917</v>
      </c>
      <c r="L339" s="24">
        <v>0.91620000000000001</v>
      </c>
      <c r="M339" s="25">
        <f t="shared" si="32"/>
        <v>133.89619803324666</v>
      </c>
      <c r="N339" s="22">
        <f t="shared" si="33"/>
        <v>1053.9669301571103</v>
      </c>
      <c r="O339" s="30">
        <f t="shared" si="30"/>
        <v>1297.3789301571103</v>
      </c>
      <c r="P339" s="22">
        <f t="shared" si="34"/>
        <v>1259.0593696522863</v>
      </c>
      <c r="Q339" s="26">
        <f t="shared" si="35"/>
        <v>2.9536135984714718E-2</v>
      </c>
    </row>
    <row r="340" spans="1:17" s="24" customFormat="1">
      <c r="A340" s="20">
        <v>42859</v>
      </c>
      <c r="B340" s="21">
        <v>27.282920000000001</v>
      </c>
      <c r="C340" s="22">
        <v>30696876188</v>
      </c>
      <c r="D340" s="22">
        <f>HLOOKUP(A340,'CSAV.Fin'!$F$11:$AF$13,2,1)/1000</f>
        <v>243.41200000000001</v>
      </c>
      <c r="E340" s="23">
        <f>HLOOKUP(A340,'CSAV.Fin'!$F$11:$AB$13,3,1)</f>
        <v>0.3135</v>
      </c>
      <c r="G340" s="24">
        <v>675.54</v>
      </c>
      <c r="H340" s="25">
        <f t="shared" si="31"/>
        <v>202.91970802919707</v>
      </c>
      <c r="J340" s="21">
        <v>26.286898999999998</v>
      </c>
      <c r="K340" s="22">
        <v>118110917</v>
      </c>
      <c r="L340" s="24">
        <v>0.91379999999999995</v>
      </c>
      <c r="M340" s="25">
        <f t="shared" si="32"/>
        <v>134.96399234952946</v>
      </c>
      <c r="N340" s="22">
        <f t="shared" si="33"/>
        <v>1065.1623061540774</v>
      </c>
      <c r="O340" s="30">
        <f t="shared" si="30"/>
        <v>1308.5743061540775</v>
      </c>
      <c r="P340" s="22">
        <f t="shared" si="34"/>
        <v>1239.7495592964283</v>
      </c>
      <c r="Q340" s="26">
        <f t="shared" si="35"/>
        <v>5.2595214909825216E-2</v>
      </c>
    </row>
    <row r="341" spans="1:17" s="24" customFormat="1">
      <c r="A341" s="20">
        <v>42860</v>
      </c>
      <c r="B341" s="21">
        <v>27.18478</v>
      </c>
      <c r="C341" s="22">
        <v>30696876188</v>
      </c>
      <c r="D341" s="22">
        <f>HLOOKUP(A341,'CSAV.Fin'!$F$11:$AF$13,2,1)/1000</f>
        <v>243.41200000000001</v>
      </c>
      <c r="E341" s="23">
        <f>HLOOKUP(A341,'CSAV.Fin'!$F$11:$AB$13,3,1)</f>
        <v>0.3135</v>
      </c>
      <c r="G341" s="24">
        <v>674.52</v>
      </c>
      <c r="H341" s="25">
        <f t="shared" si="31"/>
        <v>202.18978102189783</v>
      </c>
      <c r="J341" s="21">
        <v>26.262716000000001</v>
      </c>
      <c r="K341" s="22">
        <v>118110917</v>
      </c>
      <c r="L341" s="24">
        <v>0.90990000000000004</v>
      </c>
      <c r="M341" s="25">
        <f t="shared" si="32"/>
        <v>134.83983033913074</v>
      </c>
      <c r="N341" s="22">
        <f t="shared" si="33"/>
        <v>1068.7436781423501</v>
      </c>
      <c r="O341" s="30">
        <f t="shared" si="30"/>
        <v>1312.1556781423501</v>
      </c>
      <c r="P341" s="22">
        <f t="shared" si="34"/>
        <v>1237.1580173427308</v>
      </c>
      <c r="Q341" s="26">
        <f t="shared" si="35"/>
        <v>5.715606924461536E-2</v>
      </c>
    </row>
    <row r="342" spans="1:17" s="24" customFormat="1">
      <c r="A342" s="20">
        <v>42863</v>
      </c>
      <c r="B342" s="21">
        <v>27.067011999999998</v>
      </c>
      <c r="C342" s="22">
        <v>30696876188</v>
      </c>
      <c r="D342" s="22">
        <f>HLOOKUP(A342,'CSAV.Fin'!$F$11:$AF$13,2,1)/1000</f>
        <v>243.41200000000001</v>
      </c>
      <c r="E342" s="23">
        <f>HLOOKUP(A342,'CSAV.Fin'!$F$11:$AB$13,3,1)</f>
        <v>0.3135</v>
      </c>
      <c r="G342" s="24">
        <v>677.44</v>
      </c>
      <c r="H342" s="25">
        <f t="shared" si="31"/>
        <v>201.31386861313865</v>
      </c>
      <c r="J342" s="21">
        <v>25.962847</v>
      </c>
      <c r="K342" s="22">
        <v>118110917</v>
      </c>
      <c r="L342" s="24">
        <v>0.91549999999999998</v>
      </c>
      <c r="M342" s="25">
        <f t="shared" si="32"/>
        <v>133.30022243704002</v>
      </c>
      <c r="N342" s="22">
        <f t="shared" si="33"/>
        <v>1050.0779810333909</v>
      </c>
      <c r="O342" s="30">
        <f t="shared" si="30"/>
        <v>1293.4899810333909</v>
      </c>
      <c r="P342" s="22">
        <f t="shared" si="34"/>
        <v>1226.4890117842322</v>
      </c>
      <c r="Q342" s="26">
        <f t="shared" si="35"/>
        <v>5.1798599317816496E-2</v>
      </c>
    </row>
    <row r="343" spans="1:17" s="24" customFormat="1">
      <c r="A343" s="20">
        <v>42864</v>
      </c>
      <c r="B343" s="21">
        <v>26.772592</v>
      </c>
      <c r="C343" s="22">
        <v>30696876188</v>
      </c>
      <c r="D343" s="22">
        <f>HLOOKUP(A343,'CSAV.Fin'!$F$11:$AF$13,2,1)/1000</f>
        <v>243.41200000000001</v>
      </c>
      <c r="E343" s="23">
        <f>HLOOKUP(A343,'CSAV.Fin'!$F$11:$AB$13,3,1)</f>
        <v>0.3135</v>
      </c>
      <c r="G343" s="24">
        <v>677.3</v>
      </c>
      <c r="H343" s="25">
        <f t="shared" si="31"/>
        <v>199.12408759124088</v>
      </c>
      <c r="J343" s="21">
        <v>25.745200000000001</v>
      </c>
      <c r="K343" s="22">
        <v>118110917</v>
      </c>
      <c r="L343" s="24">
        <v>0.91890000000000005</v>
      </c>
      <c r="M343" s="25">
        <f t="shared" si="32"/>
        <v>132.18276434345134</v>
      </c>
      <c r="N343" s="22">
        <f t="shared" si="33"/>
        <v>1037.4223615618928</v>
      </c>
      <c r="O343" s="30">
        <f t="shared" si="30"/>
        <v>1280.8343615618928</v>
      </c>
      <c r="P343" s="22">
        <f t="shared" si="34"/>
        <v>1213.3987034635159</v>
      </c>
      <c r="Q343" s="26">
        <f t="shared" si="35"/>
        <v>5.2649788389611651E-2</v>
      </c>
    </row>
    <row r="344" spans="1:17" s="24" customFormat="1">
      <c r="A344" s="20">
        <v>42865</v>
      </c>
      <c r="B344" s="21">
        <v>26.262263999999998</v>
      </c>
      <c r="C344" s="22">
        <v>30696876188</v>
      </c>
      <c r="D344" s="22">
        <f>HLOOKUP(A344,'CSAV.Fin'!$F$11:$AF$13,2,1)/1000</f>
        <v>243.41200000000001</v>
      </c>
      <c r="E344" s="23">
        <f>HLOOKUP(A344,'CSAV.Fin'!$F$11:$AB$13,3,1)</f>
        <v>0.3135</v>
      </c>
      <c r="G344" s="24">
        <v>672.24</v>
      </c>
      <c r="H344" s="25">
        <f t="shared" si="31"/>
        <v>195.32846715328463</v>
      </c>
      <c r="J344" s="21">
        <v>26.253043000000002</v>
      </c>
      <c r="K344" s="22">
        <v>118110917</v>
      </c>
      <c r="L344" s="24">
        <v>0.92049999999999998</v>
      </c>
      <c r="M344" s="25">
        <f t="shared" si="32"/>
        <v>134.79016656182492</v>
      </c>
      <c r="N344" s="22">
        <f t="shared" si="33"/>
        <v>1056.0474775649432</v>
      </c>
      <c r="O344" s="30">
        <f t="shared" si="30"/>
        <v>1299.4594775649432</v>
      </c>
      <c r="P344" s="22">
        <f t="shared" si="34"/>
        <v>1199.2286481384172</v>
      </c>
      <c r="Q344" s="26">
        <f t="shared" si="35"/>
        <v>7.713270875852829E-2</v>
      </c>
    </row>
    <row r="345" spans="1:17" s="24" customFormat="1">
      <c r="A345" s="20">
        <v>42866</v>
      </c>
      <c r="B345" s="21">
        <v>26.497800000000002</v>
      </c>
      <c r="C345" s="22">
        <v>30696876188</v>
      </c>
      <c r="D345" s="22">
        <f>HLOOKUP(A345,'CSAV.Fin'!$F$11:$AF$13,2,1)/1000</f>
        <v>243.41200000000001</v>
      </c>
      <c r="E345" s="23">
        <f>HLOOKUP(A345,'CSAV.Fin'!$F$11:$AB$13,3,1)</f>
        <v>0.3135</v>
      </c>
      <c r="G345" s="24">
        <v>671.27</v>
      </c>
      <c r="H345" s="25">
        <f t="shared" si="31"/>
        <v>197.08029197080293</v>
      </c>
      <c r="J345" s="21">
        <v>27.084937</v>
      </c>
      <c r="K345" s="22">
        <v>118110917</v>
      </c>
      <c r="L345" s="24">
        <v>0.91990000000000005</v>
      </c>
      <c r="M345" s="25">
        <f t="shared" si="32"/>
        <v>139.06133355841965</v>
      </c>
      <c r="N345" s="22">
        <f t="shared" si="33"/>
        <v>1090.2216380667369</v>
      </c>
      <c r="O345" s="30">
        <f t="shared" si="30"/>
        <v>1333.6336380667369</v>
      </c>
      <c r="P345" s="22">
        <f t="shared" si="34"/>
        <v>1211.7325157602552</v>
      </c>
      <c r="Q345" s="26">
        <f t="shared" si="35"/>
        <v>9.1405254656887758E-2</v>
      </c>
    </row>
    <row r="346" spans="1:17" s="24" customFormat="1">
      <c r="A346" s="20">
        <v>42867</v>
      </c>
      <c r="B346" s="21">
        <v>26.203379999999999</v>
      </c>
      <c r="C346" s="22">
        <v>30696876188</v>
      </c>
      <c r="D346" s="22">
        <f>HLOOKUP(A346,'CSAV.Fin'!$F$11:$AF$13,2,1)/1000</f>
        <v>243.41200000000001</v>
      </c>
      <c r="E346" s="23">
        <f>HLOOKUP(A346,'CSAV.Fin'!$F$11:$AB$13,3,1)</f>
        <v>0.3135</v>
      </c>
      <c r="G346" s="24">
        <v>671.42</v>
      </c>
      <c r="H346" s="25">
        <f t="shared" si="31"/>
        <v>194.8905109489051</v>
      </c>
      <c r="J346" s="21">
        <v>26.286898999999998</v>
      </c>
      <c r="K346" s="22">
        <v>118110917</v>
      </c>
      <c r="L346" s="24">
        <v>0.91539999999999999</v>
      </c>
      <c r="M346" s="25">
        <f t="shared" si="32"/>
        <v>134.96399234952946</v>
      </c>
      <c r="N346" s="22">
        <f t="shared" si="33"/>
        <v>1063.3005411444133</v>
      </c>
      <c r="O346" s="30">
        <f t="shared" si="30"/>
        <v>1306.7125411444133</v>
      </c>
      <c r="P346" s="22">
        <f t="shared" si="34"/>
        <v>1198.0011193695682</v>
      </c>
      <c r="Q346" s="26">
        <f t="shared" si="35"/>
        <v>8.3194595866996179E-2</v>
      </c>
    </row>
    <row r="347" spans="1:17" s="24" customFormat="1">
      <c r="A347" s="20">
        <v>42870</v>
      </c>
      <c r="B347" s="21">
        <v>26.429102</v>
      </c>
      <c r="C347" s="22">
        <v>30696876188</v>
      </c>
      <c r="D347" s="22">
        <f>HLOOKUP(A347,'CSAV.Fin'!$F$11:$AF$13,2,1)/1000</f>
        <v>243.41200000000001</v>
      </c>
      <c r="E347" s="23">
        <f>HLOOKUP(A347,'CSAV.Fin'!$F$11:$AB$13,3,1)</f>
        <v>0.3135</v>
      </c>
      <c r="G347" s="24">
        <v>668.22</v>
      </c>
      <c r="H347" s="25">
        <f t="shared" si="31"/>
        <v>196.56934306569343</v>
      </c>
      <c r="J347" s="21">
        <v>26.320754999999998</v>
      </c>
      <c r="K347" s="22">
        <v>118110917</v>
      </c>
      <c r="L347" s="24">
        <v>0.91080000000000005</v>
      </c>
      <c r="M347" s="25">
        <f t="shared" si="32"/>
        <v>135.13781813723404</v>
      </c>
      <c r="N347" s="22">
        <f t="shared" si="33"/>
        <v>1070.0471317837746</v>
      </c>
      <c r="O347" s="30">
        <f t="shared" si="30"/>
        <v>1313.4591317837746</v>
      </c>
      <c r="P347" s="22">
        <f t="shared" si="34"/>
        <v>1214.1074374517723</v>
      </c>
      <c r="Q347" s="26">
        <f t="shared" si="35"/>
        <v>7.5641252877868714E-2</v>
      </c>
    </row>
    <row r="348" spans="1:17" s="24" customFormat="1">
      <c r="A348" s="20">
        <v>42871</v>
      </c>
      <c r="B348" s="21">
        <v>26.645009999999999</v>
      </c>
      <c r="C348" s="22">
        <v>30696876188</v>
      </c>
      <c r="D348" s="22">
        <f>HLOOKUP(A348,'CSAV.Fin'!$F$11:$AF$13,2,1)/1000</f>
        <v>243.41200000000001</v>
      </c>
      <c r="E348" s="23">
        <f>HLOOKUP(A348,'CSAV.Fin'!$F$11:$AB$13,3,1)</f>
        <v>0.3135</v>
      </c>
      <c r="G348" s="24">
        <v>665.55</v>
      </c>
      <c r="H348" s="25">
        <f t="shared" si="31"/>
        <v>198.17518248175182</v>
      </c>
      <c r="J348" s="21">
        <v>26.988205000000001</v>
      </c>
      <c r="K348" s="22">
        <v>118110917</v>
      </c>
      <c r="L348" s="24">
        <v>0.90349999999999997</v>
      </c>
      <c r="M348" s="25">
        <f t="shared" si="32"/>
        <v>138.56468551682471</v>
      </c>
      <c r="N348" s="22">
        <f t="shared" si="33"/>
        <v>1106.0466124738289</v>
      </c>
      <c r="O348" s="30">
        <f t="shared" si="30"/>
        <v>1349.4586124738289</v>
      </c>
      <c r="P348" s="22">
        <f t="shared" si="34"/>
        <v>1228.9363278461751</v>
      </c>
      <c r="Q348" s="26">
        <f t="shared" si="35"/>
        <v>8.9311582818173418E-2</v>
      </c>
    </row>
    <row r="349" spans="1:17" s="24" customFormat="1">
      <c r="A349" s="20">
        <v>42872</v>
      </c>
      <c r="B349" s="21">
        <v>26.007100000000001</v>
      </c>
      <c r="C349" s="22">
        <v>30696876188</v>
      </c>
      <c r="D349" s="22">
        <f>HLOOKUP(A349,'CSAV.Fin'!$F$11:$AF$13,2,1)/1000</f>
        <v>243.41200000000001</v>
      </c>
      <c r="E349" s="23">
        <f>HLOOKUP(A349,'CSAV.Fin'!$F$11:$AB$13,3,1)</f>
        <v>0.3135</v>
      </c>
      <c r="G349" s="24">
        <v>668.02</v>
      </c>
      <c r="H349" s="25">
        <f t="shared" si="31"/>
        <v>193.43065693430657</v>
      </c>
      <c r="J349" s="21">
        <v>25.972519999999999</v>
      </c>
      <c r="K349" s="22">
        <v>118110917</v>
      </c>
      <c r="L349" s="24">
        <v>0.89739999999999998</v>
      </c>
      <c r="M349" s="25">
        <f t="shared" si="32"/>
        <v>133.34988621434584</v>
      </c>
      <c r="N349" s="22">
        <f t="shared" si="33"/>
        <v>1071.6565202577037</v>
      </c>
      <c r="O349" s="30">
        <f t="shared" si="30"/>
        <v>1315.0685202577038</v>
      </c>
      <c r="P349" s="22">
        <f t="shared" si="34"/>
        <v>1195.0790825258746</v>
      </c>
      <c r="Q349" s="26">
        <f t="shared" si="35"/>
        <v>9.1241966394508323E-2</v>
      </c>
    </row>
    <row r="350" spans="1:17" s="24" customFormat="1">
      <c r="A350" s="20">
        <v>42873</v>
      </c>
      <c r="B350" s="21">
        <v>25.585097999999999</v>
      </c>
      <c r="C350" s="22">
        <v>30696876188</v>
      </c>
      <c r="D350" s="22">
        <f>HLOOKUP(A350,'CSAV.Fin'!$F$11:$AF$13,2,1)/1000</f>
        <v>243.41200000000001</v>
      </c>
      <c r="E350" s="23">
        <f>HLOOKUP(A350,'CSAV.Fin'!$F$11:$AB$13,3,1)</f>
        <v>0.3135</v>
      </c>
      <c r="G350" s="24">
        <v>675.94</v>
      </c>
      <c r="H350" s="25">
        <f t="shared" si="31"/>
        <v>190.29197080291968</v>
      </c>
      <c r="J350" s="21">
        <v>25.817748999999999</v>
      </c>
      <c r="K350" s="22">
        <v>118110917</v>
      </c>
      <c r="L350" s="24">
        <v>0.89890000000000003</v>
      </c>
      <c r="M350" s="25">
        <f t="shared" si="32"/>
        <v>132.55525037464756</v>
      </c>
      <c r="N350" s="22">
        <f t="shared" si="33"/>
        <v>1063.4928645064397</v>
      </c>
      <c r="O350" s="30">
        <f t="shared" si="30"/>
        <v>1306.9048645064397</v>
      </c>
      <c r="P350" s="22">
        <f t="shared" si="34"/>
        <v>1161.9116867826233</v>
      </c>
      <c r="Q350" s="26">
        <f t="shared" si="35"/>
        <v>0.11094394218095893</v>
      </c>
    </row>
    <row r="351" spans="1:17" s="24" customFormat="1">
      <c r="A351" s="20">
        <v>42874</v>
      </c>
      <c r="B351" s="21">
        <v>25.899146000000002</v>
      </c>
      <c r="C351" s="22">
        <v>30696876188</v>
      </c>
      <c r="D351" s="22">
        <f>HLOOKUP(A351,'CSAV.Fin'!$F$11:$AF$13,2,1)/1000</f>
        <v>243.41200000000001</v>
      </c>
      <c r="E351" s="23">
        <f>HLOOKUP(A351,'CSAV.Fin'!$F$11:$AB$13,3,1)</f>
        <v>0.3135</v>
      </c>
      <c r="G351" s="24">
        <v>670.33</v>
      </c>
      <c r="H351" s="25">
        <f t="shared" si="31"/>
        <v>192.62773722627736</v>
      </c>
      <c r="J351" s="21">
        <v>25.750036999999999</v>
      </c>
      <c r="K351" s="22">
        <v>118110917</v>
      </c>
      <c r="L351" s="24">
        <v>0.89339999999999997</v>
      </c>
      <c r="M351" s="25">
        <f t="shared" si="32"/>
        <v>132.20759879923841</v>
      </c>
      <c r="N351" s="22">
        <f t="shared" si="33"/>
        <v>1067.2336147019328</v>
      </c>
      <c r="O351" s="30">
        <f t="shared" si="30"/>
        <v>1310.6456147019328</v>
      </c>
      <c r="P351" s="22">
        <f t="shared" si="34"/>
        <v>1186.0171529499432</v>
      </c>
      <c r="Q351" s="26">
        <f t="shared" si="35"/>
        <v>9.5089366915047102E-2</v>
      </c>
    </row>
    <row r="352" spans="1:17" s="24" customFormat="1">
      <c r="A352" s="20">
        <v>42877</v>
      </c>
      <c r="B352" s="21">
        <v>25.820633999999998</v>
      </c>
      <c r="C352" s="22">
        <v>30696876188</v>
      </c>
      <c r="D352" s="22">
        <f>HLOOKUP(A352,'CSAV.Fin'!$F$11:$AF$13,2,1)/1000</f>
        <v>243.41200000000001</v>
      </c>
      <c r="E352" s="23">
        <f>HLOOKUP(A352,'CSAV.Fin'!$F$11:$AB$13,3,1)</f>
        <v>0.3135</v>
      </c>
      <c r="G352" s="24">
        <v>668.02</v>
      </c>
      <c r="H352" s="25">
        <f t="shared" si="31"/>
        <v>192.04379562043795</v>
      </c>
      <c r="J352" s="21">
        <v>26.354610999999998</v>
      </c>
      <c r="K352" s="22">
        <v>118110917</v>
      </c>
      <c r="L352" s="24">
        <v>0.89039999999999997</v>
      </c>
      <c r="M352" s="25">
        <f t="shared" si="32"/>
        <v>135.31164392493864</v>
      </c>
      <c r="N352" s="22">
        <f t="shared" si="33"/>
        <v>1095.9709567539624</v>
      </c>
      <c r="O352" s="30">
        <f t="shared" si="30"/>
        <v>1339.3829567539624</v>
      </c>
      <c r="P352" s="22">
        <f t="shared" si="34"/>
        <v>1186.5105909907834</v>
      </c>
      <c r="Q352" s="26">
        <f t="shared" si="35"/>
        <v>0.11413641258633755</v>
      </c>
    </row>
    <row r="353" spans="1:17" s="24" customFormat="1">
      <c r="A353" s="20">
        <v>42878</v>
      </c>
      <c r="B353" s="21">
        <v>26.046355999999999</v>
      </c>
      <c r="C353" s="22">
        <v>30696876188</v>
      </c>
      <c r="D353" s="22">
        <f>HLOOKUP(A353,'CSAV.Fin'!$F$11:$AF$13,2,1)/1000</f>
        <v>243.41200000000001</v>
      </c>
      <c r="E353" s="23">
        <f>HLOOKUP(A353,'CSAV.Fin'!$F$11:$AB$13,3,1)</f>
        <v>0.3135</v>
      </c>
      <c r="G353" s="24">
        <v>672.61500000000001</v>
      </c>
      <c r="H353" s="25">
        <f t="shared" si="31"/>
        <v>193.72262773722625</v>
      </c>
      <c r="J353" s="21">
        <v>26.325590999999999</v>
      </c>
      <c r="K353" s="22">
        <v>118110917</v>
      </c>
      <c r="L353" s="24">
        <v>0.88990000000000002</v>
      </c>
      <c r="M353" s="25">
        <f t="shared" si="32"/>
        <v>135.16264745875282</v>
      </c>
      <c r="N353" s="22">
        <f t="shared" si="33"/>
        <v>1095.3792492823607</v>
      </c>
      <c r="O353" s="30">
        <f t="shared" si="30"/>
        <v>1338.7912492823607</v>
      </c>
      <c r="P353" s="22">
        <f t="shared" si="34"/>
        <v>1188.7064149336111</v>
      </c>
      <c r="Q353" s="26">
        <f t="shared" si="35"/>
        <v>0.11210473210756378</v>
      </c>
    </row>
    <row r="354" spans="1:17" s="24" customFormat="1">
      <c r="A354" s="20">
        <v>42879</v>
      </c>
      <c r="B354" s="21">
        <v>26.782406000000002</v>
      </c>
      <c r="C354" s="22">
        <v>30696876188</v>
      </c>
      <c r="D354" s="22">
        <f>HLOOKUP(A354,'CSAV.Fin'!$F$11:$AF$13,2,1)/1000</f>
        <v>243.41200000000001</v>
      </c>
      <c r="E354" s="23">
        <f>HLOOKUP(A354,'CSAV.Fin'!$F$11:$AB$13,3,1)</f>
        <v>0.3135</v>
      </c>
      <c r="G354" s="24">
        <v>673.83</v>
      </c>
      <c r="H354" s="25">
        <f t="shared" si="31"/>
        <v>199.19708029197082</v>
      </c>
      <c r="J354" s="21">
        <v>27.911995000000001</v>
      </c>
      <c r="K354" s="22">
        <v>164042940</v>
      </c>
      <c r="L354" s="24">
        <v>0.89480000000000004</v>
      </c>
      <c r="M354" s="25">
        <f t="shared" si="32"/>
        <v>143.30767123349563</v>
      </c>
      <c r="N354" s="22">
        <f t="shared" si="33"/>
        <v>1604.205468880165</v>
      </c>
      <c r="O354" s="30">
        <f t="shared" si="30"/>
        <v>1847.617468880165</v>
      </c>
      <c r="P354" s="22">
        <f t="shared" si="34"/>
        <v>1220.0943873065141</v>
      </c>
      <c r="Q354" s="26">
        <f t="shared" si="35"/>
        <v>0.33963907147619177</v>
      </c>
    </row>
    <row r="355" spans="1:17" s="24" customFormat="1">
      <c r="A355" s="20">
        <v>42880</v>
      </c>
      <c r="B355" s="21">
        <v>26.674451999999999</v>
      </c>
      <c r="C355" s="22">
        <v>30696876188</v>
      </c>
      <c r="D355" s="22">
        <f>HLOOKUP(A355,'CSAV.Fin'!$F$11:$AF$13,2,1)/1000</f>
        <v>243.41200000000001</v>
      </c>
      <c r="E355" s="23">
        <f>HLOOKUP(A355,'CSAV.Fin'!$F$11:$AB$13,3,1)</f>
        <v>0.3135</v>
      </c>
      <c r="G355" s="24">
        <v>668.98</v>
      </c>
      <c r="H355" s="25">
        <f t="shared" si="31"/>
        <v>198.39416058394158</v>
      </c>
      <c r="J355" s="21">
        <v>27.471865000000001</v>
      </c>
      <c r="K355" s="22">
        <v>164042940</v>
      </c>
      <c r="L355" s="24">
        <v>0.89159999999999995</v>
      </c>
      <c r="M355" s="25">
        <f t="shared" si="32"/>
        <v>141.04792572479954</v>
      </c>
      <c r="N355" s="22">
        <f t="shared" si="33"/>
        <v>1584.5763625396503</v>
      </c>
      <c r="O355" s="30">
        <f t="shared" si="30"/>
        <v>1827.9883625396503</v>
      </c>
      <c r="P355" s="22">
        <f t="shared" si="34"/>
        <v>1223.9862932027099</v>
      </c>
      <c r="Q355" s="26">
        <f t="shared" si="35"/>
        <v>0.33041899046763712</v>
      </c>
    </row>
    <row r="356" spans="1:17" s="24" customFormat="1">
      <c r="A356" s="20">
        <v>42881</v>
      </c>
      <c r="B356" s="21">
        <v>26.497800000000002</v>
      </c>
      <c r="C356" s="22">
        <v>30696876188</v>
      </c>
      <c r="D356" s="22">
        <f>HLOOKUP(A356,'CSAV.Fin'!$F$11:$AF$13,2,1)/1000</f>
        <v>243.41200000000001</v>
      </c>
      <c r="E356" s="23">
        <f>HLOOKUP(A356,'CSAV.Fin'!$F$11:$AB$13,3,1)</f>
        <v>0.3135</v>
      </c>
      <c r="G356" s="24">
        <v>671.46</v>
      </c>
      <c r="H356" s="25">
        <f t="shared" si="31"/>
        <v>197.08029197080293</v>
      </c>
      <c r="J356" s="21">
        <v>27.022061000000001</v>
      </c>
      <c r="K356" s="22">
        <v>164042940</v>
      </c>
      <c r="L356" s="24">
        <v>0.89449999999999996</v>
      </c>
      <c r="M356" s="25">
        <f t="shared" si="32"/>
        <v>138.73851130452928</v>
      </c>
      <c r="N356" s="22">
        <f t="shared" si="33"/>
        <v>1553.578543166398</v>
      </c>
      <c r="O356" s="30">
        <f t="shared" si="30"/>
        <v>1796.9905431663981</v>
      </c>
      <c r="P356" s="22">
        <f t="shared" si="34"/>
        <v>1211.3896372894683</v>
      </c>
      <c r="Q356" s="26">
        <f t="shared" si="35"/>
        <v>0.3258786798315968</v>
      </c>
    </row>
    <row r="357" spans="1:17" s="24" customFormat="1">
      <c r="A357" s="20">
        <v>42884</v>
      </c>
      <c r="B357" s="21">
        <v>26.272078</v>
      </c>
      <c r="C357" s="22">
        <v>30696876188</v>
      </c>
      <c r="D357" s="22">
        <f>HLOOKUP(A357,'CSAV.Fin'!$F$11:$AF$13,2,1)/1000</f>
        <v>243.41200000000001</v>
      </c>
      <c r="E357" s="23">
        <f>HLOOKUP(A357,'CSAV.Fin'!$F$11:$AB$13,3,1)</f>
        <v>0.3135</v>
      </c>
      <c r="G357" s="24">
        <v>674.07</v>
      </c>
      <c r="H357" s="25">
        <f t="shared" si="31"/>
        <v>195.4014598540146</v>
      </c>
      <c r="J357" s="21">
        <v>27.046244000000002</v>
      </c>
      <c r="K357" s="22">
        <v>164042940</v>
      </c>
      <c r="L357" s="24">
        <v>0.89449999999999996</v>
      </c>
      <c r="M357" s="25">
        <f t="shared" si="32"/>
        <v>138.862673314928</v>
      </c>
      <c r="N357" s="22">
        <f t="shared" si="33"/>
        <v>1554.9688956605842</v>
      </c>
      <c r="O357" s="30">
        <f t="shared" si="30"/>
        <v>1798.3808956605842</v>
      </c>
      <c r="P357" s="22">
        <f t="shared" si="34"/>
        <v>1196.4198459618119</v>
      </c>
      <c r="Q357" s="26">
        <f t="shared" si="35"/>
        <v>0.33472389033451055</v>
      </c>
    </row>
    <row r="358" spans="1:17" s="24" customFormat="1">
      <c r="A358" s="20">
        <v>42885</v>
      </c>
      <c r="B358" s="21">
        <v>26.438915999999999</v>
      </c>
      <c r="C358" s="22">
        <v>30696876188</v>
      </c>
      <c r="D358" s="22">
        <f>HLOOKUP(A358,'CSAV.Fin'!$F$11:$AF$13,2,1)/1000</f>
        <v>243.41200000000001</v>
      </c>
      <c r="E358" s="23">
        <f>HLOOKUP(A358,'CSAV.Fin'!$F$11:$AB$13,3,1)</f>
        <v>0.3135</v>
      </c>
      <c r="G358" s="24">
        <v>675.84</v>
      </c>
      <c r="H358" s="25">
        <f t="shared" si="31"/>
        <v>196.64233576642334</v>
      </c>
      <c r="J358" s="21">
        <v>27.089773999999998</v>
      </c>
      <c r="K358" s="22">
        <v>164042940</v>
      </c>
      <c r="L358" s="24">
        <v>0.89400000000000002</v>
      </c>
      <c r="M358" s="25">
        <f t="shared" si="32"/>
        <v>139.08616801420672</v>
      </c>
      <c r="N358" s="22">
        <f t="shared" si="33"/>
        <v>1558.3426337536439</v>
      </c>
      <c r="O358" s="30">
        <f t="shared" si="30"/>
        <v>1801.7546337536439</v>
      </c>
      <c r="P358" s="22">
        <f t="shared" si="34"/>
        <v>1200.8643036768053</v>
      </c>
      <c r="Q358" s="26">
        <f t="shared" si="35"/>
        <v>0.33350286371956628</v>
      </c>
    </row>
    <row r="359" spans="1:17" s="24" customFormat="1">
      <c r="A359" s="20">
        <v>42886</v>
      </c>
      <c r="B359" s="21">
        <v>26.419288000000002</v>
      </c>
      <c r="C359" s="22">
        <v>30696876188</v>
      </c>
      <c r="D359" s="22">
        <f>HLOOKUP(A359,'CSAV.Fin'!$F$11:$AF$13,2,1)/1000</f>
        <v>243.41200000000001</v>
      </c>
      <c r="E359" s="23">
        <f>HLOOKUP(A359,'CSAV.Fin'!$F$11:$AB$13,3,1)</f>
        <v>0.3135</v>
      </c>
      <c r="G359" s="24">
        <v>671.51</v>
      </c>
      <c r="H359" s="25">
        <f t="shared" si="31"/>
        <v>196.49635036496352</v>
      </c>
      <c r="J359" s="21">
        <v>26.901146000000001</v>
      </c>
      <c r="K359" s="22">
        <v>164042940</v>
      </c>
      <c r="L359" s="24">
        <v>0.89</v>
      </c>
      <c r="M359" s="25">
        <f t="shared" si="32"/>
        <v>138.11770125253554</v>
      </c>
      <c r="N359" s="22">
        <f t="shared" si="33"/>
        <v>1554.446803743929</v>
      </c>
      <c r="O359" s="30">
        <f t="shared" si="30"/>
        <v>1797.858803743929</v>
      </c>
      <c r="P359" s="22">
        <f t="shared" si="34"/>
        <v>1207.7104029889565</v>
      </c>
      <c r="Q359" s="26">
        <f t="shared" si="35"/>
        <v>0.32825069439603671</v>
      </c>
    </row>
    <row r="360" spans="1:17" s="24" customFormat="1">
      <c r="A360" s="20">
        <v>42887</v>
      </c>
      <c r="B360" s="21">
        <v>26.370218000000001</v>
      </c>
      <c r="C360" s="22">
        <v>30696876188</v>
      </c>
      <c r="D360" s="22">
        <f>HLOOKUP(A360,'CSAV.Fin'!$F$11:$AF$13,2,1)/1000</f>
        <v>243.41200000000001</v>
      </c>
      <c r="E360" s="23">
        <f>HLOOKUP(A360,'CSAV.Fin'!$F$11:$AB$13,3,1)</f>
        <v>0.3135</v>
      </c>
      <c r="G360" s="24">
        <v>672.44</v>
      </c>
      <c r="H360" s="25">
        <f t="shared" si="31"/>
        <v>196.13138686131387</v>
      </c>
      <c r="J360" s="21">
        <v>26.112780999999998</v>
      </c>
      <c r="K360" s="22">
        <v>164042940</v>
      </c>
      <c r="L360" s="24">
        <v>0.89149999999999996</v>
      </c>
      <c r="M360" s="25">
        <f t="shared" si="32"/>
        <v>134.07002382095121</v>
      </c>
      <c r="N360" s="22">
        <f t="shared" si="33"/>
        <v>1506.3533869846997</v>
      </c>
      <c r="O360" s="30">
        <f t="shared" si="30"/>
        <v>1749.7653869846997</v>
      </c>
      <c r="P360" s="22">
        <f t="shared" si="34"/>
        <v>1203.8000669153662</v>
      </c>
      <c r="Q360" s="26">
        <f t="shared" si="35"/>
        <v>0.31202201399707286</v>
      </c>
    </row>
    <row r="361" spans="1:17" s="24" customFormat="1">
      <c r="A361" s="20">
        <v>42888</v>
      </c>
      <c r="B361" s="21">
        <v>26.438915999999999</v>
      </c>
      <c r="C361" s="22">
        <v>30696876188</v>
      </c>
      <c r="D361" s="22">
        <f>HLOOKUP(A361,'CSAV.Fin'!$F$11:$AF$13,2,1)/1000</f>
        <v>243.41200000000001</v>
      </c>
      <c r="E361" s="23">
        <f>HLOOKUP(A361,'CSAV.Fin'!$F$11:$AB$13,3,1)</f>
        <v>0.3135</v>
      </c>
      <c r="G361" s="24">
        <v>670.47</v>
      </c>
      <c r="H361" s="25">
        <f t="shared" si="31"/>
        <v>196.64233576642334</v>
      </c>
      <c r="J361" s="21">
        <v>26.311081999999999</v>
      </c>
      <c r="K361" s="22">
        <v>164042940</v>
      </c>
      <c r="L361" s="24">
        <v>0.88670000000000004</v>
      </c>
      <c r="M361" s="25">
        <f t="shared" si="32"/>
        <v>135.08815435992824</v>
      </c>
      <c r="N361" s="22">
        <f t="shared" si="33"/>
        <v>1526.0089788851342</v>
      </c>
      <c r="O361" s="30">
        <f t="shared" si="30"/>
        <v>1769.4209788851342</v>
      </c>
      <c r="P361" s="22">
        <f t="shared" si="34"/>
        <v>1210.4823944351456</v>
      </c>
      <c r="Q361" s="26">
        <f t="shared" si="35"/>
        <v>0.31588784756138766</v>
      </c>
    </row>
    <row r="362" spans="1:17" s="24" customFormat="1">
      <c r="A362" s="20">
        <v>42891</v>
      </c>
      <c r="B362" s="21">
        <v>26.30152</v>
      </c>
      <c r="C362" s="22">
        <v>30696876188</v>
      </c>
      <c r="D362" s="22">
        <f>HLOOKUP(A362,'CSAV.Fin'!$F$11:$AF$13,2,1)/1000</f>
        <v>243.41200000000001</v>
      </c>
      <c r="E362" s="23">
        <f>HLOOKUP(A362,'CSAV.Fin'!$F$11:$AB$13,3,1)</f>
        <v>0.3135</v>
      </c>
      <c r="G362" s="24">
        <v>669.31</v>
      </c>
      <c r="H362" s="25">
        <f t="shared" si="31"/>
        <v>195.62043795620437</v>
      </c>
      <c r="J362" s="21">
        <v>26.311081999999999</v>
      </c>
      <c r="K362" s="22">
        <v>164042940</v>
      </c>
      <c r="L362" s="24">
        <v>0.88890000000000002</v>
      </c>
      <c r="M362" s="25">
        <f t="shared" si="32"/>
        <v>135.08815435992824</v>
      </c>
      <c r="N362" s="22">
        <f t="shared" si="33"/>
        <v>1522.2321538727062</v>
      </c>
      <c r="O362" s="30">
        <f t="shared" si="30"/>
        <v>1765.6441538727063</v>
      </c>
      <c r="P362" s="22">
        <f t="shared" si="34"/>
        <v>1206.2788588190911</v>
      </c>
      <c r="Q362" s="26">
        <f t="shared" si="35"/>
        <v>0.31680522591526816</v>
      </c>
    </row>
    <row r="363" spans="1:17" s="24" customFormat="1">
      <c r="A363" s="20">
        <v>42892</v>
      </c>
      <c r="B363" s="21">
        <v>26.193566000000001</v>
      </c>
      <c r="C363" s="22">
        <v>30696876188</v>
      </c>
      <c r="D363" s="22">
        <f>HLOOKUP(A363,'CSAV.Fin'!$F$11:$AF$13,2,1)/1000</f>
        <v>243.41200000000001</v>
      </c>
      <c r="E363" s="23">
        <f>HLOOKUP(A363,'CSAV.Fin'!$F$11:$AB$13,3,1)</f>
        <v>0.3135</v>
      </c>
      <c r="G363" s="24">
        <v>669.31</v>
      </c>
      <c r="H363" s="25">
        <f t="shared" si="31"/>
        <v>194.81751824817516</v>
      </c>
      <c r="J363" s="21">
        <v>26.233695999999998</v>
      </c>
      <c r="K363" s="22">
        <v>164042940</v>
      </c>
      <c r="L363" s="24">
        <v>0.88729999999999998</v>
      </c>
      <c r="M363" s="25">
        <f t="shared" si="32"/>
        <v>134.69083387294492</v>
      </c>
      <c r="N363" s="22">
        <f t="shared" si="33"/>
        <v>1520.4918246670868</v>
      </c>
      <c r="O363" s="30">
        <f t="shared" si="30"/>
        <v>1763.9038246670868</v>
      </c>
      <c r="P363" s="22">
        <f t="shared" si="34"/>
        <v>1201.3277142493112</v>
      </c>
      <c r="Q363" s="26">
        <f t="shared" si="35"/>
        <v>0.31893808639139065</v>
      </c>
    </row>
    <row r="364" spans="1:17" s="24" customFormat="1">
      <c r="A364" s="20">
        <v>42893</v>
      </c>
      <c r="B364" s="21">
        <v>25.761749999999999</v>
      </c>
      <c r="C364" s="22">
        <v>30696876188</v>
      </c>
      <c r="D364" s="22">
        <f>HLOOKUP(A364,'CSAV.Fin'!$F$11:$AF$13,2,1)/1000</f>
        <v>243.41200000000001</v>
      </c>
      <c r="E364" s="23">
        <f>HLOOKUP(A364,'CSAV.Fin'!$F$11:$AB$13,3,1)</f>
        <v>0.3135</v>
      </c>
      <c r="G364" s="24">
        <v>668.39</v>
      </c>
      <c r="H364" s="25">
        <f t="shared" si="31"/>
        <v>191.60583941605839</v>
      </c>
      <c r="J364" s="21">
        <v>25.764545999999999</v>
      </c>
      <c r="K364" s="22">
        <v>164042940</v>
      </c>
      <c r="L364" s="24">
        <v>0.88849999999999996</v>
      </c>
      <c r="M364" s="25">
        <f t="shared" si="32"/>
        <v>132.28209189806299</v>
      </c>
      <c r="N364" s="22">
        <f t="shared" si="33"/>
        <v>1491.2832891111343</v>
      </c>
      <c r="O364" s="30">
        <f t="shared" si="30"/>
        <v>1734.6952891111343</v>
      </c>
      <c r="P364" s="22">
        <f t="shared" si="34"/>
        <v>1183.1494339176363</v>
      </c>
      <c r="Q364" s="26">
        <f t="shared" si="35"/>
        <v>0.31794970485918173</v>
      </c>
    </row>
    <row r="365" spans="1:17" s="24" customFormat="1">
      <c r="A365" s="20">
        <v>42894</v>
      </c>
      <c r="B365" s="21">
        <v>25.074770000000001</v>
      </c>
      <c r="C365" s="22">
        <v>30696876188</v>
      </c>
      <c r="D365" s="22">
        <f>HLOOKUP(A365,'CSAV.Fin'!$F$11:$AF$13,2,1)/1000</f>
        <v>243.41200000000001</v>
      </c>
      <c r="E365" s="23">
        <f>HLOOKUP(A365,'CSAV.Fin'!$F$11:$AB$13,3,1)</f>
        <v>0.3135</v>
      </c>
      <c r="G365" s="24">
        <v>666.4</v>
      </c>
      <c r="H365" s="25">
        <f t="shared" si="31"/>
        <v>186.49635036496349</v>
      </c>
      <c r="J365" s="21">
        <v>25.058402999999998</v>
      </c>
      <c r="K365" s="22">
        <v>164042940</v>
      </c>
      <c r="L365" s="24">
        <v>0.89129999999999998</v>
      </c>
      <c r="M365" s="25">
        <f t="shared" si="32"/>
        <v>128.65656427498072</v>
      </c>
      <c r="N365" s="22">
        <f t="shared" si="33"/>
        <v>1445.8544376697866</v>
      </c>
      <c r="O365" s="30">
        <f t="shared" si="30"/>
        <v>1689.2664376697867</v>
      </c>
      <c r="P365" s="22">
        <f t="shared" si="34"/>
        <v>1155.0376802709736</v>
      </c>
      <c r="Q365" s="26">
        <f t="shared" si="35"/>
        <v>0.31624896196703023</v>
      </c>
    </row>
    <row r="366" spans="1:17" s="24" customFormat="1">
      <c r="A366" s="20">
        <v>42895</v>
      </c>
      <c r="B366" s="21">
        <v>25.408446000000001</v>
      </c>
      <c r="C366" s="22">
        <v>30696876188</v>
      </c>
      <c r="D366" s="22">
        <f>HLOOKUP(A366,'CSAV.Fin'!$F$11:$AF$13,2,1)/1000</f>
        <v>243.41200000000001</v>
      </c>
      <c r="E366" s="23">
        <f>HLOOKUP(A366,'CSAV.Fin'!$F$11:$AB$13,3,1)</f>
        <v>0.3135</v>
      </c>
      <c r="G366" s="24">
        <v>663.8</v>
      </c>
      <c r="H366" s="25">
        <f t="shared" si="31"/>
        <v>188.97810218978103</v>
      </c>
      <c r="J366" s="21">
        <v>26.117618</v>
      </c>
      <c r="K366" s="22">
        <v>164042940</v>
      </c>
      <c r="L366" s="24">
        <v>0.89359999999999995</v>
      </c>
      <c r="M366" s="25">
        <f t="shared" si="32"/>
        <v>134.09485827673831</v>
      </c>
      <c r="N366" s="22">
        <f t="shared" si="33"/>
        <v>1503.0917626779931</v>
      </c>
      <c r="O366" s="30">
        <f t="shared" si="30"/>
        <v>1746.5037626779931</v>
      </c>
      <c r="P366" s="22">
        <f t="shared" si="34"/>
        <v>1174.9923485861464</v>
      </c>
      <c r="Q366" s="26">
        <f t="shared" si="35"/>
        <v>0.32723171074966506</v>
      </c>
    </row>
    <row r="367" spans="1:17" s="24" customFormat="1">
      <c r="A367" s="20">
        <v>42898</v>
      </c>
      <c r="B367" s="21">
        <v>25.329934000000002</v>
      </c>
      <c r="C367" s="22">
        <v>30696876188</v>
      </c>
      <c r="D367" s="22">
        <f>HLOOKUP(A367,'CSAV.Fin'!$F$11:$AF$13,2,1)/1000</f>
        <v>243.41200000000001</v>
      </c>
      <c r="E367" s="23">
        <f>HLOOKUP(A367,'CSAV.Fin'!$F$11:$AB$13,3,1)</f>
        <v>0.3135</v>
      </c>
      <c r="G367" s="24">
        <v>661.49</v>
      </c>
      <c r="H367" s="25">
        <f t="shared" si="31"/>
        <v>188.39416058394161</v>
      </c>
      <c r="J367" s="21">
        <v>25.290559999999999</v>
      </c>
      <c r="K367" s="22">
        <v>164042940</v>
      </c>
      <c r="L367" s="24">
        <v>0.89290000000000003</v>
      </c>
      <c r="M367" s="25">
        <f t="shared" si="32"/>
        <v>129.8485206016623</v>
      </c>
      <c r="N367" s="22">
        <f t="shared" si="33"/>
        <v>1456.6349037055061</v>
      </c>
      <c r="O367" s="30">
        <f t="shared" si="30"/>
        <v>1700.0469037055061</v>
      </c>
      <c r="P367" s="22">
        <f t="shared" si="34"/>
        <v>1175.4521577774594</v>
      </c>
      <c r="Q367" s="26">
        <f t="shared" si="35"/>
        <v>0.30857663090624976</v>
      </c>
    </row>
    <row r="368" spans="1:17" s="24" customFormat="1">
      <c r="A368" s="20">
        <v>42899</v>
      </c>
      <c r="B368" s="21">
        <v>25.271049999999999</v>
      </c>
      <c r="C368" s="22">
        <v>30696876188</v>
      </c>
      <c r="D368" s="22">
        <f>HLOOKUP(A368,'CSAV.Fin'!$F$11:$AF$13,2,1)/1000</f>
        <v>243.41200000000001</v>
      </c>
      <c r="E368" s="23">
        <f>HLOOKUP(A368,'CSAV.Fin'!$F$11:$AB$13,3,1)</f>
        <v>0.3135</v>
      </c>
      <c r="G368" s="24">
        <v>662.26</v>
      </c>
      <c r="H368" s="25">
        <f t="shared" si="31"/>
        <v>187.95620437956202</v>
      </c>
      <c r="J368" s="21">
        <v>25.377618999999999</v>
      </c>
      <c r="K368" s="22">
        <v>164042940</v>
      </c>
      <c r="L368" s="24">
        <v>0.8921</v>
      </c>
      <c r="M368" s="25">
        <f t="shared" si="32"/>
        <v>130.29550486595141</v>
      </c>
      <c r="N368" s="22">
        <f t="shared" si="33"/>
        <v>1462.9599023718372</v>
      </c>
      <c r="O368" s="30">
        <f t="shared" si="30"/>
        <v>1706.3719023718372</v>
      </c>
      <c r="P368" s="22">
        <f t="shared" si="34"/>
        <v>1171.3561033291417</v>
      </c>
      <c r="Q368" s="26">
        <f t="shared" si="35"/>
        <v>0.31353997232316699</v>
      </c>
    </row>
    <row r="369" spans="1:17" s="24" customFormat="1">
      <c r="A369" s="20">
        <v>42900</v>
      </c>
      <c r="B369" s="21">
        <v>25.447702</v>
      </c>
      <c r="C369" s="22">
        <v>30696876188</v>
      </c>
      <c r="D369" s="22">
        <f>HLOOKUP(A369,'CSAV.Fin'!$F$11:$AF$13,2,1)/1000</f>
        <v>243.41200000000001</v>
      </c>
      <c r="E369" s="23">
        <f>HLOOKUP(A369,'CSAV.Fin'!$F$11:$AB$13,3,1)</f>
        <v>0.3135</v>
      </c>
      <c r="G369" s="24">
        <v>660.31</v>
      </c>
      <c r="H369" s="25">
        <f t="shared" si="31"/>
        <v>189.2700729927007</v>
      </c>
      <c r="J369" s="21">
        <v>26.21435</v>
      </c>
      <c r="K369" s="22">
        <v>164042940</v>
      </c>
      <c r="L369" s="24">
        <v>0.88680000000000003</v>
      </c>
      <c r="M369" s="25">
        <f t="shared" si="32"/>
        <v>134.59150631833324</v>
      </c>
      <c r="N369" s="22">
        <f t="shared" si="33"/>
        <v>1520.2271993157999</v>
      </c>
      <c r="O369" s="30">
        <f t="shared" si="30"/>
        <v>1763.6391993157999</v>
      </c>
      <c r="P369" s="22">
        <f t="shared" si="34"/>
        <v>1183.0276045541034</v>
      </c>
      <c r="Q369" s="26">
        <f t="shared" si="35"/>
        <v>0.32921223058942195</v>
      </c>
    </row>
    <row r="370" spans="1:17" s="24" customFormat="1">
      <c r="A370" s="20">
        <v>42901</v>
      </c>
      <c r="B370" s="21">
        <v>25.045328000000001</v>
      </c>
      <c r="C370" s="22">
        <v>30696876188</v>
      </c>
      <c r="D370" s="22">
        <f>HLOOKUP(A370,'CSAV.Fin'!$F$11:$AF$13,2,1)/1000</f>
        <v>243.41200000000001</v>
      </c>
      <c r="E370" s="23">
        <f>HLOOKUP(A370,'CSAV.Fin'!$F$11:$AB$13,3,1)</f>
        <v>0.3135</v>
      </c>
      <c r="G370" s="24">
        <v>665.57</v>
      </c>
      <c r="H370" s="25">
        <f t="shared" si="31"/>
        <v>186.27737226277372</v>
      </c>
      <c r="J370" s="21">
        <v>25.633958</v>
      </c>
      <c r="K370" s="22">
        <v>164042940</v>
      </c>
      <c r="L370" s="24">
        <v>0.89680000000000004</v>
      </c>
      <c r="M370" s="25">
        <f t="shared" si="32"/>
        <v>131.61161806876348</v>
      </c>
      <c r="N370" s="22">
        <f t="shared" si="33"/>
        <v>1469.9926327030207</v>
      </c>
      <c r="O370" s="30">
        <f t="shared" si="30"/>
        <v>1713.4046327030208</v>
      </c>
      <c r="P370" s="22">
        <f t="shared" si="34"/>
        <v>1155.1201717382839</v>
      </c>
      <c r="Q370" s="26">
        <f t="shared" si="35"/>
        <v>0.32583340228513469</v>
      </c>
    </row>
    <row r="371" spans="1:17" s="24" customFormat="1">
      <c r="A371" s="20">
        <v>42902</v>
      </c>
      <c r="B371" s="21">
        <v>24.525186000000001</v>
      </c>
      <c r="C371" s="22">
        <v>30696876188</v>
      </c>
      <c r="D371" s="22">
        <f>HLOOKUP(A371,'CSAV.Fin'!$F$11:$AF$13,2,1)/1000</f>
        <v>243.41200000000001</v>
      </c>
      <c r="E371" s="23">
        <f>HLOOKUP(A371,'CSAV.Fin'!$F$11:$AB$13,3,1)</f>
        <v>0.3135</v>
      </c>
      <c r="G371" s="24">
        <v>663.38</v>
      </c>
      <c r="H371" s="25">
        <f t="shared" si="31"/>
        <v>182.4087591240876</v>
      </c>
      <c r="J371" s="21">
        <v>25.111605999999998</v>
      </c>
      <c r="K371" s="22">
        <v>164042940</v>
      </c>
      <c r="L371" s="24">
        <v>0.89339999999999997</v>
      </c>
      <c r="M371" s="25">
        <f t="shared" si="32"/>
        <v>128.92972275156527</v>
      </c>
      <c r="N371" s="22">
        <f t="shared" si="33"/>
        <v>1445.5184190053435</v>
      </c>
      <c r="O371" s="30">
        <f t="shared" si="30"/>
        <v>1688.9304190053435</v>
      </c>
      <c r="P371" s="22">
        <f t="shared" si="34"/>
        <v>1134.8647805626804</v>
      </c>
      <c r="Q371" s="26">
        <f t="shared" si="35"/>
        <v>0.32805711366662893</v>
      </c>
    </row>
    <row r="372" spans="1:17" s="24" customFormat="1">
      <c r="A372" s="20">
        <v>42905</v>
      </c>
      <c r="B372" s="21">
        <v>24.603698000000001</v>
      </c>
      <c r="C372" s="22">
        <v>30696876188</v>
      </c>
      <c r="D372" s="22">
        <f>HLOOKUP(A372,'CSAV.Fin'!$F$11:$AF$13,2,1)/1000</f>
        <v>243.41200000000001</v>
      </c>
      <c r="E372" s="23">
        <f>HLOOKUP(A372,'CSAV.Fin'!$F$11:$AB$13,3,1)</f>
        <v>0.3135</v>
      </c>
      <c r="G372" s="24">
        <v>661.95</v>
      </c>
      <c r="H372" s="25">
        <f t="shared" si="31"/>
        <v>182.99270072992701</v>
      </c>
      <c r="J372" s="21">
        <v>25.783892999999999</v>
      </c>
      <c r="K372" s="22">
        <v>164042940</v>
      </c>
      <c r="L372" s="24">
        <v>0.89559999999999995</v>
      </c>
      <c r="M372" s="25">
        <f t="shared" si="32"/>
        <v>132.38142458694298</v>
      </c>
      <c r="N372" s="22">
        <f t="shared" si="33"/>
        <v>1480.5718730198296</v>
      </c>
      <c r="O372" s="30">
        <f t="shared" si="30"/>
        <v>1723.9838730198296</v>
      </c>
      <c r="P372" s="22">
        <f t="shared" si="34"/>
        <v>1140.9572796630307</v>
      </c>
      <c r="Q372" s="26">
        <f t="shared" si="35"/>
        <v>0.33818564226794989</v>
      </c>
    </row>
    <row r="373" spans="1:17" s="24" customFormat="1">
      <c r="A373" s="20">
        <v>42906</v>
      </c>
      <c r="B373" s="21">
        <v>24.338719999999999</v>
      </c>
      <c r="C373" s="22">
        <v>30696876188</v>
      </c>
      <c r="D373" s="22">
        <f>HLOOKUP(A373,'CSAV.Fin'!$F$11:$AF$13,2,1)/1000</f>
        <v>243.41200000000001</v>
      </c>
      <c r="E373" s="23">
        <f>HLOOKUP(A373,'CSAV.Fin'!$F$11:$AB$13,3,1)</f>
        <v>0.3135</v>
      </c>
      <c r="G373" s="24">
        <v>665.41</v>
      </c>
      <c r="H373" s="25">
        <f t="shared" si="31"/>
        <v>181.02189781021895</v>
      </c>
      <c r="J373" s="21">
        <v>25.392128</v>
      </c>
      <c r="K373" s="22">
        <v>164042940</v>
      </c>
      <c r="L373" s="24">
        <v>0.89910000000000001</v>
      </c>
      <c r="M373" s="25">
        <f t="shared" si="32"/>
        <v>130.36999796477605</v>
      </c>
      <c r="N373" s="22">
        <f t="shared" si="33"/>
        <v>1452.399833108193</v>
      </c>
      <c r="O373" s="30">
        <f t="shared" si="30"/>
        <v>1695.811833108193</v>
      </c>
      <c r="P373" s="22">
        <f t="shared" si="34"/>
        <v>1122.8004905462788</v>
      </c>
      <c r="Q373" s="26">
        <f t="shared" si="35"/>
        <v>0.33789795033548164</v>
      </c>
    </row>
    <row r="374" spans="1:17" s="24" customFormat="1">
      <c r="A374" s="20">
        <v>42907</v>
      </c>
      <c r="B374" s="21">
        <v>24.692024</v>
      </c>
      <c r="C374" s="22">
        <v>30696876188</v>
      </c>
      <c r="D374" s="22">
        <f>HLOOKUP(A374,'CSAV.Fin'!$F$11:$AF$13,2,1)/1000</f>
        <v>243.41200000000001</v>
      </c>
      <c r="E374" s="23">
        <f>HLOOKUP(A374,'CSAV.Fin'!$F$11:$AB$13,3,1)</f>
        <v>0.3135</v>
      </c>
      <c r="G374" s="24">
        <v>664.57</v>
      </c>
      <c r="H374" s="25">
        <f t="shared" si="31"/>
        <v>183.64963503649633</v>
      </c>
      <c r="J374" s="21">
        <v>25.266376999999999</v>
      </c>
      <c r="K374" s="22">
        <v>164042940</v>
      </c>
      <c r="L374" s="24">
        <v>0.89749999999999996</v>
      </c>
      <c r="M374" s="25">
        <f t="shared" si="32"/>
        <v>129.72435859126358</v>
      </c>
      <c r="N374" s="22">
        <f t="shared" si="33"/>
        <v>1447.7834375627822</v>
      </c>
      <c r="O374" s="30">
        <f t="shared" si="30"/>
        <v>1691.1954375627822</v>
      </c>
      <c r="P374" s="22">
        <f t="shared" si="34"/>
        <v>1140.5390004952442</v>
      </c>
      <c r="Q374" s="26">
        <f t="shared" si="35"/>
        <v>0.32560189368834913</v>
      </c>
    </row>
    <row r="375" spans="1:17" s="24" customFormat="1">
      <c r="A375" s="20">
        <v>42908</v>
      </c>
      <c r="B375" s="21">
        <v>24.535</v>
      </c>
      <c r="C375" s="22">
        <v>30696876188</v>
      </c>
      <c r="D375" s="22">
        <f>HLOOKUP(A375,'CSAV.Fin'!$F$11:$AF$13,2,1)/1000</f>
        <v>243.41200000000001</v>
      </c>
      <c r="E375" s="23">
        <f>HLOOKUP(A375,'CSAV.Fin'!$F$11:$AB$13,3,1)</f>
        <v>0.3135</v>
      </c>
      <c r="G375" s="24">
        <v>663.68</v>
      </c>
      <c r="H375" s="25">
        <f t="shared" si="31"/>
        <v>182.48175182481751</v>
      </c>
      <c r="J375" s="21">
        <v>25.150299</v>
      </c>
      <c r="K375" s="22">
        <v>164042940</v>
      </c>
      <c r="L375" s="24">
        <v>0.89670000000000005</v>
      </c>
      <c r="M375" s="25">
        <f t="shared" si="32"/>
        <v>129.12838299505694</v>
      </c>
      <c r="N375" s="22">
        <f t="shared" si="33"/>
        <v>1442.4177967152282</v>
      </c>
      <c r="O375" s="30">
        <f t="shared" si="30"/>
        <v>1685.8297967152282</v>
      </c>
      <c r="P375" s="22">
        <f t="shared" si="34"/>
        <v>1134.8057155143745</v>
      </c>
      <c r="Q375" s="26">
        <f t="shared" si="35"/>
        <v>0.32685629490859758</v>
      </c>
    </row>
    <row r="376" spans="1:17" s="24" customFormat="1">
      <c r="A376" s="20">
        <v>42909</v>
      </c>
      <c r="B376" s="21">
        <v>24.829419999999999</v>
      </c>
      <c r="C376" s="22">
        <v>30696876188</v>
      </c>
      <c r="D376" s="22">
        <f>HLOOKUP(A376,'CSAV.Fin'!$F$11:$AF$13,2,1)/1000</f>
        <v>243.41200000000001</v>
      </c>
      <c r="E376" s="23">
        <f>HLOOKUP(A376,'CSAV.Fin'!$F$11:$AB$13,3,1)</f>
        <v>0.3135</v>
      </c>
      <c r="G376" s="24">
        <v>661.03</v>
      </c>
      <c r="H376" s="25">
        <f t="shared" si="31"/>
        <v>184.67153284671531</v>
      </c>
      <c r="J376" s="21">
        <v>25.150299</v>
      </c>
      <c r="K376" s="22">
        <v>164042940</v>
      </c>
      <c r="L376" s="24">
        <v>0.89290000000000003</v>
      </c>
      <c r="M376" s="25">
        <f t="shared" si="32"/>
        <v>129.12838299505694</v>
      </c>
      <c r="N376" s="22">
        <f t="shared" si="33"/>
        <v>1448.5564322035448</v>
      </c>
      <c r="O376" s="30">
        <f t="shared" si="30"/>
        <v>1691.9684322035448</v>
      </c>
      <c r="P376" s="22">
        <f t="shared" si="34"/>
        <v>1153.0272931029619</v>
      </c>
      <c r="Q376" s="26">
        <f t="shared" si="35"/>
        <v>0.31852907468178338</v>
      </c>
    </row>
    <row r="377" spans="1:17" s="24" customFormat="1">
      <c r="A377" s="20">
        <v>42913</v>
      </c>
      <c r="B377" s="21">
        <v>24.633140000000001</v>
      </c>
      <c r="C377" s="22">
        <v>30696876188</v>
      </c>
      <c r="D377" s="22">
        <f>HLOOKUP(A377,'CSAV.Fin'!$F$11:$AF$13,2,1)/1000</f>
        <v>243.41200000000001</v>
      </c>
      <c r="E377" s="23">
        <f>HLOOKUP(A377,'CSAV.Fin'!$F$11:$AB$13,3,1)</f>
        <v>0.3135</v>
      </c>
      <c r="G377" s="24">
        <v>662.28</v>
      </c>
      <c r="H377" s="25">
        <f t="shared" si="31"/>
        <v>183.2116788321168</v>
      </c>
      <c r="J377" s="21">
        <v>25.150299</v>
      </c>
      <c r="K377" s="22">
        <v>164042940</v>
      </c>
      <c r="L377" s="24">
        <v>0.88529999999999998</v>
      </c>
      <c r="M377" s="25">
        <f t="shared" si="32"/>
        <v>129.12838299505694</v>
      </c>
      <c r="N377" s="22">
        <f t="shared" si="33"/>
        <v>1460.991797486214</v>
      </c>
      <c r="O377" s="30">
        <f t="shared" si="30"/>
        <v>1704.403797486214</v>
      </c>
      <c r="P377" s="22">
        <f t="shared" si="34"/>
        <v>1141.7534104935532</v>
      </c>
      <c r="Q377" s="26">
        <f t="shared" si="35"/>
        <v>0.33011566145446336</v>
      </c>
    </row>
    <row r="378" spans="1:17" s="24" customFormat="1">
      <c r="A378" s="20">
        <v>42914</v>
      </c>
      <c r="B378" s="21">
        <v>24.996258000000001</v>
      </c>
      <c r="C378" s="22">
        <v>30696876188</v>
      </c>
      <c r="D378" s="22">
        <f>HLOOKUP(A378,'CSAV.Fin'!$F$11:$AF$13,2,1)/1000</f>
        <v>243.41200000000001</v>
      </c>
      <c r="E378" s="23">
        <f>HLOOKUP(A378,'CSAV.Fin'!$F$11:$AB$13,3,1)</f>
        <v>0.3135</v>
      </c>
      <c r="G378" s="24">
        <v>662.85</v>
      </c>
      <c r="H378" s="25">
        <f t="shared" si="31"/>
        <v>185.91240875912411</v>
      </c>
      <c r="J378" s="21">
        <v>25.546900000000001</v>
      </c>
      <c r="K378" s="22">
        <v>164042940</v>
      </c>
      <c r="L378" s="24">
        <v>0.88080000000000003</v>
      </c>
      <c r="M378" s="25">
        <f t="shared" si="32"/>
        <v>131.16463893874263</v>
      </c>
      <c r="N378" s="22">
        <f t="shared" si="33"/>
        <v>1491.6124217169177</v>
      </c>
      <c r="O378" s="30">
        <f t="shared" si="30"/>
        <v>1735.0244217169177</v>
      </c>
      <c r="P378" s="22">
        <f t="shared" si="34"/>
        <v>1157.5877453259477</v>
      </c>
      <c r="Q378" s="26">
        <f t="shared" si="35"/>
        <v>0.33281184354717008</v>
      </c>
    </row>
    <row r="379" spans="1:17" s="24" customFormat="1">
      <c r="A379" s="20">
        <v>42915</v>
      </c>
      <c r="B379" s="21">
        <v>24.642954</v>
      </c>
      <c r="C379" s="22">
        <v>30696876188</v>
      </c>
      <c r="D379" s="22">
        <f>HLOOKUP(A379,'CSAV.Fin'!$F$11:$AF$13,2,1)/1000</f>
        <v>243.41200000000001</v>
      </c>
      <c r="E379" s="23">
        <f>HLOOKUP(A379,'CSAV.Fin'!$F$11:$AB$13,3,1)</f>
        <v>0.3135</v>
      </c>
      <c r="G379" s="24">
        <v>662.94</v>
      </c>
      <c r="H379" s="25">
        <f t="shared" si="31"/>
        <v>183.28467153284672</v>
      </c>
      <c r="J379" s="21">
        <v>25.401802</v>
      </c>
      <c r="K379" s="22">
        <v>164042940</v>
      </c>
      <c r="L379" s="24">
        <v>0.87529999999999997</v>
      </c>
      <c r="M379" s="25">
        <f t="shared" si="32"/>
        <v>130.41966687635019</v>
      </c>
      <c r="N379" s="22">
        <f t="shared" si="33"/>
        <v>1492.4599556860107</v>
      </c>
      <c r="O379" s="30">
        <f t="shared" si="30"/>
        <v>1735.8719556860108</v>
      </c>
      <c r="P379" s="22">
        <f t="shared" si="34"/>
        <v>1141.0711494925322</v>
      </c>
      <c r="Q379" s="26">
        <f t="shared" si="35"/>
        <v>0.34265246595242982</v>
      </c>
    </row>
    <row r="380" spans="1:17" s="24" customFormat="1">
      <c r="A380" s="20">
        <v>42916</v>
      </c>
      <c r="B380" s="21">
        <v>24.593883999999999</v>
      </c>
      <c r="C380" s="22">
        <v>30696876188</v>
      </c>
      <c r="D380" s="22">
        <f>HLOOKUP(A380,'CSAV.Fin'!$F$11:$AF$13,2,1)/1000</f>
        <v>219.48</v>
      </c>
      <c r="E380" s="23">
        <f>HLOOKUP(A380,'CSAV.Fin'!$F$11:$AB$13,3,1)</f>
        <v>0.2258</v>
      </c>
      <c r="G380" s="24">
        <v>664.13</v>
      </c>
      <c r="H380" s="25">
        <f t="shared" si="31"/>
        <v>182.91970802919707</v>
      </c>
      <c r="J380" s="21">
        <v>24.647293000000001</v>
      </c>
      <c r="K380" s="22">
        <v>164042940</v>
      </c>
      <c r="L380" s="24">
        <v>0.87649999999999995</v>
      </c>
      <c r="M380" s="25">
        <f t="shared" si="32"/>
        <v>126.54581523247043</v>
      </c>
      <c r="N380" s="22">
        <f t="shared" si="33"/>
        <v>1041.5947667389946</v>
      </c>
      <c r="O380" s="30">
        <f t="shared" si="30"/>
        <v>1261.0747667389946</v>
      </c>
      <c r="P380" s="22">
        <f t="shared" si="34"/>
        <v>1136.7584842275371</v>
      </c>
      <c r="Q380" s="26">
        <f t="shared" si="35"/>
        <v>9.8579628893000759E-2</v>
      </c>
    </row>
    <row r="381" spans="1:17" s="24" customFormat="1">
      <c r="A381" s="20">
        <v>42919</v>
      </c>
      <c r="B381" s="21">
        <v>24.289650000000002</v>
      </c>
      <c r="C381" s="22">
        <v>30696876188</v>
      </c>
      <c r="D381" s="22">
        <f>HLOOKUP(A381,'CSAV.Fin'!$F$11:$AF$13,2,1)/1000</f>
        <v>219.48</v>
      </c>
      <c r="E381" s="23">
        <f>HLOOKUP(A381,'CSAV.Fin'!$F$11:$AB$13,3,1)</f>
        <v>0.2258</v>
      </c>
      <c r="G381" s="24">
        <v>662.38</v>
      </c>
      <c r="H381" s="25">
        <f t="shared" si="31"/>
        <v>180.65693430656935</v>
      </c>
      <c r="J381" s="21">
        <v>25.068076999999999</v>
      </c>
      <c r="K381" s="22">
        <v>164042940</v>
      </c>
      <c r="L381" s="24">
        <v>0.88049999999999995</v>
      </c>
      <c r="M381" s="25">
        <f t="shared" si="32"/>
        <v>128.70623318655487</v>
      </c>
      <c r="N381" s="22">
        <f t="shared" si="33"/>
        <v>1054.564485368446</v>
      </c>
      <c r="O381" s="30">
        <f t="shared" si="30"/>
        <v>1274.044485368446</v>
      </c>
      <c r="P381" s="22">
        <f t="shared" si="34"/>
        <v>1125.6625784290802</v>
      </c>
      <c r="Q381" s="26">
        <f t="shared" si="35"/>
        <v>0.11646524799050062</v>
      </c>
    </row>
    <row r="382" spans="1:17" s="24" customFormat="1">
      <c r="A382" s="20">
        <v>42920</v>
      </c>
      <c r="B382" s="21">
        <v>24.750907999999999</v>
      </c>
      <c r="C382" s="22">
        <v>30696876188</v>
      </c>
      <c r="D382" s="22">
        <f>HLOOKUP(A382,'CSAV.Fin'!$F$11:$AF$13,2,1)/1000</f>
        <v>219.48</v>
      </c>
      <c r="E382" s="23">
        <f>HLOOKUP(A382,'CSAV.Fin'!$F$11:$AB$13,3,1)</f>
        <v>0.2258</v>
      </c>
      <c r="G382" s="24">
        <v>663.85</v>
      </c>
      <c r="H382" s="25">
        <f t="shared" si="31"/>
        <v>184.08759124087589</v>
      </c>
      <c r="J382" s="21">
        <v>25.633958</v>
      </c>
      <c r="K382" s="22">
        <v>164042940</v>
      </c>
      <c r="L382" s="24">
        <v>0.88100000000000001</v>
      </c>
      <c r="M382" s="25">
        <f t="shared" si="32"/>
        <v>131.61161806876348</v>
      </c>
      <c r="N382" s="22">
        <f t="shared" si="33"/>
        <v>1077.7579665749629</v>
      </c>
      <c r="O382" s="30">
        <f t="shared" si="30"/>
        <v>1297.2379665749629</v>
      </c>
      <c r="P382" s="22">
        <f t="shared" si="34"/>
        <v>1144.4988452460325</v>
      </c>
      <c r="Q382" s="26">
        <f t="shared" si="35"/>
        <v>0.11774179083903968</v>
      </c>
    </row>
    <row r="383" spans="1:17" s="24" customFormat="1">
      <c r="A383" s="20">
        <v>42921</v>
      </c>
      <c r="B383" s="21">
        <v>25.182724</v>
      </c>
      <c r="C383" s="22">
        <v>30696876188</v>
      </c>
      <c r="D383" s="22">
        <f>HLOOKUP(A383,'CSAV.Fin'!$F$11:$AF$13,2,1)/1000</f>
        <v>219.48</v>
      </c>
      <c r="E383" s="23">
        <f>HLOOKUP(A383,'CSAV.Fin'!$F$11:$AB$13,3,1)</f>
        <v>0.2258</v>
      </c>
      <c r="G383" s="24">
        <v>666.19</v>
      </c>
      <c r="H383" s="25">
        <f t="shared" si="31"/>
        <v>187.2992700729927</v>
      </c>
      <c r="J383" s="21">
        <v>25.885460999999999</v>
      </c>
      <c r="K383" s="22">
        <v>164042940</v>
      </c>
      <c r="L383" s="24">
        <v>0.88219999999999998</v>
      </c>
      <c r="M383" s="25">
        <f t="shared" si="32"/>
        <v>132.90290195005673</v>
      </c>
      <c r="N383" s="22">
        <f t="shared" si="33"/>
        <v>1086.8518079596549</v>
      </c>
      <c r="O383" s="30">
        <f t="shared" si="30"/>
        <v>1306.331807959655</v>
      </c>
      <c r="P383" s="22">
        <f t="shared" si="34"/>
        <v>1160.3761099754965</v>
      </c>
      <c r="Q383" s="26">
        <f t="shared" si="35"/>
        <v>0.11172942210763814</v>
      </c>
    </row>
    <row r="384" spans="1:17" s="24" customFormat="1">
      <c r="A384" s="20">
        <v>42922</v>
      </c>
      <c r="B384" s="21">
        <v>24.809792000000002</v>
      </c>
      <c r="C384" s="22">
        <v>30696876188</v>
      </c>
      <c r="D384" s="22">
        <f>HLOOKUP(A384,'CSAV.Fin'!$F$11:$AF$13,2,1)/1000</f>
        <v>219.48</v>
      </c>
      <c r="E384" s="23">
        <f>HLOOKUP(A384,'CSAV.Fin'!$F$11:$AB$13,3,1)</f>
        <v>0.2258</v>
      </c>
      <c r="G384" s="24">
        <v>665.98</v>
      </c>
      <c r="H384" s="25">
        <f t="shared" si="31"/>
        <v>184.52554744525548</v>
      </c>
      <c r="J384" s="21">
        <v>26.21435</v>
      </c>
      <c r="K384" s="22">
        <v>164042940</v>
      </c>
      <c r="L384" s="24">
        <v>0.87680000000000002</v>
      </c>
      <c r="M384" s="25">
        <f t="shared" si="32"/>
        <v>134.59150631833324</v>
      </c>
      <c r="N384" s="22">
        <f t="shared" si="33"/>
        <v>1107.4395622466654</v>
      </c>
      <c r="O384" s="30">
        <f t="shared" si="30"/>
        <v>1326.9195622466655</v>
      </c>
      <c r="P384" s="22">
        <f t="shared" si="34"/>
        <v>1143.552529015936</v>
      </c>
      <c r="Q384" s="26">
        <f t="shared" si="35"/>
        <v>0.13819001426149957</v>
      </c>
    </row>
    <row r="385" spans="1:17" s="24" customFormat="1">
      <c r="A385" s="20">
        <v>42923</v>
      </c>
      <c r="B385" s="21">
        <v>25.035513999999999</v>
      </c>
      <c r="C385" s="22">
        <v>30696876188</v>
      </c>
      <c r="D385" s="22">
        <f>HLOOKUP(A385,'CSAV.Fin'!$F$11:$AF$13,2,1)/1000</f>
        <v>219.48</v>
      </c>
      <c r="E385" s="23">
        <f>HLOOKUP(A385,'CSAV.Fin'!$F$11:$AB$13,3,1)</f>
        <v>0.2258</v>
      </c>
      <c r="G385" s="24">
        <v>667.26</v>
      </c>
      <c r="H385" s="25">
        <f t="shared" si="31"/>
        <v>186.20437956204378</v>
      </c>
      <c r="J385" s="21">
        <v>26.601277</v>
      </c>
      <c r="K385" s="22">
        <v>164042940</v>
      </c>
      <c r="L385" s="24">
        <v>0.87819999999999998</v>
      </c>
      <c r="M385" s="25">
        <f t="shared" si="32"/>
        <v>136.57809335044482</v>
      </c>
      <c r="N385" s="22">
        <f t="shared" si="33"/>
        <v>1121.9940000992976</v>
      </c>
      <c r="O385" s="30">
        <f t="shared" si="30"/>
        <v>1341.4740000992977</v>
      </c>
      <c r="P385" s="22">
        <f t="shared" si="34"/>
        <v>1151.743059018884</v>
      </c>
      <c r="Q385" s="26">
        <f t="shared" si="35"/>
        <v>0.14143467638312002</v>
      </c>
    </row>
    <row r="386" spans="1:17" s="24" customFormat="1">
      <c r="A386" s="20">
        <v>42926</v>
      </c>
      <c r="B386" s="21">
        <v>25.879518000000001</v>
      </c>
      <c r="C386" s="22">
        <v>30696876188</v>
      </c>
      <c r="D386" s="22">
        <f>HLOOKUP(A386,'CSAV.Fin'!$F$11:$AF$13,2,1)/1000</f>
        <v>219.48</v>
      </c>
      <c r="E386" s="23">
        <f>HLOOKUP(A386,'CSAV.Fin'!$F$11:$AB$13,3,1)</f>
        <v>0.2258</v>
      </c>
      <c r="G386" s="24">
        <v>666.79</v>
      </c>
      <c r="H386" s="25">
        <f t="shared" si="31"/>
        <v>192.48175182481754</v>
      </c>
      <c r="J386" s="21">
        <v>28.535916</v>
      </c>
      <c r="K386" s="22">
        <v>164042940</v>
      </c>
      <c r="L386" s="24">
        <v>0.87809999999999999</v>
      </c>
      <c r="M386" s="25">
        <f t="shared" si="32"/>
        <v>146.51104904807585</v>
      </c>
      <c r="N386" s="22">
        <f t="shared" si="33"/>
        <v>1203.7306600585587</v>
      </c>
      <c r="O386" s="30">
        <f t="shared" si="30"/>
        <v>1423.2106600585587</v>
      </c>
      <c r="P386" s="22">
        <f t="shared" si="34"/>
        <v>1191.4101289028292</v>
      </c>
      <c r="Q386" s="26">
        <f t="shared" si="35"/>
        <v>0.16287155349594695</v>
      </c>
    </row>
    <row r="387" spans="1:17" s="24" customFormat="1">
      <c r="A387" s="20">
        <v>42927</v>
      </c>
      <c r="B387" s="21">
        <v>26.713708</v>
      </c>
      <c r="C387" s="22">
        <v>30696876188</v>
      </c>
      <c r="D387" s="22">
        <f>HLOOKUP(A387,'CSAV.Fin'!$F$11:$AF$13,2,1)/1000</f>
        <v>219.48</v>
      </c>
      <c r="E387" s="23">
        <f>HLOOKUP(A387,'CSAV.Fin'!$F$11:$AB$13,3,1)</f>
        <v>0.2258</v>
      </c>
      <c r="G387" s="24">
        <v>667.69</v>
      </c>
      <c r="H387" s="25">
        <f t="shared" si="31"/>
        <v>198.68613138686132</v>
      </c>
      <c r="J387" s="21">
        <v>31.341141</v>
      </c>
      <c r="K387" s="22">
        <v>164042940</v>
      </c>
      <c r="L387" s="24">
        <v>0.875</v>
      </c>
      <c r="M387" s="25">
        <f t="shared" si="32"/>
        <v>160.91382685152499</v>
      </c>
      <c r="N387" s="22">
        <f t="shared" si="33"/>
        <v>1326.7473596158252</v>
      </c>
      <c r="O387" s="30">
        <f t="shared" ref="O387:O450" si="36">D387+N387</f>
        <v>1546.2273596158252</v>
      </c>
      <c r="P387" s="22">
        <f t="shared" si="34"/>
        <v>1228.1558612505578</v>
      </c>
      <c r="Q387" s="26">
        <f t="shared" si="35"/>
        <v>0.20570810391318861</v>
      </c>
    </row>
    <row r="388" spans="1:17" s="24" customFormat="1">
      <c r="A388" s="20">
        <v>42928</v>
      </c>
      <c r="B388" s="21">
        <v>27.479199999999999</v>
      </c>
      <c r="C388" s="22">
        <v>30696876188</v>
      </c>
      <c r="D388" s="22">
        <f>HLOOKUP(A388,'CSAV.Fin'!$F$11:$AF$13,2,1)/1000</f>
        <v>219.48</v>
      </c>
      <c r="E388" s="23">
        <f>HLOOKUP(A388,'CSAV.Fin'!$F$11:$AB$13,3,1)</f>
        <v>0.2258</v>
      </c>
      <c r="G388" s="24">
        <v>663.17</v>
      </c>
      <c r="H388" s="25">
        <f t="shared" ref="H388:H451" si="37">B388/$B$3*100</f>
        <v>204.3795620437956</v>
      </c>
      <c r="J388" s="21">
        <v>31.587807999999999</v>
      </c>
      <c r="K388" s="22">
        <v>164042940</v>
      </c>
      <c r="L388" s="24">
        <v>0.876</v>
      </c>
      <c r="M388" s="25">
        <f t="shared" ref="M388:M451" si="38">J388/$J$3*100</f>
        <v>162.18028141129946</v>
      </c>
      <c r="N388" s="22">
        <f t="shared" ref="N388:N451" si="39">(J388*K388*E388/L388)/1000000</f>
        <v>1335.6629067591009</v>
      </c>
      <c r="O388" s="30">
        <f t="shared" si="36"/>
        <v>1555.1429067591009</v>
      </c>
      <c r="P388" s="22">
        <f t="shared" ref="P388:P451" si="40">(B388*C388/G388)/1000000</f>
        <v>1271.9598295237868</v>
      </c>
      <c r="Q388" s="26">
        <f t="shared" ref="Q388:Q451" si="41">1-P388/O388</f>
        <v>0.18209456893287335</v>
      </c>
    </row>
    <row r="389" spans="1:17" s="24" customFormat="1">
      <c r="A389" s="20">
        <v>42929</v>
      </c>
      <c r="B389" s="21">
        <v>27.116081999999999</v>
      </c>
      <c r="C389" s="22">
        <v>30696876188</v>
      </c>
      <c r="D389" s="22">
        <f>HLOOKUP(A389,'CSAV.Fin'!$F$11:$AF$13,2,1)/1000</f>
        <v>219.48</v>
      </c>
      <c r="E389" s="23">
        <f>HLOOKUP(A389,'CSAV.Fin'!$F$11:$AB$13,3,1)</f>
        <v>0.2258</v>
      </c>
      <c r="G389" s="24">
        <v>660.29</v>
      </c>
      <c r="H389" s="25">
        <f t="shared" si="37"/>
        <v>201.6788321167883</v>
      </c>
      <c r="J389" s="21">
        <v>31.520095000000001</v>
      </c>
      <c r="K389" s="22">
        <v>164042940</v>
      </c>
      <c r="L389" s="24">
        <v>0.878</v>
      </c>
      <c r="M389" s="25">
        <f t="shared" si="38"/>
        <v>161.832624701622</v>
      </c>
      <c r="N389" s="22">
        <f t="shared" si="39"/>
        <v>1329.7637313669088</v>
      </c>
      <c r="O389" s="30">
        <f t="shared" si="36"/>
        <v>1549.2437313669088</v>
      </c>
      <c r="P389" s="22">
        <f t="shared" si="40"/>
        <v>1260.6264093923207</v>
      </c>
      <c r="Q389" s="26">
        <f t="shared" si="41"/>
        <v>0.18629562032820945</v>
      </c>
    </row>
    <row r="390" spans="1:17" s="24" customFormat="1">
      <c r="A390" s="20">
        <v>42930</v>
      </c>
      <c r="B390" s="21">
        <v>28.087668000000001</v>
      </c>
      <c r="C390" s="22">
        <v>30696876188</v>
      </c>
      <c r="D390" s="22">
        <f>HLOOKUP(A390,'CSAV.Fin'!$F$11:$AF$13,2,1)/1000</f>
        <v>219.48</v>
      </c>
      <c r="E390" s="23">
        <f>HLOOKUP(A390,'CSAV.Fin'!$F$11:$AB$13,3,1)</f>
        <v>0.2258</v>
      </c>
      <c r="G390" s="24">
        <v>658.38</v>
      </c>
      <c r="H390" s="25">
        <f t="shared" si="37"/>
        <v>208.90510948905109</v>
      </c>
      <c r="J390" s="21">
        <v>31.771598000000001</v>
      </c>
      <c r="K390" s="22">
        <v>164042940</v>
      </c>
      <c r="L390" s="24">
        <v>0.87270000000000003</v>
      </c>
      <c r="M390" s="25">
        <f t="shared" si="38"/>
        <v>163.12390858291525</v>
      </c>
      <c r="N390" s="22">
        <f t="shared" si="39"/>
        <v>1348.5143263087102</v>
      </c>
      <c r="O390" s="30">
        <f t="shared" si="36"/>
        <v>1567.9943263087102</v>
      </c>
      <c r="P390" s="22">
        <f t="shared" si="40"/>
        <v>1309.5836249668118</v>
      </c>
      <c r="Q390" s="26">
        <f t="shared" si="41"/>
        <v>0.16480333953135873</v>
      </c>
    </row>
    <row r="391" spans="1:17" s="24" customFormat="1">
      <c r="A391" s="20">
        <v>42933</v>
      </c>
      <c r="B391" s="21">
        <v>28.018969999999999</v>
      </c>
      <c r="C391" s="22">
        <v>30696876188</v>
      </c>
      <c r="D391" s="22">
        <f>HLOOKUP(A391,'CSAV.Fin'!$F$11:$AF$13,2,1)/1000</f>
        <v>219.48</v>
      </c>
      <c r="E391" s="23">
        <f>HLOOKUP(A391,'CSAV.Fin'!$F$11:$AB$13,3,1)</f>
        <v>0.2258</v>
      </c>
      <c r="G391" s="24">
        <v>655.95</v>
      </c>
      <c r="H391" s="25">
        <f t="shared" si="37"/>
        <v>208.39416058394158</v>
      </c>
      <c r="J391" s="21">
        <v>31.723231999999999</v>
      </c>
      <c r="K391" s="22">
        <v>164042940</v>
      </c>
      <c r="L391" s="24">
        <v>0.87209999999999999</v>
      </c>
      <c r="M391" s="25">
        <f t="shared" si="38"/>
        <v>162.87558456211778</v>
      </c>
      <c r="N391" s="22">
        <f t="shared" si="39"/>
        <v>1347.3878369462604</v>
      </c>
      <c r="O391" s="30">
        <f t="shared" si="36"/>
        <v>1566.8678369462605</v>
      </c>
      <c r="P391" s="22">
        <f t="shared" si="40"/>
        <v>1311.2201433116645</v>
      </c>
      <c r="Q391" s="26">
        <f t="shared" si="41"/>
        <v>0.1631584283029508</v>
      </c>
    </row>
    <row r="392" spans="1:17" s="24" customFormat="1">
      <c r="A392" s="20">
        <v>42934</v>
      </c>
      <c r="B392" s="21">
        <v>27.822690000000001</v>
      </c>
      <c r="C392" s="22">
        <v>30696876188</v>
      </c>
      <c r="D392" s="22">
        <f>HLOOKUP(A392,'CSAV.Fin'!$F$11:$AF$13,2,1)/1000</f>
        <v>219.48</v>
      </c>
      <c r="E392" s="23">
        <f>HLOOKUP(A392,'CSAV.Fin'!$F$11:$AB$13,3,1)</f>
        <v>0.2258</v>
      </c>
      <c r="G392" s="24">
        <v>656.47500000000002</v>
      </c>
      <c r="H392" s="25">
        <f t="shared" si="37"/>
        <v>206.93430656934305</v>
      </c>
      <c r="J392" s="21">
        <v>31.718395999999998</v>
      </c>
      <c r="K392" s="22">
        <v>164042940</v>
      </c>
      <c r="L392" s="24">
        <v>0.8639</v>
      </c>
      <c r="M392" s="25">
        <f t="shared" si="38"/>
        <v>162.850755240599</v>
      </c>
      <c r="N392" s="22">
        <f t="shared" si="39"/>
        <v>1359.969675689887</v>
      </c>
      <c r="O392" s="30">
        <f t="shared" si="36"/>
        <v>1579.449675689887</v>
      </c>
      <c r="P392" s="22">
        <f t="shared" si="40"/>
        <v>1300.9934424724563</v>
      </c>
      <c r="Q392" s="26">
        <f t="shared" si="41"/>
        <v>0.17629952856573539</v>
      </c>
    </row>
    <row r="393" spans="1:17" s="24" customFormat="1">
      <c r="A393" s="20">
        <v>42935</v>
      </c>
      <c r="B393" s="21">
        <v>29.991584</v>
      </c>
      <c r="C393" s="22">
        <v>30696876188</v>
      </c>
      <c r="D393" s="22">
        <f>HLOOKUP(A393,'CSAV.Fin'!$F$11:$AF$13,2,1)/1000</f>
        <v>219.48</v>
      </c>
      <c r="E393" s="23">
        <f>HLOOKUP(A393,'CSAV.Fin'!$F$11:$AB$13,3,1)</f>
        <v>0.2258</v>
      </c>
      <c r="G393" s="24">
        <v>654.20000000000005</v>
      </c>
      <c r="H393" s="25">
        <f t="shared" si="37"/>
        <v>223.06569343065692</v>
      </c>
      <c r="J393" s="21">
        <v>33.372512</v>
      </c>
      <c r="K393" s="22">
        <v>164042940</v>
      </c>
      <c r="L393" s="24">
        <v>0.86780000000000002</v>
      </c>
      <c r="M393" s="25">
        <f t="shared" si="38"/>
        <v>171.34343059075096</v>
      </c>
      <c r="N393" s="22">
        <f t="shared" si="39"/>
        <v>1424.4615594740956</v>
      </c>
      <c r="O393" s="30">
        <f t="shared" si="36"/>
        <v>1643.9415594740956</v>
      </c>
      <c r="P393" s="22">
        <f t="shared" si="40"/>
        <v>1407.2882004432922</v>
      </c>
      <c r="Q393" s="26">
        <f t="shared" si="41"/>
        <v>0.14395484904372746</v>
      </c>
    </row>
    <row r="394" spans="1:17" s="24" customFormat="1">
      <c r="A394" s="20">
        <v>42936</v>
      </c>
      <c r="B394" s="21">
        <v>30.158422000000002</v>
      </c>
      <c r="C394" s="22">
        <v>30696876188</v>
      </c>
      <c r="D394" s="22">
        <f>HLOOKUP(A394,'CSAV.Fin'!$F$11:$AF$13,2,1)/1000</f>
        <v>219.48</v>
      </c>
      <c r="E394" s="23">
        <f>HLOOKUP(A394,'CSAV.Fin'!$F$11:$AB$13,3,1)</f>
        <v>0.2258</v>
      </c>
      <c r="G394" s="24">
        <v>651.20000000000005</v>
      </c>
      <c r="H394" s="25">
        <f t="shared" si="37"/>
        <v>224.30656934306569</v>
      </c>
      <c r="J394" s="21">
        <v>33.778785999999997</v>
      </c>
      <c r="K394" s="22">
        <v>164042940</v>
      </c>
      <c r="L394" s="24">
        <v>0.85870000000000002</v>
      </c>
      <c r="M394" s="25">
        <f t="shared" si="38"/>
        <v>173.4293503117425</v>
      </c>
      <c r="N394" s="22">
        <f t="shared" si="39"/>
        <v>1457.082210589258</v>
      </c>
      <c r="O394" s="30">
        <f t="shared" si="36"/>
        <v>1676.562210589258</v>
      </c>
      <c r="P394" s="22">
        <f t="shared" si="40"/>
        <v>1421.6359738320875</v>
      </c>
      <c r="Q394" s="26">
        <f t="shared" si="41"/>
        <v>0.15205295404312624</v>
      </c>
    </row>
    <row r="395" spans="1:17" s="24" customFormat="1">
      <c r="A395" s="20">
        <v>42937</v>
      </c>
      <c r="B395" s="21">
        <v>29.697164000000001</v>
      </c>
      <c r="C395" s="22">
        <v>30696876188</v>
      </c>
      <c r="D395" s="22">
        <f>HLOOKUP(A395,'CSAV.Fin'!$F$11:$AF$13,2,1)/1000</f>
        <v>219.48</v>
      </c>
      <c r="E395" s="23">
        <f>HLOOKUP(A395,'CSAV.Fin'!$F$11:$AB$13,3,1)</f>
        <v>0.2258</v>
      </c>
      <c r="G395" s="24">
        <v>652.72</v>
      </c>
      <c r="H395" s="25">
        <f t="shared" si="37"/>
        <v>220.87591240875909</v>
      </c>
      <c r="J395" s="21">
        <v>33.096826</v>
      </c>
      <c r="K395" s="22">
        <v>164042940</v>
      </c>
      <c r="L395" s="24">
        <v>0.85829999999999995</v>
      </c>
      <c r="M395" s="25">
        <f t="shared" si="38"/>
        <v>169.92798469905895</v>
      </c>
      <c r="N395" s="22">
        <f t="shared" si="39"/>
        <v>1428.3305195127177</v>
      </c>
      <c r="O395" s="30">
        <f t="shared" si="36"/>
        <v>1647.8105195127177</v>
      </c>
      <c r="P395" s="22">
        <f t="shared" si="40"/>
        <v>1396.6328080076155</v>
      </c>
      <c r="Q395" s="26">
        <f t="shared" si="41"/>
        <v>0.15243118582552762</v>
      </c>
    </row>
    <row r="396" spans="1:17" s="24" customFormat="1">
      <c r="A396" s="20">
        <v>42940</v>
      </c>
      <c r="B396" s="21">
        <v>29.765861999999998</v>
      </c>
      <c r="C396" s="22">
        <v>30696876188</v>
      </c>
      <c r="D396" s="22">
        <f>HLOOKUP(A396,'CSAV.Fin'!$F$11:$AF$13,2,1)/1000</f>
        <v>219.48</v>
      </c>
      <c r="E396" s="23">
        <f>HLOOKUP(A396,'CSAV.Fin'!$F$11:$AB$13,3,1)</f>
        <v>0.2258</v>
      </c>
      <c r="G396" s="24">
        <v>651.07000000000005</v>
      </c>
      <c r="H396" s="25">
        <f t="shared" si="37"/>
        <v>221.38686131386856</v>
      </c>
      <c r="J396" s="21">
        <v>32.613166</v>
      </c>
      <c r="K396" s="22">
        <v>164042940</v>
      </c>
      <c r="L396" s="24">
        <v>0.85880000000000001</v>
      </c>
      <c r="M396" s="25">
        <f t="shared" si="38"/>
        <v>167.44474449108412</v>
      </c>
      <c r="N396" s="22">
        <f t="shared" si="39"/>
        <v>1406.6381988937908</v>
      </c>
      <c r="O396" s="30">
        <f t="shared" si="36"/>
        <v>1626.1181988937908</v>
      </c>
      <c r="P396" s="22">
        <f t="shared" si="40"/>
        <v>1403.4112775017952</v>
      </c>
      <c r="Q396" s="26">
        <f t="shared" si="41"/>
        <v>0.13695617055605047</v>
      </c>
    </row>
    <row r="397" spans="1:17" s="24" customFormat="1">
      <c r="A397" s="20">
        <v>42941</v>
      </c>
      <c r="B397" s="21">
        <v>29.795304000000002</v>
      </c>
      <c r="C397" s="22">
        <v>30696876188</v>
      </c>
      <c r="D397" s="22">
        <f>HLOOKUP(A397,'CSAV.Fin'!$F$11:$AF$13,2,1)/1000</f>
        <v>219.48</v>
      </c>
      <c r="E397" s="23">
        <f>HLOOKUP(A397,'CSAV.Fin'!$F$11:$AB$13,3,1)</f>
        <v>0.2258</v>
      </c>
      <c r="G397" s="24">
        <v>649.46</v>
      </c>
      <c r="H397" s="25">
        <f t="shared" si="37"/>
        <v>221.60583941605842</v>
      </c>
      <c r="J397" s="21">
        <v>32.922708</v>
      </c>
      <c r="K397" s="22">
        <v>164042940</v>
      </c>
      <c r="L397" s="24">
        <v>0.85780000000000001</v>
      </c>
      <c r="M397" s="25">
        <f t="shared" si="38"/>
        <v>169.0340161704807</v>
      </c>
      <c r="N397" s="22">
        <f t="shared" si="39"/>
        <v>1421.6444371576208</v>
      </c>
      <c r="O397" s="30">
        <f t="shared" si="36"/>
        <v>1641.1244371576208</v>
      </c>
      <c r="P397" s="22">
        <f t="shared" si="40"/>
        <v>1408.2818924519156</v>
      </c>
      <c r="Q397" s="26">
        <f t="shared" si="41"/>
        <v>0.141879883958697</v>
      </c>
    </row>
    <row r="398" spans="1:17" s="24" customFormat="1">
      <c r="A398" s="20">
        <v>42942</v>
      </c>
      <c r="B398" s="21">
        <v>29.824746000000001</v>
      </c>
      <c r="C398" s="22">
        <v>30696876188</v>
      </c>
      <c r="D398" s="22">
        <f>HLOOKUP(A398,'CSAV.Fin'!$F$11:$AF$13,2,1)/1000</f>
        <v>219.48</v>
      </c>
      <c r="E398" s="23">
        <f>HLOOKUP(A398,'CSAV.Fin'!$F$11:$AB$13,3,1)</f>
        <v>0.2258</v>
      </c>
      <c r="G398" s="24">
        <v>647.80999999999995</v>
      </c>
      <c r="H398" s="25">
        <f t="shared" si="37"/>
        <v>221.82481751824818</v>
      </c>
      <c r="J398" s="21">
        <v>33.372512</v>
      </c>
      <c r="K398" s="22">
        <v>164042940</v>
      </c>
      <c r="L398" s="24">
        <v>0.85950000000000004</v>
      </c>
      <c r="M398" s="25">
        <f t="shared" si="38"/>
        <v>171.34343059075096</v>
      </c>
      <c r="N398" s="22">
        <f t="shared" si="39"/>
        <v>1438.2172673782666</v>
      </c>
      <c r="O398" s="30">
        <f t="shared" si="36"/>
        <v>1657.6972673782666</v>
      </c>
      <c r="P398" s="22">
        <f t="shared" si="40"/>
        <v>1413.2639744686689</v>
      </c>
      <c r="Q398" s="26">
        <f t="shared" si="41"/>
        <v>0.14745351743034574</v>
      </c>
    </row>
    <row r="399" spans="1:17" s="24" customFormat="1">
      <c r="A399" s="20">
        <v>42943</v>
      </c>
      <c r="B399" s="21">
        <v>29.628466</v>
      </c>
      <c r="C399" s="22">
        <v>30696876188</v>
      </c>
      <c r="D399" s="22">
        <f>HLOOKUP(A399,'CSAV.Fin'!$F$11:$AF$13,2,1)/1000</f>
        <v>219.48</v>
      </c>
      <c r="E399" s="23">
        <f>HLOOKUP(A399,'CSAV.Fin'!$F$11:$AB$13,3,1)</f>
        <v>0.2258</v>
      </c>
      <c r="G399" s="24">
        <v>648.87</v>
      </c>
      <c r="H399" s="25">
        <f t="shared" si="37"/>
        <v>220.36496350364962</v>
      </c>
      <c r="J399" s="21">
        <v>33.324145999999999</v>
      </c>
      <c r="K399" s="22">
        <v>164042940</v>
      </c>
      <c r="L399" s="24">
        <v>0.85719999999999996</v>
      </c>
      <c r="M399" s="25">
        <f t="shared" si="38"/>
        <v>171.09510656995349</v>
      </c>
      <c r="N399" s="22">
        <f t="shared" si="39"/>
        <v>1439.9862591493729</v>
      </c>
      <c r="O399" s="30">
        <f t="shared" si="36"/>
        <v>1659.4662591493729</v>
      </c>
      <c r="P399" s="22">
        <f t="shared" si="40"/>
        <v>1401.6695985981282</v>
      </c>
      <c r="Q399" s="26">
        <f t="shared" si="41"/>
        <v>0.15534914261130495</v>
      </c>
    </row>
    <row r="400" spans="1:17" s="24" customFormat="1">
      <c r="A400" s="20">
        <v>42944</v>
      </c>
      <c r="B400" s="21">
        <v>29.579395999999999</v>
      </c>
      <c r="C400" s="22">
        <v>30696876188</v>
      </c>
      <c r="D400" s="22">
        <f>HLOOKUP(A400,'CSAV.Fin'!$F$11:$AF$13,2,1)/1000</f>
        <v>219.48</v>
      </c>
      <c r="E400" s="23">
        <f>HLOOKUP(A400,'CSAV.Fin'!$F$11:$AB$13,3,1)</f>
        <v>0.2258</v>
      </c>
      <c r="G400" s="24">
        <v>650.91999999999996</v>
      </c>
      <c r="H400" s="25">
        <f t="shared" si="37"/>
        <v>219.99999999999997</v>
      </c>
      <c r="J400" s="21">
        <v>33.280616000000002</v>
      </c>
      <c r="K400" s="22">
        <v>164042940</v>
      </c>
      <c r="L400" s="24">
        <v>0.85070000000000001</v>
      </c>
      <c r="M400" s="25">
        <f t="shared" si="38"/>
        <v>170.87161187067477</v>
      </c>
      <c r="N400" s="22">
        <f t="shared" si="39"/>
        <v>1449.0934890636004</v>
      </c>
      <c r="O400" s="30">
        <f t="shared" si="36"/>
        <v>1668.5734890636004</v>
      </c>
      <c r="P400" s="22">
        <f t="shared" si="40"/>
        <v>1394.9410937255307</v>
      </c>
      <c r="Q400" s="26">
        <f t="shared" si="41"/>
        <v>0.16399181524311024</v>
      </c>
    </row>
    <row r="401" spans="1:17" s="24" customFormat="1">
      <c r="A401" s="20">
        <v>42947</v>
      </c>
      <c r="B401" s="21">
        <v>29.628466</v>
      </c>
      <c r="C401" s="22">
        <v>30696876188</v>
      </c>
      <c r="D401" s="22">
        <f>HLOOKUP(A401,'CSAV.Fin'!$F$11:$AF$13,2,1)/1000</f>
        <v>219.48</v>
      </c>
      <c r="E401" s="23">
        <f>HLOOKUP(A401,'CSAV.Fin'!$F$11:$AB$13,3,1)</f>
        <v>0.2258</v>
      </c>
      <c r="G401" s="24">
        <v>652.41999999999996</v>
      </c>
      <c r="H401" s="25">
        <f t="shared" si="37"/>
        <v>220.36496350364962</v>
      </c>
      <c r="J401" s="21">
        <v>32.308461000000001</v>
      </c>
      <c r="K401" s="22">
        <v>164042940</v>
      </c>
      <c r="L401" s="24">
        <v>0.84850000000000003</v>
      </c>
      <c r="M401" s="25">
        <f t="shared" si="38"/>
        <v>165.88030726747465</v>
      </c>
      <c r="N401" s="22">
        <f t="shared" si="39"/>
        <v>1410.4117136586963</v>
      </c>
      <c r="O401" s="30">
        <f t="shared" si="36"/>
        <v>1629.8917136586963</v>
      </c>
      <c r="P401" s="22">
        <f t="shared" si="40"/>
        <v>1394.0427216246708</v>
      </c>
      <c r="Q401" s="26">
        <f t="shared" si="41"/>
        <v>0.14470224620297256</v>
      </c>
    </row>
    <row r="402" spans="1:17" s="24" customFormat="1">
      <c r="A402" s="20">
        <v>42948</v>
      </c>
      <c r="B402" s="21">
        <v>29.83456</v>
      </c>
      <c r="C402" s="22">
        <v>30696876188</v>
      </c>
      <c r="D402" s="22">
        <f>HLOOKUP(A402,'CSAV.Fin'!$F$11:$AF$13,2,1)/1000</f>
        <v>219.48</v>
      </c>
      <c r="E402" s="23">
        <f>HLOOKUP(A402,'CSAV.Fin'!$F$11:$AB$13,3,1)</f>
        <v>0.2258</v>
      </c>
      <c r="G402" s="24">
        <v>652.91999999999996</v>
      </c>
      <c r="H402" s="25">
        <f t="shared" si="37"/>
        <v>221.89781021897809</v>
      </c>
      <c r="J402" s="21">
        <v>32.903362000000001</v>
      </c>
      <c r="K402" s="22">
        <v>164042940</v>
      </c>
      <c r="L402" s="24">
        <v>0.84750000000000003</v>
      </c>
      <c r="M402" s="25">
        <f t="shared" si="38"/>
        <v>168.93468861586905</v>
      </c>
      <c r="N402" s="22">
        <f t="shared" si="39"/>
        <v>1438.0767020916273</v>
      </c>
      <c r="O402" s="30">
        <f t="shared" si="36"/>
        <v>1657.5567020916274</v>
      </c>
      <c r="P402" s="22">
        <f t="shared" si="40"/>
        <v>1402.6646364691806</v>
      </c>
      <c r="Q402" s="26">
        <f t="shared" si="41"/>
        <v>0.1537757744883208</v>
      </c>
    </row>
    <row r="403" spans="1:17" s="24" customFormat="1">
      <c r="A403" s="20">
        <v>42949</v>
      </c>
      <c r="B403" s="21">
        <v>30.315446000000001</v>
      </c>
      <c r="C403" s="22">
        <v>30696876188</v>
      </c>
      <c r="D403" s="22">
        <f>HLOOKUP(A403,'CSAV.Fin'!$F$11:$AF$13,2,1)/1000</f>
        <v>219.48</v>
      </c>
      <c r="E403" s="23">
        <f>HLOOKUP(A403,'CSAV.Fin'!$F$11:$AB$13,3,1)</f>
        <v>0.2258</v>
      </c>
      <c r="G403" s="24">
        <v>652.17999999999995</v>
      </c>
      <c r="H403" s="25">
        <f t="shared" si="37"/>
        <v>225.47445255474452</v>
      </c>
      <c r="J403" s="21">
        <v>32.908197999999999</v>
      </c>
      <c r="K403" s="22">
        <v>164042940</v>
      </c>
      <c r="L403" s="24">
        <v>0.8427</v>
      </c>
      <c r="M403" s="25">
        <f t="shared" si="38"/>
        <v>168.9595179373878</v>
      </c>
      <c r="N403" s="22">
        <f t="shared" si="39"/>
        <v>1446.480520701311</v>
      </c>
      <c r="O403" s="30">
        <f t="shared" si="36"/>
        <v>1665.960520701311</v>
      </c>
      <c r="P403" s="22">
        <f t="shared" si="40"/>
        <v>1426.8905707718727</v>
      </c>
      <c r="Q403" s="26">
        <f t="shared" si="41"/>
        <v>0.14350277029902136</v>
      </c>
    </row>
    <row r="404" spans="1:17" s="24" customFormat="1">
      <c r="A404" s="20">
        <v>42950</v>
      </c>
      <c r="B404" s="21">
        <v>30.668749999999999</v>
      </c>
      <c r="C404" s="22">
        <v>30696876188</v>
      </c>
      <c r="D404" s="22">
        <f>HLOOKUP(A404,'CSAV.Fin'!$F$11:$AF$13,2,1)/1000</f>
        <v>219.48</v>
      </c>
      <c r="E404" s="23">
        <f>HLOOKUP(A404,'CSAV.Fin'!$F$11:$AB$13,3,1)</f>
        <v>0.2258</v>
      </c>
      <c r="G404" s="24">
        <v>650.32000000000005</v>
      </c>
      <c r="H404" s="25">
        <f t="shared" si="37"/>
        <v>228.10218978102191</v>
      </c>
      <c r="J404" s="21">
        <v>32.792119999999997</v>
      </c>
      <c r="K404" s="22">
        <v>164042940</v>
      </c>
      <c r="L404" s="24">
        <v>0.84150000000000003</v>
      </c>
      <c r="M404" s="25">
        <f t="shared" si="38"/>
        <v>168.36354234118116</v>
      </c>
      <c r="N404" s="22">
        <f t="shared" si="39"/>
        <v>1443.4337512611835</v>
      </c>
      <c r="O404" s="30">
        <f t="shared" si="36"/>
        <v>1662.9137512611835</v>
      </c>
      <c r="P404" s="22">
        <f t="shared" si="40"/>
        <v>1447.6485754562752</v>
      </c>
      <c r="Q404" s="26">
        <f t="shared" si="41"/>
        <v>0.12945059576399998</v>
      </c>
    </row>
    <row r="405" spans="1:17" s="24" customFormat="1">
      <c r="A405" s="20">
        <v>42951</v>
      </c>
      <c r="B405" s="21">
        <v>31.326288000000002</v>
      </c>
      <c r="C405" s="22">
        <v>30696876188</v>
      </c>
      <c r="D405" s="22">
        <f>HLOOKUP(A405,'CSAV.Fin'!$F$11:$AF$13,2,1)/1000</f>
        <v>219.48</v>
      </c>
      <c r="E405" s="23">
        <f>HLOOKUP(A405,'CSAV.Fin'!$F$11:$AB$13,3,1)</f>
        <v>0.2258</v>
      </c>
      <c r="G405" s="24">
        <v>650.34</v>
      </c>
      <c r="H405" s="25">
        <f t="shared" si="37"/>
        <v>232.99270072992701</v>
      </c>
      <c r="J405" s="21">
        <v>32.884014999999998</v>
      </c>
      <c r="K405" s="22">
        <v>164042940</v>
      </c>
      <c r="L405" s="24">
        <v>0.85060000000000002</v>
      </c>
      <c r="M405" s="25">
        <f t="shared" si="38"/>
        <v>168.83535592698905</v>
      </c>
      <c r="N405" s="22">
        <f t="shared" si="39"/>
        <v>1431.9931516701217</v>
      </c>
      <c r="O405" s="30">
        <f t="shared" si="36"/>
        <v>1651.4731516701218</v>
      </c>
      <c r="P405" s="22">
        <f t="shared" si="40"/>
        <v>1478.6406866648679</v>
      </c>
      <c r="Q405" s="26">
        <f t="shared" si="41"/>
        <v>0.10465351182395533</v>
      </c>
    </row>
    <row r="406" spans="1:17" s="24" customFormat="1">
      <c r="A406" s="20">
        <v>42954</v>
      </c>
      <c r="B406" s="21">
        <v>31.640336000000001</v>
      </c>
      <c r="C406" s="22">
        <v>30696876188</v>
      </c>
      <c r="D406" s="22">
        <f>HLOOKUP(A406,'CSAV.Fin'!$F$11:$AF$13,2,1)/1000</f>
        <v>219.48</v>
      </c>
      <c r="E406" s="23">
        <f>HLOOKUP(A406,'CSAV.Fin'!$F$11:$AB$13,3,1)</f>
        <v>0.2258</v>
      </c>
      <c r="G406" s="24">
        <v>650.36</v>
      </c>
      <c r="H406" s="25">
        <f t="shared" si="37"/>
        <v>235.32846715328466</v>
      </c>
      <c r="J406" s="21">
        <v>32.869506000000001</v>
      </c>
      <c r="K406" s="22">
        <v>164042940</v>
      </c>
      <c r="L406" s="24">
        <v>0.84809999999999997</v>
      </c>
      <c r="M406" s="25">
        <f t="shared" si="38"/>
        <v>168.76086282816448</v>
      </c>
      <c r="N406" s="22">
        <f t="shared" si="39"/>
        <v>1435.5806490421994</v>
      </c>
      <c r="O406" s="30">
        <f t="shared" si="36"/>
        <v>1655.0606490421994</v>
      </c>
      <c r="P406" s="22">
        <f t="shared" si="40"/>
        <v>1493.4182248888605</v>
      </c>
      <c r="Q406" s="26">
        <f t="shared" si="41"/>
        <v>9.7665559414322978E-2</v>
      </c>
    </row>
    <row r="407" spans="1:17" s="24" customFormat="1">
      <c r="A407" s="20">
        <v>42955</v>
      </c>
      <c r="B407" s="21">
        <v>31.502939999999999</v>
      </c>
      <c r="C407" s="22">
        <v>30696876188</v>
      </c>
      <c r="D407" s="22">
        <f>HLOOKUP(A407,'CSAV.Fin'!$F$11:$AF$13,2,1)/1000</f>
        <v>219.48</v>
      </c>
      <c r="E407" s="23">
        <f>HLOOKUP(A407,'CSAV.Fin'!$F$11:$AB$13,3,1)</f>
        <v>0.2258</v>
      </c>
      <c r="G407" s="24">
        <v>650.25</v>
      </c>
      <c r="H407" s="25">
        <f t="shared" si="37"/>
        <v>234.30656934306566</v>
      </c>
      <c r="J407" s="21">
        <v>32.550289999999997</v>
      </c>
      <c r="K407" s="22">
        <v>164042940</v>
      </c>
      <c r="L407" s="24">
        <v>0.85209999999999997</v>
      </c>
      <c r="M407" s="25">
        <f t="shared" si="38"/>
        <v>167.12192223719373</v>
      </c>
      <c r="N407" s="22">
        <f t="shared" si="39"/>
        <v>1414.9652644553421</v>
      </c>
      <c r="O407" s="30">
        <f t="shared" si="36"/>
        <v>1634.4452644553421</v>
      </c>
      <c r="P407" s="22">
        <f t="shared" si="40"/>
        <v>1487.1846962521995</v>
      </c>
      <c r="Q407" s="26">
        <f t="shared" si="41"/>
        <v>9.009819503023575E-2</v>
      </c>
    </row>
    <row r="408" spans="1:17" s="24" customFormat="1">
      <c r="A408" s="20">
        <v>42956</v>
      </c>
      <c r="B408" s="21">
        <v>31.502939999999999</v>
      </c>
      <c r="C408" s="22">
        <v>30696876188</v>
      </c>
      <c r="D408" s="22">
        <f>HLOOKUP(A408,'CSAV.Fin'!$F$11:$AF$13,2,1)/1000</f>
        <v>219.48</v>
      </c>
      <c r="E408" s="23">
        <f>HLOOKUP(A408,'CSAV.Fin'!$F$11:$AB$13,3,1)</f>
        <v>0.2258</v>
      </c>
      <c r="G408" s="24">
        <v>649.61</v>
      </c>
      <c r="H408" s="25">
        <f t="shared" si="37"/>
        <v>234.30656934306566</v>
      </c>
      <c r="J408" s="21">
        <v>32.830812999999999</v>
      </c>
      <c r="K408" s="22">
        <v>164042940</v>
      </c>
      <c r="L408" s="24">
        <v>0.85160000000000002</v>
      </c>
      <c r="M408" s="25">
        <f t="shared" si="38"/>
        <v>168.5622025846728</v>
      </c>
      <c r="N408" s="22">
        <f t="shared" si="39"/>
        <v>1427.9975634916482</v>
      </c>
      <c r="O408" s="30">
        <f t="shared" si="36"/>
        <v>1647.4775634916482</v>
      </c>
      <c r="P408" s="22">
        <f t="shared" si="40"/>
        <v>1488.6498802943192</v>
      </c>
      <c r="Q408" s="26">
        <f t="shared" si="41"/>
        <v>9.6406583444275329E-2</v>
      </c>
    </row>
    <row r="409" spans="1:17" s="24" customFormat="1">
      <c r="A409" s="20">
        <v>42957</v>
      </c>
      <c r="B409" s="21">
        <v>30.81596</v>
      </c>
      <c r="C409" s="22">
        <v>30696876188</v>
      </c>
      <c r="D409" s="22">
        <f>HLOOKUP(A409,'CSAV.Fin'!$F$11:$AF$13,2,1)/1000</f>
        <v>219.48</v>
      </c>
      <c r="E409" s="23">
        <f>HLOOKUP(A409,'CSAV.Fin'!$F$11:$AB$13,3,1)</f>
        <v>0.2258</v>
      </c>
      <c r="G409" s="24">
        <v>647.20000000000005</v>
      </c>
      <c r="H409" s="25">
        <f t="shared" si="37"/>
        <v>229.19708029197082</v>
      </c>
      <c r="J409" s="21">
        <v>32.792119999999997</v>
      </c>
      <c r="K409" s="22">
        <v>164042940</v>
      </c>
      <c r="L409" s="24">
        <v>0.85089999999999999</v>
      </c>
      <c r="M409" s="25">
        <f t="shared" si="38"/>
        <v>168.36354234118116</v>
      </c>
      <c r="N409" s="22">
        <f t="shared" si="39"/>
        <v>1427.4879559128992</v>
      </c>
      <c r="O409" s="30">
        <f t="shared" si="36"/>
        <v>1646.9679559128992</v>
      </c>
      <c r="P409" s="22">
        <f t="shared" si="40"/>
        <v>1461.6095623213232</v>
      </c>
      <c r="Q409" s="26">
        <f t="shared" si="41"/>
        <v>0.11254523375886427</v>
      </c>
    </row>
    <row r="410" spans="1:17" s="24" customFormat="1">
      <c r="A410" s="20">
        <v>42958</v>
      </c>
      <c r="B410" s="21">
        <v>31.198706000000001</v>
      </c>
      <c r="C410" s="22">
        <v>30696876188</v>
      </c>
      <c r="D410" s="22">
        <f>HLOOKUP(A410,'CSAV.Fin'!$F$11:$AF$13,2,1)/1000</f>
        <v>219.48</v>
      </c>
      <c r="E410" s="23">
        <f>HLOOKUP(A410,'CSAV.Fin'!$F$11:$AB$13,3,1)</f>
        <v>0.2258</v>
      </c>
      <c r="G410" s="24">
        <v>648.80999999999995</v>
      </c>
      <c r="H410" s="25">
        <f t="shared" si="37"/>
        <v>232.04379562043798</v>
      </c>
      <c r="J410" s="21">
        <v>32.816302999999998</v>
      </c>
      <c r="K410" s="22">
        <v>164042940</v>
      </c>
      <c r="L410" s="24">
        <v>0.84789999999999999</v>
      </c>
      <c r="M410" s="25">
        <f t="shared" si="38"/>
        <v>168.48770435157988</v>
      </c>
      <c r="N410" s="22">
        <f t="shared" si="39"/>
        <v>1433.5950721437375</v>
      </c>
      <c r="O410" s="30">
        <f t="shared" si="36"/>
        <v>1653.0750721437375</v>
      </c>
      <c r="P410" s="22">
        <f t="shared" si="40"/>
        <v>1476.0913292147359</v>
      </c>
      <c r="Q410" s="26">
        <f t="shared" si="41"/>
        <v>0.10706334268260786</v>
      </c>
    </row>
    <row r="411" spans="1:17" s="24" customFormat="1">
      <c r="A411" s="20">
        <v>42961</v>
      </c>
      <c r="B411" s="21">
        <v>31.679592</v>
      </c>
      <c r="C411" s="22">
        <v>30696876188</v>
      </c>
      <c r="D411" s="22">
        <f>HLOOKUP(A411,'CSAV.Fin'!$F$11:$AF$13,2,1)/1000</f>
        <v>219.48</v>
      </c>
      <c r="E411" s="23">
        <f>HLOOKUP(A411,'CSAV.Fin'!$F$11:$AB$13,3,1)</f>
        <v>0.2258</v>
      </c>
      <c r="G411" s="24">
        <v>647.29</v>
      </c>
      <c r="H411" s="25">
        <f t="shared" si="37"/>
        <v>235.62043795620434</v>
      </c>
      <c r="J411" s="21">
        <v>33.169375000000002</v>
      </c>
      <c r="K411" s="22">
        <v>164042940</v>
      </c>
      <c r="L411" s="24">
        <v>0.84899999999999998</v>
      </c>
      <c r="M411" s="25">
        <f t="shared" si="38"/>
        <v>170.3004707302552</v>
      </c>
      <c r="N411" s="22">
        <f t="shared" si="39"/>
        <v>1447.1417724981538</v>
      </c>
      <c r="O411" s="30">
        <f t="shared" si="36"/>
        <v>1666.6217724981539</v>
      </c>
      <c r="P411" s="22">
        <f t="shared" si="40"/>
        <v>1502.3629490805595</v>
      </c>
      <c r="Q411" s="26">
        <f t="shared" si="41"/>
        <v>9.8557948856855204E-2</v>
      </c>
    </row>
    <row r="412" spans="1:17" s="24" customFormat="1">
      <c r="A412" s="20">
        <v>42963</v>
      </c>
      <c r="B412" s="21">
        <v>33.102621999999997</v>
      </c>
      <c r="C412" s="22">
        <v>30696876188</v>
      </c>
      <c r="D412" s="22">
        <f>HLOOKUP(A412,'CSAV.Fin'!$F$11:$AF$13,2,1)/1000</f>
        <v>219.48</v>
      </c>
      <c r="E412" s="23">
        <f>HLOOKUP(A412,'CSAV.Fin'!$F$11:$AB$13,3,1)</f>
        <v>0.2258</v>
      </c>
      <c r="G412" s="24">
        <v>644.53</v>
      </c>
      <c r="H412" s="25">
        <f t="shared" si="37"/>
        <v>246.20437956204375</v>
      </c>
      <c r="J412" s="21">
        <v>33.759439</v>
      </c>
      <c r="K412" s="22">
        <v>164042940</v>
      </c>
      <c r="L412" s="24">
        <v>0.85429999999999995</v>
      </c>
      <c r="M412" s="25">
        <f t="shared" si="38"/>
        <v>173.33001762286253</v>
      </c>
      <c r="N412" s="22">
        <f t="shared" si="39"/>
        <v>1463.747938687753</v>
      </c>
      <c r="O412" s="30">
        <f t="shared" si="36"/>
        <v>1683.2279386877531</v>
      </c>
      <c r="P412" s="22">
        <f t="shared" si="40"/>
        <v>1576.5706623930071</v>
      </c>
      <c r="Q412" s="26">
        <f t="shared" si="41"/>
        <v>6.336472550348482E-2</v>
      </c>
    </row>
    <row r="413" spans="1:17" s="24" customFormat="1">
      <c r="A413" s="20">
        <v>42964</v>
      </c>
      <c r="B413" s="21">
        <v>32.405828</v>
      </c>
      <c r="C413" s="22">
        <v>30696876188</v>
      </c>
      <c r="D413" s="22">
        <f>HLOOKUP(A413,'CSAV.Fin'!$F$11:$AF$13,2,1)/1000</f>
        <v>219.48</v>
      </c>
      <c r="E413" s="23">
        <f>HLOOKUP(A413,'CSAV.Fin'!$F$11:$AB$13,3,1)</f>
        <v>0.2258</v>
      </c>
      <c r="G413" s="24">
        <v>645.34</v>
      </c>
      <c r="H413" s="25">
        <f t="shared" si="37"/>
        <v>241.02189781021895</v>
      </c>
      <c r="J413" s="21">
        <v>33.614341000000003</v>
      </c>
      <c r="K413" s="22">
        <v>164042940</v>
      </c>
      <c r="L413" s="24">
        <v>0.85170000000000001</v>
      </c>
      <c r="M413" s="25">
        <f t="shared" si="38"/>
        <v>172.58504556047009</v>
      </c>
      <c r="N413" s="22">
        <f t="shared" si="39"/>
        <v>1461.9059576313416</v>
      </c>
      <c r="O413" s="30">
        <f t="shared" si="36"/>
        <v>1681.3859576313416</v>
      </c>
      <c r="P413" s="22">
        <f t="shared" si="40"/>
        <v>1541.4474383822846</v>
      </c>
      <c r="Q413" s="26">
        <f t="shared" si="41"/>
        <v>8.3228076584031863E-2</v>
      </c>
    </row>
    <row r="414" spans="1:17" s="24" customFormat="1">
      <c r="A414" s="20">
        <v>42965</v>
      </c>
      <c r="B414" s="21">
        <v>32.729689999999998</v>
      </c>
      <c r="C414" s="22">
        <v>30696876188</v>
      </c>
      <c r="D414" s="22">
        <f>HLOOKUP(A414,'CSAV.Fin'!$F$11:$AF$13,2,1)/1000</f>
        <v>219.48</v>
      </c>
      <c r="E414" s="23">
        <f>HLOOKUP(A414,'CSAV.Fin'!$F$11:$AB$13,3,1)</f>
        <v>0.2258</v>
      </c>
      <c r="G414" s="24">
        <v>646.77</v>
      </c>
      <c r="H414" s="25">
        <f t="shared" si="37"/>
        <v>243.43065693430654</v>
      </c>
      <c r="J414" s="21">
        <v>34.925058999999997</v>
      </c>
      <c r="K414" s="22">
        <v>164042940</v>
      </c>
      <c r="L414" s="24">
        <v>0.85219999999999996</v>
      </c>
      <c r="M414" s="25">
        <f t="shared" si="38"/>
        <v>179.31462344352087</v>
      </c>
      <c r="N414" s="22">
        <f t="shared" si="39"/>
        <v>1518.0186259609895</v>
      </c>
      <c r="O414" s="30">
        <f t="shared" si="36"/>
        <v>1737.4986259609896</v>
      </c>
      <c r="P414" s="22">
        <f t="shared" si="40"/>
        <v>1553.4103956609333</v>
      </c>
      <c r="Q414" s="26">
        <f t="shared" si="41"/>
        <v>0.10595014439118722</v>
      </c>
    </row>
    <row r="415" spans="1:17" s="24" customFormat="1">
      <c r="A415" s="20">
        <v>42968</v>
      </c>
      <c r="B415" s="21">
        <v>32.984853999999999</v>
      </c>
      <c r="C415" s="22">
        <v>30696876188</v>
      </c>
      <c r="D415" s="22">
        <f>HLOOKUP(A415,'CSAV.Fin'!$F$11:$AF$13,2,1)/1000</f>
        <v>219.48</v>
      </c>
      <c r="E415" s="23">
        <f>HLOOKUP(A415,'CSAV.Fin'!$F$11:$AB$13,3,1)</f>
        <v>0.2258</v>
      </c>
      <c r="G415" s="24">
        <v>641.71</v>
      </c>
      <c r="H415" s="25">
        <f t="shared" si="37"/>
        <v>245.32846715328466</v>
      </c>
      <c r="J415" s="21">
        <v>34.82349</v>
      </c>
      <c r="K415" s="22">
        <v>164042940</v>
      </c>
      <c r="L415" s="24">
        <v>0.84630000000000005</v>
      </c>
      <c r="M415" s="25">
        <f t="shared" si="38"/>
        <v>178.79314094613886</v>
      </c>
      <c r="N415" s="22">
        <f t="shared" si="39"/>
        <v>1524.1560513921343</v>
      </c>
      <c r="O415" s="30">
        <f t="shared" si="36"/>
        <v>1743.6360513921343</v>
      </c>
      <c r="P415" s="22">
        <f t="shared" si="40"/>
        <v>1577.8653586779953</v>
      </c>
      <c r="Q415" s="26">
        <f t="shared" si="41"/>
        <v>9.5071842877867851E-2</v>
      </c>
    </row>
    <row r="416" spans="1:17" s="24" customFormat="1">
      <c r="A416" s="20">
        <v>42969</v>
      </c>
      <c r="B416" s="21">
        <v>33.259645999999996</v>
      </c>
      <c r="C416" s="22">
        <v>30696876188</v>
      </c>
      <c r="D416" s="22">
        <f>HLOOKUP(A416,'CSAV.Fin'!$F$11:$AF$13,2,1)/1000</f>
        <v>219.48</v>
      </c>
      <c r="E416" s="23">
        <f>HLOOKUP(A416,'CSAV.Fin'!$F$11:$AB$13,3,1)</f>
        <v>0.2258</v>
      </c>
      <c r="G416" s="24">
        <v>640.96</v>
      </c>
      <c r="H416" s="25">
        <f t="shared" si="37"/>
        <v>247.37226277372258</v>
      </c>
      <c r="J416" s="21">
        <v>36.467933000000002</v>
      </c>
      <c r="K416" s="22">
        <v>164042940</v>
      </c>
      <c r="L416" s="24">
        <v>0.8498</v>
      </c>
      <c r="M416" s="25">
        <f t="shared" si="38"/>
        <v>187.23615251898499</v>
      </c>
      <c r="N416" s="22">
        <f t="shared" si="39"/>
        <v>1589.5562581674676</v>
      </c>
      <c r="O416" s="30">
        <f t="shared" si="36"/>
        <v>1809.0362581674676</v>
      </c>
      <c r="P416" s="22">
        <f t="shared" si="40"/>
        <v>1592.8719971896987</v>
      </c>
      <c r="Q416" s="26">
        <f t="shared" si="41"/>
        <v>0.11949139217184113</v>
      </c>
    </row>
    <row r="417" spans="1:17" s="24" customFormat="1">
      <c r="A417" s="20">
        <v>42970</v>
      </c>
      <c r="B417" s="21">
        <v>33.269460000000002</v>
      </c>
      <c r="C417" s="22">
        <v>30696876188</v>
      </c>
      <c r="D417" s="22">
        <f>HLOOKUP(A417,'CSAV.Fin'!$F$11:$AF$13,2,1)/1000</f>
        <v>219.48</v>
      </c>
      <c r="E417" s="23">
        <f>HLOOKUP(A417,'CSAV.Fin'!$F$11:$AB$13,3,1)</f>
        <v>0.2258</v>
      </c>
      <c r="G417" s="24">
        <v>641.67999999999995</v>
      </c>
      <c r="H417" s="25">
        <f t="shared" si="37"/>
        <v>247.44525547445258</v>
      </c>
      <c r="J417" s="21">
        <v>36.642049999999998</v>
      </c>
      <c r="K417" s="22">
        <v>164042940</v>
      </c>
      <c r="L417" s="24">
        <v>0.84650000000000003</v>
      </c>
      <c r="M417" s="25">
        <f t="shared" si="38"/>
        <v>188.13011591329493</v>
      </c>
      <c r="N417" s="22">
        <f t="shared" si="39"/>
        <v>1603.3719525738647</v>
      </c>
      <c r="O417" s="30">
        <f t="shared" si="36"/>
        <v>1822.8519525738648</v>
      </c>
      <c r="P417" s="22">
        <f t="shared" si="40"/>
        <v>1591.5541928400737</v>
      </c>
      <c r="Q417" s="26">
        <f t="shared" si="41"/>
        <v>0.12688784703946965</v>
      </c>
    </row>
    <row r="418" spans="1:17" s="24" customFormat="1">
      <c r="A418" s="20">
        <v>42971</v>
      </c>
      <c r="B418" s="21">
        <v>32.896528000000004</v>
      </c>
      <c r="C418" s="22">
        <v>30696876188</v>
      </c>
      <c r="D418" s="22">
        <f>HLOOKUP(A418,'CSAV.Fin'!$F$11:$AF$13,2,1)/1000</f>
        <v>219.48</v>
      </c>
      <c r="E418" s="23">
        <f>HLOOKUP(A418,'CSAV.Fin'!$F$11:$AB$13,3,1)</f>
        <v>0.2258</v>
      </c>
      <c r="G418" s="24">
        <v>638.16</v>
      </c>
      <c r="H418" s="25">
        <f t="shared" si="37"/>
        <v>244.67153284671531</v>
      </c>
      <c r="J418" s="21">
        <v>36.704926</v>
      </c>
      <c r="K418" s="22">
        <v>164042940</v>
      </c>
      <c r="L418" s="24">
        <v>0.84730000000000005</v>
      </c>
      <c r="M418" s="25">
        <f t="shared" si="38"/>
        <v>188.45293816718532</v>
      </c>
      <c r="N418" s="22">
        <f t="shared" si="39"/>
        <v>1604.6067995059209</v>
      </c>
      <c r="O418" s="30">
        <f t="shared" si="36"/>
        <v>1824.0867995059209</v>
      </c>
      <c r="P418" s="22">
        <f t="shared" si="40"/>
        <v>1582.3941441504878</v>
      </c>
      <c r="Q418" s="26">
        <f t="shared" si="41"/>
        <v>0.13250063287607738</v>
      </c>
    </row>
    <row r="419" spans="1:17" s="24" customFormat="1">
      <c r="A419" s="20">
        <v>42972</v>
      </c>
      <c r="B419" s="21">
        <v>32.680619999999998</v>
      </c>
      <c r="C419" s="22">
        <v>30696876188</v>
      </c>
      <c r="D419" s="22">
        <f>HLOOKUP(A419,'CSAV.Fin'!$F$11:$AF$13,2,1)/1000</f>
        <v>219.48</v>
      </c>
      <c r="E419" s="23">
        <f>HLOOKUP(A419,'CSAV.Fin'!$F$11:$AB$13,3,1)</f>
        <v>0.2258</v>
      </c>
      <c r="G419" s="24">
        <v>636.29</v>
      </c>
      <c r="H419" s="25">
        <f t="shared" si="37"/>
        <v>243.06569343065689</v>
      </c>
      <c r="J419" s="21">
        <v>36.424404000000003</v>
      </c>
      <c r="K419" s="22">
        <v>164042940</v>
      </c>
      <c r="L419" s="24">
        <v>0.84199999999999997</v>
      </c>
      <c r="M419" s="25">
        <f t="shared" si="38"/>
        <v>187.0126629539746</v>
      </c>
      <c r="N419" s="22">
        <f t="shared" si="39"/>
        <v>1602.3664549111311</v>
      </c>
      <c r="O419" s="30">
        <f t="shared" si="36"/>
        <v>1821.8464549111311</v>
      </c>
      <c r="P419" s="22">
        <f t="shared" si="40"/>
        <v>1576.6284962628308</v>
      </c>
      <c r="Q419" s="26">
        <f t="shared" si="41"/>
        <v>0.13459858704737104</v>
      </c>
    </row>
    <row r="420" spans="1:17" s="24" customFormat="1">
      <c r="A420" s="20">
        <v>42975</v>
      </c>
      <c r="B420" s="21">
        <v>32.562851999999999</v>
      </c>
      <c r="C420" s="22">
        <v>30696876188</v>
      </c>
      <c r="D420" s="22">
        <f>HLOOKUP(A420,'CSAV.Fin'!$F$11:$AF$13,2,1)/1000</f>
        <v>219.48</v>
      </c>
      <c r="E420" s="23">
        <f>HLOOKUP(A420,'CSAV.Fin'!$F$11:$AB$13,3,1)</f>
        <v>0.2258</v>
      </c>
      <c r="G420" s="24">
        <v>628.78</v>
      </c>
      <c r="H420" s="25">
        <f t="shared" si="37"/>
        <v>242.1897810218978</v>
      </c>
      <c r="J420" s="21">
        <v>36.037475999999998</v>
      </c>
      <c r="K420" s="22">
        <v>164042940</v>
      </c>
      <c r="L420" s="24">
        <v>0.83530000000000004</v>
      </c>
      <c r="M420" s="25">
        <f t="shared" si="38"/>
        <v>185.0260707875947</v>
      </c>
      <c r="N420" s="22">
        <f t="shared" si="39"/>
        <v>1598.0610502633178</v>
      </c>
      <c r="O420" s="30">
        <f t="shared" si="36"/>
        <v>1817.5410502633179</v>
      </c>
      <c r="P420" s="22">
        <f t="shared" si="40"/>
        <v>1589.7099719650248</v>
      </c>
      <c r="Q420" s="26">
        <f t="shared" si="41"/>
        <v>0.12535126965373677</v>
      </c>
    </row>
    <row r="421" spans="1:17" s="24" customFormat="1">
      <c r="A421" s="20">
        <v>42976</v>
      </c>
      <c r="B421" s="21">
        <v>32.847458000000003</v>
      </c>
      <c r="C421" s="22">
        <v>30696876188</v>
      </c>
      <c r="D421" s="22">
        <f>HLOOKUP(A421,'CSAV.Fin'!$F$11:$AF$13,2,1)/1000</f>
        <v>219.48</v>
      </c>
      <c r="E421" s="23">
        <f>HLOOKUP(A421,'CSAV.Fin'!$F$11:$AB$13,3,1)</f>
        <v>0.2258</v>
      </c>
      <c r="G421" s="24">
        <v>624.59</v>
      </c>
      <c r="H421" s="25">
        <f t="shared" si="37"/>
        <v>244.30656934306572</v>
      </c>
      <c r="J421" s="21">
        <v>35.345843000000002</v>
      </c>
      <c r="K421" s="22">
        <v>164042940</v>
      </c>
      <c r="L421" s="24">
        <v>0.83140000000000003</v>
      </c>
      <c r="M421" s="25">
        <f t="shared" si="38"/>
        <v>181.47504139760537</v>
      </c>
      <c r="N421" s="22">
        <f t="shared" si="39"/>
        <v>1574.7434319992101</v>
      </c>
      <c r="O421" s="30">
        <f t="shared" si="36"/>
        <v>1794.2234319992101</v>
      </c>
      <c r="P421" s="22">
        <f t="shared" si="40"/>
        <v>1614.3619835676684</v>
      </c>
      <c r="Q421" s="26">
        <f t="shared" si="41"/>
        <v>0.10024473274832413</v>
      </c>
    </row>
    <row r="422" spans="1:17" s="24" customFormat="1">
      <c r="A422" s="20">
        <v>42977</v>
      </c>
      <c r="B422" s="21">
        <v>32.180106000000002</v>
      </c>
      <c r="C422" s="22">
        <v>30696876188</v>
      </c>
      <c r="D422" s="22">
        <f>HLOOKUP(A422,'CSAV.Fin'!$F$11:$AF$13,2,1)/1000</f>
        <v>219.48</v>
      </c>
      <c r="E422" s="23">
        <f>HLOOKUP(A422,'CSAV.Fin'!$F$11:$AB$13,3,1)</f>
        <v>0.2258</v>
      </c>
      <c r="G422" s="24">
        <v>628.75</v>
      </c>
      <c r="H422" s="25">
        <f t="shared" si="37"/>
        <v>239.34306569343065</v>
      </c>
      <c r="J422" s="21">
        <v>34.82349</v>
      </c>
      <c r="K422" s="22">
        <v>164042940</v>
      </c>
      <c r="L422" s="24">
        <v>0.84</v>
      </c>
      <c r="M422" s="25">
        <f t="shared" si="38"/>
        <v>178.79314094613886</v>
      </c>
      <c r="N422" s="22">
        <f t="shared" si="39"/>
        <v>1535.5872217775755</v>
      </c>
      <c r="O422" s="30">
        <f t="shared" si="36"/>
        <v>1755.0672217775755</v>
      </c>
      <c r="P422" s="22">
        <f t="shared" si="40"/>
        <v>1571.0993711311585</v>
      </c>
      <c r="Q422" s="26">
        <f t="shared" si="41"/>
        <v>0.10482097116490485</v>
      </c>
    </row>
    <row r="423" spans="1:17" s="24" customFormat="1">
      <c r="A423" s="20">
        <v>42978</v>
      </c>
      <c r="B423" s="21">
        <v>32.14085</v>
      </c>
      <c r="C423" s="22">
        <v>30696876188</v>
      </c>
      <c r="D423" s="22">
        <f>HLOOKUP(A423,'CSAV.Fin'!$F$11:$AF$13,2,1)/1000</f>
        <v>219.48</v>
      </c>
      <c r="E423" s="23">
        <f>HLOOKUP(A423,'CSAV.Fin'!$F$11:$AB$13,3,1)</f>
        <v>0.2258</v>
      </c>
      <c r="G423" s="24">
        <v>627.22</v>
      </c>
      <c r="H423" s="25">
        <f t="shared" si="37"/>
        <v>239.05109489051094</v>
      </c>
      <c r="J423" s="21">
        <v>35.142705999999997</v>
      </c>
      <c r="K423" s="22">
        <v>164042940</v>
      </c>
      <c r="L423" s="24">
        <v>0.84209999999999996</v>
      </c>
      <c r="M423" s="25">
        <f t="shared" si="38"/>
        <v>180.43208153710955</v>
      </c>
      <c r="N423" s="22">
        <f t="shared" si="39"/>
        <v>1545.7989703164176</v>
      </c>
      <c r="O423" s="30">
        <f t="shared" si="36"/>
        <v>1765.2789703164176</v>
      </c>
      <c r="P423" s="22">
        <f t="shared" si="40"/>
        <v>1573.0105752799334</v>
      </c>
      <c r="Q423" s="26">
        <f t="shared" si="41"/>
        <v>0.10891671983268514</v>
      </c>
    </row>
    <row r="424" spans="1:17" s="24" customFormat="1">
      <c r="A424" s="20">
        <v>42979</v>
      </c>
      <c r="B424" s="21">
        <v>32.14085</v>
      </c>
      <c r="C424" s="22">
        <v>30696876188</v>
      </c>
      <c r="D424" s="22">
        <f>HLOOKUP(A424,'CSAV.Fin'!$F$11:$AF$13,2,1)/1000</f>
        <v>219.48</v>
      </c>
      <c r="E424" s="23">
        <f>HLOOKUP(A424,'CSAV.Fin'!$F$11:$AB$13,3,1)</f>
        <v>0.2258</v>
      </c>
      <c r="G424" s="24">
        <v>623.69000000000005</v>
      </c>
      <c r="H424" s="25">
        <f t="shared" si="37"/>
        <v>239.05109489051094</v>
      </c>
      <c r="J424" s="21">
        <v>35.321660000000001</v>
      </c>
      <c r="K424" s="22">
        <v>164042940</v>
      </c>
      <c r="L424" s="24">
        <v>0.84250000000000003</v>
      </c>
      <c r="M424" s="25">
        <f t="shared" si="38"/>
        <v>181.35087938720659</v>
      </c>
      <c r="N424" s="22">
        <f t="shared" si="39"/>
        <v>1552.9328538632103</v>
      </c>
      <c r="O424" s="30">
        <f t="shared" si="36"/>
        <v>1772.4128538632103</v>
      </c>
      <c r="P424" s="22">
        <f t="shared" si="40"/>
        <v>1581.9135997484002</v>
      </c>
      <c r="Q424" s="26">
        <f t="shared" si="41"/>
        <v>0.10748018087297861</v>
      </c>
    </row>
    <row r="425" spans="1:17" s="24" customFormat="1">
      <c r="A425" s="20">
        <v>42982</v>
      </c>
      <c r="B425" s="21">
        <v>31.444056</v>
      </c>
      <c r="C425" s="22">
        <v>30696876188</v>
      </c>
      <c r="D425" s="22">
        <f>HLOOKUP(A425,'CSAV.Fin'!$F$11:$AF$13,2,1)/1000</f>
        <v>219.48</v>
      </c>
      <c r="E425" s="23">
        <f>HLOOKUP(A425,'CSAV.Fin'!$F$11:$AB$13,3,1)</f>
        <v>0.2258</v>
      </c>
      <c r="G425" s="24">
        <v>624.05999999999995</v>
      </c>
      <c r="H425" s="25">
        <f t="shared" si="37"/>
        <v>233.8686131386861</v>
      </c>
      <c r="J425" s="21">
        <v>35.036301000000002</v>
      </c>
      <c r="K425" s="22">
        <v>164042940</v>
      </c>
      <c r="L425" s="24">
        <v>0.83919999999999995</v>
      </c>
      <c r="M425" s="25">
        <f t="shared" si="38"/>
        <v>179.88576971820876</v>
      </c>
      <c r="N425" s="22">
        <f t="shared" si="39"/>
        <v>1546.4442044570108</v>
      </c>
      <c r="O425" s="30">
        <f t="shared" si="36"/>
        <v>1765.9242044570108</v>
      </c>
      <c r="P425" s="22">
        <f t="shared" si="40"/>
        <v>1546.7011086763109</v>
      </c>
      <c r="Q425" s="26">
        <f t="shared" si="41"/>
        <v>0.12414071636110047</v>
      </c>
    </row>
    <row r="426" spans="1:17" s="24" customFormat="1">
      <c r="A426" s="20">
        <v>42983</v>
      </c>
      <c r="B426" s="21">
        <v>30.76689</v>
      </c>
      <c r="C426" s="22">
        <v>30696876188</v>
      </c>
      <c r="D426" s="22">
        <f>HLOOKUP(A426,'CSAV.Fin'!$F$11:$AF$13,2,1)/1000</f>
        <v>219.48</v>
      </c>
      <c r="E426" s="23">
        <f>HLOOKUP(A426,'CSAV.Fin'!$F$11:$AB$13,3,1)</f>
        <v>0.2258</v>
      </c>
      <c r="G426" s="24">
        <v>622.07000000000005</v>
      </c>
      <c r="H426" s="25">
        <f t="shared" si="37"/>
        <v>228.83211678832117</v>
      </c>
      <c r="J426" s="21">
        <v>34.82349</v>
      </c>
      <c r="K426" s="22">
        <v>164042940</v>
      </c>
      <c r="L426" s="24">
        <v>0.83919999999999995</v>
      </c>
      <c r="M426" s="25">
        <f t="shared" si="38"/>
        <v>178.79314094613886</v>
      </c>
      <c r="N426" s="22">
        <f t="shared" si="39"/>
        <v>1537.0510799489552</v>
      </c>
      <c r="O426" s="30">
        <f t="shared" si="36"/>
        <v>1756.5310799489553</v>
      </c>
      <c r="P426" s="22">
        <f t="shared" si="40"/>
        <v>1518.2333387236406</v>
      </c>
      <c r="Q426" s="26">
        <f t="shared" si="41"/>
        <v>0.13566383421592498</v>
      </c>
    </row>
    <row r="427" spans="1:17" s="24" customFormat="1">
      <c r="A427" s="20">
        <v>42984</v>
      </c>
      <c r="B427" s="21">
        <v>30.688378</v>
      </c>
      <c r="C427" s="22">
        <v>30696876188</v>
      </c>
      <c r="D427" s="22">
        <f>HLOOKUP(A427,'CSAV.Fin'!$F$11:$AF$13,2,1)/1000</f>
        <v>219.48</v>
      </c>
      <c r="E427" s="23">
        <f>HLOOKUP(A427,'CSAV.Fin'!$F$11:$AB$13,3,1)</f>
        <v>0.2258</v>
      </c>
      <c r="G427" s="24">
        <v>619.12</v>
      </c>
      <c r="H427" s="25">
        <f t="shared" si="37"/>
        <v>228.24817518248173</v>
      </c>
      <c r="J427" s="21">
        <v>34.775123999999998</v>
      </c>
      <c r="K427" s="22">
        <v>164042940</v>
      </c>
      <c r="L427" s="24">
        <v>0.83730000000000004</v>
      </c>
      <c r="M427" s="25">
        <f t="shared" si="38"/>
        <v>178.54481692534137</v>
      </c>
      <c r="N427" s="22">
        <f t="shared" si="39"/>
        <v>1538.399314850574</v>
      </c>
      <c r="O427" s="30">
        <f t="shared" si="36"/>
        <v>1757.879314850574</v>
      </c>
      <c r="P427" s="22">
        <f t="shared" si="40"/>
        <v>1521.5747187565303</v>
      </c>
      <c r="Q427" s="26">
        <f t="shared" si="41"/>
        <v>0.13442594955054155</v>
      </c>
    </row>
    <row r="428" spans="1:17" s="24" customFormat="1">
      <c r="A428" s="20">
        <v>42985</v>
      </c>
      <c r="B428" s="21">
        <v>31.846430000000002</v>
      </c>
      <c r="C428" s="22">
        <v>30696876188</v>
      </c>
      <c r="D428" s="22">
        <f>HLOOKUP(A428,'CSAV.Fin'!$F$11:$AF$13,2,1)/1000</f>
        <v>219.48</v>
      </c>
      <c r="E428" s="23">
        <f>HLOOKUP(A428,'CSAV.Fin'!$F$11:$AB$13,3,1)</f>
        <v>0.2258</v>
      </c>
      <c r="G428" s="24">
        <v>615.59</v>
      </c>
      <c r="H428" s="25">
        <f t="shared" si="37"/>
        <v>236.86131386861314</v>
      </c>
      <c r="J428" s="21">
        <v>34.915385999999998</v>
      </c>
      <c r="K428" s="22">
        <v>164042940</v>
      </c>
      <c r="L428" s="24">
        <v>0.83199999999999996</v>
      </c>
      <c r="M428" s="25">
        <f t="shared" si="38"/>
        <v>179.26495966621505</v>
      </c>
      <c r="N428" s="22">
        <f t="shared" si="39"/>
        <v>1554.4437217047823</v>
      </c>
      <c r="O428" s="30">
        <f t="shared" si="36"/>
        <v>1773.9237217047823</v>
      </c>
      <c r="P428" s="22">
        <f t="shared" si="40"/>
        <v>1588.0471072301511</v>
      </c>
      <c r="Q428" s="26">
        <f t="shared" si="41"/>
        <v>0.10478275486163491</v>
      </c>
    </row>
    <row r="429" spans="1:17" s="24" customFormat="1">
      <c r="A429" s="20">
        <v>42986</v>
      </c>
      <c r="B429" s="21">
        <v>31.483312000000002</v>
      </c>
      <c r="C429" s="22">
        <v>30696876188</v>
      </c>
      <c r="D429" s="22">
        <f>HLOOKUP(A429,'CSAV.Fin'!$F$11:$AF$13,2,1)/1000</f>
        <v>219.48</v>
      </c>
      <c r="E429" s="23">
        <f>HLOOKUP(A429,'CSAV.Fin'!$F$11:$AB$13,3,1)</f>
        <v>0.2258</v>
      </c>
      <c r="G429" s="24">
        <v>619.83000000000004</v>
      </c>
      <c r="H429" s="25">
        <f t="shared" si="37"/>
        <v>234.16058394160584</v>
      </c>
      <c r="J429" s="21">
        <v>34.934731999999997</v>
      </c>
      <c r="K429" s="22">
        <v>164042940</v>
      </c>
      <c r="L429" s="24">
        <v>0.83120000000000005</v>
      </c>
      <c r="M429" s="25">
        <f t="shared" si="38"/>
        <v>179.36428722082672</v>
      </c>
      <c r="N429" s="22">
        <f t="shared" si="39"/>
        <v>1556.8019365129107</v>
      </c>
      <c r="O429" s="30">
        <f t="shared" si="36"/>
        <v>1776.2819365129108</v>
      </c>
      <c r="P429" s="22">
        <f t="shared" si="40"/>
        <v>1559.2006363876781</v>
      </c>
      <c r="Q429" s="26">
        <f t="shared" si="41"/>
        <v>0.12221106101624479</v>
      </c>
    </row>
    <row r="430" spans="1:17" s="24" customFormat="1">
      <c r="A430" s="20">
        <v>42989</v>
      </c>
      <c r="B430" s="21">
        <v>32.415641999999998</v>
      </c>
      <c r="C430" s="22">
        <v>30696876188</v>
      </c>
      <c r="D430" s="22">
        <f>HLOOKUP(A430,'CSAV.Fin'!$F$11:$AF$13,2,1)/1000</f>
        <v>219.48</v>
      </c>
      <c r="E430" s="23">
        <f>HLOOKUP(A430,'CSAV.Fin'!$F$11:$AB$13,3,1)</f>
        <v>0.2258</v>
      </c>
      <c r="G430" s="24">
        <v>623.32000000000005</v>
      </c>
      <c r="H430" s="25">
        <f t="shared" si="37"/>
        <v>241.09489051094891</v>
      </c>
      <c r="J430" s="21">
        <v>35.345843000000002</v>
      </c>
      <c r="K430" s="22">
        <v>164042940</v>
      </c>
      <c r="L430" s="24">
        <v>0.83479999999999999</v>
      </c>
      <c r="M430" s="25">
        <f t="shared" si="38"/>
        <v>181.47504139760537</v>
      </c>
      <c r="N430" s="22">
        <f t="shared" si="39"/>
        <v>1568.3297668473208</v>
      </c>
      <c r="O430" s="30">
        <f t="shared" si="36"/>
        <v>1787.8097668473208</v>
      </c>
      <c r="P430" s="22">
        <f t="shared" si="40"/>
        <v>1596.3854024073228</v>
      </c>
      <c r="Q430" s="26">
        <f t="shared" si="41"/>
        <v>0.10707199836902204</v>
      </c>
    </row>
    <row r="431" spans="1:17" s="24" customFormat="1">
      <c r="A431" s="20">
        <v>42990</v>
      </c>
      <c r="B431" s="21">
        <v>32.474525999999997</v>
      </c>
      <c r="C431" s="22">
        <v>30696876188</v>
      </c>
      <c r="D431" s="22">
        <f>HLOOKUP(A431,'CSAV.Fin'!$F$11:$AF$13,2,1)/1000</f>
        <v>219.48</v>
      </c>
      <c r="E431" s="23">
        <f>HLOOKUP(A431,'CSAV.Fin'!$F$11:$AB$13,3,1)</f>
        <v>0.2258</v>
      </c>
      <c r="G431" s="24">
        <v>623.37</v>
      </c>
      <c r="H431" s="25">
        <f t="shared" si="37"/>
        <v>241.53284671532842</v>
      </c>
      <c r="J431" s="21">
        <v>35.302312999999998</v>
      </c>
      <c r="K431" s="22">
        <v>164042940</v>
      </c>
      <c r="L431" s="24">
        <v>0.83620000000000005</v>
      </c>
      <c r="M431" s="25">
        <f t="shared" si="38"/>
        <v>181.25154669832662</v>
      </c>
      <c r="N431" s="22">
        <f t="shared" si="39"/>
        <v>1563.7757703512384</v>
      </c>
      <c r="O431" s="30">
        <f t="shared" si="36"/>
        <v>1783.2557703512384</v>
      </c>
      <c r="P431" s="22">
        <f t="shared" si="40"/>
        <v>1599.1570076936439</v>
      </c>
      <c r="Q431" s="26">
        <f t="shared" si="41"/>
        <v>0.10323744115592215</v>
      </c>
    </row>
    <row r="432" spans="1:17" s="24" customFormat="1">
      <c r="A432" s="20">
        <v>42991</v>
      </c>
      <c r="B432" s="21">
        <v>32.356757999999999</v>
      </c>
      <c r="C432" s="22">
        <v>30696876188</v>
      </c>
      <c r="D432" s="22">
        <f>HLOOKUP(A432,'CSAV.Fin'!$F$11:$AF$13,2,1)/1000</f>
        <v>219.48</v>
      </c>
      <c r="E432" s="23">
        <f>HLOOKUP(A432,'CSAV.Fin'!$F$11:$AB$13,3,1)</f>
        <v>0.2258</v>
      </c>
      <c r="G432" s="24">
        <v>625.94000000000005</v>
      </c>
      <c r="H432" s="25">
        <f t="shared" si="37"/>
        <v>240.65693430656933</v>
      </c>
      <c r="J432" s="21">
        <v>35.500613999999999</v>
      </c>
      <c r="K432" s="22">
        <v>164042940</v>
      </c>
      <c r="L432" s="24">
        <v>0.8407</v>
      </c>
      <c r="M432" s="25">
        <f t="shared" si="38"/>
        <v>182.2696772373036</v>
      </c>
      <c r="N432" s="22">
        <f t="shared" si="39"/>
        <v>1564.1424358939612</v>
      </c>
      <c r="O432" s="30">
        <f t="shared" si="36"/>
        <v>1783.6224358939612</v>
      </c>
      <c r="P432" s="22">
        <f t="shared" si="40"/>
        <v>1586.8156599212039</v>
      </c>
      <c r="Q432" s="26">
        <f t="shared" si="41"/>
        <v>0.11034105201424915</v>
      </c>
    </row>
    <row r="433" spans="1:17" s="24" customFormat="1">
      <c r="A433" s="20">
        <v>42992</v>
      </c>
      <c r="B433" s="21">
        <v>31.816987999999998</v>
      </c>
      <c r="C433" s="22">
        <v>30696876188</v>
      </c>
      <c r="D433" s="22">
        <f>HLOOKUP(A433,'CSAV.Fin'!$F$11:$AF$13,2,1)/1000</f>
        <v>219.48</v>
      </c>
      <c r="E433" s="23">
        <f>HLOOKUP(A433,'CSAV.Fin'!$F$11:$AB$13,3,1)</f>
        <v>0.2258</v>
      </c>
      <c r="G433" s="24">
        <v>625.88</v>
      </c>
      <c r="H433" s="25">
        <f t="shared" si="37"/>
        <v>236.64233576642334</v>
      </c>
      <c r="J433" s="21">
        <v>35.345843000000002</v>
      </c>
      <c r="K433" s="22">
        <v>164042940</v>
      </c>
      <c r="L433" s="24">
        <v>0.84189999999999998</v>
      </c>
      <c r="M433" s="25">
        <f t="shared" si="38"/>
        <v>181.47504139760537</v>
      </c>
      <c r="N433" s="22">
        <f t="shared" si="39"/>
        <v>1555.1035626133073</v>
      </c>
      <c r="O433" s="30">
        <f t="shared" si="36"/>
        <v>1774.5835626133073</v>
      </c>
      <c r="P433" s="22">
        <f t="shared" si="40"/>
        <v>1560.4942501934584</v>
      </c>
      <c r="Q433" s="26">
        <f t="shared" si="41"/>
        <v>0.12064200127300528</v>
      </c>
    </row>
    <row r="434" spans="1:17" s="24" customFormat="1">
      <c r="A434" s="20">
        <v>42993</v>
      </c>
      <c r="B434" s="21">
        <v>31.355730000000001</v>
      </c>
      <c r="C434" s="22">
        <v>30696876188</v>
      </c>
      <c r="D434" s="22">
        <f>HLOOKUP(A434,'CSAV.Fin'!$F$11:$AF$13,2,1)/1000</f>
        <v>219.48</v>
      </c>
      <c r="E434" s="23">
        <f>HLOOKUP(A434,'CSAV.Fin'!$F$11:$AB$13,3,1)</f>
        <v>0.2258</v>
      </c>
      <c r="G434" s="24">
        <v>625.28</v>
      </c>
      <c r="H434" s="25">
        <f t="shared" si="37"/>
        <v>233.2116788321168</v>
      </c>
      <c r="J434" s="21">
        <v>34.958914999999998</v>
      </c>
      <c r="K434" s="22">
        <v>164042940</v>
      </c>
      <c r="L434" s="24">
        <v>0.83589999999999998</v>
      </c>
      <c r="M434" s="25">
        <f t="shared" si="38"/>
        <v>179.48844923122547</v>
      </c>
      <c r="N434" s="22">
        <f t="shared" si="39"/>
        <v>1549.1201454885997</v>
      </c>
      <c r="O434" s="30">
        <f t="shared" si="36"/>
        <v>1768.6001454885998</v>
      </c>
      <c r="P434" s="22">
        <f t="shared" si="40"/>
        <v>1539.3471110452235</v>
      </c>
      <c r="Q434" s="26">
        <f t="shared" si="41"/>
        <v>0.12962400519312522</v>
      </c>
    </row>
    <row r="435" spans="1:17" s="24" customFormat="1">
      <c r="A435" s="20">
        <v>42998</v>
      </c>
      <c r="B435" s="21">
        <v>31.866057999999999</v>
      </c>
      <c r="C435" s="22">
        <v>30696876188</v>
      </c>
      <c r="D435" s="22">
        <f>HLOOKUP(A435,'CSAV.Fin'!$F$11:$AF$13,2,1)/1000</f>
        <v>219.48</v>
      </c>
      <c r="E435" s="23">
        <f>HLOOKUP(A435,'CSAV.Fin'!$F$11:$AB$13,3,1)</f>
        <v>0.2258</v>
      </c>
      <c r="G435" s="24">
        <v>620.9</v>
      </c>
      <c r="H435" s="25">
        <f t="shared" si="37"/>
        <v>237.00729927007296</v>
      </c>
      <c r="J435" s="21">
        <v>36.356690999999998</v>
      </c>
      <c r="K435" s="22">
        <v>164042940</v>
      </c>
      <c r="L435" s="24">
        <v>0.83389999999999997</v>
      </c>
      <c r="M435" s="25">
        <f t="shared" si="38"/>
        <v>186.6650062442971</v>
      </c>
      <c r="N435" s="22">
        <f t="shared" si="39"/>
        <v>1614.9231380913127</v>
      </c>
      <c r="O435" s="30">
        <f t="shared" si="36"/>
        <v>1834.4031380913127</v>
      </c>
      <c r="P435" s="22">
        <f t="shared" si="40"/>
        <v>1575.436361774242</v>
      </c>
      <c r="Q435" s="26">
        <f t="shared" si="41"/>
        <v>0.14117222705284094</v>
      </c>
    </row>
    <row r="436" spans="1:17" s="24" customFormat="1">
      <c r="A436" s="20">
        <v>42999</v>
      </c>
      <c r="B436" s="21">
        <v>33.8583</v>
      </c>
      <c r="C436" s="22">
        <v>30696876188</v>
      </c>
      <c r="D436" s="22">
        <f>HLOOKUP(A436,'CSAV.Fin'!$F$11:$AF$13,2,1)/1000</f>
        <v>219.48</v>
      </c>
      <c r="E436" s="23">
        <f>HLOOKUP(A436,'CSAV.Fin'!$F$11:$AB$13,3,1)</f>
        <v>0.2258</v>
      </c>
      <c r="G436" s="24">
        <v>624.32000000000005</v>
      </c>
      <c r="H436" s="25">
        <f t="shared" si="37"/>
        <v>251.82481751824815</v>
      </c>
      <c r="J436" s="21">
        <v>37.294991000000003</v>
      </c>
      <c r="K436" s="22">
        <v>164042940</v>
      </c>
      <c r="L436" s="24">
        <v>0.83819999999999995</v>
      </c>
      <c r="M436" s="25">
        <f t="shared" si="38"/>
        <v>191.48249019406097</v>
      </c>
      <c r="N436" s="22">
        <f t="shared" si="39"/>
        <v>1648.1029317970383</v>
      </c>
      <c r="O436" s="30">
        <f t="shared" si="36"/>
        <v>1867.5829317970383</v>
      </c>
      <c r="P436" s="22">
        <f t="shared" si="40"/>
        <v>1664.7617296196827</v>
      </c>
      <c r="Q436" s="26">
        <f t="shared" si="41"/>
        <v>0.10860090801011746</v>
      </c>
    </row>
    <row r="437" spans="1:17" s="24" customFormat="1">
      <c r="A437" s="20">
        <v>43000</v>
      </c>
      <c r="B437" s="21">
        <v>34.339185999999998</v>
      </c>
      <c r="C437" s="22">
        <v>30696876188</v>
      </c>
      <c r="D437" s="22">
        <f>HLOOKUP(A437,'CSAV.Fin'!$F$11:$AF$13,2,1)/1000</f>
        <v>219.48</v>
      </c>
      <c r="E437" s="23">
        <f>HLOOKUP(A437,'CSAV.Fin'!$F$11:$AB$13,3,1)</f>
        <v>0.2258</v>
      </c>
      <c r="G437" s="24">
        <v>624.71</v>
      </c>
      <c r="H437" s="25">
        <f t="shared" si="37"/>
        <v>255.4014598540146</v>
      </c>
      <c r="J437" s="21">
        <v>38.373551999999997</v>
      </c>
      <c r="K437" s="22">
        <v>164042940</v>
      </c>
      <c r="L437" s="24">
        <v>0.83560000000000001</v>
      </c>
      <c r="M437" s="25">
        <f t="shared" si="38"/>
        <v>197.0201117504302</v>
      </c>
      <c r="N437" s="22">
        <f t="shared" si="39"/>
        <v>1701.0420573280353</v>
      </c>
      <c r="O437" s="30">
        <f t="shared" si="36"/>
        <v>1920.5220573280353</v>
      </c>
      <c r="P437" s="22">
        <f t="shared" si="40"/>
        <v>1687.3521170442332</v>
      </c>
      <c r="Q437" s="26">
        <f t="shared" si="41"/>
        <v>0.12140966535328657</v>
      </c>
    </row>
    <row r="438" spans="1:17" s="24" customFormat="1">
      <c r="A438" s="20">
        <v>43003</v>
      </c>
      <c r="B438" s="21">
        <v>33.347971999999999</v>
      </c>
      <c r="C438" s="22">
        <v>30696876188</v>
      </c>
      <c r="D438" s="22">
        <f>HLOOKUP(A438,'CSAV.Fin'!$F$11:$AF$13,2,1)/1000</f>
        <v>219.48</v>
      </c>
      <c r="E438" s="23">
        <f>HLOOKUP(A438,'CSAV.Fin'!$F$11:$AB$13,3,1)</f>
        <v>0.2258</v>
      </c>
      <c r="G438" s="24">
        <v>628.95000000000005</v>
      </c>
      <c r="H438" s="25">
        <f t="shared" si="37"/>
        <v>248.02919708029196</v>
      </c>
      <c r="J438" s="21">
        <v>37.933422</v>
      </c>
      <c r="K438" s="22">
        <v>164042940</v>
      </c>
      <c r="L438" s="24">
        <v>0.84340000000000004</v>
      </c>
      <c r="M438" s="25">
        <f t="shared" si="38"/>
        <v>194.76036624173409</v>
      </c>
      <c r="N438" s="22">
        <f t="shared" si="39"/>
        <v>1665.980476182079</v>
      </c>
      <c r="O438" s="30">
        <f t="shared" si="36"/>
        <v>1885.460476182079</v>
      </c>
      <c r="P438" s="22">
        <f t="shared" si="40"/>
        <v>1627.5992807137143</v>
      </c>
      <c r="Q438" s="26">
        <f t="shared" si="41"/>
        <v>0.13676298109972318</v>
      </c>
    </row>
    <row r="439" spans="1:17" s="24" customFormat="1">
      <c r="A439" s="20">
        <v>43004</v>
      </c>
      <c r="B439" s="21">
        <v>33.465739999999997</v>
      </c>
      <c r="C439" s="22">
        <v>30696876188</v>
      </c>
      <c r="D439" s="22">
        <f>HLOOKUP(A439,'CSAV.Fin'!$F$11:$AF$13,2,1)/1000</f>
        <v>219.48</v>
      </c>
      <c r="E439" s="23">
        <f>HLOOKUP(A439,'CSAV.Fin'!$F$11:$AB$13,3,1)</f>
        <v>0.2258</v>
      </c>
      <c r="G439" s="24">
        <v>634.51</v>
      </c>
      <c r="H439" s="25">
        <f t="shared" si="37"/>
        <v>248.90510948905106</v>
      </c>
      <c r="J439" s="21">
        <v>36.274469000000003</v>
      </c>
      <c r="K439" s="22">
        <v>164042940</v>
      </c>
      <c r="L439" s="24">
        <v>0.84940000000000004</v>
      </c>
      <c r="M439" s="25">
        <f t="shared" si="38"/>
        <v>186.24285643579509</v>
      </c>
      <c r="N439" s="22">
        <f t="shared" si="39"/>
        <v>1581.868175554041</v>
      </c>
      <c r="O439" s="30">
        <f t="shared" si="36"/>
        <v>1801.3481755540411</v>
      </c>
      <c r="P439" s="22">
        <f t="shared" si="40"/>
        <v>1619.0346524401493</v>
      </c>
      <c r="Q439" s="26">
        <f t="shared" si="41"/>
        <v>0.10120948608828362</v>
      </c>
    </row>
    <row r="440" spans="1:17" s="24" customFormat="1">
      <c r="A440" s="20">
        <v>43005</v>
      </c>
      <c r="B440" s="21">
        <v>33.475554000000002</v>
      </c>
      <c r="C440" s="22">
        <v>30696876188</v>
      </c>
      <c r="D440" s="22">
        <f>HLOOKUP(A440,'CSAV.Fin'!$F$11:$AF$13,2,1)/1000</f>
        <v>219.48</v>
      </c>
      <c r="E440" s="23">
        <f>HLOOKUP(A440,'CSAV.Fin'!$F$11:$AB$13,3,1)</f>
        <v>0.2258</v>
      </c>
      <c r="G440" s="24">
        <v>637.26</v>
      </c>
      <c r="H440" s="25">
        <f t="shared" si="37"/>
        <v>248.97810218978105</v>
      </c>
      <c r="J440" s="21">
        <v>35.302312999999998</v>
      </c>
      <c r="K440" s="22">
        <v>164042940</v>
      </c>
      <c r="L440" s="24">
        <v>0.85119999999999996</v>
      </c>
      <c r="M440" s="25">
        <f t="shared" si="38"/>
        <v>181.25154669832662</v>
      </c>
      <c r="N440" s="22">
        <f t="shared" si="39"/>
        <v>1536.2186315410077</v>
      </c>
      <c r="O440" s="30">
        <f t="shared" si="36"/>
        <v>1755.6986315410077</v>
      </c>
      <c r="P440" s="22">
        <f t="shared" si="40"/>
        <v>1612.5206924374797</v>
      </c>
      <c r="Q440" s="26">
        <f t="shared" si="41"/>
        <v>8.1550407644766509E-2</v>
      </c>
    </row>
    <row r="441" spans="1:17" s="24" customFormat="1">
      <c r="A441" s="20">
        <v>43006</v>
      </c>
      <c r="B441" s="21">
        <v>33.8583</v>
      </c>
      <c r="C441" s="22">
        <v>30696876188</v>
      </c>
      <c r="D441" s="22">
        <f>HLOOKUP(A441,'CSAV.Fin'!$F$11:$AF$13,2,1)/1000</f>
        <v>219.48</v>
      </c>
      <c r="E441" s="23">
        <f>HLOOKUP(A441,'CSAV.Fin'!$F$11:$AB$13,3,1)</f>
        <v>0.2258</v>
      </c>
      <c r="G441" s="24">
        <v>636.41</v>
      </c>
      <c r="H441" s="25">
        <f t="shared" si="37"/>
        <v>251.82481751824815</v>
      </c>
      <c r="J441" s="21">
        <v>35.500613999999999</v>
      </c>
      <c r="K441" s="22">
        <v>164042940</v>
      </c>
      <c r="L441" s="24">
        <v>0.84809999999999997</v>
      </c>
      <c r="M441" s="25">
        <f t="shared" si="38"/>
        <v>182.2696772373036</v>
      </c>
      <c r="N441" s="22">
        <f t="shared" si="39"/>
        <v>1550.4946891357777</v>
      </c>
      <c r="O441" s="30">
        <f t="shared" si="36"/>
        <v>1769.9746891357777</v>
      </c>
      <c r="P441" s="22">
        <f t="shared" si="40"/>
        <v>1633.1359391526853</v>
      </c>
      <c r="Q441" s="26">
        <f t="shared" si="41"/>
        <v>7.7311133782317798E-2</v>
      </c>
    </row>
    <row r="442" spans="1:17" s="24" customFormat="1">
      <c r="A442" s="20">
        <v>43007</v>
      </c>
      <c r="B442" s="21">
        <v>33.544252</v>
      </c>
      <c r="C442" s="22">
        <v>30696876188</v>
      </c>
      <c r="D442" s="22">
        <f>HLOOKUP(A442,'CSAV.Fin'!$F$11:$AF$13,2,1)/1000</f>
        <v>219.48</v>
      </c>
      <c r="E442" s="23">
        <f>HLOOKUP(A442,'CSAV.Fin'!$F$11:$AB$13,3,1)</f>
        <v>0.2258</v>
      </c>
      <c r="G442" s="24">
        <v>638.79999999999995</v>
      </c>
      <c r="H442" s="25">
        <f t="shared" si="37"/>
        <v>249.48905109489053</v>
      </c>
      <c r="J442" s="21">
        <v>34.581660999999997</v>
      </c>
      <c r="K442" s="22">
        <v>164042940</v>
      </c>
      <c r="L442" s="24">
        <v>0.84609999999999996</v>
      </c>
      <c r="M442" s="25">
        <f t="shared" si="38"/>
        <v>177.55152597641973</v>
      </c>
      <c r="N442" s="22">
        <f t="shared" si="39"/>
        <v>1513.929445089434</v>
      </c>
      <c r="O442" s="30">
        <f t="shared" si="36"/>
        <v>1733.409445089434</v>
      </c>
      <c r="P442" s="22">
        <f t="shared" si="40"/>
        <v>1611.9344872621657</v>
      </c>
      <c r="Q442" s="26">
        <f t="shared" si="41"/>
        <v>7.0078629242152801E-2</v>
      </c>
    </row>
    <row r="443" spans="1:17" s="24" customFormat="1">
      <c r="A443" s="20">
        <v>43010</v>
      </c>
      <c r="B443" s="21">
        <v>33.730718000000003</v>
      </c>
      <c r="C443" s="22">
        <v>30696876188</v>
      </c>
      <c r="D443" s="22">
        <f>HLOOKUP(A443,'CSAV.Fin'!$F$11:$AF$13,2,1)/1000</f>
        <v>202.52799999999999</v>
      </c>
      <c r="E443" s="23">
        <f>HLOOKUP(A443,'CSAV.Fin'!$F$11:$AB$13,3,1)</f>
        <v>0.2258</v>
      </c>
      <c r="G443" s="24">
        <v>640.16999999999996</v>
      </c>
      <c r="H443" s="25">
        <f t="shared" si="37"/>
        <v>250.87591240875912</v>
      </c>
      <c r="J443" s="21">
        <v>34.708083999999999</v>
      </c>
      <c r="K443" s="22">
        <v>164042940</v>
      </c>
      <c r="L443" s="24">
        <v>0.85189999999999999</v>
      </c>
      <c r="M443" s="25">
        <f t="shared" si="38"/>
        <v>178.2006155782326</v>
      </c>
      <c r="N443" s="22">
        <f t="shared" si="39"/>
        <v>1509.1190570095873</v>
      </c>
      <c r="O443" s="30">
        <f t="shared" si="36"/>
        <v>1711.6470570095873</v>
      </c>
      <c r="P443" s="22">
        <f t="shared" si="40"/>
        <v>1617.4261120926367</v>
      </c>
      <c r="Q443" s="26">
        <f t="shared" si="41"/>
        <v>5.5046947050850337E-2</v>
      </c>
    </row>
    <row r="444" spans="1:17" s="24" customFormat="1">
      <c r="A444" s="20">
        <v>43011</v>
      </c>
      <c r="B444" s="21">
        <v>33.769973999999998</v>
      </c>
      <c r="C444" s="22">
        <v>30696876188</v>
      </c>
      <c r="D444" s="22">
        <f>HLOOKUP(A444,'CSAV.Fin'!$F$11:$AF$13,2,1)/1000</f>
        <v>202.52799999999999</v>
      </c>
      <c r="E444" s="23">
        <f>HLOOKUP(A444,'CSAV.Fin'!$F$11:$AB$13,3,1)</f>
        <v>0.2258</v>
      </c>
      <c r="G444" s="24">
        <v>634.20000000000005</v>
      </c>
      <c r="H444" s="25">
        <f t="shared" si="37"/>
        <v>251.16788321167883</v>
      </c>
      <c r="J444" s="21">
        <v>34.708083999999999</v>
      </c>
      <c r="K444" s="22">
        <v>164042940</v>
      </c>
      <c r="L444" s="24">
        <v>0.85019999999999996</v>
      </c>
      <c r="M444" s="25">
        <f t="shared" si="38"/>
        <v>178.2006155782326</v>
      </c>
      <c r="N444" s="22">
        <f t="shared" si="39"/>
        <v>1512.136585116993</v>
      </c>
      <c r="O444" s="30">
        <f t="shared" si="36"/>
        <v>1714.6645851169931</v>
      </c>
      <c r="P444" s="22">
        <f t="shared" si="40"/>
        <v>1634.5517356511809</v>
      </c>
      <c r="Q444" s="26">
        <f t="shared" si="41"/>
        <v>4.6722169549180959E-2</v>
      </c>
    </row>
    <row r="445" spans="1:17" s="24" customFormat="1">
      <c r="A445" s="20">
        <v>43012</v>
      </c>
      <c r="B445" s="21">
        <v>33.85</v>
      </c>
      <c r="C445" s="22">
        <v>30696876188</v>
      </c>
      <c r="D445" s="22">
        <f>HLOOKUP(A445,'CSAV.Fin'!$F$11:$AF$13,2,1)/1000</f>
        <v>202.52799999999999</v>
      </c>
      <c r="E445" s="23">
        <f>HLOOKUP(A445,'CSAV.Fin'!$F$11:$AB$13,3,1)</f>
        <v>0.2258</v>
      </c>
      <c r="G445" s="24">
        <v>630.55999999999995</v>
      </c>
      <c r="H445" s="25">
        <f t="shared" si="37"/>
        <v>251.76308535847048</v>
      </c>
      <c r="J445" s="21">
        <v>34.033476</v>
      </c>
      <c r="K445" s="22">
        <v>164042940</v>
      </c>
      <c r="L445" s="24">
        <v>0.85040000000000004</v>
      </c>
      <c r="M445" s="25">
        <f t="shared" si="38"/>
        <v>174.73699710612101</v>
      </c>
      <c r="N445" s="22">
        <f t="shared" si="39"/>
        <v>1482.3970366857261</v>
      </c>
      <c r="O445" s="30">
        <f t="shared" si="36"/>
        <v>1684.9250366857261</v>
      </c>
      <c r="P445" s="22">
        <f t="shared" si="40"/>
        <v>1647.8832449946083</v>
      </c>
      <c r="Q445" s="26">
        <f t="shared" si="41"/>
        <v>2.1984237212107405E-2</v>
      </c>
    </row>
    <row r="446" spans="1:17" s="24" customFormat="1">
      <c r="A446" s="20">
        <v>43013</v>
      </c>
      <c r="B446" s="21">
        <v>33.89</v>
      </c>
      <c r="C446" s="22">
        <v>30696876188</v>
      </c>
      <c r="D446" s="22">
        <f>HLOOKUP(A446,'CSAV.Fin'!$F$11:$AF$13,2,1)/1000</f>
        <v>202.52799999999999</v>
      </c>
      <c r="E446" s="23">
        <f>HLOOKUP(A446,'CSAV.Fin'!$F$11:$AB$13,3,1)</f>
        <v>0.2258</v>
      </c>
      <c r="G446" s="24">
        <v>626.94000000000005</v>
      </c>
      <c r="H446" s="25">
        <f t="shared" si="37"/>
        <v>252.06058974294132</v>
      </c>
      <c r="J446" s="21">
        <v>35.886203000000002</v>
      </c>
      <c r="K446" s="22">
        <v>164042940</v>
      </c>
      <c r="L446" s="24">
        <v>0.85399999999999998</v>
      </c>
      <c r="M446" s="25">
        <f t="shared" si="38"/>
        <v>184.24939461842428</v>
      </c>
      <c r="N446" s="22">
        <f t="shared" si="39"/>
        <v>1556.5071520453512</v>
      </c>
      <c r="O446" s="30">
        <f t="shared" si="36"/>
        <v>1759.0351520453512</v>
      </c>
      <c r="P446" s="22">
        <f t="shared" si="40"/>
        <v>1659.3567710009252</v>
      </c>
      <c r="Q446" s="26">
        <f t="shared" si="41"/>
        <v>5.6666508869093968E-2</v>
      </c>
    </row>
    <row r="447" spans="1:17" s="24" customFormat="1">
      <c r="A447" s="20">
        <v>43014</v>
      </c>
      <c r="B447" s="21">
        <v>34.21</v>
      </c>
      <c r="C447" s="22">
        <v>30696876188</v>
      </c>
      <c r="D447" s="22">
        <f>HLOOKUP(A447,'CSAV.Fin'!$F$11:$AF$13,2,1)/1000</f>
        <v>202.52799999999999</v>
      </c>
      <c r="E447" s="23">
        <f>HLOOKUP(A447,'CSAV.Fin'!$F$11:$AB$13,3,1)</f>
        <v>0.2258</v>
      </c>
      <c r="G447" s="24">
        <v>632.29999999999995</v>
      </c>
      <c r="H447" s="25">
        <f t="shared" si="37"/>
        <v>254.44062481870827</v>
      </c>
      <c r="J447" s="21">
        <v>36.223506999999998</v>
      </c>
      <c r="K447" s="22">
        <v>164042940</v>
      </c>
      <c r="L447" s="24">
        <v>0.85289999999999999</v>
      </c>
      <c r="M447" s="25">
        <f t="shared" si="38"/>
        <v>185.98120385448004</v>
      </c>
      <c r="N447" s="22">
        <f t="shared" si="39"/>
        <v>1573.163501209043</v>
      </c>
      <c r="O447" s="30">
        <f t="shared" si="36"/>
        <v>1775.6915012090431</v>
      </c>
      <c r="P447" s="22">
        <f t="shared" si="40"/>
        <v>1660.82577003239</v>
      </c>
      <c r="Q447" s="26">
        <f t="shared" si="41"/>
        <v>6.4687886999764688E-2</v>
      </c>
    </row>
    <row r="448" spans="1:17" s="24" customFormat="1">
      <c r="A448" s="20">
        <v>43018</v>
      </c>
      <c r="B448" s="21">
        <v>34.5</v>
      </c>
      <c r="C448" s="22">
        <v>30696876188</v>
      </c>
      <c r="D448" s="22">
        <f>HLOOKUP(A448,'CSAV.Fin'!$F$11:$AF$13,2,1)/1000</f>
        <v>202.52799999999999</v>
      </c>
      <c r="E448" s="23">
        <f>HLOOKUP(A448,'CSAV.Fin'!$F$11:$AB$13,3,1)</f>
        <v>0.2258</v>
      </c>
      <c r="G448" s="24">
        <v>628.54999999999995</v>
      </c>
      <c r="H448" s="25">
        <f t="shared" si="37"/>
        <v>256.597531606122</v>
      </c>
      <c r="J448" s="21">
        <v>35.905757000000001</v>
      </c>
      <c r="K448" s="22">
        <v>164042940</v>
      </c>
      <c r="L448" s="24">
        <v>0.84689999999999999</v>
      </c>
      <c r="M448" s="25">
        <f t="shared" si="38"/>
        <v>184.34979010084319</v>
      </c>
      <c r="N448" s="22">
        <f t="shared" si="39"/>
        <v>1570.4113892126816</v>
      </c>
      <c r="O448" s="30">
        <f t="shared" si="36"/>
        <v>1772.9393892126816</v>
      </c>
      <c r="P448" s="22">
        <f t="shared" si="40"/>
        <v>1684.89734863734</v>
      </c>
      <c r="Q448" s="26">
        <f t="shared" si="41"/>
        <v>4.9658798891280109E-2</v>
      </c>
    </row>
    <row r="449" spans="1:17" s="24" customFormat="1">
      <c r="A449" s="20">
        <v>43019</v>
      </c>
      <c r="B449" s="21">
        <v>34.44</v>
      </c>
      <c r="C449" s="22">
        <v>30696876188</v>
      </c>
      <c r="D449" s="22">
        <f>HLOOKUP(A449,'CSAV.Fin'!$F$11:$AF$13,2,1)/1000</f>
        <v>202.52799999999999</v>
      </c>
      <c r="E449" s="23">
        <f>HLOOKUP(A449,'CSAV.Fin'!$F$11:$AB$13,3,1)</f>
        <v>0.2258</v>
      </c>
      <c r="G449" s="24">
        <v>626.54999999999995</v>
      </c>
      <c r="H449" s="25">
        <f t="shared" si="37"/>
        <v>256.15127502941573</v>
      </c>
      <c r="J449" s="21">
        <v>36.937221999999998</v>
      </c>
      <c r="K449" s="22">
        <v>164042940</v>
      </c>
      <c r="L449" s="24">
        <v>0.84389999999999998</v>
      </c>
      <c r="M449" s="25">
        <f t="shared" si="38"/>
        <v>189.64560815716118</v>
      </c>
      <c r="N449" s="22">
        <f t="shared" si="39"/>
        <v>1621.2676776445112</v>
      </c>
      <c r="O449" s="30">
        <f t="shared" si="36"/>
        <v>1823.7956776445112</v>
      </c>
      <c r="P449" s="22">
        <f t="shared" si="40"/>
        <v>1687.3360720049795</v>
      </c>
      <c r="Q449" s="26">
        <f t="shared" si="41"/>
        <v>7.482176173143118E-2</v>
      </c>
    </row>
    <row r="450" spans="1:17" s="24" customFormat="1">
      <c r="A450" s="20">
        <v>43020</v>
      </c>
      <c r="B450" s="21">
        <v>34.17</v>
      </c>
      <c r="C450" s="22">
        <v>30696876188</v>
      </c>
      <c r="D450" s="22">
        <f>HLOOKUP(A450,'CSAV.Fin'!$F$11:$AF$13,2,1)/1000</f>
        <v>202.52799999999999</v>
      </c>
      <c r="E450" s="23">
        <f>HLOOKUP(A450,'CSAV.Fin'!$F$11:$AB$13,3,1)</f>
        <v>0.2258</v>
      </c>
      <c r="G450" s="24">
        <v>624.73</v>
      </c>
      <c r="H450" s="25">
        <f t="shared" si="37"/>
        <v>254.1431204342374</v>
      </c>
      <c r="J450" s="21">
        <v>36.174621999999999</v>
      </c>
      <c r="K450" s="22">
        <v>164042940</v>
      </c>
      <c r="L450" s="24">
        <v>0.84430000000000005</v>
      </c>
      <c r="M450" s="25">
        <f t="shared" si="38"/>
        <v>185.73021514843273</v>
      </c>
      <c r="N450" s="22">
        <f t="shared" si="39"/>
        <v>1587.0430012880111</v>
      </c>
      <c r="O450" s="30">
        <f t="shared" si="36"/>
        <v>1789.5710012880111</v>
      </c>
      <c r="P450" s="22">
        <f t="shared" si="40"/>
        <v>1678.9849364428794</v>
      </c>
      <c r="Q450" s="26">
        <f t="shared" si="41"/>
        <v>6.1794734472976676E-2</v>
      </c>
    </row>
    <row r="451" spans="1:17" s="24" customFormat="1">
      <c r="A451" s="20">
        <v>43021</v>
      </c>
      <c r="B451" s="21">
        <v>34.090000000000003</v>
      </c>
      <c r="C451" s="22">
        <v>30696876188</v>
      </c>
      <c r="D451" s="22">
        <f>HLOOKUP(A451,'CSAV.Fin'!$F$11:$AF$13,2,1)/1000</f>
        <v>202.52799999999999</v>
      </c>
      <c r="E451" s="23">
        <f>HLOOKUP(A451,'CSAV.Fin'!$F$11:$AB$13,3,1)</f>
        <v>0.2258</v>
      </c>
      <c r="G451" s="24">
        <v>622.66999999999996</v>
      </c>
      <c r="H451" s="25">
        <f t="shared" si="37"/>
        <v>253.54811166529569</v>
      </c>
      <c r="J451" s="21">
        <v>35.705329999999996</v>
      </c>
      <c r="K451" s="22">
        <v>164042940</v>
      </c>
      <c r="L451" s="24">
        <v>0.84450000000000003</v>
      </c>
      <c r="M451" s="25">
        <f t="shared" si="38"/>
        <v>183.32074410745159</v>
      </c>
      <c r="N451" s="22">
        <f t="shared" si="39"/>
        <v>1566.083374649249</v>
      </c>
      <c r="O451" s="30">
        <f t="shared" ref="O451:O514" si="42">D451+N451</f>
        <v>1768.611374649249</v>
      </c>
      <c r="P451" s="22">
        <f t="shared" si="40"/>
        <v>1680.5956754764484</v>
      </c>
      <c r="Q451" s="26">
        <f t="shared" si="41"/>
        <v>4.9765426387272882E-2</v>
      </c>
    </row>
    <row r="452" spans="1:17" s="24" customFormat="1">
      <c r="A452" s="20">
        <v>43024</v>
      </c>
      <c r="B452" s="21">
        <v>34.44</v>
      </c>
      <c r="C452" s="22">
        <v>30696876188</v>
      </c>
      <c r="D452" s="22">
        <f>HLOOKUP(A452,'CSAV.Fin'!$F$11:$AF$13,2,1)/1000</f>
        <v>202.52799999999999</v>
      </c>
      <c r="E452" s="23">
        <f>HLOOKUP(A452,'CSAV.Fin'!$F$11:$AB$13,3,1)</f>
        <v>0.2258</v>
      </c>
      <c r="G452" s="24">
        <v>619.44000000000005</v>
      </c>
      <c r="H452" s="25">
        <f t="shared" ref="H452:H515" si="43">B452/$B$3*100</f>
        <v>256.15127502941573</v>
      </c>
      <c r="J452" s="21">
        <v>35.783544999999997</v>
      </c>
      <c r="K452" s="22">
        <v>164042940</v>
      </c>
      <c r="L452" s="24">
        <v>0.84650000000000003</v>
      </c>
      <c r="M452" s="25">
        <f t="shared" ref="M452:M515" si="44">J452/$J$3*100</f>
        <v>183.722320902859</v>
      </c>
      <c r="N452" s="22">
        <f t="shared" ref="N452:N515" si="45">(J452*K452*E452/L452)/1000000</f>
        <v>1565.8057454936268</v>
      </c>
      <c r="O452" s="30">
        <f t="shared" si="42"/>
        <v>1768.3337454936268</v>
      </c>
      <c r="P452" s="22">
        <f t="shared" ref="P452:P515" si="46">(B452*C452/G452)/1000000</f>
        <v>1706.7034997977526</v>
      </c>
      <c r="Q452" s="26">
        <f t="shared" ref="Q452:Q515" si="47">1-P452/O452</f>
        <v>3.4852157208972057E-2</v>
      </c>
    </row>
    <row r="453" spans="1:17" s="24" customFormat="1">
      <c r="A453" s="20">
        <v>43025</v>
      </c>
      <c r="B453" s="21">
        <v>34.35</v>
      </c>
      <c r="C453" s="22">
        <v>30696876188</v>
      </c>
      <c r="D453" s="22">
        <f>HLOOKUP(A453,'CSAV.Fin'!$F$11:$AF$13,2,1)/1000</f>
        <v>202.52799999999999</v>
      </c>
      <c r="E453" s="23">
        <f>HLOOKUP(A453,'CSAV.Fin'!$F$11:$AB$13,3,1)</f>
        <v>0.2258</v>
      </c>
      <c r="G453" s="24">
        <v>622.75</v>
      </c>
      <c r="H453" s="25">
        <f t="shared" si="43"/>
        <v>255.48189016435629</v>
      </c>
      <c r="J453" s="21">
        <v>35.719994999999997</v>
      </c>
      <c r="K453" s="22">
        <v>175760293</v>
      </c>
      <c r="L453" s="24">
        <v>0.85089999999999999</v>
      </c>
      <c r="M453" s="25">
        <f t="shared" si="44"/>
        <v>183.39603815213164</v>
      </c>
      <c r="N453" s="22">
        <f t="shared" si="45"/>
        <v>1666.0098748858818</v>
      </c>
      <c r="O453" s="30">
        <f t="shared" si="42"/>
        <v>1868.5378748858818</v>
      </c>
      <c r="P453" s="22">
        <f t="shared" si="46"/>
        <v>1693.1958202453634</v>
      </c>
      <c r="Q453" s="26">
        <f t="shared" si="47"/>
        <v>9.3839176073017616E-2</v>
      </c>
    </row>
    <row r="454" spans="1:17" s="24" customFormat="1">
      <c r="A454" s="20">
        <v>43026</v>
      </c>
      <c r="B454" s="21">
        <v>34.5</v>
      </c>
      <c r="C454" s="22">
        <v>30696876188</v>
      </c>
      <c r="D454" s="22">
        <f>HLOOKUP(A454,'CSAV.Fin'!$F$11:$AF$13,2,1)/1000</f>
        <v>202.52799999999999</v>
      </c>
      <c r="E454" s="23">
        <f>HLOOKUP(A454,'CSAV.Fin'!$F$11:$AB$13,3,1)</f>
        <v>0.2258</v>
      </c>
      <c r="G454" s="24">
        <v>626.11</v>
      </c>
      <c r="H454" s="25">
        <f t="shared" si="43"/>
        <v>256.597531606122</v>
      </c>
      <c r="J454" s="21">
        <v>35.363137999999999</v>
      </c>
      <c r="K454" s="22">
        <v>175760293</v>
      </c>
      <c r="L454" s="24">
        <v>0.84970000000000001</v>
      </c>
      <c r="M454" s="25">
        <f t="shared" si="44"/>
        <v>181.56383856792525</v>
      </c>
      <c r="N454" s="22">
        <f t="shared" si="45"/>
        <v>1651.6951101093282</v>
      </c>
      <c r="O454" s="30">
        <f t="shared" si="42"/>
        <v>1854.2231101093282</v>
      </c>
      <c r="P454" s="22">
        <f t="shared" si="46"/>
        <v>1691.4635263547939</v>
      </c>
      <c r="Q454" s="26">
        <f t="shared" si="47"/>
        <v>8.7777777586289352E-2</v>
      </c>
    </row>
    <row r="455" spans="1:17" s="24" customFormat="1">
      <c r="A455" s="20">
        <v>43027</v>
      </c>
      <c r="B455" s="21">
        <v>34.67</v>
      </c>
      <c r="C455" s="22">
        <v>30696876188</v>
      </c>
      <c r="D455" s="22">
        <f>HLOOKUP(A455,'CSAV.Fin'!$F$11:$AF$13,2,1)/1000</f>
        <v>202.52799999999999</v>
      </c>
      <c r="E455" s="23">
        <f>HLOOKUP(A455,'CSAV.Fin'!$F$11:$AB$13,3,1)</f>
        <v>0.2258</v>
      </c>
      <c r="G455" s="24">
        <v>624.59</v>
      </c>
      <c r="H455" s="25">
        <f t="shared" si="43"/>
        <v>257.86192524012324</v>
      </c>
      <c r="J455" s="21">
        <v>34.659199000000001</v>
      </c>
      <c r="K455" s="22">
        <v>175760293</v>
      </c>
      <c r="L455" s="24">
        <v>0.84440000000000004</v>
      </c>
      <c r="M455" s="25">
        <f t="shared" si="44"/>
        <v>177.94962687218526</v>
      </c>
      <c r="N455" s="22">
        <f t="shared" si="45"/>
        <v>1628.9771877532003</v>
      </c>
      <c r="O455" s="30">
        <f t="shared" si="42"/>
        <v>1831.5051877532003</v>
      </c>
      <c r="P455" s="22">
        <f t="shared" si="46"/>
        <v>1703.9348971932948</v>
      </c>
      <c r="Q455" s="26">
        <f t="shared" si="47"/>
        <v>6.9653251005203254E-2</v>
      </c>
    </row>
    <row r="456" spans="1:17" s="24" customFormat="1">
      <c r="A456" s="20">
        <v>43028</v>
      </c>
      <c r="B456" s="21">
        <v>35.29</v>
      </c>
      <c r="C456" s="22">
        <v>30696876188</v>
      </c>
      <c r="D456" s="22">
        <f>HLOOKUP(A456,'CSAV.Fin'!$F$11:$AF$13,2,1)/1000</f>
        <v>202.52799999999999</v>
      </c>
      <c r="E456" s="23">
        <f>HLOOKUP(A456,'CSAV.Fin'!$F$11:$AB$13,3,1)</f>
        <v>0.2258</v>
      </c>
      <c r="G456" s="24">
        <v>629.53</v>
      </c>
      <c r="H456" s="25">
        <f t="shared" si="43"/>
        <v>262.47324319942163</v>
      </c>
      <c r="J456" s="21">
        <v>35.32403</v>
      </c>
      <c r="K456" s="22">
        <v>175760293</v>
      </c>
      <c r="L456" s="24">
        <v>0.84860000000000002</v>
      </c>
      <c r="M456" s="25">
        <f t="shared" si="44"/>
        <v>181.36304760308738</v>
      </c>
      <c r="N456" s="22">
        <f t="shared" si="45"/>
        <v>1652.0071513161329</v>
      </c>
      <c r="O456" s="30">
        <f t="shared" si="42"/>
        <v>1854.5351513161329</v>
      </c>
      <c r="P456" s="22">
        <f t="shared" si="46"/>
        <v>1720.7960870403635</v>
      </c>
      <c r="Q456" s="26">
        <f t="shared" si="47"/>
        <v>7.2114601969586301E-2</v>
      </c>
    </row>
    <row r="457" spans="1:17" s="24" customFormat="1">
      <c r="A457" s="20">
        <v>43031</v>
      </c>
      <c r="B457" s="21">
        <v>36.76</v>
      </c>
      <c r="C457" s="22">
        <v>30696876188</v>
      </c>
      <c r="D457" s="22">
        <f>HLOOKUP(A457,'CSAV.Fin'!$F$11:$AF$13,2,1)/1000</f>
        <v>202.52799999999999</v>
      </c>
      <c r="E457" s="23">
        <f>HLOOKUP(A457,'CSAV.Fin'!$F$11:$AB$13,3,1)</f>
        <v>0.2258</v>
      </c>
      <c r="G457" s="24">
        <v>631.54</v>
      </c>
      <c r="H457" s="25">
        <f t="shared" si="43"/>
        <v>273.40652932872598</v>
      </c>
      <c r="J457" s="21">
        <v>34.864514</v>
      </c>
      <c r="K457" s="22">
        <v>175760293</v>
      </c>
      <c r="L457" s="24">
        <v>0.85160000000000002</v>
      </c>
      <c r="M457" s="25">
        <f t="shared" si="44"/>
        <v>179.00376916904744</v>
      </c>
      <c r="N457" s="22">
        <f t="shared" si="45"/>
        <v>1624.7729061106618</v>
      </c>
      <c r="O457" s="30">
        <f t="shared" si="42"/>
        <v>1827.3009061106618</v>
      </c>
      <c r="P457" s="22">
        <f t="shared" si="46"/>
        <v>1786.7707012554708</v>
      </c>
      <c r="Q457" s="26">
        <f t="shared" si="47"/>
        <v>2.2180367075643748E-2</v>
      </c>
    </row>
    <row r="458" spans="1:17" s="24" customFormat="1">
      <c r="A458" s="20">
        <v>43032</v>
      </c>
      <c r="B458" s="21">
        <v>36.450000000000003</v>
      </c>
      <c r="C458" s="22">
        <v>30696876188</v>
      </c>
      <c r="D458" s="22">
        <f>HLOOKUP(A458,'CSAV.Fin'!$F$11:$AF$13,2,1)/1000</f>
        <v>202.52799999999999</v>
      </c>
      <c r="E458" s="23">
        <f>HLOOKUP(A458,'CSAV.Fin'!$F$11:$AB$13,3,1)</f>
        <v>0.2258</v>
      </c>
      <c r="G458" s="24">
        <v>632.02</v>
      </c>
      <c r="H458" s="25">
        <f t="shared" si="43"/>
        <v>271.10087034907679</v>
      </c>
      <c r="J458" s="21">
        <v>35.113826000000003</v>
      </c>
      <c r="K458" s="22">
        <v>175760293</v>
      </c>
      <c r="L458" s="24">
        <v>0.85009999999999997</v>
      </c>
      <c r="M458" s="25">
        <f t="shared" si="44"/>
        <v>180.28380386848636</v>
      </c>
      <c r="N458" s="22">
        <f t="shared" si="45"/>
        <v>1639.2788741934687</v>
      </c>
      <c r="O458" s="30">
        <f t="shared" si="42"/>
        <v>1841.8068741934687</v>
      </c>
      <c r="P458" s="22">
        <f t="shared" si="46"/>
        <v>1770.3571675779249</v>
      </c>
      <c r="Q458" s="26">
        <f t="shared" si="47"/>
        <v>3.8793267424865996E-2</v>
      </c>
    </row>
    <row r="459" spans="1:17" s="24" customFormat="1">
      <c r="A459" s="20">
        <v>43033</v>
      </c>
      <c r="B459" s="21">
        <v>36.130000000000003</v>
      </c>
      <c r="C459" s="22">
        <v>30696876188</v>
      </c>
      <c r="D459" s="22">
        <f>HLOOKUP(A459,'CSAV.Fin'!$F$11:$AF$13,2,1)/1000</f>
        <v>202.52799999999999</v>
      </c>
      <c r="E459" s="23">
        <f>HLOOKUP(A459,'CSAV.Fin'!$F$11:$AB$13,3,1)</f>
        <v>0.2258</v>
      </c>
      <c r="G459" s="24">
        <v>629.80999999999995</v>
      </c>
      <c r="H459" s="25">
        <f t="shared" si="43"/>
        <v>268.72083527330983</v>
      </c>
      <c r="J459" s="21">
        <v>35.001390999999998</v>
      </c>
      <c r="K459" s="22">
        <v>175760293</v>
      </c>
      <c r="L459" s="24">
        <v>0.84670000000000001</v>
      </c>
      <c r="M459" s="25">
        <f t="shared" si="44"/>
        <v>179.70653241171161</v>
      </c>
      <c r="N459" s="22">
        <f t="shared" si="45"/>
        <v>1640.5914724728425</v>
      </c>
      <c r="O459" s="30">
        <f t="shared" si="42"/>
        <v>1843.1194724728425</v>
      </c>
      <c r="P459" s="22">
        <f t="shared" si="46"/>
        <v>1760.9725737483373</v>
      </c>
      <c r="Q459" s="26">
        <f t="shared" si="47"/>
        <v>4.4569492076545592E-2</v>
      </c>
    </row>
    <row r="460" spans="1:17" s="24" customFormat="1">
      <c r="A460" s="20">
        <v>43034</v>
      </c>
      <c r="B460" s="21">
        <v>36.130000000000003</v>
      </c>
      <c r="C460" s="22">
        <v>30696876188</v>
      </c>
      <c r="D460" s="22">
        <f>HLOOKUP(A460,'CSAV.Fin'!$F$11:$AF$13,2,1)/1000</f>
        <v>202.52799999999999</v>
      </c>
      <c r="E460" s="23">
        <f>HLOOKUP(A460,'CSAV.Fin'!$F$11:$AB$13,3,1)</f>
        <v>0.2258</v>
      </c>
      <c r="G460" s="24">
        <v>632.01</v>
      </c>
      <c r="H460" s="25">
        <f t="shared" si="43"/>
        <v>268.72083527330983</v>
      </c>
      <c r="J460" s="21">
        <v>35.490237999999998</v>
      </c>
      <c r="K460" s="22">
        <v>175760293</v>
      </c>
      <c r="L460" s="24">
        <v>0.85519999999999996</v>
      </c>
      <c r="M460" s="25">
        <f t="shared" si="44"/>
        <v>182.21640406937999</v>
      </c>
      <c r="N460" s="22">
        <f t="shared" si="45"/>
        <v>1646.9708972702945</v>
      </c>
      <c r="O460" s="30">
        <f t="shared" si="42"/>
        <v>1849.4988972702945</v>
      </c>
      <c r="P460" s="22">
        <f t="shared" si="46"/>
        <v>1754.842702919954</v>
      </c>
      <c r="Q460" s="26">
        <f t="shared" si="47"/>
        <v>5.1179373229173097E-2</v>
      </c>
    </row>
    <row r="461" spans="1:17" s="24" customFormat="1">
      <c r="A461" s="20">
        <v>43038</v>
      </c>
      <c r="B461" s="21">
        <v>36.39</v>
      </c>
      <c r="C461" s="22">
        <v>30696876188</v>
      </c>
      <c r="D461" s="22">
        <f>HLOOKUP(A461,'CSAV.Fin'!$F$11:$AF$13,2,1)/1000</f>
        <v>202.52799999999999</v>
      </c>
      <c r="E461" s="23">
        <f>HLOOKUP(A461,'CSAV.Fin'!$F$11:$AB$13,3,1)</f>
        <v>0.2258</v>
      </c>
      <c r="G461" s="24">
        <v>638.74</v>
      </c>
      <c r="H461" s="25">
        <f t="shared" si="43"/>
        <v>270.65461377237045</v>
      </c>
      <c r="J461" s="21">
        <v>36.780791999999998</v>
      </c>
      <c r="K461" s="22">
        <v>175760293</v>
      </c>
      <c r="L461" s="24">
        <v>0.86009999999999998</v>
      </c>
      <c r="M461" s="25">
        <f t="shared" si="44"/>
        <v>188.84245456634633</v>
      </c>
      <c r="N461" s="22">
        <f t="shared" si="45"/>
        <v>1697.1367369243878</v>
      </c>
      <c r="O461" s="30">
        <f t="shared" si="42"/>
        <v>1899.6647369243879</v>
      </c>
      <c r="P461" s="22">
        <f t="shared" si="46"/>
        <v>1748.8482394735261</v>
      </c>
      <c r="Q461" s="26">
        <f t="shared" si="47"/>
        <v>7.9391112820801246E-2</v>
      </c>
    </row>
    <row r="462" spans="1:17" s="24" customFormat="1">
      <c r="A462" s="20">
        <v>43039</v>
      </c>
      <c r="B462" s="21">
        <v>36.26</v>
      </c>
      <c r="C462" s="22">
        <v>30696876188</v>
      </c>
      <c r="D462" s="22">
        <f>HLOOKUP(A462,'CSAV.Fin'!$F$11:$AF$13,2,1)/1000</f>
        <v>202.52799999999999</v>
      </c>
      <c r="E462" s="23">
        <f>HLOOKUP(A462,'CSAV.Fin'!$F$11:$AB$13,3,1)</f>
        <v>0.2258</v>
      </c>
      <c r="G462" s="24">
        <v>635.29999999999995</v>
      </c>
      <c r="H462" s="25">
        <f t="shared" si="43"/>
        <v>269.68772452284014</v>
      </c>
      <c r="J462" s="21">
        <v>36.780791999999998</v>
      </c>
      <c r="K462" s="22">
        <v>175760293</v>
      </c>
      <c r="L462" s="24">
        <v>0.85899999999999999</v>
      </c>
      <c r="M462" s="25">
        <f t="shared" si="44"/>
        <v>188.84245456634633</v>
      </c>
      <c r="N462" s="22">
        <f t="shared" si="45"/>
        <v>1699.3100202894834</v>
      </c>
      <c r="O462" s="30">
        <f t="shared" si="42"/>
        <v>1901.8380202894834</v>
      </c>
      <c r="P462" s="22">
        <f t="shared" si="46"/>
        <v>1752.0364089042657</v>
      </c>
      <c r="Q462" s="26">
        <f t="shared" si="47"/>
        <v>7.8766756047087605E-2</v>
      </c>
    </row>
    <row r="463" spans="1:17" s="24" customFormat="1">
      <c r="A463" s="20">
        <v>43041</v>
      </c>
      <c r="B463" s="21">
        <v>35.67</v>
      </c>
      <c r="C463" s="22">
        <v>30696876188</v>
      </c>
      <c r="D463" s="22">
        <f>HLOOKUP(A463,'CSAV.Fin'!$F$11:$AF$13,2,1)/1000</f>
        <v>202.52799999999999</v>
      </c>
      <c r="E463" s="23">
        <f>HLOOKUP(A463,'CSAV.Fin'!$F$11:$AB$13,3,1)</f>
        <v>0.2258</v>
      </c>
      <c r="G463" s="24">
        <v>629.96</v>
      </c>
      <c r="H463" s="25">
        <f t="shared" si="43"/>
        <v>265.29953485189492</v>
      </c>
      <c r="J463" s="21">
        <v>35.177376000000002</v>
      </c>
      <c r="K463" s="22">
        <v>175760293</v>
      </c>
      <c r="L463" s="24">
        <v>0.8579</v>
      </c>
      <c r="M463" s="25">
        <f t="shared" si="44"/>
        <v>180.61008661921372</v>
      </c>
      <c r="N463" s="22">
        <f t="shared" si="45"/>
        <v>1627.3144411874321</v>
      </c>
      <c r="O463" s="30">
        <f t="shared" si="42"/>
        <v>1829.8424411874321</v>
      </c>
      <c r="P463" s="22">
        <f t="shared" si="46"/>
        <v>1738.138252628675</v>
      </c>
      <c r="Q463" s="26">
        <f t="shared" si="47"/>
        <v>5.0115893311146409E-2</v>
      </c>
    </row>
    <row r="464" spans="1:17" s="24" customFormat="1">
      <c r="A464" s="20">
        <v>43042</v>
      </c>
      <c r="B464" s="21">
        <v>35.979999999999997</v>
      </c>
      <c r="C464" s="22">
        <v>30696876188</v>
      </c>
      <c r="D464" s="22">
        <f>HLOOKUP(A464,'CSAV.Fin'!$F$11:$AF$13,2,1)/1000</f>
        <v>202.52799999999999</v>
      </c>
      <c r="E464" s="23">
        <f>HLOOKUP(A464,'CSAV.Fin'!$F$11:$AB$13,3,1)</f>
        <v>0.2258</v>
      </c>
      <c r="G464" s="24">
        <v>634.57000000000005</v>
      </c>
      <c r="H464" s="25">
        <f t="shared" si="43"/>
        <v>267.60519383154406</v>
      </c>
      <c r="J464" s="21">
        <v>34.087249</v>
      </c>
      <c r="K464" s="22">
        <v>175760293</v>
      </c>
      <c r="L464" s="24">
        <v>0.86140000000000005</v>
      </c>
      <c r="M464" s="25">
        <f t="shared" si="44"/>
        <v>175.01308211563892</v>
      </c>
      <c r="N464" s="22">
        <f t="shared" si="45"/>
        <v>1570.4777618450585</v>
      </c>
      <c r="O464" s="30">
        <f t="shared" si="42"/>
        <v>1773.0057618450585</v>
      </c>
      <c r="P464" s="22">
        <f t="shared" si="46"/>
        <v>1740.5071233185306</v>
      </c>
      <c r="Q464" s="26">
        <f t="shared" si="47"/>
        <v>1.8329685794539419E-2</v>
      </c>
    </row>
    <row r="465" spans="1:17" s="24" customFormat="1">
      <c r="A465" s="20">
        <v>43045</v>
      </c>
      <c r="B465" s="21">
        <v>35.82</v>
      </c>
      <c r="C465" s="22">
        <v>30696876188</v>
      </c>
      <c r="D465" s="22">
        <f>HLOOKUP(A465,'CSAV.Fin'!$F$11:$AF$13,2,1)/1000</f>
        <v>202.52799999999999</v>
      </c>
      <c r="E465" s="23">
        <f>HLOOKUP(A465,'CSAV.Fin'!$F$11:$AB$13,3,1)</f>
        <v>0.2258</v>
      </c>
      <c r="G465" s="24">
        <v>633.29</v>
      </c>
      <c r="H465" s="25">
        <f t="shared" si="43"/>
        <v>266.41517629366064</v>
      </c>
      <c r="J465" s="21">
        <v>34.219237</v>
      </c>
      <c r="K465" s="22">
        <v>175760293</v>
      </c>
      <c r="L465" s="24">
        <v>0.8629</v>
      </c>
      <c r="M465" s="25">
        <f t="shared" si="44"/>
        <v>175.69074392056424</v>
      </c>
      <c r="N465" s="22">
        <f t="shared" si="45"/>
        <v>1573.8181814836994</v>
      </c>
      <c r="O465" s="30">
        <f t="shared" si="42"/>
        <v>1776.3461814836994</v>
      </c>
      <c r="P465" s="22">
        <f t="shared" si="46"/>
        <v>1736.269489576908</v>
      </c>
      <c r="Q465" s="26">
        <f t="shared" si="47"/>
        <v>2.256130720720062E-2</v>
      </c>
    </row>
    <row r="466" spans="1:17" s="24" customFormat="1">
      <c r="A466" s="20">
        <v>43046</v>
      </c>
      <c r="B466" s="21">
        <v>35.89</v>
      </c>
      <c r="C466" s="22">
        <v>30696876188</v>
      </c>
      <c r="D466" s="22">
        <f>HLOOKUP(A466,'CSAV.Fin'!$F$11:$AF$13,2,1)/1000</f>
        <v>202.52799999999999</v>
      </c>
      <c r="E466" s="23">
        <f>HLOOKUP(A466,'CSAV.Fin'!$F$11:$AB$13,3,1)</f>
        <v>0.2258</v>
      </c>
      <c r="G466" s="24">
        <v>634.45000000000005</v>
      </c>
      <c r="H466" s="25">
        <f t="shared" si="43"/>
        <v>266.93580896648467</v>
      </c>
      <c r="J466" s="21">
        <v>33.583736999999999</v>
      </c>
      <c r="K466" s="22">
        <v>175760293</v>
      </c>
      <c r="L466" s="24">
        <v>0.86460000000000004</v>
      </c>
      <c r="M466" s="25">
        <f t="shared" si="44"/>
        <v>172.42791641329052</v>
      </c>
      <c r="N466" s="22">
        <f t="shared" si="45"/>
        <v>1541.5531197941077</v>
      </c>
      <c r="O466" s="30">
        <f t="shared" si="42"/>
        <v>1744.0811197941077</v>
      </c>
      <c r="P466" s="22">
        <f t="shared" si="46"/>
        <v>1736.4818132040666</v>
      </c>
      <c r="Q466" s="26">
        <f t="shared" si="47"/>
        <v>4.357197898534837E-3</v>
      </c>
    </row>
    <row r="467" spans="1:17" s="24" customFormat="1">
      <c r="A467" s="20">
        <v>43047</v>
      </c>
      <c r="B467" s="21">
        <v>35.340000000000003</v>
      </c>
      <c r="C467" s="22">
        <v>30696876188</v>
      </c>
      <c r="D467" s="22">
        <f>HLOOKUP(A467,'CSAV.Fin'!$F$11:$AF$13,2,1)/1000</f>
        <v>202.52799999999999</v>
      </c>
      <c r="E467" s="23">
        <f>HLOOKUP(A467,'CSAV.Fin'!$F$11:$AB$13,3,1)</f>
        <v>0.2258</v>
      </c>
      <c r="G467" s="24">
        <v>632.49</v>
      </c>
      <c r="H467" s="25">
        <f t="shared" si="43"/>
        <v>262.8451236800102</v>
      </c>
      <c r="J467" s="21">
        <v>33.046005999999998</v>
      </c>
      <c r="K467" s="22">
        <v>175760293</v>
      </c>
      <c r="L467" s="24">
        <v>0.86309999999999998</v>
      </c>
      <c r="M467" s="25">
        <f t="shared" si="44"/>
        <v>169.66706118384315</v>
      </c>
      <c r="N467" s="22">
        <f t="shared" si="45"/>
        <v>1519.5065141832663</v>
      </c>
      <c r="O467" s="30">
        <f t="shared" si="42"/>
        <v>1722.0345141832663</v>
      </c>
      <c r="P467" s="22">
        <f t="shared" si="46"/>
        <v>1715.1695749876203</v>
      </c>
      <c r="Q467" s="26">
        <f t="shared" si="47"/>
        <v>3.986528225249808E-3</v>
      </c>
    </row>
    <row r="468" spans="1:17" s="24" customFormat="1">
      <c r="A468" s="20">
        <v>43048</v>
      </c>
      <c r="B468" s="21">
        <v>34.82</v>
      </c>
      <c r="C468" s="22">
        <v>30696876188</v>
      </c>
      <c r="D468" s="22">
        <f>HLOOKUP(A468,'CSAV.Fin'!$F$11:$AF$13,2,1)/1000</f>
        <v>202.52799999999999</v>
      </c>
      <c r="E468" s="23">
        <f>HLOOKUP(A468,'CSAV.Fin'!$F$11:$AB$13,3,1)</f>
        <v>0.2258</v>
      </c>
      <c r="G468" s="24">
        <v>630.82000000000005</v>
      </c>
      <c r="H468" s="25">
        <f t="shared" si="43"/>
        <v>258.97756668188896</v>
      </c>
      <c r="J468" s="21">
        <v>32.317625</v>
      </c>
      <c r="K468" s="22">
        <v>175760293</v>
      </c>
      <c r="L468" s="24">
        <v>0.85919999999999996</v>
      </c>
      <c r="M468" s="25">
        <f t="shared" si="44"/>
        <v>165.92735770221367</v>
      </c>
      <c r="N468" s="22">
        <f t="shared" si="45"/>
        <v>1492.7596054244409</v>
      </c>
      <c r="O468" s="30">
        <f t="shared" si="42"/>
        <v>1695.2876054244409</v>
      </c>
      <c r="P468" s="22">
        <f t="shared" si="46"/>
        <v>1694.4060569832282</v>
      </c>
      <c r="Q468" s="26">
        <f t="shared" si="47"/>
        <v>5.1999934311564022E-4</v>
      </c>
    </row>
    <row r="469" spans="1:17" s="24" customFormat="1">
      <c r="A469" s="20">
        <v>43049</v>
      </c>
      <c r="B469" s="21">
        <v>34.17</v>
      </c>
      <c r="C469" s="22">
        <v>30696876188</v>
      </c>
      <c r="D469" s="22">
        <f>HLOOKUP(A469,'CSAV.Fin'!$F$11:$AF$13,2,1)/1000</f>
        <v>202.52799999999999</v>
      </c>
      <c r="E469" s="23">
        <f>HLOOKUP(A469,'CSAV.Fin'!$F$11:$AB$13,3,1)</f>
        <v>0.2258</v>
      </c>
      <c r="G469" s="24">
        <v>630.88</v>
      </c>
      <c r="H469" s="25">
        <f t="shared" si="43"/>
        <v>254.1431204342374</v>
      </c>
      <c r="J469" s="21">
        <v>32.078091000000001</v>
      </c>
      <c r="K469" s="22">
        <v>175760293</v>
      </c>
      <c r="L469" s="24">
        <v>0.85760000000000003</v>
      </c>
      <c r="M469" s="25">
        <f t="shared" si="44"/>
        <v>164.69752587825252</v>
      </c>
      <c r="N469" s="22">
        <f t="shared" si="45"/>
        <v>1484.4598241284766</v>
      </c>
      <c r="O469" s="30">
        <f t="shared" si="42"/>
        <v>1686.9878241284766</v>
      </c>
      <c r="P469" s="22">
        <f t="shared" si="46"/>
        <v>1662.6177075576338</v>
      </c>
      <c r="Q469" s="26">
        <f t="shared" si="47"/>
        <v>1.4445935069764215E-2</v>
      </c>
    </row>
    <row r="470" spans="1:17" s="24" customFormat="1">
      <c r="A470" s="20">
        <v>43052</v>
      </c>
      <c r="B470" s="21">
        <v>32.56</v>
      </c>
      <c r="C470" s="22">
        <v>30696876188</v>
      </c>
      <c r="D470" s="22">
        <f>HLOOKUP(A470,'CSAV.Fin'!$F$11:$AF$13,2,1)/1000</f>
        <v>202.52799999999999</v>
      </c>
      <c r="E470" s="23">
        <f>HLOOKUP(A470,'CSAV.Fin'!$F$11:$AB$13,3,1)</f>
        <v>0.2258</v>
      </c>
      <c r="G470" s="24">
        <v>630.36</v>
      </c>
      <c r="H470" s="25">
        <f t="shared" si="43"/>
        <v>242.16856895928504</v>
      </c>
      <c r="J470" s="21">
        <v>30.552890999999999</v>
      </c>
      <c r="K470" s="22">
        <v>175760293</v>
      </c>
      <c r="L470" s="24">
        <v>0.85770000000000002</v>
      </c>
      <c r="M470" s="25">
        <f t="shared" si="44"/>
        <v>156.8667398607956</v>
      </c>
      <c r="N470" s="22">
        <f t="shared" si="45"/>
        <v>1413.714153835449</v>
      </c>
      <c r="O470" s="30">
        <f t="shared" si="42"/>
        <v>1616.242153835449</v>
      </c>
      <c r="P470" s="22">
        <f t="shared" si="46"/>
        <v>1585.5864723035727</v>
      </c>
      <c r="Q470" s="26">
        <f t="shared" si="47"/>
        <v>1.8967257758454314E-2</v>
      </c>
    </row>
    <row r="471" spans="1:17" s="24" customFormat="1">
      <c r="A471" s="20">
        <v>43053</v>
      </c>
      <c r="B471" s="21">
        <v>32.44</v>
      </c>
      <c r="C471" s="22">
        <v>30696876188</v>
      </c>
      <c r="D471" s="22">
        <f>HLOOKUP(A471,'CSAV.Fin'!$F$11:$AF$13,2,1)/1000</f>
        <v>202.52799999999999</v>
      </c>
      <c r="E471" s="23">
        <f>HLOOKUP(A471,'CSAV.Fin'!$F$11:$AB$13,3,1)</f>
        <v>0.2258</v>
      </c>
      <c r="G471" s="24">
        <v>631.89</v>
      </c>
      <c r="H471" s="25">
        <f t="shared" si="43"/>
        <v>241.2760558058724</v>
      </c>
      <c r="J471" s="21">
        <v>30.210698000000001</v>
      </c>
      <c r="K471" s="22">
        <v>175760293</v>
      </c>
      <c r="L471" s="24">
        <v>0.84960000000000002</v>
      </c>
      <c r="M471" s="25">
        <f t="shared" si="44"/>
        <v>155.10982918700094</v>
      </c>
      <c r="N471" s="22">
        <f t="shared" si="45"/>
        <v>1411.2077773705712</v>
      </c>
      <c r="O471" s="30">
        <f t="shared" si="42"/>
        <v>1613.7357773705712</v>
      </c>
      <c r="P471" s="22">
        <f t="shared" si="46"/>
        <v>1575.9177444471663</v>
      </c>
      <c r="Q471" s="26">
        <f t="shared" si="47"/>
        <v>2.34350836448739E-2</v>
      </c>
    </row>
    <row r="472" spans="1:17" s="24" customFormat="1">
      <c r="A472" s="20">
        <v>43054</v>
      </c>
      <c r="B472" s="21">
        <v>33.26</v>
      </c>
      <c r="C472" s="22">
        <v>30696876188</v>
      </c>
      <c r="D472" s="22">
        <f>HLOOKUP(A472,'CSAV.Fin'!$F$11:$AF$13,2,1)/1000</f>
        <v>202.52799999999999</v>
      </c>
      <c r="E472" s="23">
        <f>HLOOKUP(A472,'CSAV.Fin'!$F$11:$AB$13,3,1)</f>
        <v>0.2258</v>
      </c>
      <c r="G472" s="24">
        <v>633.4</v>
      </c>
      <c r="H472" s="25">
        <f t="shared" si="43"/>
        <v>247.37489568752517</v>
      </c>
      <c r="J472" s="21">
        <v>34.238790999999999</v>
      </c>
      <c r="K472" s="22">
        <v>175760293</v>
      </c>
      <c r="L472" s="24">
        <v>0.84760000000000002</v>
      </c>
      <c r="M472" s="25">
        <f t="shared" si="44"/>
        <v>175.79113940298316</v>
      </c>
      <c r="N472" s="22">
        <f t="shared" si="45"/>
        <v>1603.1426876224605</v>
      </c>
      <c r="O472" s="30">
        <f t="shared" si="42"/>
        <v>1805.6706876224605</v>
      </c>
      <c r="P472" s="22">
        <f t="shared" si="46"/>
        <v>1611.9010135978526</v>
      </c>
      <c r="Q472" s="26">
        <f t="shared" si="47"/>
        <v>0.1073117459085221</v>
      </c>
    </row>
    <row r="473" spans="1:17" s="24" customFormat="1">
      <c r="A473" s="20">
        <v>43055</v>
      </c>
      <c r="B473" s="21">
        <v>32.33</v>
      </c>
      <c r="C473" s="22">
        <v>30696876188</v>
      </c>
      <c r="D473" s="22">
        <f>HLOOKUP(A473,'CSAV.Fin'!$F$11:$AF$13,2,1)/1000</f>
        <v>202.52799999999999</v>
      </c>
      <c r="E473" s="23">
        <f>HLOOKUP(A473,'CSAV.Fin'!$F$11:$AB$13,3,1)</f>
        <v>0.2258</v>
      </c>
      <c r="G473" s="24">
        <v>630.69000000000005</v>
      </c>
      <c r="H473" s="25">
        <f t="shared" si="43"/>
        <v>240.45791874857753</v>
      </c>
      <c r="J473" s="21">
        <v>31.47681</v>
      </c>
      <c r="K473" s="22">
        <v>175760293</v>
      </c>
      <c r="L473" s="24">
        <v>0.8498</v>
      </c>
      <c r="M473" s="25">
        <f t="shared" si="44"/>
        <v>161.61038789807779</v>
      </c>
      <c r="N473" s="22">
        <f t="shared" si="45"/>
        <v>1470.0045917243392</v>
      </c>
      <c r="O473" s="30">
        <f t="shared" si="42"/>
        <v>1672.5325917243392</v>
      </c>
      <c r="P473" s="22">
        <f t="shared" si="46"/>
        <v>1573.5623002711948</v>
      </c>
      <c r="Q473" s="26">
        <f t="shared" si="47"/>
        <v>5.9173909042399275E-2</v>
      </c>
    </row>
    <row r="474" spans="1:17" s="24" customFormat="1">
      <c r="A474" s="20">
        <v>43056</v>
      </c>
      <c r="B474" s="21">
        <v>32.299999999999997</v>
      </c>
      <c r="C474" s="22">
        <v>30696876188</v>
      </c>
      <c r="D474" s="22">
        <f>HLOOKUP(A474,'CSAV.Fin'!$F$11:$AF$13,2,1)/1000</f>
        <v>202.52799999999999</v>
      </c>
      <c r="E474" s="23">
        <f>HLOOKUP(A474,'CSAV.Fin'!$F$11:$AB$13,3,1)</f>
        <v>0.2258</v>
      </c>
      <c r="G474" s="24">
        <v>626.96</v>
      </c>
      <c r="H474" s="25">
        <f t="shared" si="43"/>
        <v>240.23479046022436</v>
      </c>
      <c r="J474" s="21">
        <v>31.775006000000001</v>
      </c>
      <c r="K474" s="22">
        <v>175760293</v>
      </c>
      <c r="L474" s="24">
        <v>0.84789999999999999</v>
      </c>
      <c r="M474" s="25">
        <f t="shared" si="44"/>
        <v>163.14140616929572</v>
      </c>
      <c r="N474" s="22">
        <f t="shared" si="45"/>
        <v>1487.2559376518218</v>
      </c>
      <c r="O474" s="30">
        <f t="shared" si="42"/>
        <v>1689.7839376518218</v>
      </c>
      <c r="P474" s="22">
        <f t="shared" si="46"/>
        <v>1581.455118145336</v>
      </c>
      <c r="Q474" s="26">
        <f t="shared" si="47"/>
        <v>6.4108089260821788E-2</v>
      </c>
    </row>
    <row r="475" spans="1:17" s="24" customFormat="1">
      <c r="A475" s="20">
        <v>43059</v>
      </c>
      <c r="B475" s="21">
        <v>30.51</v>
      </c>
      <c r="C475" s="22">
        <v>30696876188</v>
      </c>
      <c r="D475" s="22">
        <f>HLOOKUP(A475,'CSAV.Fin'!$F$11:$AF$13,2,1)/1000</f>
        <v>202.52799999999999</v>
      </c>
      <c r="E475" s="23">
        <f>HLOOKUP(A475,'CSAV.Fin'!$F$11:$AB$13,3,1)</f>
        <v>0.2258</v>
      </c>
      <c r="G475" s="24">
        <v>637.51499999999999</v>
      </c>
      <c r="H475" s="25">
        <f t="shared" si="43"/>
        <v>226.92146925515314</v>
      </c>
      <c r="J475" s="21">
        <v>32.752699</v>
      </c>
      <c r="K475" s="22">
        <v>175760293</v>
      </c>
      <c r="L475" s="24">
        <v>0.85089999999999999</v>
      </c>
      <c r="M475" s="25">
        <f t="shared" si="44"/>
        <v>168.16114435036411</v>
      </c>
      <c r="N475" s="22">
        <f t="shared" si="45"/>
        <v>1527.6127547936376</v>
      </c>
      <c r="O475" s="30">
        <f t="shared" si="42"/>
        <v>1730.1407547936376</v>
      </c>
      <c r="P475" s="22">
        <f t="shared" si="46"/>
        <v>1469.0818137547822</v>
      </c>
      <c r="Q475" s="26">
        <f t="shared" si="47"/>
        <v>0.15088884549742498</v>
      </c>
    </row>
    <row r="476" spans="1:17" s="24" customFormat="1">
      <c r="A476" s="20">
        <v>43060</v>
      </c>
      <c r="B476" s="21">
        <v>30.6</v>
      </c>
      <c r="C476" s="22">
        <v>30696876188</v>
      </c>
      <c r="D476" s="22">
        <f>HLOOKUP(A476,'CSAV.Fin'!$F$11:$AF$13,2,1)/1000</f>
        <v>202.52799999999999</v>
      </c>
      <c r="E476" s="23">
        <f>HLOOKUP(A476,'CSAV.Fin'!$F$11:$AB$13,3,1)</f>
        <v>0.2258</v>
      </c>
      <c r="G476" s="24">
        <v>635.44000000000005</v>
      </c>
      <c r="H476" s="25">
        <f t="shared" si="43"/>
        <v>227.59085412021261</v>
      </c>
      <c r="J476" s="21">
        <v>32.508274999999998</v>
      </c>
      <c r="K476" s="22">
        <v>175760293</v>
      </c>
      <c r="L476" s="24">
        <v>0.85170000000000001</v>
      </c>
      <c r="M476" s="25">
        <f t="shared" si="44"/>
        <v>166.90620595439577</v>
      </c>
      <c r="N476" s="22">
        <f t="shared" si="45"/>
        <v>1514.7884435941867</v>
      </c>
      <c r="O476" s="30">
        <f t="shared" si="42"/>
        <v>1717.3164435941867</v>
      </c>
      <c r="P476" s="22">
        <f t="shared" si="46"/>
        <v>1478.2267583922951</v>
      </c>
      <c r="Q476" s="26">
        <f t="shared" si="47"/>
        <v>0.13922284742205038</v>
      </c>
    </row>
    <row r="477" spans="1:17" s="24" customFormat="1">
      <c r="A477" s="20">
        <v>43061</v>
      </c>
      <c r="B477" s="21">
        <v>30.96</v>
      </c>
      <c r="C477" s="22">
        <v>36796876188</v>
      </c>
      <c r="D477" s="22">
        <f>HLOOKUP(A477,'CSAV.Fin'!$F$11:$AF$13,2,1)/1000</f>
        <v>202.52799999999999</v>
      </c>
      <c r="E477" s="23">
        <f>HLOOKUP(A477,'CSAV.Fin'!$F$11:$AB$13,3,1)</f>
        <v>0.2258</v>
      </c>
      <c r="G477" s="24">
        <v>633.67999999999995</v>
      </c>
      <c r="H477" s="25">
        <f t="shared" si="43"/>
        <v>230.26839358045038</v>
      </c>
      <c r="J477" s="21">
        <v>32.263852</v>
      </c>
      <c r="K477" s="22">
        <v>175760293</v>
      </c>
      <c r="L477" s="24">
        <v>0.84789999999999999</v>
      </c>
      <c r="M477" s="25">
        <f t="shared" si="44"/>
        <v>165.65127269269578</v>
      </c>
      <c r="N477" s="22">
        <f t="shared" si="45"/>
        <v>1510.1367867096426</v>
      </c>
      <c r="O477" s="30">
        <f t="shared" si="42"/>
        <v>1712.6647867096426</v>
      </c>
      <c r="P477" s="22">
        <f t="shared" si="46"/>
        <v>1797.8021821431639</v>
      </c>
      <c r="Q477" s="26">
        <f t="shared" si="47"/>
        <v>-4.9710483974559017E-2</v>
      </c>
    </row>
    <row r="478" spans="1:17" s="24" customFormat="1">
      <c r="A478" s="20">
        <v>43062</v>
      </c>
      <c r="B478" s="21">
        <v>29.74</v>
      </c>
      <c r="C478" s="22">
        <v>36796876188</v>
      </c>
      <c r="D478" s="22">
        <f>HLOOKUP(A478,'CSAV.Fin'!$F$11:$AF$13,2,1)/1000</f>
        <v>202.52799999999999</v>
      </c>
      <c r="E478" s="23">
        <f>HLOOKUP(A478,'CSAV.Fin'!$F$11:$AB$13,3,1)</f>
        <v>0.2258</v>
      </c>
      <c r="G478" s="24">
        <v>635.01</v>
      </c>
      <c r="H478" s="25">
        <f t="shared" si="43"/>
        <v>221.19450985408898</v>
      </c>
      <c r="J478" s="21">
        <v>32.141641</v>
      </c>
      <c r="K478" s="22">
        <v>175760293</v>
      </c>
      <c r="L478" s="24">
        <v>0.84409999999999996</v>
      </c>
      <c r="M478" s="25">
        <f t="shared" si="44"/>
        <v>165.02380862897991</v>
      </c>
      <c r="N478" s="22">
        <f t="shared" si="45"/>
        <v>1511.1892350614994</v>
      </c>
      <c r="O478" s="30">
        <f t="shared" si="42"/>
        <v>1713.7172350614994</v>
      </c>
      <c r="P478" s="22">
        <f t="shared" si="46"/>
        <v>1723.3415187652479</v>
      </c>
      <c r="Q478" s="26">
        <f t="shared" si="47"/>
        <v>-5.6160278410242181E-3</v>
      </c>
    </row>
    <row r="479" spans="1:17" s="24" customFormat="1">
      <c r="A479" s="20">
        <v>43063</v>
      </c>
      <c r="B479" s="21">
        <v>29.92</v>
      </c>
      <c r="C479" s="22">
        <v>36796876188</v>
      </c>
      <c r="D479" s="22">
        <f>HLOOKUP(A479,'CSAV.Fin'!$F$11:$AF$13,2,1)/1000</f>
        <v>202.52799999999999</v>
      </c>
      <c r="E479" s="23">
        <f>HLOOKUP(A479,'CSAV.Fin'!$F$11:$AB$13,3,1)</f>
        <v>0.2258</v>
      </c>
      <c r="G479" s="24">
        <v>634.15</v>
      </c>
      <c r="H479" s="25">
        <f t="shared" si="43"/>
        <v>222.53327958420789</v>
      </c>
      <c r="J479" s="21">
        <v>31.310601999999999</v>
      </c>
      <c r="K479" s="22">
        <v>175760293</v>
      </c>
      <c r="L479" s="24">
        <v>0.83750000000000002</v>
      </c>
      <c r="M479" s="25">
        <f t="shared" si="44"/>
        <v>160.75703143178518</v>
      </c>
      <c r="N479" s="22">
        <f t="shared" si="45"/>
        <v>1483.7178021595917</v>
      </c>
      <c r="O479" s="30">
        <f t="shared" si="42"/>
        <v>1686.2458021595917</v>
      </c>
      <c r="P479" s="22">
        <f t="shared" si="46"/>
        <v>1736.1232130331309</v>
      </c>
      <c r="Q479" s="26">
        <f t="shared" si="47"/>
        <v>-2.9578968149044815E-2</v>
      </c>
    </row>
    <row r="480" spans="1:17" s="24" customFormat="1">
      <c r="A480" s="20">
        <v>43066</v>
      </c>
      <c r="B480" s="21">
        <v>29.46</v>
      </c>
      <c r="C480" s="22">
        <v>36796876188</v>
      </c>
      <c r="D480" s="22">
        <f>HLOOKUP(A480,'CSAV.Fin'!$F$11:$AF$13,2,1)/1000</f>
        <v>202.52799999999999</v>
      </c>
      <c r="E480" s="23">
        <f>HLOOKUP(A480,'CSAV.Fin'!$F$11:$AB$13,3,1)</f>
        <v>0.2258</v>
      </c>
      <c r="G480" s="24">
        <v>638.17999999999995</v>
      </c>
      <c r="H480" s="25">
        <f t="shared" si="43"/>
        <v>219.11197916279289</v>
      </c>
      <c r="J480" s="21">
        <v>30.943967000000001</v>
      </c>
      <c r="K480" s="22">
        <v>175760293</v>
      </c>
      <c r="L480" s="24">
        <v>0.8387</v>
      </c>
      <c r="M480" s="25">
        <f t="shared" si="44"/>
        <v>158.87462897210099</v>
      </c>
      <c r="N480" s="22">
        <f t="shared" si="45"/>
        <v>1464.2460182761731</v>
      </c>
      <c r="O480" s="30">
        <f t="shared" si="42"/>
        <v>1666.7740182761731</v>
      </c>
      <c r="P480" s="22">
        <f t="shared" si="46"/>
        <v>1698.6367051591715</v>
      </c>
      <c r="Q480" s="26">
        <f t="shared" si="47"/>
        <v>-1.9116380825249246E-2</v>
      </c>
    </row>
    <row r="481" spans="1:17" s="24" customFormat="1">
      <c r="A481" s="20">
        <v>43067</v>
      </c>
      <c r="B481" s="21">
        <v>28.31</v>
      </c>
      <c r="C481" s="22">
        <v>36796876188</v>
      </c>
      <c r="D481" s="22">
        <f>HLOOKUP(A481,'CSAV.Fin'!$F$11:$AF$13,2,1)/1000</f>
        <v>202.52799999999999</v>
      </c>
      <c r="E481" s="23">
        <f>HLOOKUP(A481,'CSAV.Fin'!$F$11:$AB$13,3,1)</f>
        <v>0.2258</v>
      </c>
      <c r="G481" s="24">
        <v>641.54999999999995</v>
      </c>
      <c r="H481" s="25">
        <f t="shared" si="43"/>
        <v>210.5587281092555</v>
      </c>
      <c r="J481" s="21">
        <v>29.692520999999999</v>
      </c>
      <c r="K481" s="22">
        <v>175760293</v>
      </c>
      <c r="L481" s="24">
        <v>0.84199999999999997</v>
      </c>
      <c r="M481" s="25">
        <f t="shared" si="44"/>
        <v>152.44936943997249</v>
      </c>
      <c r="N481" s="22">
        <f t="shared" si="45"/>
        <v>1399.5218597365106</v>
      </c>
      <c r="O481" s="30">
        <f t="shared" si="42"/>
        <v>1602.0498597365106</v>
      </c>
      <c r="P481" s="22">
        <f t="shared" si="46"/>
        <v>1623.7542902069674</v>
      </c>
      <c r="Q481" s="26">
        <f t="shared" si="47"/>
        <v>-1.3547911969497894E-2</v>
      </c>
    </row>
    <row r="482" spans="1:17" s="24" customFormat="1">
      <c r="A482" s="20">
        <v>43068</v>
      </c>
      <c r="B482" s="21">
        <v>28.22</v>
      </c>
      <c r="C482" s="22">
        <v>36796876188</v>
      </c>
      <c r="D482" s="22">
        <f>HLOOKUP(A482,'CSAV.Fin'!$F$11:$AF$13,2,1)/1000</f>
        <v>202.52799999999999</v>
      </c>
      <c r="E482" s="23">
        <f>HLOOKUP(A482,'CSAV.Fin'!$F$11:$AB$13,3,1)</f>
        <v>0.2258</v>
      </c>
      <c r="G482" s="24">
        <v>643.65</v>
      </c>
      <c r="H482" s="25">
        <f t="shared" si="43"/>
        <v>209.88934324419603</v>
      </c>
      <c r="J482" s="21">
        <v>30.875529</v>
      </c>
      <c r="K482" s="22">
        <v>175760293</v>
      </c>
      <c r="L482" s="24">
        <v>0.84299999999999997</v>
      </c>
      <c r="M482" s="25">
        <f t="shared" si="44"/>
        <v>158.52324991790306</v>
      </c>
      <c r="N482" s="22">
        <f t="shared" si="45"/>
        <v>1453.5552300380848</v>
      </c>
      <c r="O482" s="30">
        <f t="shared" si="42"/>
        <v>1656.0832300380848</v>
      </c>
      <c r="P482" s="22">
        <f t="shared" si="46"/>
        <v>1613.3113431606619</v>
      </c>
      <c r="Q482" s="26">
        <f t="shared" si="47"/>
        <v>2.5827136041006393E-2</v>
      </c>
    </row>
    <row r="483" spans="1:17" s="24" customFormat="1">
      <c r="A483" s="20">
        <v>43069</v>
      </c>
      <c r="B483" s="21">
        <v>28.5</v>
      </c>
      <c r="C483" s="22">
        <v>36796876188</v>
      </c>
      <c r="D483" s="22">
        <f>HLOOKUP(A483,'CSAV.Fin'!$F$11:$AF$13,2,1)/1000</f>
        <v>202.52799999999999</v>
      </c>
      <c r="E483" s="23">
        <f>HLOOKUP(A483,'CSAV.Fin'!$F$11:$AB$13,3,1)</f>
        <v>0.2258</v>
      </c>
      <c r="G483" s="24">
        <v>648.71</v>
      </c>
      <c r="H483" s="25">
        <f t="shared" si="43"/>
        <v>211.97187393549211</v>
      </c>
      <c r="J483" s="21">
        <v>30.767983000000001</v>
      </c>
      <c r="K483" s="22">
        <v>175760293</v>
      </c>
      <c r="L483" s="24">
        <v>0.8397</v>
      </c>
      <c r="M483" s="25">
        <f t="shared" si="44"/>
        <v>157.97107989886726</v>
      </c>
      <c r="N483" s="22">
        <f t="shared" si="45"/>
        <v>1454.1847277158015</v>
      </c>
      <c r="O483" s="30">
        <f t="shared" si="42"/>
        <v>1656.7127277158015</v>
      </c>
      <c r="P483" s="22">
        <f t="shared" si="46"/>
        <v>1616.609843162584</v>
      </c>
      <c r="Q483" s="26">
        <f t="shared" si="47"/>
        <v>2.4206299548690913E-2</v>
      </c>
    </row>
    <row r="484" spans="1:17" s="24" customFormat="1">
      <c r="A484" s="20">
        <v>43070</v>
      </c>
      <c r="B484" s="21">
        <v>30.04</v>
      </c>
      <c r="C484" s="22">
        <v>36796876188</v>
      </c>
      <c r="D484" s="22">
        <f>HLOOKUP(A484,'CSAV.Fin'!$F$11:$AF$13,2,1)/1000</f>
        <v>202.52799999999999</v>
      </c>
      <c r="E484" s="23">
        <f>HLOOKUP(A484,'CSAV.Fin'!$F$11:$AB$13,3,1)</f>
        <v>0.2258</v>
      </c>
      <c r="G484" s="24">
        <v>646.85</v>
      </c>
      <c r="H484" s="25">
        <f t="shared" si="43"/>
        <v>223.42579273762047</v>
      </c>
      <c r="J484" s="21">
        <v>31.286159999999999</v>
      </c>
      <c r="K484" s="22">
        <v>175760293</v>
      </c>
      <c r="L484" s="24">
        <v>0.83809999999999996</v>
      </c>
      <c r="M484" s="25">
        <f t="shared" si="44"/>
        <v>160.63153964589566</v>
      </c>
      <c r="N484" s="22">
        <f t="shared" si="45"/>
        <v>1481.4981954645675</v>
      </c>
      <c r="O484" s="30">
        <f t="shared" si="42"/>
        <v>1684.0261954645675</v>
      </c>
      <c r="P484" s="22">
        <f t="shared" si="46"/>
        <v>1708.8631996405966</v>
      </c>
      <c r="Q484" s="26">
        <f t="shared" si="47"/>
        <v>-1.4748585409728232E-2</v>
      </c>
    </row>
    <row r="485" spans="1:17" s="24" customFormat="1">
      <c r="A485" s="20">
        <v>43073</v>
      </c>
      <c r="B485" s="21">
        <v>30.32</v>
      </c>
      <c r="C485" s="22">
        <v>36796876188</v>
      </c>
      <c r="D485" s="22">
        <f>HLOOKUP(A485,'CSAV.Fin'!$F$11:$AF$13,2,1)/1000</f>
        <v>202.52799999999999</v>
      </c>
      <c r="E485" s="23">
        <f>HLOOKUP(A485,'CSAV.Fin'!$F$11:$AB$13,3,1)</f>
        <v>0.2258</v>
      </c>
      <c r="G485" s="24">
        <v>648.23</v>
      </c>
      <c r="H485" s="25">
        <f t="shared" si="43"/>
        <v>225.50832342891653</v>
      </c>
      <c r="J485" s="21">
        <v>31.530583</v>
      </c>
      <c r="K485" s="22">
        <v>175760293</v>
      </c>
      <c r="L485" s="24">
        <v>0.84340000000000004</v>
      </c>
      <c r="M485" s="25">
        <f t="shared" si="44"/>
        <v>161.8864729075957</v>
      </c>
      <c r="N485" s="22">
        <f t="shared" si="45"/>
        <v>1483.6897955619122</v>
      </c>
      <c r="O485" s="30">
        <f t="shared" si="42"/>
        <v>1686.2177955619122</v>
      </c>
      <c r="P485" s="22">
        <f t="shared" si="46"/>
        <v>1721.1194884842726</v>
      </c>
      <c r="Q485" s="26">
        <f t="shared" si="47"/>
        <v>-2.0698211710385772E-2</v>
      </c>
    </row>
    <row r="486" spans="1:17" s="24" customFormat="1">
      <c r="A486" s="20">
        <v>43074</v>
      </c>
      <c r="B486" s="21">
        <v>28.4</v>
      </c>
      <c r="C486" s="22">
        <v>36796876188</v>
      </c>
      <c r="D486" s="22">
        <f>HLOOKUP(A486,'CSAV.Fin'!$F$11:$AF$13,2,1)/1000</f>
        <v>202.52799999999999</v>
      </c>
      <c r="E486" s="23">
        <f>HLOOKUP(A486,'CSAV.Fin'!$F$11:$AB$13,3,1)</f>
        <v>0.2258</v>
      </c>
      <c r="G486" s="24">
        <v>653.79999999999995</v>
      </c>
      <c r="H486" s="25">
        <f t="shared" si="43"/>
        <v>211.22811297431494</v>
      </c>
      <c r="J486" s="21">
        <v>30.860863999999999</v>
      </c>
      <c r="K486" s="22">
        <v>175760293</v>
      </c>
      <c r="L486" s="24">
        <v>0.84550000000000003</v>
      </c>
      <c r="M486" s="25">
        <f t="shared" si="44"/>
        <v>158.44795587322301</v>
      </c>
      <c r="N486" s="22">
        <f t="shared" si="45"/>
        <v>1448.5689578303461</v>
      </c>
      <c r="O486" s="30">
        <f t="shared" si="42"/>
        <v>1651.0969578303461</v>
      </c>
      <c r="P486" s="22">
        <f t="shared" si="46"/>
        <v>1598.3959677870907</v>
      </c>
      <c r="Q486" s="26">
        <f t="shared" si="47"/>
        <v>3.1918773633080932E-2</v>
      </c>
    </row>
    <row r="487" spans="1:17" s="24" customFormat="1">
      <c r="A487" s="20">
        <v>43075</v>
      </c>
      <c r="B487" s="21">
        <v>28.57</v>
      </c>
      <c r="C487" s="22">
        <v>36796876188</v>
      </c>
      <c r="D487" s="22">
        <f>HLOOKUP(A487,'CSAV.Fin'!$F$11:$AF$13,2,1)/1000</f>
        <v>202.52799999999999</v>
      </c>
      <c r="E487" s="23">
        <f>HLOOKUP(A487,'CSAV.Fin'!$F$11:$AB$13,3,1)</f>
        <v>0.2258</v>
      </c>
      <c r="G487" s="24">
        <v>654.37</v>
      </c>
      <c r="H487" s="25">
        <f t="shared" si="43"/>
        <v>212.49250660831615</v>
      </c>
      <c r="J487" s="21">
        <v>30.978186999999998</v>
      </c>
      <c r="K487" s="22">
        <v>175760293</v>
      </c>
      <c r="L487" s="24">
        <v>0.8488</v>
      </c>
      <c r="M487" s="25">
        <f t="shared" si="44"/>
        <v>159.05032363346828</v>
      </c>
      <c r="N487" s="22">
        <f t="shared" si="45"/>
        <v>1448.4227303463251</v>
      </c>
      <c r="O487" s="30">
        <f t="shared" si="42"/>
        <v>1650.9507303463251</v>
      </c>
      <c r="P487" s="22">
        <f t="shared" si="46"/>
        <v>1606.5631870213488</v>
      </c>
      <c r="Q487" s="26">
        <f t="shared" si="47"/>
        <v>2.6886049661618339E-2</v>
      </c>
    </row>
    <row r="488" spans="1:17" s="24" customFormat="1">
      <c r="A488" s="20">
        <v>43076</v>
      </c>
      <c r="B488" s="21">
        <v>29.44</v>
      </c>
      <c r="C488" s="22">
        <v>36796876188</v>
      </c>
      <c r="D488" s="22">
        <f>HLOOKUP(A488,'CSAV.Fin'!$F$11:$AF$13,2,1)/1000</f>
        <v>202.52799999999999</v>
      </c>
      <c r="E488" s="23">
        <f>HLOOKUP(A488,'CSAV.Fin'!$F$11:$AB$13,3,1)</f>
        <v>0.2258</v>
      </c>
      <c r="G488" s="24">
        <v>655.77</v>
      </c>
      <c r="H488" s="25">
        <f t="shared" si="43"/>
        <v>218.96322697055749</v>
      </c>
      <c r="J488" s="21">
        <v>31.794560000000001</v>
      </c>
      <c r="K488" s="22">
        <v>175760293</v>
      </c>
      <c r="L488" s="24">
        <v>0.84750000000000003</v>
      </c>
      <c r="M488" s="25">
        <f t="shared" si="44"/>
        <v>163.24180165171464</v>
      </c>
      <c r="N488" s="22">
        <f t="shared" si="45"/>
        <v>1488.8735607805227</v>
      </c>
      <c r="O488" s="30">
        <f t="shared" si="42"/>
        <v>1691.4015607805227</v>
      </c>
      <c r="P488" s="22">
        <f t="shared" si="46"/>
        <v>1651.9511947401072</v>
      </c>
      <c r="Q488" s="26">
        <f t="shared" si="47"/>
        <v>2.3324068603916004E-2</v>
      </c>
    </row>
    <row r="489" spans="1:17" s="24" customFormat="1">
      <c r="A489" s="20">
        <v>43080</v>
      </c>
      <c r="B489" s="21">
        <v>28.49</v>
      </c>
      <c r="C489" s="22">
        <v>36796876188</v>
      </c>
      <c r="D489" s="22">
        <f>HLOOKUP(A489,'CSAV.Fin'!$F$11:$AF$13,2,1)/1000</f>
        <v>202.52799999999999</v>
      </c>
      <c r="E489" s="23">
        <f>HLOOKUP(A489,'CSAV.Fin'!$F$11:$AB$13,3,1)</f>
        <v>0.2258</v>
      </c>
      <c r="G489" s="24">
        <v>655.69</v>
      </c>
      <c r="H489" s="25">
        <f t="shared" si="43"/>
        <v>211.89749783937438</v>
      </c>
      <c r="J489" s="21">
        <v>30.284025</v>
      </c>
      <c r="K489" s="22">
        <v>175760293</v>
      </c>
      <c r="L489" s="24">
        <v>0.84730000000000005</v>
      </c>
      <c r="M489" s="25">
        <f t="shared" si="44"/>
        <v>155.48630967893777</v>
      </c>
      <c r="N489" s="22">
        <f t="shared" si="45"/>
        <v>1418.4730702350093</v>
      </c>
      <c r="O489" s="30">
        <f t="shared" si="42"/>
        <v>1621.0010702350094</v>
      </c>
      <c r="P489" s="22">
        <f t="shared" si="46"/>
        <v>1598.8393945250348</v>
      </c>
      <c r="Q489" s="26">
        <f t="shared" si="47"/>
        <v>1.3671598444263577E-2</v>
      </c>
    </row>
    <row r="490" spans="1:17" s="24" customFormat="1">
      <c r="A490" s="20">
        <v>43081</v>
      </c>
      <c r="B490" s="21">
        <v>28.77</v>
      </c>
      <c r="C490" s="22">
        <v>36796876188</v>
      </c>
      <c r="D490" s="22">
        <f>HLOOKUP(A490,'CSAV.Fin'!$F$11:$AF$13,2,1)/1000</f>
        <v>202.52799999999999</v>
      </c>
      <c r="E490" s="23">
        <f>HLOOKUP(A490,'CSAV.Fin'!$F$11:$AB$13,3,1)</f>
        <v>0.2258</v>
      </c>
      <c r="G490" s="24">
        <v>653.91999999999996</v>
      </c>
      <c r="H490" s="25">
        <f t="shared" si="43"/>
        <v>213.98002853067047</v>
      </c>
      <c r="J490" s="21">
        <v>30.347574999999999</v>
      </c>
      <c r="K490" s="22">
        <v>175760293</v>
      </c>
      <c r="L490" s="24">
        <v>0.85270000000000001</v>
      </c>
      <c r="M490" s="25">
        <f t="shared" si="44"/>
        <v>155.81259242966513</v>
      </c>
      <c r="N490" s="22">
        <f t="shared" si="45"/>
        <v>1412.447895570486</v>
      </c>
      <c r="O490" s="30">
        <f t="shared" si="42"/>
        <v>1614.975895570486</v>
      </c>
      <c r="P490" s="22">
        <f t="shared" si="46"/>
        <v>1618.9229996463789</v>
      </c>
      <c r="Q490" s="26">
        <f t="shared" si="47"/>
        <v>-2.4440637700655632E-3</v>
      </c>
    </row>
    <row r="491" spans="1:17" s="24" customFormat="1">
      <c r="A491" s="20">
        <v>43082</v>
      </c>
      <c r="B491" s="21">
        <v>29.19</v>
      </c>
      <c r="C491" s="22">
        <v>36796876188</v>
      </c>
      <c r="D491" s="22">
        <f>HLOOKUP(A491,'CSAV.Fin'!$F$11:$AF$13,2,1)/1000</f>
        <v>202.52799999999999</v>
      </c>
      <c r="E491" s="23">
        <f>HLOOKUP(A491,'CSAV.Fin'!$F$11:$AB$13,3,1)</f>
        <v>0.2258</v>
      </c>
      <c r="G491" s="24">
        <v>646.70000000000005</v>
      </c>
      <c r="H491" s="25">
        <f t="shared" si="43"/>
        <v>217.10382456761454</v>
      </c>
      <c r="J491" s="21">
        <v>30.52356</v>
      </c>
      <c r="K491" s="22">
        <v>175760293</v>
      </c>
      <c r="L491" s="24">
        <v>0.84989999999999999</v>
      </c>
      <c r="M491" s="25">
        <f t="shared" si="44"/>
        <v>156.71614663716721</v>
      </c>
      <c r="N491" s="22">
        <f t="shared" si="45"/>
        <v>1425.3189550592958</v>
      </c>
      <c r="O491" s="30">
        <f t="shared" si="42"/>
        <v>1627.8469550592959</v>
      </c>
      <c r="P491" s="22">
        <f t="shared" si="46"/>
        <v>1660.8950300413176</v>
      </c>
      <c r="Q491" s="26">
        <f t="shared" si="47"/>
        <v>-2.0301708879516767E-2</v>
      </c>
    </row>
    <row r="492" spans="1:17" s="24" customFormat="1">
      <c r="A492" s="20">
        <v>43083</v>
      </c>
      <c r="B492" s="21">
        <v>28.69</v>
      </c>
      <c r="C492" s="22">
        <v>36796876188</v>
      </c>
      <c r="D492" s="22">
        <f>HLOOKUP(A492,'CSAV.Fin'!$F$11:$AF$13,2,1)/1000</f>
        <v>202.52799999999999</v>
      </c>
      <c r="E492" s="23">
        <f>HLOOKUP(A492,'CSAV.Fin'!$F$11:$AB$13,3,1)</f>
        <v>0.2258</v>
      </c>
      <c r="G492" s="24">
        <v>638.6</v>
      </c>
      <c r="H492" s="25">
        <f t="shared" si="43"/>
        <v>213.38501976172873</v>
      </c>
      <c r="J492" s="21">
        <v>30.161814</v>
      </c>
      <c r="K492" s="22">
        <v>175760293</v>
      </c>
      <c r="L492" s="24">
        <v>0.84930000000000005</v>
      </c>
      <c r="M492" s="25">
        <f t="shared" si="44"/>
        <v>154.85884561522192</v>
      </c>
      <c r="N492" s="22">
        <f t="shared" si="45"/>
        <v>1409.421976067855</v>
      </c>
      <c r="O492" s="30">
        <f t="shared" si="42"/>
        <v>1611.949976067855</v>
      </c>
      <c r="P492" s="22">
        <f t="shared" si="46"/>
        <v>1653.151233688882</v>
      </c>
      <c r="Q492" s="26">
        <f t="shared" si="47"/>
        <v>-2.5559885996916831E-2</v>
      </c>
    </row>
    <row r="493" spans="1:17" s="24" customFormat="1">
      <c r="A493" s="20">
        <v>43084</v>
      </c>
      <c r="B493" s="21">
        <v>29.41</v>
      </c>
      <c r="C493" s="22">
        <v>36796876188</v>
      </c>
      <c r="D493" s="22">
        <f>HLOOKUP(A493,'CSAV.Fin'!$F$11:$AF$13,2,1)/1000</f>
        <v>202.52799999999999</v>
      </c>
      <c r="E493" s="23">
        <f>HLOOKUP(A493,'CSAV.Fin'!$F$11:$AB$13,3,1)</f>
        <v>0.2258</v>
      </c>
      <c r="G493" s="24">
        <v>636.22</v>
      </c>
      <c r="H493" s="25">
        <f t="shared" si="43"/>
        <v>218.74009868220435</v>
      </c>
      <c r="J493" s="21">
        <v>30.298690000000001</v>
      </c>
      <c r="K493" s="22">
        <v>175760293</v>
      </c>
      <c r="L493" s="24">
        <v>0.84970000000000001</v>
      </c>
      <c r="M493" s="25">
        <f t="shared" si="44"/>
        <v>155.56160372361782</v>
      </c>
      <c r="N493" s="22">
        <f t="shared" si="45"/>
        <v>1415.1515093405569</v>
      </c>
      <c r="O493" s="30">
        <f t="shared" si="42"/>
        <v>1617.6795093405569</v>
      </c>
      <c r="P493" s="22">
        <f t="shared" si="46"/>
        <v>1700.9778515121814</v>
      </c>
      <c r="Q493" s="26">
        <f t="shared" si="47"/>
        <v>-5.1492487659425601E-2</v>
      </c>
    </row>
    <row r="494" spans="1:17" s="24" customFormat="1">
      <c r="A494" s="20">
        <v>43087</v>
      </c>
      <c r="B494" s="21">
        <v>30.75</v>
      </c>
      <c r="C494" s="22">
        <v>36796876188</v>
      </c>
      <c r="D494" s="22">
        <f>HLOOKUP(A494,'CSAV.Fin'!$F$11:$AF$13,2,1)/1000</f>
        <v>202.52799999999999</v>
      </c>
      <c r="E494" s="23">
        <f>HLOOKUP(A494,'CSAV.Fin'!$F$11:$AB$13,3,1)</f>
        <v>0.2258</v>
      </c>
      <c r="G494" s="24">
        <v>621.43499999999995</v>
      </c>
      <c r="H494" s="25">
        <f t="shared" si="43"/>
        <v>228.70649556197833</v>
      </c>
      <c r="J494" s="21">
        <v>30.440456000000001</v>
      </c>
      <c r="K494" s="22">
        <v>175760293</v>
      </c>
      <c r="L494" s="24">
        <v>0.84709999999999996</v>
      </c>
      <c r="M494" s="25">
        <f t="shared" si="44"/>
        <v>156.28946840402091</v>
      </c>
      <c r="N494" s="22">
        <f t="shared" si="45"/>
        <v>1426.1367707892252</v>
      </c>
      <c r="O494" s="30">
        <f t="shared" si="42"/>
        <v>1628.6647707892253</v>
      </c>
      <c r="P494" s="22">
        <f t="shared" si="46"/>
        <v>1820.7921066257936</v>
      </c>
      <c r="Q494" s="26">
        <f t="shared" si="47"/>
        <v>-0.11796616423615913</v>
      </c>
    </row>
    <row r="495" spans="1:17" s="24" customFormat="1">
      <c r="A495" s="20">
        <v>43088</v>
      </c>
      <c r="B495" s="21">
        <v>30.94</v>
      </c>
      <c r="C495" s="22">
        <v>36796876188</v>
      </c>
      <c r="D495" s="22">
        <f>HLOOKUP(A495,'CSAV.Fin'!$F$11:$AF$13,2,1)/1000</f>
        <v>202.52799999999999</v>
      </c>
      <c r="E495" s="23">
        <f>HLOOKUP(A495,'CSAV.Fin'!$F$11:$AB$13,3,1)</f>
        <v>0.2258</v>
      </c>
      <c r="G495" s="24">
        <v>620.16</v>
      </c>
      <c r="H495" s="25">
        <f t="shared" si="43"/>
        <v>230.11964138821494</v>
      </c>
      <c r="J495" s="21">
        <v>30.650659999999998</v>
      </c>
      <c r="K495" s="22">
        <v>175760293</v>
      </c>
      <c r="L495" s="24">
        <v>0.84650000000000003</v>
      </c>
      <c r="M495" s="25">
        <f t="shared" si="44"/>
        <v>157.36871213862196</v>
      </c>
      <c r="N495" s="22">
        <f t="shared" si="45"/>
        <v>1437.0026653166628</v>
      </c>
      <c r="O495" s="30">
        <f t="shared" si="42"/>
        <v>1639.5306653166629</v>
      </c>
      <c r="P495" s="22">
        <f t="shared" si="46"/>
        <v>1835.8090642039474</v>
      </c>
      <c r="Q495" s="26">
        <f t="shared" si="47"/>
        <v>-0.11971621088854412</v>
      </c>
    </row>
    <row r="496" spans="1:17" s="24" customFormat="1">
      <c r="A496" s="20">
        <v>43089</v>
      </c>
      <c r="B496" s="21">
        <v>30.76</v>
      </c>
      <c r="C496" s="22">
        <v>36796876188</v>
      </c>
      <c r="D496" s="22">
        <f>HLOOKUP(A496,'CSAV.Fin'!$F$11:$AF$13,2,1)/1000</f>
        <v>202.52799999999999</v>
      </c>
      <c r="E496" s="23">
        <f>HLOOKUP(A496,'CSAV.Fin'!$F$11:$AB$13,3,1)</f>
        <v>0.2258</v>
      </c>
      <c r="G496" s="24">
        <v>620.53</v>
      </c>
      <c r="H496" s="25">
        <f t="shared" si="43"/>
        <v>228.78087165809603</v>
      </c>
      <c r="J496" s="21">
        <v>30.650659999999998</v>
      </c>
      <c r="K496" s="22">
        <v>175760293</v>
      </c>
      <c r="L496" s="24">
        <v>0.84179999999999999</v>
      </c>
      <c r="M496" s="25">
        <f t="shared" si="44"/>
        <v>157.36871213862196</v>
      </c>
      <c r="N496" s="22">
        <f t="shared" si="45"/>
        <v>1445.0258448450406</v>
      </c>
      <c r="O496" s="30">
        <f t="shared" si="42"/>
        <v>1647.5538448450407</v>
      </c>
      <c r="P496" s="22">
        <f t="shared" si="46"/>
        <v>1824.0405968170437</v>
      </c>
      <c r="Q496" s="26">
        <f t="shared" si="47"/>
        <v>-0.10712047592508411</v>
      </c>
    </row>
    <row r="497" spans="1:17" s="24" customFormat="1">
      <c r="A497" s="20">
        <v>43090</v>
      </c>
      <c r="B497" s="21">
        <v>30.36</v>
      </c>
      <c r="C497" s="22">
        <v>36796876188</v>
      </c>
      <c r="D497" s="22">
        <f>HLOOKUP(A497,'CSAV.Fin'!$F$11:$AF$13,2,1)/1000</f>
        <v>202.52799999999999</v>
      </c>
      <c r="E497" s="23">
        <f>HLOOKUP(A497,'CSAV.Fin'!$F$11:$AB$13,3,1)</f>
        <v>0.2258</v>
      </c>
      <c r="G497" s="24">
        <v>621.21</v>
      </c>
      <c r="H497" s="25">
        <f t="shared" si="43"/>
        <v>225.8058278133874</v>
      </c>
      <c r="J497" s="21">
        <v>30.357351999999999</v>
      </c>
      <c r="K497" s="22">
        <v>175760293</v>
      </c>
      <c r="L497" s="24">
        <v>0.84209999999999996</v>
      </c>
      <c r="M497" s="25">
        <f t="shared" si="44"/>
        <v>155.8627901708746</v>
      </c>
      <c r="N497" s="22">
        <f t="shared" si="45"/>
        <v>1430.6879671846691</v>
      </c>
      <c r="O497" s="30">
        <f t="shared" si="42"/>
        <v>1633.2159671846691</v>
      </c>
      <c r="P497" s="22">
        <f t="shared" si="46"/>
        <v>1798.3502536463996</v>
      </c>
      <c r="Q497" s="26">
        <f t="shared" si="47"/>
        <v>-0.10110988980005398</v>
      </c>
    </row>
    <row r="498" spans="1:17" s="24" customFormat="1">
      <c r="A498" s="20">
        <v>43091</v>
      </c>
      <c r="B498" s="21">
        <v>31.88</v>
      </c>
      <c r="C498" s="22">
        <v>36796876188</v>
      </c>
      <c r="D498" s="22">
        <f>HLOOKUP(A498,'CSAV.Fin'!$F$11:$AF$13,2,1)/1000</f>
        <v>202.52799999999999</v>
      </c>
      <c r="E498" s="23">
        <f>HLOOKUP(A498,'CSAV.Fin'!$F$11:$AB$13,3,1)</f>
        <v>0.2258</v>
      </c>
      <c r="G498" s="24">
        <v>622.62</v>
      </c>
      <c r="H498" s="25">
        <f t="shared" si="43"/>
        <v>237.11099442328026</v>
      </c>
      <c r="J498" s="21">
        <v>30.797314</v>
      </c>
      <c r="K498" s="22">
        <v>175760293</v>
      </c>
      <c r="L498" s="24">
        <v>0.84470000000000001</v>
      </c>
      <c r="M498" s="25">
        <f t="shared" si="44"/>
        <v>158.12167312249562</v>
      </c>
      <c r="N498" s="22">
        <f t="shared" si="45"/>
        <v>1446.9550913966234</v>
      </c>
      <c r="O498" s="30">
        <f t="shared" si="42"/>
        <v>1649.4830913966234</v>
      </c>
      <c r="P498" s="22">
        <f t="shared" si="46"/>
        <v>1884.1097505275125</v>
      </c>
      <c r="Q498" s="26">
        <f t="shared" si="47"/>
        <v>-0.14224253667991826</v>
      </c>
    </row>
    <row r="499" spans="1:17" s="24" customFormat="1">
      <c r="A499" s="20">
        <v>43095</v>
      </c>
      <c r="B499" s="21">
        <v>32.229999999999997</v>
      </c>
      <c r="C499" s="22">
        <v>36796876188</v>
      </c>
      <c r="D499" s="22">
        <f>HLOOKUP(A499,'CSAV.Fin'!$F$11:$AF$13,2,1)/1000</f>
        <v>202.52799999999999</v>
      </c>
      <c r="E499" s="23">
        <f>HLOOKUP(A499,'CSAV.Fin'!$F$11:$AB$13,3,1)</f>
        <v>0.2258</v>
      </c>
      <c r="G499" s="24">
        <v>618.25</v>
      </c>
      <c r="H499" s="25">
        <f t="shared" si="43"/>
        <v>239.71415778740038</v>
      </c>
      <c r="J499" s="21">
        <v>30.797314</v>
      </c>
      <c r="K499" s="22">
        <v>175760293</v>
      </c>
      <c r="L499" s="24">
        <v>0.84260000000000002</v>
      </c>
      <c r="M499" s="25">
        <f t="shared" si="44"/>
        <v>158.12167312249562</v>
      </c>
      <c r="N499" s="22">
        <f t="shared" si="45"/>
        <v>1450.5613169982528</v>
      </c>
      <c r="O499" s="30">
        <f t="shared" si="42"/>
        <v>1653.0893169982528</v>
      </c>
      <c r="P499" s="22">
        <f t="shared" si="46"/>
        <v>1918.2585030962232</v>
      </c>
      <c r="Q499" s="26">
        <f t="shared" si="47"/>
        <v>-0.16040826310551415</v>
      </c>
    </row>
    <row r="500" spans="1:17" s="24" customFormat="1">
      <c r="A500" s="20">
        <v>43096</v>
      </c>
      <c r="B500" s="21">
        <v>32.4</v>
      </c>
      <c r="C500" s="22">
        <v>36796876188</v>
      </c>
      <c r="D500" s="22">
        <f>HLOOKUP(A500,'CSAV.Fin'!$F$11:$AF$13,2,1)/1000</f>
        <v>202.52799999999999</v>
      </c>
      <c r="E500" s="23">
        <f>HLOOKUP(A500,'CSAV.Fin'!$F$11:$AB$13,3,1)</f>
        <v>0.2258</v>
      </c>
      <c r="G500" s="24">
        <v>616.85</v>
      </c>
      <c r="H500" s="25">
        <f t="shared" si="43"/>
        <v>240.97855142140156</v>
      </c>
      <c r="J500" s="21">
        <v>31.227498000000001</v>
      </c>
      <c r="K500" s="22">
        <v>175760293</v>
      </c>
      <c r="L500" s="24">
        <v>0.84099999999999997</v>
      </c>
      <c r="M500" s="25">
        <f t="shared" si="44"/>
        <v>160.33035319863887</v>
      </c>
      <c r="N500" s="22">
        <f t="shared" si="45"/>
        <v>1473.6213292976402</v>
      </c>
      <c r="O500" s="30">
        <f t="shared" si="42"/>
        <v>1676.1493292976402</v>
      </c>
      <c r="P500" s="22">
        <f t="shared" si="46"/>
        <v>1932.7531628292129</v>
      </c>
      <c r="Q500" s="26">
        <f t="shared" si="47"/>
        <v>-0.15309127238627229</v>
      </c>
    </row>
    <row r="501" spans="1:17" s="24" customFormat="1">
      <c r="A501" s="20">
        <v>43097</v>
      </c>
      <c r="B501" s="21">
        <v>33.19</v>
      </c>
      <c r="C501" s="22">
        <v>36796876188</v>
      </c>
      <c r="D501" s="22">
        <f>HLOOKUP(A501,'CSAV.Fin'!$F$11:$AF$13,2,1)/1000</f>
        <v>202.52799999999999</v>
      </c>
      <c r="E501" s="23">
        <f>HLOOKUP(A501,'CSAV.Fin'!$F$11:$AB$13,3,1)</f>
        <v>0.2258</v>
      </c>
      <c r="G501" s="24">
        <v>614.97</v>
      </c>
      <c r="H501" s="25">
        <f t="shared" si="43"/>
        <v>246.85426301470116</v>
      </c>
      <c r="J501" s="21">
        <v>32.650041000000002</v>
      </c>
      <c r="K501" s="22">
        <v>175760293</v>
      </c>
      <c r="L501" s="24">
        <v>0.83689999999999998</v>
      </c>
      <c r="M501" s="25">
        <f t="shared" si="44"/>
        <v>167.63407063479889</v>
      </c>
      <c r="N501" s="22">
        <f t="shared" si="45"/>
        <v>1548.2991258908478</v>
      </c>
      <c r="O501" s="30">
        <f t="shared" si="42"/>
        <v>1750.8271258908478</v>
      </c>
      <c r="P501" s="22">
        <f t="shared" si="46"/>
        <v>1985.9315424812914</v>
      </c>
      <c r="Q501" s="26">
        <f t="shared" si="47"/>
        <v>-0.13428191345323071</v>
      </c>
    </row>
    <row r="502" spans="1:17" s="24" customFormat="1">
      <c r="A502" s="20">
        <v>43098</v>
      </c>
      <c r="B502" s="21">
        <v>33.19</v>
      </c>
      <c r="C502" s="22">
        <v>36796876188</v>
      </c>
      <c r="D502" s="22">
        <f>HLOOKUP(A502,'CSAV.Fin'!$F$11:$AF$13,2,1)/1000</f>
        <v>202.52799999999999</v>
      </c>
      <c r="E502" s="23">
        <f>HLOOKUP(A502,'CSAV.Fin'!$F$11:$AB$13,3,1)</f>
        <v>0.2258</v>
      </c>
      <c r="G502" s="24">
        <v>615.47500000000002</v>
      </c>
      <c r="H502" s="25">
        <f t="shared" si="43"/>
        <v>246.85426301470116</v>
      </c>
      <c r="J502" s="21">
        <v>32.752699</v>
      </c>
      <c r="K502" s="22">
        <v>175760293</v>
      </c>
      <c r="L502" s="24">
        <v>0.83279999999999998</v>
      </c>
      <c r="M502" s="25">
        <f t="shared" si="44"/>
        <v>168.16114435036411</v>
      </c>
      <c r="N502" s="22">
        <f t="shared" si="45"/>
        <v>1560.8137524662659</v>
      </c>
      <c r="O502" s="30">
        <f t="shared" si="42"/>
        <v>1763.3417524662659</v>
      </c>
      <c r="P502" s="22">
        <f t="shared" si="46"/>
        <v>1984.302076737024</v>
      </c>
      <c r="Q502" s="26">
        <f t="shared" si="47"/>
        <v>-0.12530771415224295</v>
      </c>
    </row>
    <row r="503" spans="1:17" s="24" customFormat="1">
      <c r="A503" s="20">
        <v>43102</v>
      </c>
      <c r="B503" s="21">
        <v>33.15</v>
      </c>
      <c r="C503" s="22">
        <v>36796876188</v>
      </c>
      <c r="D503" s="22">
        <f>HLOOKUP(A503,'CSAV.Fin'!$F$11:$AF$13,2,1)/1000</f>
        <v>194.517</v>
      </c>
      <c r="E503" s="23">
        <f>HLOOKUP(A503,'CSAV.Fin'!$F$11:$AB$13,3,1)</f>
        <v>0.25459999999999999</v>
      </c>
      <c r="G503" s="24">
        <v>606.6</v>
      </c>
      <c r="H503" s="25">
        <f t="shared" si="43"/>
        <v>246.55675863023026</v>
      </c>
      <c r="J503" s="21">
        <v>32.498499000000002</v>
      </c>
      <c r="K503" s="22">
        <v>175760293</v>
      </c>
      <c r="L503" s="24">
        <v>0.83009999999999995</v>
      </c>
      <c r="M503" s="25">
        <f t="shared" si="44"/>
        <v>166.85601334745462</v>
      </c>
      <c r="N503" s="22">
        <f t="shared" si="45"/>
        <v>1751.911067129301</v>
      </c>
      <c r="O503" s="30">
        <f t="shared" si="42"/>
        <v>1946.4280671293011</v>
      </c>
      <c r="P503" s="22">
        <f t="shared" si="46"/>
        <v>2010.9074276824924</v>
      </c>
      <c r="Q503" s="26">
        <f t="shared" si="47"/>
        <v>-3.3127019509274325E-2</v>
      </c>
    </row>
    <row r="504" spans="1:17" s="24" customFormat="1">
      <c r="A504" s="20">
        <v>43103</v>
      </c>
      <c r="B504" s="21">
        <v>32.86</v>
      </c>
      <c r="C504" s="22">
        <v>36796876188</v>
      </c>
      <c r="D504" s="22">
        <f>HLOOKUP(A504,'CSAV.Fin'!$F$11:$AF$13,2,1)/1000</f>
        <v>194.517</v>
      </c>
      <c r="E504" s="23">
        <f>HLOOKUP(A504,'CSAV.Fin'!$F$11:$AB$13,3,1)</f>
        <v>0.25459999999999999</v>
      </c>
      <c r="G504" s="24">
        <v>606.98</v>
      </c>
      <c r="H504" s="25">
        <f t="shared" si="43"/>
        <v>244.39985184281653</v>
      </c>
      <c r="J504" s="21">
        <v>32.439836999999997</v>
      </c>
      <c r="K504" s="22">
        <v>175760293</v>
      </c>
      <c r="L504" s="24">
        <v>0.83189999999999997</v>
      </c>
      <c r="M504" s="25">
        <f t="shared" si="44"/>
        <v>166.55482690019784</v>
      </c>
      <c r="N504" s="22">
        <f t="shared" si="45"/>
        <v>1744.9649431129039</v>
      </c>
      <c r="O504" s="30">
        <f t="shared" si="42"/>
        <v>1939.481943112904</v>
      </c>
      <c r="P504" s="22">
        <f t="shared" si="46"/>
        <v>1992.067863088866</v>
      </c>
      <c r="Q504" s="26">
        <f t="shared" si="47"/>
        <v>-2.7113384665783835E-2</v>
      </c>
    </row>
    <row r="505" spans="1:17" s="24" customFormat="1">
      <c r="A505" s="20">
        <v>43104</v>
      </c>
      <c r="B505" s="21">
        <v>34.1</v>
      </c>
      <c r="C505" s="22">
        <v>36796876188</v>
      </c>
      <c r="D505" s="22">
        <f>HLOOKUP(A505,'CSAV.Fin'!$F$11:$AF$13,2,1)/1000</f>
        <v>194.517</v>
      </c>
      <c r="E505" s="23">
        <f>HLOOKUP(A505,'CSAV.Fin'!$F$11:$AB$13,3,1)</f>
        <v>0.25459999999999999</v>
      </c>
      <c r="G505" s="24">
        <v>605.35</v>
      </c>
      <c r="H505" s="25">
        <f t="shared" si="43"/>
        <v>253.62248776141337</v>
      </c>
      <c r="J505" s="21">
        <v>34.199683999999998</v>
      </c>
      <c r="K505" s="22">
        <v>175760293</v>
      </c>
      <c r="L505" s="24">
        <v>0.8286</v>
      </c>
      <c r="M505" s="25">
        <f t="shared" si="44"/>
        <v>175.59035357241362</v>
      </c>
      <c r="N505" s="22">
        <f t="shared" si="45"/>
        <v>1846.9550734931822</v>
      </c>
      <c r="O505" s="30">
        <f t="shared" si="42"/>
        <v>2041.4720734931823</v>
      </c>
      <c r="P505" s="22">
        <f t="shared" si="46"/>
        <v>2072.8066044615512</v>
      </c>
      <c r="Q505" s="26">
        <f t="shared" si="47"/>
        <v>-1.5348988298797606E-2</v>
      </c>
    </row>
    <row r="506" spans="1:17" s="24" customFormat="1">
      <c r="A506" s="20">
        <v>43105</v>
      </c>
      <c r="B506" s="21">
        <v>33.64</v>
      </c>
      <c r="C506" s="22">
        <v>36796876188</v>
      </c>
      <c r="D506" s="22">
        <f>HLOOKUP(A506,'CSAV.Fin'!$F$11:$AF$13,2,1)/1000</f>
        <v>194.517</v>
      </c>
      <c r="E506" s="23">
        <f>HLOOKUP(A506,'CSAV.Fin'!$F$11:$AB$13,3,1)</f>
        <v>0.25459999999999999</v>
      </c>
      <c r="G506" s="24">
        <v>605.86</v>
      </c>
      <c r="H506" s="25">
        <f t="shared" si="43"/>
        <v>250.20118733999843</v>
      </c>
      <c r="J506" s="21">
        <v>34.375667999999997</v>
      </c>
      <c r="K506" s="22">
        <v>175760293</v>
      </c>
      <c r="L506" s="24">
        <v>0.83109999999999995</v>
      </c>
      <c r="M506" s="25">
        <f t="shared" si="44"/>
        <v>176.49390264564738</v>
      </c>
      <c r="N506" s="22">
        <f t="shared" si="45"/>
        <v>1850.8747519486635</v>
      </c>
      <c r="O506" s="30">
        <f t="shared" si="42"/>
        <v>2045.3917519486636</v>
      </c>
      <c r="P506" s="22">
        <f t="shared" si="46"/>
        <v>2043.1236836304097</v>
      </c>
      <c r="Q506" s="26">
        <f t="shared" si="47"/>
        <v>1.1088674412093047E-3</v>
      </c>
    </row>
    <row r="507" spans="1:17" s="24" customFormat="1">
      <c r="A507" s="20">
        <v>43108</v>
      </c>
      <c r="B507" s="21">
        <v>33.770000000000003</v>
      </c>
      <c r="C507" s="22">
        <v>36796876188</v>
      </c>
      <c r="D507" s="22">
        <f>HLOOKUP(A507,'CSAV.Fin'!$F$11:$AF$13,2,1)/1000</f>
        <v>194.517</v>
      </c>
      <c r="E507" s="23">
        <f>HLOOKUP(A507,'CSAV.Fin'!$F$11:$AB$13,3,1)</f>
        <v>0.25459999999999999</v>
      </c>
      <c r="G507" s="24">
        <v>605.4</v>
      </c>
      <c r="H507" s="25">
        <f t="shared" si="43"/>
        <v>251.16807658952874</v>
      </c>
      <c r="J507" s="21">
        <v>34.180129999999998</v>
      </c>
      <c r="K507" s="22">
        <v>175760293</v>
      </c>
      <c r="L507" s="24">
        <v>0.83489999999999998</v>
      </c>
      <c r="M507" s="25">
        <f t="shared" si="44"/>
        <v>175.48995808999467</v>
      </c>
      <c r="N507" s="22">
        <f t="shared" si="45"/>
        <v>1831.9702483494809</v>
      </c>
      <c r="O507" s="30">
        <f t="shared" si="42"/>
        <v>2026.487248349481</v>
      </c>
      <c r="P507" s="22">
        <f t="shared" si="46"/>
        <v>2052.5776492711598</v>
      </c>
      <c r="Q507" s="26">
        <f t="shared" si="47"/>
        <v>-1.2874692867141713E-2</v>
      </c>
    </row>
    <row r="508" spans="1:17" s="24" customFormat="1">
      <c r="A508" s="20">
        <v>43109</v>
      </c>
      <c r="B508" s="21">
        <v>33.770000000000003</v>
      </c>
      <c r="C508" s="22">
        <v>36796876188</v>
      </c>
      <c r="D508" s="22">
        <f>HLOOKUP(A508,'CSAV.Fin'!$F$11:$AF$13,2,1)/1000</f>
        <v>194.517</v>
      </c>
      <c r="E508" s="23">
        <f>HLOOKUP(A508,'CSAV.Fin'!$F$11:$AB$13,3,1)</f>
        <v>0.25459999999999999</v>
      </c>
      <c r="G508" s="24">
        <v>607.65</v>
      </c>
      <c r="H508" s="25">
        <f t="shared" si="43"/>
        <v>251.16807658952874</v>
      </c>
      <c r="J508" s="21">
        <v>34.082360000000001</v>
      </c>
      <c r="K508" s="22">
        <v>175760293</v>
      </c>
      <c r="L508" s="24">
        <v>0.83879999999999999</v>
      </c>
      <c r="M508" s="25">
        <f t="shared" si="44"/>
        <v>174.98798067790005</v>
      </c>
      <c r="N508" s="22">
        <f t="shared" si="45"/>
        <v>1818.2366387692357</v>
      </c>
      <c r="O508" s="30">
        <f t="shared" si="42"/>
        <v>2012.7536387692357</v>
      </c>
      <c r="P508" s="22">
        <f t="shared" si="46"/>
        <v>2044.9773864375218</v>
      </c>
      <c r="Q508" s="26">
        <f t="shared" si="47"/>
        <v>-1.6009782343749945E-2</v>
      </c>
    </row>
    <row r="509" spans="1:17" s="24" customFormat="1">
      <c r="A509" s="20">
        <v>43110</v>
      </c>
      <c r="B509" s="21">
        <v>32.74</v>
      </c>
      <c r="C509" s="22">
        <v>36796876188</v>
      </c>
      <c r="D509" s="22">
        <f>HLOOKUP(A509,'CSAV.Fin'!$F$11:$AF$13,2,1)/1000</f>
        <v>194.517</v>
      </c>
      <c r="E509" s="23">
        <f>HLOOKUP(A509,'CSAV.Fin'!$F$11:$AB$13,3,1)</f>
        <v>0.25459999999999999</v>
      </c>
      <c r="G509" s="24">
        <v>609.04</v>
      </c>
      <c r="H509" s="25">
        <f t="shared" si="43"/>
        <v>243.50733868940395</v>
      </c>
      <c r="J509" s="21">
        <v>33.124222000000003</v>
      </c>
      <c r="K509" s="22">
        <v>175760293</v>
      </c>
      <c r="L509" s="24">
        <v>0.83530000000000004</v>
      </c>
      <c r="M509" s="25">
        <f t="shared" si="44"/>
        <v>170.0686431135189</v>
      </c>
      <c r="N509" s="22">
        <f t="shared" si="45"/>
        <v>1774.5260225837424</v>
      </c>
      <c r="O509" s="30">
        <f t="shared" si="42"/>
        <v>1969.0430225837424</v>
      </c>
      <c r="P509" s="22">
        <f t="shared" si="46"/>
        <v>1978.0798082147646</v>
      </c>
      <c r="Q509" s="26">
        <f t="shared" si="47"/>
        <v>-4.5894302599667203E-3</v>
      </c>
    </row>
    <row r="510" spans="1:17" s="24" customFormat="1">
      <c r="A510" s="20">
        <v>43111</v>
      </c>
      <c r="B510" s="21">
        <v>32.770000000000003</v>
      </c>
      <c r="C510" s="22">
        <v>36796876188</v>
      </c>
      <c r="D510" s="22">
        <f>HLOOKUP(A510,'CSAV.Fin'!$F$11:$AF$13,2,1)/1000</f>
        <v>194.517</v>
      </c>
      <c r="E510" s="23">
        <f>HLOOKUP(A510,'CSAV.Fin'!$F$11:$AB$13,3,1)</f>
        <v>0.25459999999999999</v>
      </c>
      <c r="G510" s="24">
        <v>606.52</v>
      </c>
      <c r="H510" s="25">
        <f t="shared" si="43"/>
        <v>243.73046697775709</v>
      </c>
      <c r="J510" s="21">
        <v>33.417529999999999</v>
      </c>
      <c r="K510" s="22">
        <v>175760293</v>
      </c>
      <c r="L510" s="24">
        <v>0.83009999999999995</v>
      </c>
      <c r="M510" s="25">
        <f t="shared" si="44"/>
        <v>171.57456508126623</v>
      </c>
      <c r="N510" s="22">
        <f t="shared" si="45"/>
        <v>1801.4536807723159</v>
      </c>
      <c r="O510" s="30">
        <f t="shared" si="42"/>
        <v>1995.970680772316</v>
      </c>
      <c r="P510" s="22">
        <f t="shared" si="46"/>
        <v>1988.1185001001782</v>
      </c>
      <c r="Q510" s="26">
        <f t="shared" si="47"/>
        <v>3.934016039303545E-3</v>
      </c>
    </row>
    <row r="511" spans="1:17" s="24" customFormat="1">
      <c r="A511" s="20">
        <v>43112</v>
      </c>
      <c r="B511" s="21">
        <v>33.04</v>
      </c>
      <c r="C511" s="22">
        <v>36796876188</v>
      </c>
      <c r="D511" s="22">
        <f>HLOOKUP(A511,'CSAV.Fin'!$F$11:$AF$13,2,1)/1000</f>
        <v>194.517</v>
      </c>
      <c r="E511" s="23">
        <f>HLOOKUP(A511,'CSAV.Fin'!$F$11:$AB$13,3,1)</f>
        <v>0.25459999999999999</v>
      </c>
      <c r="G511" s="24">
        <v>603.74</v>
      </c>
      <c r="H511" s="25">
        <f t="shared" si="43"/>
        <v>245.73862157293541</v>
      </c>
      <c r="J511" s="21">
        <v>34.864514</v>
      </c>
      <c r="K511" s="22">
        <v>175760293</v>
      </c>
      <c r="L511" s="24">
        <v>0.82279999999999998</v>
      </c>
      <c r="M511" s="25">
        <f t="shared" si="44"/>
        <v>179.00376916904744</v>
      </c>
      <c r="N511" s="22">
        <f t="shared" si="45"/>
        <v>1896.1317040434938</v>
      </c>
      <c r="O511" s="30">
        <f t="shared" si="42"/>
        <v>2090.6487040434936</v>
      </c>
      <c r="P511" s="22">
        <f t="shared" si="46"/>
        <v>2013.7290708773976</v>
      </c>
      <c r="Q511" s="26">
        <f t="shared" si="47"/>
        <v>3.6792232486178467E-2</v>
      </c>
    </row>
    <row r="512" spans="1:17" s="24" customFormat="1">
      <c r="A512" s="20">
        <v>43115</v>
      </c>
      <c r="B512" s="21">
        <v>33.200000000000003</v>
      </c>
      <c r="C512" s="22">
        <v>36796876188</v>
      </c>
      <c r="D512" s="22">
        <f>HLOOKUP(A512,'CSAV.Fin'!$F$11:$AF$13,2,1)/1000</f>
        <v>194.517</v>
      </c>
      <c r="E512" s="23">
        <f>HLOOKUP(A512,'CSAV.Fin'!$F$11:$AB$13,3,1)</f>
        <v>0.25459999999999999</v>
      </c>
      <c r="G512" s="24">
        <v>602.91999999999996</v>
      </c>
      <c r="H512" s="25">
        <f t="shared" si="43"/>
        <v>246.92863911081892</v>
      </c>
      <c r="J512" s="21">
        <v>35.314253000000001</v>
      </c>
      <c r="K512" s="22">
        <v>175760293</v>
      </c>
      <c r="L512" s="24">
        <v>0.81540000000000001</v>
      </c>
      <c r="M512" s="25">
        <f t="shared" si="44"/>
        <v>181.31284986187794</v>
      </c>
      <c r="N512" s="22">
        <f t="shared" si="45"/>
        <v>1938.0210246248105</v>
      </c>
      <c r="O512" s="30">
        <f t="shared" si="42"/>
        <v>2132.5380246248105</v>
      </c>
      <c r="P512" s="22">
        <f t="shared" si="46"/>
        <v>2026.2328160313145</v>
      </c>
      <c r="Q512" s="26">
        <f t="shared" si="47"/>
        <v>4.9849150339159265E-2</v>
      </c>
    </row>
    <row r="513" spans="1:17" s="24" customFormat="1">
      <c r="A513" s="20">
        <v>43116</v>
      </c>
      <c r="B513" s="21">
        <v>33.200000000000003</v>
      </c>
      <c r="C513" s="22">
        <v>36796876188</v>
      </c>
      <c r="D513" s="22">
        <f>HLOOKUP(A513,'CSAV.Fin'!$F$11:$AF$13,2,1)/1000</f>
        <v>194.517</v>
      </c>
      <c r="E513" s="23">
        <f>HLOOKUP(A513,'CSAV.Fin'!$F$11:$AB$13,3,1)</f>
        <v>0.25459999999999999</v>
      </c>
      <c r="G513" s="24">
        <v>606.73</v>
      </c>
      <c r="H513" s="25">
        <f t="shared" si="43"/>
        <v>246.92863911081892</v>
      </c>
      <c r="J513" s="21">
        <v>34.101914000000001</v>
      </c>
      <c r="K513" s="22">
        <v>175760293</v>
      </c>
      <c r="L513" s="24">
        <v>0.81779999999999997</v>
      </c>
      <c r="M513" s="25">
        <f t="shared" si="44"/>
        <v>175.08837616031897</v>
      </c>
      <c r="N513" s="22">
        <f t="shared" si="45"/>
        <v>1865.9964614197897</v>
      </c>
      <c r="O513" s="30">
        <f t="shared" si="42"/>
        <v>2060.5134614197896</v>
      </c>
      <c r="P513" s="22">
        <f t="shared" si="46"/>
        <v>2013.5089569357046</v>
      </c>
      <c r="Q513" s="26">
        <f t="shared" si="47"/>
        <v>2.28120346526135E-2</v>
      </c>
    </row>
    <row r="514" spans="1:17" s="24" customFormat="1">
      <c r="A514" s="20">
        <v>43117</v>
      </c>
      <c r="B514" s="21">
        <v>32.450000000000003</v>
      </c>
      <c r="C514" s="22">
        <v>36796876188</v>
      </c>
      <c r="D514" s="22">
        <f>HLOOKUP(A514,'CSAV.Fin'!$F$11:$AF$13,2,1)/1000</f>
        <v>194.517</v>
      </c>
      <c r="E514" s="23">
        <f>HLOOKUP(A514,'CSAV.Fin'!$F$11:$AB$13,3,1)</f>
        <v>0.25459999999999999</v>
      </c>
      <c r="G514" s="24">
        <v>605.88</v>
      </c>
      <c r="H514" s="25">
        <f t="shared" si="43"/>
        <v>241.35043190199016</v>
      </c>
      <c r="J514" s="21">
        <v>33.769499000000003</v>
      </c>
      <c r="K514" s="22">
        <v>175760293</v>
      </c>
      <c r="L514" s="24">
        <v>0.8175</v>
      </c>
      <c r="M514" s="25">
        <f t="shared" si="44"/>
        <v>173.38166836200207</v>
      </c>
      <c r="N514" s="22">
        <f t="shared" si="45"/>
        <v>1848.4853945612683</v>
      </c>
      <c r="O514" s="30">
        <f t="shared" si="42"/>
        <v>2043.0023945612684</v>
      </c>
      <c r="P514" s="22">
        <f t="shared" si="46"/>
        <v>1970.784036938998</v>
      </c>
      <c r="Q514" s="26">
        <f t="shared" si="47"/>
        <v>3.5349130189237576E-2</v>
      </c>
    </row>
    <row r="515" spans="1:17" s="24" customFormat="1">
      <c r="A515" s="20">
        <v>43118</v>
      </c>
      <c r="B515" s="21">
        <v>32.4</v>
      </c>
      <c r="C515" s="22">
        <v>36796876188</v>
      </c>
      <c r="D515" s="22">
        <f>HLOOKUP(A515,'CSAV.Fin'!$F$11:$AF$13,2,1)/1000</f>
        <v>194.517</v>
      </c>
      <c r="E515" s="23">
        <f>HLOOKUP(A515,'CSAV.Fin'!$F$11:$AB$13,3,1)</f>
        <v>0.25459999999999999</v>
      </c>
      <c r="G515" s="24">
        <v>605.29999999999995</v>
      </c>
      <c r="H515" s="25">
        <f t="shared" si="43"/>
        <v>240.97855142140156</v>
      </c>
      <c r="J515" s="21">
        <v>33.671729999999997</v>
      </c>
      <c r="K515" s="22">
        <v>175760293</v>
      </c>
      <c r="L515" s="24">
        <v>0.8165</v>
      </c>
      <c r="M515" s="25">
        <f t="shared" si="44"/>
        <v>172.87969608417569</v>
      </c>
      <c r="N515" s="22">
        <f t="shared" si="45"/>
        <v>1845.3910435456949</v>
      </c>
      <c r="O515" s="30">
        <f t="shared" ref="O515:O578" si="48">D515+N515</f>
        <v>2039.9080435456949</v>
      </c>
      <c r="P515" s="22">
        <f t="shared" si="46"/>
        <v>1969.6328902877913</v>
      </c>
      <c r="Q515" s="26">
        <f t="shared" si="47"/>
        <v>3.4450157437368567E-2</v>
      </c>
    </row>
    <row r="516" spans="1:17" s="24" customFormat="1">
      <c r="A516" s="20">
        <v>43119</v>
      </c>
      <c r="B516" s="21">
        <v>32.119999999999997</v>
      </c>
      <c r="C516" s="22">
        <v>36796876188</v>
      </c>
      <c r="D516" s="22">
        <f>HLOOKUP(A516,'CSAV.Fin'!$F$11:$AF$13,2,1)/1000</f>
        <v>194.517</v>
      </c>
      <c r="E516" s="23">
        <f>HLOOKUP(A516,'CSAV.Fin'!$F$11:$AB$13,3,1)</f>
        <v>0.25459999999999999</v>
      </c>
      <c r="G516" s="24">
        <v>608.23</v>
      </c>
      <c r="H516" s="25">
        <f t="shared" ref="H516:H579" si="49">B516/$B$3*100</f>
        <v>238.8960207301055</v>
      </c>
      <c r="J516" s="21">
        <v>34.610314000000002</v>
      </c>
      <c r="K516" s="22">
        <v>175760293</v>
      </c>
      <c r="L516" s="24">
        <v>0.81769999999999998</v>
      </c>
      <c r="M516" s="25">
        <f t="shared" ref="M516:M579" si="50">J516/$J$3*100</f>
        <v>177.69863816613795</v>
      </c>
      <c r="N516" s="22">
        <f t="shared" ref="N516:N579" si="51">(J516*K516*E516/L516)/1000000</f>
        <v>1894.0468135514564</v>
      </c>
      <c r="O516" s="30">
        <f t="shared" si="48"/>
        <v>2088.5638135514564</v>
      </c>
      <c r="P516" s="22">
        <f t="shared" ref="P516:P579" si="52">(B516*C516/G516)/1000000</f>
        <v>1943.205141407954</v>
      </c>
      <c r="Q516" s="26">
        <f t="shared" ref="Q516:Q579" si="53">1-P516/O516</f>
        <v>6.9597429200082828E-2</v>
      </c>
    </row>
    <row r="517" spans="1:17" s="24" customFormat="1">
      <c r="A517" s="20">
        <v>43122</v>
      </c>
      <c r="B517" s="21">
        <v>31.98</v>
      </c>
      <c r="C517" s="22">
        <v>36796876188</v>
      </c>
      <c r="D517" s="22">
        <f>HLOOKUP(A517,'CSAV.Fin'!$F$11:$AF$13,2,1)/1000</f>
        <v>194.517</v>
      </c>
      <c r="E517" s="23">
        <f>HLOOKUP(A517,'CSAV.Fin'!$F$11:$AB$13,3,1)</f>
        <v>0.25459999999999999</v>
      </c>
      <c r="G517" s="24">
        <v>606.08000000000004</v>
      </c>
      <c r="H517" s="25">
        <f t="shared" si="49"/>
        <v>237.85475538445749</v>
      </c>
      <c r="J517" s="21">
        <v>34.492991000000004</v>
      </c>
      <c r="K517" s="22">
        <v>175760293</v>
      </c>
      <c r="L517" s="24">
        <v>0.81610000000000005</v>
      </c>
      <c r="M517" s="25">
        <f t="shared" si="50"/>
        <v>177.09627040589268</v>
      </c>
      <c r="N517" s="22">
        <f t="shared" si="51"/>
        <v>1891.3270958127434</v>
      </c>
      <c r="O517" s="30">
        <f t="shared" si="48"/>
        <v>2085.8440958127435</v>
      </c>
      <c r="P517" s="22">
        <f t="shared" si="52"/>
        <v>1941.5986346558868</v>
      </c>
      <c r="Q517" s="26">
        <f t="shared" si="53"/>
        <v>6.9154478729462232E-2</v>
      </c>
    </row>
    <row r="518" spans="1:17" s="24" customFormat="1">
      <c r="A518" s="20">
        <v>43123</v>
      </c>
      <c r="B518" s="21">
        <v>31.6</v>
      </c>
      <c r="C518" s="22">
        <v>36796876188</v>
      </c>
      <c r="D518" s="22">
        <f>HLOOKUP(A518,'CSAV.Fin'!$F$11:$AF$13,2,1)/1000</f>
        <v>194.517</v>
      </c>
      <c r="E518" s="23">
        <f>HLOOKUP(A518,'CSAV.Fin'!$F$11:$AB$13,3,1)</f>
        <v>0.25459999999999999</v>
      </c>
      <c r="G518" s="24">
        <v>609.27</v>
      </c>
      <c r="H518" s="25">
        <f t="shared" si="49"/>
        <v>235.02846373198426</v>
      </c>
      <c r="J518" s="21">
        <v>34.512545000000003</v>
      </c>
      <c r="K518" s="22">
        <v>175760293</v>
      </c>
      <c r="L518" s="24">
        <v>0.81430000000000002</v>
      </c>
      <c r="M518" s="25">
        <f t="shared" si="50"/>
        <v>177.1966658883116</v>
      </c>
      <c r="N518" s="22">
        <f t="shared" si="51"/>
        <v>1896.5824099745173</v>
      </c>
      <c r="O518" s="30">
        <f t="shared" si="48"/>
        <v>2091.0994099745171</v>
      </c>
      <c r="P518" s="22">
        <f t="shared" si="52"/>
        <v>1908.4827540184158</v>
      </c>
      <c r="Q518" s="26">
        <f t="shared" si="53"/>
        <v>8.733045166816189E-2</v>
      </c>
    </row>
    <row r="519" spans="1:17" s="24" customFormat="1">
      <c r="A519" s="20">
        <v>43124</v>
      </c>
      <c r="B519" s="21">
        <v>31.41</v>
      </c>
      <c r="C519" s="22">
        <v>36796876188</v>
      </c>
      <c r="D519" s="22">
        <f>HLOOKUP(A519,'CSAV.Fin'!$F$11:$AF$13,2,1)/1000</f>
        <v>194.517</v>
      </c>
      <c r="E519" s="23">
        <f>HLOOKUP(A519,'CSAV.Fin'!$F$11:$AB$13,3,1)</f>
        <v>0.25459999999999999</v>
      </c>
      <c r="G519" s="24">
        <v>602.95000000000005</v>
      </c>
      <c r="H519" s="25">
        <f t="shared" si="49"/>
        <v>233.61531790574764</v>
      </c>
      <c r="J519" s="21">
        <v>33.984591000000002</v>
      </c>
      <c r="K519" s="22">
        <v>175760293</v>
      </c>
      <c r="L519" s="24">
        <v>0.80669999999999997</v>
      </c>
      <c r="M519" s="25">
        <f t="shared" si="50"/>
        <v>174.4860084000737</v>
      </c>
      <c r="N519" s="22">
        <f t="shared" si="51"/>
        <v>1885.1640877660329</v>
      </c>
      <c r="O519" s="30">
        <f t="shared" si="48"/>
        <v>2079.6810877660328</v>
      </c>
      <c r="P519" s="22">
        <f t="shared" si="52"/>
        <v>1916.8917506676839</v>
      </c>
      <c r="Q519" s="26">
        <f t="shared" si="53"/>
        <v>7.8276105916419647E-2</v>
      </c>
    </row>
    <row r="520" spans="1:17" s="24" customFormat="1">
      <c r="A520" s="20">
        <v>43125</v>
      </c>
      <c r="B520" s="21">
        <v>31.21</v>
      </c>
      <c r="C520" s="22">
        <v>36796876188</v>
      </c>
      <c r="D520" s="22">
        <f>HLOOKUP(A520,'CSAV.Fin'!$F$11:$AF$13,2,1)/1000</f>
        <v>194.517</v>
      </c>
      <c r="E520" s="23">
        <f>HLOOKUP(A520,'CSAV.Fin'!$F$11:$AB$13,3,1)</f>
        <v>0.25459999999999999</v>
      </c>
      <c r="G520" s="24">
        <v>598.91</v>
      </c>
      <c r="H520" s="25">
        <f t="shared" si="49"/>
        <v>232.1277959833933</v>
      </c>
      <c r="J520" s="21">
        <v>34.004145000000001</v>
      </c>
      <c r="K520" s="22">
        <v>175760293</v>
      </c>
      <c r="L520" s="24">
        <v>0.79959999999999998</v>
      </c>
      <c r="M520" s="25">
        <f t="shared" si="50"/>
        <v>174.58640388249262</v>
      </c>
      <c r="N520" s="22">
        <f t="shared" si="51"/>
        <v>1902.9976027392795</v>
      </c>
      <c r="O520" s="30">
        <f t="shared" si="48"/>
        <v>2097.5146027392793</v>
      </c>
      <c r="P520" s="22">
        <f t="shared" si="52"/>
        <v>1917.5343638067154</v>
      </c>
      <c r="Q520" s="26">
        <f t="shared" si="53"/>
        <v>8.5806429522595984E-2</v>
      </c>
    </row>
    <row r="521" spans="1:17" s="24" customFormat="1">
      <c r="A521" s="20">
        <v>43126</v>
      </c>
      <c r="B521" s="21">
        <v>30.68</v>
      </c>
      <c r="C521" s="22">
        <v>36796876188</v>
      </c>
      <c r="D521" s="22">
        <f>HLOOKUP(A521,'CSAV.Fin'!$F$11:$AF$13,2,1)/1000</f>
        <v>194.517</v>
      </c>
      <c r="E521" s="23">
        <f>HLOOKUP(A521,'CSAV.Fin'!$F$11:$AB$13,3,1)</f>
        <v>0.25459999999999999</v>
      </c>
      <c r="G521" s="24">
        <v>601.66</v>
      </c>
      <c r="H521" s="25">
        <f t="shared" si="49"/>
        <v>228.18586288915429</v>
      </c>
      <c r="J521" s="21">
        <v>33.163328999999997</v>
      </c>
      <c r="K521" s="22">
        <v>175760293</v>
      </c>
      <c r="L521" s="24">
        <v>0.80479999999999996</v>
      </c>
      <c r="M521" s="25">
        <f t="shared" si="50"/>
        <v>170.26942894408842</v>
      </c>
      <c r="N521" s="22">
        <f t="shared" si="51"/>
        <v>1843.9507567278429</v>
      </c>
      <c r="O521" s="30">
        <f t="shared" si="48"/>
        <v>2038.4677567278429</v>
      </c>
      <c r="P521" s="22">
        <f t="shared" si="52"/>
        <v>1876.3556850178509</v>
      </c>
      <c r="Q521" s="26">
        <f t="shared" si="53"/>
        <v>7.9526434094898346E-2</v>
      </c>
    </row>
    <row r="522" spans="1:17" s="24" customFormat="1">
      <c r="A522" s="20">
        <v>43129</v>
      </c>
      <c r="B522" s="21">
        <v>30.53</v>
      </c>
      <c r="C522" s="22">
        <v>36796876188</v>
      </c>
      <c r="D522" s="22">
        <f>HLOOKUP(A522,'CSAV.Fin'!$F$11:$AF$13,2,1)/1000</f>
        <v>194.517</v>
      </c>
      <c r="E522" s="23">
        <f>HLOOKUP(A522,'CSAV.Fin'!$F$11:$AB$13,3,1)</f>
        <v>0.25459999999999999</v>
      </c>
      <c r="G522" s="24">
        <v>603.78</v>
      </c>
      <c r="H522" s="25">
        <f t="shared" si="49"/>
        <v>227.07022144738858</v>
      </c>
      <c r="J522" s="21">
        <v>33.280653000000001</v>
      </c>
      <c r="K522" s="22">
        <v>175760293</v>
      </c>
      <c r="L522" s="24">
        <v>0.81</v>
      </c>
      <c r="M522" s="25">
        <f t="shared" si="50"/>
        <v>170.87180183860201</v>
      </c>
      <c r="N522" s="22">
        <f t="shared" si="51"/>
        <v>1838.5946300140545</v>
      </c>
      <c r="O522" s="30">
        <f t="shared" si="48"/>
        <v>2033.1116300140545</v>
      </c>
      <c r="P522" s="22">
        <f t="shared" si="52"/>
        <v>1860.625774321177</v>
      </c>
      <c r="Q522" s="26">
        <f t="shared" si="53"/>
        <v>8.4838359658434115E-2</v>
      </c>
    </row>
    <row r="523" spans="1:17" s="24" customFormat="1">
      <c r="A523" s="20">
        <v>43130</v>
      </c>
      <c r="B523" s="21">
        <v>31.47</v>
      </c>
      <c r="C523" s="22">
        <v>36796876188</v>
      </c>
      <c r="D523" s="22">
        <f>HLOOKUP(A523,'CSAV.Fin'!$F$11:$AF$13,2,1)/1000</f>
        <v>194.517</v>
      </c>
      <c r="E523" s="23">
        <f>HLOOKUP(A523,'CSAV.Fin'!$F$11:$AB$13,3,1)</f>
        <v>0.25459999999999999</v>
      </c>
      <c r="G523" s="24">
        <v>607.34</v>
      </c>
      <c r="H523" s="25">
        <f t="shared" si="49"/>
        <v>234.06157448245389</v>
      </c>
      <c r="J523" s="21">
        <v>32.654929000000003</v>
      </c>
      <c r="K523" s="22">
        <v>175760293</v>
      </c>
      <c r="L523" s="24">
        <v>0.80710000000000004</v>
      </c>
      <c r="M523" s="25">
        <f t="shared" si="50"/>
        <v>167.65916693826946</v>
      </c>
      <c r="N523" s="22">
        <f t="shared" si="51"/>
        <v>1810.5084818766529</v>
      </c>
      <c r="O523" s="30">
        <f t="shared" si="48"/>
        <v>2005.025481876653</v>
      </c>
      <c r="P523" s="22">
        <f t="shared" si="52"/>
        <v>1906.6712115723644</v>
      </c>
      <c r="Q523" s="26">
        <f t="shared" si="53"/>
        <v>4.9053875471064545E-2</v>
      </c>
    </row>
    <row r="524" spans="1:17" s="24" customFormat="1">
      <c r="A524" s="20">
        <v>43131</v>
      </c>
      <c r="B524" s="21">
        <v>31.44</v>
      </c>
      <c r="C524" s="22">
        <v>36796876188</v>
      </c>
      <c r="D524" s="22">
        <f>HLOOKUP(A524,'CSAV.Fin'!$F$11:$AF$13,2,1)/1000</f>
        <v>194.517</v>
      </c>
      <c r="E524" s="23">
        <f>HLOOKUP(A524,'CSAV.Fin'!$F$11:$AB$13,3,1)</f>
        <v>0.25459999999999999</v>
      </c>
      <c r="G524" s="24">
        <v>601.44000000000005</v>
      </c>
      <c r="H524" s="25">
        <f t="shared" si="49"/>
        <v>233.83844619410075</v>
      </c>
      <c r="J524" s="21">
        <v>32.674483000000002</v>
      </c>
      <c r="K524" s="22">
        <v>175760293</v>
      </c>
      <c r="L524" s="24">
        <v>0.80389999999999995</v>
      </c>
      <c r="M524" s="25">
        <f t="shared" si="50"/>
        <v>167.75956242068841</v>
      </c>
      <c r="N524" s="22">
        <f t="shared" si="51"/>
        <v>1818.8038428562213</v>
      </c>
      <c r="O524" s="30">
        <f t="shared" si="48"/>
        <v>2013.3208428562214</v>
      </c>
      <c r="P524" s="22">
        <f t="shared" si="52"/>
        <v>1923.5398166911411</v>
      </c>
      <c r="Q524" s="26">
        <f t="shared" si="53"/>
        <v>4.4593501569134553E-2</v>
      </c>
    </row>
    <row r="525" spans="1:17" s="24" customFormat="1">
      <c r="A525" s="20">
        <v>43132</v>
      </c>
      <c r="B525" s="21">
        <v>31.84</v>
      </c>
      <c r="C525" s="22">
        <v>36796876188</v>
      </c>
      <c r="D525" s="22">
        <f>HLOOKUP(A525,'CSAV.Fin'!$F$11:$AF$13,2,1)/1000</f>
        <v>194.517</v>
      </c>
      <c r="E525" s="23">
        <f>HLOOKUP(A525,'CSAV.Fin'!$F$11:$AB$13,3,1)</f>
        <v>0.25459999999999999</v>
      </c>
      <c r="G525" s="24">
        <v>597.13</v>
      </c>
      <c r="H525" s="25">
        <f t="shared" si="49"/>
        <v>236.81349003880942</v>
      </c>
      <c r="J525" s="21">
        <v>32.987344999999998</v>
      </c>
      <c r="K525" s="22">
        <v>175760293</v>
      </c>
      <c r="L525" s="24">
        <v>0.80179999999999996</v>
      </c>
      <c r="M525" s="25">
        <f t="shared" si="50"/>
        <v>169.36587987085466</v>
      </c>
      <c r="N525" s="22">
        <f t="shared" si="51"/>
        <v>1841.0283569050696</v>
      </c>
      <c r="O525" s="30">
        <f t="shared" si="48"/>
        <v>2035.5453569050696</v>
      </c>
      <c r="P525" s="22">
        <f t="shared" si="52"/>
        <v>1962.0728113240332</v>
      </c>
      <c r="Q525" s="26">
        <f t="shared" si="53"/>
        <v>3.6094772013701149E-2</v>
      </c>
    </row>
    <row r="526" spans="1:17" s="24" customFormat="1">
      <c r="A526" s="20">
        <v>43133</v>
      </c>
      <c r="B526" s="21">
        <v>31.48</v>
      </c>
      <c r="C526" s="22">
        <v>36796876188</v>
      </c>
      <c r="D526" s="22">
        <f>HLOOKUP(A526,'CSAV.Fin'!$F$11:$AF$13,2,1)/1000</f>
        <v>194.517</v>
      </c>
      <c r="E526" s="23">
        <f>HLOOKUP(A526,'CSAV.Fin'!$F$11:$AB$13,3,1)</f>
        <v>0.25459999999999999</v>
      </c>
      <c r="G526" s="24">
        <v>603.01</v>
      </c>
      <c r="H526" s="25">
        <f t="shared" si="49"/>
        <v>234.13595057857165</v>
      </c>
      <c r="J526" s="21">
        <v>32.987344999999998</v>
      </c>
      <c r="K526" s="22">
        <v>175760293</v>
      </c>
      <c r="L526" s="24">
        <v>0.80379999999999996</v>
      </c>
      <c r="M526" s="25">
        <f t="shared" si="50"/>
        <v>169.36587987085466</v>
      </c>
      <c r="N526" s="22">
        <f t="shared" si="51"/>
        <v>1836.4475448699736</v>
      </c>
      <c r="O526" s="30">
        <f t="shared" si="48"/>
        <v>2030.9645448699737</v>
      </c>
      <c r="P526" s="22">
        <f t="shared" si="52"/>
        <v>1920.9725583294473</v>
      </c>
      <c r="Q526" s="26">
        <f t="shared" si="53"/>
        <v>5.4157511916372858E-2</v>
      </c>
    </row>
    <row r="527" spans="1:17" s="24" customFormat="1">
      <c r="A527" s="20">
        <v>43136</v>
      </c>
      <c r="B527" s="21">
        <v>31.17</v>
      </c>
      <c r="C527" s="22">
        <v>36796876188</v>
      </c>
      <c r="D527" s="22">
        <f>HLOOKUP(A527,'CSAV.Fin'!$F$11:$AF$13,2,1)/1000</f>
        <v>194.517</v>
      </c>
      <c r="E527" s="23">
        <f>HLOOKUP(A527,'CSAV.Fin'!$F$11:$AB$13,3,1)</f>
        <v>0.25459999999999999</v>
      </c>
      <c r="G527" s="24">
        <v>601.11</v>
      </c>
      <c r="H527" s="25">
        <f t="shared" si="49"/>
        <v>231.83029159892246</v>
      </c>
      <c r="J527" s="21">
        <v>33.046005999999998</v>
      </c>
      <c r="K527" s="22">
        <v>175760293</v>
      </c>
      <c r="L527" s="24">
        <v>0.80549999999999999</v>
      </c>
      <c r="M527" s="25">
        <f t="shared" si="50"/>
        <v>169.66706118384315</v>
      </c>
      <c r="N527" s="22">
        <f t="shared" si="51"/>
        <v>1835.8305803430442</v>
      </c>
      <c r="O527" s="30">
        <f t="shared" si="48"/>
        <v>2030.3475803430442</v>
      </c>
      <c r="P527" s="22">
        <f t="shared" si="52"/>
        <v>1908.0677925503817</v>
      </c>
      <c r="Q527" s="26">
        <f t="shared" si="53"/>
        <v>6.0226036653291848E-2</v>
      </c>
    </row>
    <row r="528" spans="1:17" s="24" customFormat="1">
      <c r="A528" s="20">
        <v>43137</v>
      </c>
      <c r="B528" s="21">
        <v>30.2</v>
      </c>
      <c r="C528" s="22">
        <v>36796876188</v>
      </c>
      <c r="D528" s="22">
        <f>HLOOKUP(A528,'CSAV.Fin'!$F$11:$AF$13,2,1)/1000</f>
        <v>194.517</v>
      </c>
      <c r="E528" s="23">
        <f>HLOOKUP(A528,'CSAV.Fin'!$F$11:$AB$13,3,1)</f>
        <v>0.25459999999999999</v>
      </c>
      <c r="G528" s="24">
        <v>599.48500000000001</v>
      </c>
      <c r="H528" s="25">
        <f t="shared" si="49"/>
        <v>224.61581027550389</v>
      </c>
      <c r="J528" s="21">
        <v>31.775006000000001</v>
      </c>
      <c r="K528" s="22">
        <v>175760293</v>
      </c>
      <c r="L528" s="24">
        <v>0.80889999999999995</v>
      </c>
      <c r="M528" s="25">
        <f t="shared" si="50"/>
        <v>163.14140616929572</v>
      </c>
      <c r="N528" s="22">
        <f t="shared" si="51"/>
        <v>1757.8020759506969</v>
      </c>
      <c r="O528" s="30">
        <f t="shared" si="48"/>
        <v>1952.319075950697</v>
      </c>
      <c r="P528" s="22">
        <f t="shared" si="52"/>
        <v>1853.7005277489843</v>
      </c>
      <c r="Q528" s="26">
        <f t="shared" si="53"/>
        <v>5.0513540238646515E-2</v>
      </c>
    </row>
    <row r="529" spans="1:17" s="24" customFormat="1">
      <c r="A529" s="20">
        <v>43138</v>
      </c>
      <c r="B529" s="21">
        <v>30.23</v>
      </c>
      <c r="C529" s="22">
        <v>36796876188</v>
      </c>
      <c r="D529" s="22">
        <f>HLOOKUP(A529,'CSAV.Fin'!$F$11:$AF$13,2,1)/1000</f>
        <v>194.517</v>
      </c>
      <c r="E529" s="23">
        <f>HLOOKUP(A529,'CSAV.Fin'!$F$11:$AB$13,3,1)</f>
        <v>0.25459999999999999</v>
      </c>
      <c r="G529" s="24">
        <v>594.96</v>
      </c>
      <c r="H529" s="25">
        <f t="shared" si="49"/>
        <v>224.83893856385708</v>
      </c>
      <c r="J529" s="21">
        <v>31.775006000000001</v>
      </c>
      <c r="K529" s="22">
        <v>175760293</v>
      </c>
      <c r="L529" s="24">
        <v>0.81389999999999996</v>
      </c>
      <c r="M529" s="25">
        <f t="shared" si="50"/>
        <v>163.14140616929572</v>
      </c>
      <c r="N529" s="22">
        <f t="shared" si="51"/>
        <v>1747.0034392880189</v>
      </c>
      <c r="O529" s="30">
        <f t="shared" si="48"/>
        <v>1941.5204392880189</v>
      </c>
      <c r="P529" s="22">
        <f t="shared" si="52"/>
        <v>1869.6543753584106</v>
      </c>
      <c r="Q529" s="26">
        <f t="shared" si="53"/>
        <v>3.7015352748983932E-2</v>
      </c>
    </row>
    <row r="530" spans="1:17" s="24" customFormat="1">
      <c r="A530" s="20">
        <v>43139</v>
      </c>
      <c r="B530" s="21">
        <v>29.62</v>
      </c>
      <c r="C530" s="22">
        <v>36796876188</v>
      </c>
      <c r="D530" s="22">
        <f>HLOOKUP(A530,'CSAV.Fin'!$F$11:$AF$13,2,1)/1000</f>
        <v>194.517</v>
      </c>
      <c r="E530" s="23">
        <f>HLOOKUP(A530,'CSAV.Fin'!$F$11:$AB$13,3,1)</f>
        <v>0.25459999999999999</v>
      </c>
      <c r="G530" s="24">
        <v>602.73</v>
      </c>
      <c r="H530" s="25">
        <f t="shared" si="49"/>
        <v>220.3019967006764</v>
      </c>
      <c r="J530" s="21">
        <v>31.305713999999998</v>
      </c>
      <c r="K530" s="22">
        <v>175760293</v>
      </c>
      <c r="L530" s="24">
        <v>0.81699999999999995</v>
      </c>
      <c r="M530" s="25">
        <f t="shared" si="50"/>
        <v>160.7319351283146</v>
      </c>
      <c r="N530" s="22">
        <f t="shared" si="51"/>
        <v>1714.6706891597746</v>
      </c>
      <c r="O530" s="30">
        <f t="shared" si="48"/>
        <v>1909.1876891597747</v>
      </c>
      <c r="P530" s="22">
        <f t="shared" si="52"/>
        <v>1808.3113047111642</v>
      </c>
      <c r="Q530" s="26">
        <f t="shared" si="53"/>
        <v>5.2837332348924626E-2</v>
      </c>
    </row>
    <row r="531" spans="1:17" s="24" customFormat="1">
      <c r="A531" s="20">
        <v>43140</v>
      </c>
      <c r="B531" s="21">
        <v>28.69</v>
      </c>
      <c r="C531" s="22">
        <v>36796876188</v>
      </c>
      <c r="D531" s="22">
        <f>HLOOKUP(A531,'CSAV.Fin'!$F$11:$AF$13,2,1)/1000</f>
        <v>194.517</v>
      </c>
      <c r="E531" s="23">
        <f>HLOOKUP(A531,'CSAV.Fin'!$F$11:$AB$13,3,1)</f>
        <v>0.25459999999999999</v>
      </c>
      <c r="G531" s="24">
        <v>603.79</v>
      </c>
      <c r="H531" s="25">
        <f t="shared" si="49"/>
        <v>213.38501976172873</v>
      </c>
      <c r="J531" s="21">
        <v>30.347574999999999</v>
      </c>
      <c r="K531" s="22">
        <v>175760293</v>
      </c>
      <c r="L531" s="24">
        <v>0.81710000000000005</v>
      </c>
      <c r="M531" s="25">
        <f t="shared" si="50"/>
        <v>155.81259242966513</v>
      </c>
      <c r="N531" s="22">
        <f t="shared" si="51"/>
        <v>1661.9882540197409</v>
      </c>
      <c r="O531" s="30">
        <f t="shared" si="48"/>
        <v>1856.505254019741</v>
      </c>
      <c r="P531" s="22">
        <f t="shared" si="52"/>
        <v>1748.4595270437076</v>
      </c>
      <c r="Q531" s="26">
        <f t="shared" si="53"/>
        <v>5.8198449340280956E-2</v>
      </c>
    </row>
    <row r="532" spans="1:17" s="24" customFormat="1">
      <c r="A532" s="20">
        <v>43143</v>
      </c>
      <c r="B532" s="21">
        <v>29.1</v>
      </c>
      <c r="C532" s="22">
        <v>36796876188</v>
      </c>
      <c r="D532" s="22">
        <f>HLOOKUP(A532,'CSAV.Fin'!$F$11:$AF$13,2,1)/1000</f>
        <v>194.517</v>
      </c>
      <c r="E532" s="23">
        <f>HLOOKUP(A532,'CSAV.Fin'!$F$11:$AB$13,3,1)</f>
        <v>0.25459999999999999</v>
      </c>
      <c r="G532" s="24">
        <v>599.26</v>
      </c>
      <c r="H532" s="25">
        <f t="shared" si="49"/>
        <v>216.43443970255512</v>
      </c>
      <c r="J532" s="21">
        <v>31.071068</v>
      </c>
      <c r="K532" s="22">
        <v>175760293</v>
      </c>
      <c r="L532" s="24">
        <v>0.8145</v>
      </c>
      <c r="M532" s="25">
        <f t="shared" si="50"/>
        <v>159.52719960782403</v>
      </c>
      <c r="N532" s="22">
        <f t="shared" si="51"/>
        <v>1707.0422098797353</v>
      </c>
      <c r="O532" s="30">
        <f t="shared" si="48"/>
        <v>1901.5592098797354</v>
      </c>
      <c r="P532" s="22">
        <f t="shared" si="52"/>
        <v>1786.8522795961687</v>
      </c>
      <c r="Q532" s="26">
        <f t="shared" si="53"/>
        <v>6.0322565654330251E-2</v>
      </c>
    </row>
    <row r="533" spans="1:17" s="24" customFormat="1">
      <c r="A533" s="20">
        <v>43144</v>
      </c>
      <c r="B533" s="21">
        <v>28.88</v>
      </c>
      <c r="C533" s="22">
        <v>36796876188</v>
      </c>
      <c r="D533" s="22">
        <f>HLOOKUP(A533,'CSAV.Fin'!$F$11:$AF$13,2,1)/1000</f>
        <v>194.517</v>
      </c>
      <c r="E533" s="23">
        <f>HLOOKUP(A533,'CSAV.Fin'!$F$11:$AB$13,3,1)</f>
        <v>0.25459999999999999</v>
      </c>
      <c r="G533" s="24">
        <v>597.35</v>
      </c>
      <c r="H533" s="25">
        <f t="shared" si="49"/>
        <v>214.79816558796534</v>
      </c>
      <c r="J533" s="21">
        <v>30.601775</v>
      </c>
      <c r="K533" s="22">
        <v>175760293</v>
      </c>
      <c r="L533" s="24">
        <v>0.80889999999999995</v>
      </c>
      <c r="M533" s="25">
        <f t="shared" si="50"/>
        <v>157.11772343257465</v>
      </c>
      <c r="N533" s="22">
        <f t="shared" si="51"/>
        <v>1692.8986141741761</v>
      </c>
      <c r="O533" s="30">
        <f t="shared" si="48"/>
        <v>1887.4156141741762</v>
      </c>
      <c r="P533" s="22">
        <f t="shared" si="52"/>
        <v>1779.0136173255878</v>
      </c>
      <c r="Q533" s="26">
        <f t="shared" si="53"/>
        <v>5.74340892564984E-2</v>
      </c>
    </row>
    <row r="534" spans="1:17" s="24" customFormat="1">
      <c r="A534" s="20">
        <v>43145</v>
      </c>
      <c r="B534" s="21">
        <v>28.84</v>
      </c>
      <c r="C534" s="22">
        <v>36796876188</v>
      </c>
      <c r="D534" s="22">
        <f>HLOOKUP(A534,'CSAV.Fin'!$F$11:$AF$13,2,1)/1000</f>
        <v>194.517</v>
      </c>
      <c r="E534" s="23">
        <f>HLOOKUP(A534,'CSAV.Fin'!$F$11:$AB$13,3,1)</f>
        <v>0.25459999999999999</v>
      </c>
      <c r="G534" s="24">
        <v>595.05999999999995</v>
      </c>
      <c r="H534" s="25">
        <f t="shared" si="49"/>
        <v>214.5006612034945</v>
      </c>
      <c r="J534" s="21">
        <v>30.406237000000001</v>
      </c>
      <c r="K534" s="22">
        <v>175760293</v>
      </c>
      <c r="L534" s="24">
        <v>0.80610000000000004</v>
      </c>
      <c r="M534" s="25">
        <f t="shared" si="50"/>
        <v>156.11377887692194</v>
      </c>
      <c r="N534" s="22">
        <f t="shared" si="51"/>
        <v>1687.9241322515052</v>
      </c>
      <c r="O534" s="30">
        <f t="shared" si="48"/>
        <v>1882.4411322515052</v>
      </c>
      <c r="P534" s="22">
        <f t="shared" si="52"/>
        <v>1783.3863967699394</v>
      </c>
      <c r="Q534" s="26">
        <f t="shared" si="53"/>
        <v>5.2620362881197091E-2</v>
      </c>
    </row>
    <row r="535" spans="1:17" s="24" customFormat="1">
      <c r="A535" s="20">
        <v>43146</v>
      </c>
      <c r="B535" s="21">
        <v>29.1</v>
      </c>
      <c r="C535" s="22">
        <v>36796876188</v>
      </c>
      <c r="D535" s="22">
        <f>HLOOKUP(A535,'CSAV.Fin'!$F$11:$AF$13,2,1)/1000</f>
        <v>194.517</v>
      </c>
      <c r="E535" s="23">
        <f>HLOOKUP(A535,'CSAV.Fin'!$F$11:$AB$13,3,1)</f>
        <v>0.25459999999999999</v>
      </c>
      <c r="G535" s="24">
        <v>593.14</v>
      </c>
      <c r="H535" s="25">
        <f t="shared" si="49"/>
        <v>216.43443970255512</v>
      </c>
      <c r="J535" s="21">
        <v>30.308467</v>
      </c>
      <c r="K535" s="22">
        <v>175760293</v>
      </c>
      <c r="L535" s="24">
        <v>0.80079999999999996</v>
      </c>
      <c r="M535" s="25">
        <f t="shared" si="50"/>
        <v>155.61180146482729</v>
      </c>
      <c r="N535" s="22">
        <f t="shared" si="51"/>
        <v>1693.6320869887506</v>
      </c>
      <c r="O535" s="30">
        <f t="shared" si="48"/>
        <v>1888.1490869887507</v>
      </c>
      <c r="P535" s="22">
        <f t="shared" si="52"/>
        <v>1805.288965624979</v>
      </c>
      <c r="Q535" s="26">
        <f t="shared" si="53"/>
        <v>4.3884310796621584E-2</v>
      </c>
    </row>
    <row r="536" spans="1:17" s="24" customFormat="1">
      <c r="A536" s="20">
        <v>43147</v>
      </c>
      <c r="B536" s="21">
        <v>29.69</v>
      </c>
      <c r="C536" s="22">
        <v>36796876188</v>
      </c>
      <c r="D536" s="22">
        <f>HLOOKUP(A536,'CSAV.Fin'!$F$11:$AF$13,2,1)/1000</f>
        <v>194.517</v>
      </c>
      <c r="E536" s="23">
        <f>HLOOKUP(A536,'CSAV.Fin'!$F$11:$AB$13,3,1)</f>
        <v>0.25459999999999999</v>
      </c>
      <c r="G536" s="24">
        <v>593.35</v>
      </c>
      <c r="H536" s="25">
        <f t="shared" si="49"/>
        <v>220.8226293735004</v>
      </c>
      <c r="J536" s="21">
        <v>31.559913999999999</v>
      </c>
      <c r="K536" s="22">
        <v>175760293</v>
      </c>
      <c r="L536" s="24">
        <v>0.80349999999999999</v>
      </c>
      <c r="M536" s="25">
        <f t="shared" si="50"/>
        <v>162.03706613122409</v>
      </c>
      <c r="N536" s="22">
        <f t="shared" si="51"/>
        <v>1757.6366393148683</v>
      </c>
      <c r="O536" s="30">
        <f t="shared" si="48"/>
        <v>1952.1536393148683</v>
      </c>
      <c r="P536" s="22">
        <f t="shared" si="52"/>
        <v>1841.2391573636471</v>
      </c>
      <c r="Q536" s="26">
        <f t="shared" si="53"/>
        <v>5.6816471673893476E-2</v>
      </c>
    </row>
    <row r="537" spans="1:17" s="24" customFormat="1">
      <c r="A537" s="20">
        <v>43150</v>
      </c>
      <c r="B537" s="21">
        <v>29.71</v>
      </c>
      <c r="C537" s="22">
        <v>36796876188</v>
      </c>
      <c r="D537" s="22">
        <f>HLOOKUP(A537,'CSAV.Fin'!$F$11:$AF$13,2,1)/1000</f>
        <v>194.517</v>
      </c>
      <c r="E537" s="23">
        <f>HLOOKUP(A537,'CSAV.Fin'!$F$11:$AB$13,3,1)</f>
        <v>0.25459999999999999</v>
      </c>
      <c r="G537" s="24">
        <v>594.75</v>
      </c>
      <c r="H537" s="25">
        <f t="shared" si="49"/>
        <v>220.97138156573584</v>
      </c>
      <c r="J537" s="21">
        <v>30.836421000000001</v>
      </c>
      <c r="K537" s="22">
        <v>175760293</v>
      </c>
      <c r="L537" s="24">
        <v>0.80640000000000001</v>
      </c>
      <c r="M537" s="25">
        <f t="shared" si="50"/>
        <v>158.32245895306519</v>
      </c>
      <c r="N537" s="22">
        <f t="shared" si="51"/>
        <v>1711.1678597494822</v>
      </c>
      <c r="O537" s="30">
        <f t="shared" si="48"/>
        <v>1905.6848597494823</v>
      </c>
      <c r="P537" s="22">
        <f t="shared" si="52"/>
        <v>1838.1423985632282</v>
      </c>
      <c r="Q537" s="26">
        <f t="shared" si="53"/>
        <v>3.5442618353557664E-2</v>
      </c>
    </row>
    <row r="538" spans="1:17" s="24" customFormat="1">
      <c r="A538" s="20">
        <v>43151</v>
      </c>
      <c r="B538" s="21">
        <v>30.3</v>
      </c>
      <c r="C538" s="22">
        <v>36796876188</v>
      </c>
      <c r="D538" s="22">
        <f>HLOOKUP(A538,'CSAV.Fin'!$F$11:$AF$13,2,1)/1000</f>
        <v>194.517</v>
      </c>
      <c r="E538" s="23">
        <f>HLOOKUP(A538,'CSAV.Fin'!$F$11:$AB$13,3,1)</f>
        <v>0.25459999999999999</v>
      </c>
      <c r="G538" s="24">
        <v>595.25</v>
      </c>
      <c r="H538" s="25">
        <f t="shared" si="49"/>
        <v>225.35957123668112</v>
      </c>
      <c r="J538" s="21">
        <v>30.934190999999998</v>
      </c>
      <c r="K538" s="22">
        <v>175760293</v>
      </c>
      <c r="L538" s="24">
        <v>0.81059999999999999</v>
      </c>
      <c r="M538" s="25">
        <f t="shared" si="50"/>
        <v>158.82443636515984</v>
      </c>
      <c r="N538" s="22">
        <f t="shared" si="51"/>
        <v>1707.6990252273988</v>
      </c>
      <c r="O538" s="30">
        <f t="shared" si="48"/>
        <v>1902.2160252273989</v>
      </c>
      <c r="P538" s="22">
        <f t="shared" si="52"/>
        <v>1873.0707240594711</v>
      </c>
      <c r="Q538" s="26">
        <f t="shared" si="53"/>
        <v>1.5321761977293624E-2</v>
      </c>
    </row>
    <row r="539" spans="1:17" s="24" customFormat="1">
      <c r="A539" s="20">
        <v>43152</v>
      </c>
      <c r="B539" s="21">
        <v>30</v>
      </c>
      <c r="C539" s="22">
        <v>36796876188</v>
      </c>
      <c r="D539" s="22">
        <f>HLOOKUP(A539,'CSAV.Fin'!$F$11:$AF$13,2,1)/1000</f>
        <v>194.517</v>
      </c>
      <c r="E539" s="23">
        <f>HLOOKUP(A539,'CSAV.Fin'!$F$11:$AB$13,3,1)</f>
        <v>0.25459999999999999</v>
      </c>
      <c r="G539" s="24">
        <v>594.95000000000005</v>
      </c>
      <c r="H539" s="25">
        <f t="shared" si="49"/>
        <v>223.12828835314957</v>
      </c>
      <c r="J539" s="21">
        <v>30.425789999999999</v>
      </c>
      <c r="K539" s="22">
        <v>175760293</v>
      </c>
      <c r="L539" s="24">
        <v>0.81269999999999998</v>
      </c>
      <c r="M539" s="25">
        <f t="shared" si="50"/>
        <v>156.21416922507257</v>
      </c>
      <c r="N539" s="22">
        <f t="shared" si="51"/>
        <v>1675.2929885675371</v>
      </c>
      <c r="O539" s="30">
        <f t="shared" si="48"/>
        <v>1869.8099885675372</v>
      </c>
      <c r="P539" s="22">
        <f t="shared" si="52"/>
        <v>1855.4606028069584</v>
      </c>
      <c r="Q539" s="26">
        <f t="shared" si="53"/>
        <v>7.6742481045209976E-3</v>
      </c>
    </row>
    <row r="540" spans="1:17" s="24" customFormat="1">
      <c r="A540" s="20">
        <v>43153</v>
      </c>
      <c r="B540" s="21">
        <v>29.4</v>
      </c>
      <c r="C540" s="22">
        <v>36796876188</v>
      </c>
      <c r="D540" s="22">
        <f>HLOOKUP(A540,'CSAV.Fin'!$F$11:$AF$13,2,1)/1000</f>
        <v>194.517</v>
      </c>
      <c r="E540" s="23">
        <f>HLOOKUP(A540,'CSAV.Fin'!$F$11:$AB$13,3,1)</f>
        <v>0.25459999999999999</v>
      </c>
      <c r="G540" s="24">
        <v>594.35</v>
      </c>
      <c r="H540" s="25">
        <f t="shared" si="49"/>
        <v>218.66572258608659</v>
      </c>
      <c r="J540" s="21">
        <v>30.445343999999999</v>
      </c>
      <c r="K540" s="22">
        <v>175760293</v>
      </c>
      <c r="L540" s="24">
        <v>0.81169999999999998</v>
      </c>
      <c r="M540" s="25">
        <f t="shared" si="50"/>
        <v>156.31456470749148</v>
      </c>
      <c r="N540" s="22">
        <f t="shared" si="51"/>
        <v>1678.4349209785717</v>
      </c>
      <c r="O540" s="30">
        <f t="shared" si="48"/>
        <v>1872.9519209785717</v>
      </c>
      <c r="P540" s="22">
        <f t="shared" si="52"/>
        <v>1820.1870277230587</v>
      </c>
      <c r="Q540" s="26">
        <f t="shared" si="53"/>
        <v>2.8172048980277475E-2</v>
      </c>
    </row>
    <row r="541" spans="1:17" s="24" customFormat="1">
      <c r="A541" s="20">
        <v>43154</v>
      </c>
      <c r="B541" s="21">
        <v>29.78</v>
      </c>
      <c r="C541" s="22">
        <v>36796876188</v>
      </c>
      <c r="D541" s="22">
        <f>HLOOKUP(A541,'CSAV.Fin'!$F$11:$AF$13,2,1)/1000</f>
        <v>194.517</v>
      </c>
      <c r="E541" s="23">
        <f>HLOOKUP(A541,'CSAV.Fin'!$F$11:$AB$13,3,1)</f>
        <v>0.25459999999999999</v>
      </c>
      <c r="G541" s="24">
        <v>591.4</v>
      </c>
      <c r="H541" s="25">
        <f t="shared" si="49"/>
        <v>221.49201423855982</v>
      </c>
      <c r="J541" s="21">
        <v>31.071068</v>
      </c>
      <c r="K541" s="22">
        <v>175760293</v>
      </c>
      <c r="L541" s="24">
        <v>0.81340000000000001</v>
      </c>
      <c r="M541" s="25">
        <f t="shared" si="50"/>
        <v>159.52719960782403</v>
      </c>
      <c r="N541" s="22">
        <f t="shared" si="51"/>
        <v>1709.3507252852771</v>
      </c>
      <c r="O541" s="30">
        <f t="shared" si="48"/>
        <v>1903.8677252852772</v>
      </c>
      <c r="P541" s="22">
        <f t="shared" si="52"/>
        <v>1852.9099981038892</v>
      </c>
      <c r="Q541" s="26">
        <f t="shared" si="53"/>
        <v>2.6765371619371536E-2</v>
      </c>
    </row>
    <row r="542" spans="1:17" s="24" customFormat="1">
      <c r="A542" s="20">
        <v>43157</v>
      </c>
      <c r="B542" s="21">
        <v>29.85</v>
      </c>
      <c r="C542" s="22">
        <v>36796876188</v>
      </c>
      <c r="D542" s="22">
        <f>HLOOKUP(A542,'CSAV.Fin'!$F$11:$AF$13,2,1)/1000</f>
        <v>194.517</v>
      </c>
      <c r="E542" s="23">
        <f>HLOOKUP(A542,'CSAV.Fin'!$F$11:$AB$13,3,1)</f>
        <v>0.25459999999999999</v>
      </c>
      <c r="G542" s="24">
        <v>587.28</v>
      </c>
      <c r="H542" s="25">
        <f t="shared" si="49"/>
        <v>222.01264691138385</v>
      </c>
      <c r="J542" s="21">
        <v>32.068314000000001</v>
      </c>
      <c r="K542" s="22">
        <v>175760293</v>
      </c>
      <c r="L542" s="24">
        <v>0.81230000000000002</v>
      </c>
      <c r="M542" s="25">
        <f t="shared" si="50"/>
        <v>164.64732813704308</v>
      </c>
      <c r="N542" s="22">
        <f t="shared" si="51"/>
        <v>1766.6025027470369</v>
      </c>
      <c r="O542" s="30">
        <f t="shared" si="48"/>
        <v>1961.1195027470369</v>
      </c>
      <c r="P542" s="22">
        <f t="shared" si="52"/>
        <v>1870.2948409818146</v>
      </c>
      <c r="Q542" s="26">
        <f t="shared" si="53"/>
        <v>4.6312660517627724E-2</v>
      </c>
    </row>
    <row r="543" spans="1:17" s="24" customFormat="1">
      <c r="A543" s="20">
        <v>43158</v>
      </c>
      <c r="B543" s="21">
        <v>29.7</v>
      </c>
      <c r="C543" s="22">
        <v>36796876188</v>
      </c>
      <c r="D543" s="22">
        <f>HLOOKUP(A543,'CSAV.Fin'!$F$11:$AF$13,2,1)/1000</f>
        <v>194.517</v>
      </c>
      <c r="E543" s="23">
        <f>HLOOKUP(A543,'CSAV.Fin'!$F$11:$AB$13,3,1)</f>
        <v>0.25459999999999999</v>
      </c>
      <c r="G543" s="24">
        <v>591.03</v>
      </c>
      <c r="H543" s="25">
        <f t="shared" si="49"/>
        <v>220.89700546961808</v>
      </c>
      <c r="J543" s="21">
        <v>32.381174999999999</v>
      </c>
      <c r="K543" s="22">
        <v>175760293</v>
      </c>
      <c r="L543" s="24">
        <v>0.81689999999999996</v>
      </c>
      <c r="M543" s="25">
        <f t="shared" si="50"/>
        <v>166.25364045294106</v>
      </c>
      <c r="N543" s="22">
        <f t="shared" si="51"/>
        <v>1773.7927476156399</v>
      </c>
      <c r="O543" s="30">
        <f t="shared" si="48"/>
        <v>1968.3097476156399</v>
      </c>
      <c r="P543" s="22">
        <f t="shared" si="52"/>
        <v>1849.089255678392</v>
      </c>
      <c r="Q543" s="26">
        <f t="shared" si="53"/>
        <v>6.0569985024800377E-2</v>
      </c>
    </row>
    <row r="544" spans="1:17" s="24" customFormat="1">
      <c r="A544" s="20">
        <v>43159</v>
      </c>
      <c r="B544" s="21">
        <v>30.03</v>
      </c>
      <c r="C544" s="22">
        <v>36796876188</v>
      </c>
      <c r="D544" s="22">
        <f>HLOOKUP(A544,'CSAV.Fin'!$F$11:$AF$13,2,1)/1000</f>
        <v>194.517</v>
      </c>
      <c r="E544" s="23">
        <f>HLOOKUP(A544,'CSAV.Fin'!$F$11:$AB$13,3,1)</f>
        <v>0.25459999999999999</v>
      </c>
      <c r="G544" s="24">
        <v>594.25</v>
      </c>
      <c r="H544" s="25">
        <f t="shared" si="49"/>
        <v>223.35141664150277</v>
      </c>
      <c r="J544" s="21">
        <v>32.596268000000002</v>
      </c>
      <c r="K544" s="22">
        <v>175760293</v>
      </c>
      <c r="L544" s="24">
        <v>0.81899999999999995</v>
      </c>
      <c r="M544" s="25">
        <f t="shared" si="50"/>
        <v>167.357985625281</v>
      </c>
      <c r="N544" s="22">
        <f t="shared" si="51"/>
        <v>1780.9968251804751</v>
      </c>
      <c r="O544" s="30">
        <f t="shared" si="48"/>
        <v>1975.5138251804751</v>
      </c>
      <c r="P544" s="22">
        <f t="shared" si="52"/>
        <v>1859.5038989072614</v>
      </c>
      <c r="Q544" s="26">
        <f t="shared" si="53"/>
        <v>5.872392528693926E-2</v>
      </c>
    </row>
    <row r="545" spans="1:17" s="24" customFormat="1">
      <c r="A545" s="20">
        <v>43160</v>
      </c>
      <c r="B545" s="21">
        <v>29.11</v>
      </c>
      <c r="C545" s="22">
        <v>36796876188</v>
      </c>
      <c r="D545" s="22">
        <f>HLOOKUP(A545,'CSAV.Fin'!$F$11:$AF$13,2,1)/1000</f>
        <v>194.517</v>
      </c>
      <c r="E545" s="23">
        <f>HLOOKUP(A545,'CSAV.Fin'!$F$11:$AB$13,3,1)</f>
        <v>0.25459999999999999</v>
      </c>
      <c r="G545" s="24">
        <v>595.17999999999995</v>
      </c>
      <c r="H545" s="25">
        <f t="shared" si="49"/>
        <v>216.5088157986728</v>
      </c>
      <c r="J545" s="21">
        <v>32.400728999999998</v>
      </c>
      <c r="K545" s="22">
        <v>175760293</v>
      </c>
      <c r="L545" s="24">
        <v>0.82030000000000003</v>
      </c>
      <c r="M545" s="25">
        <f t="shared" si="50"/>
        <v>166.35403593535995</v>
      </c>
      <c r="N545" s="22">
        <f t="shared" si="51"/>
        <v>1767.5073864155622</v>
      </c>
      <c r="O545" s="30">
        <f t="shared" si="48"/>
        <v>1962.0243864155623</v>
      </c>
      <c r="P545" s="22">
        <f t="shared" si="52"/>
        <v>1799.7195232243691</v>
      </c>
      <c r="Q545" s="26">
        <f t="shared" si="53"/>
        <v>8.2723163032498825E-2</v>
      </c>
    </row>
    <row r="546" spans="1:17" s="24" customFormat="1">
      <c r="A546" s="20">
        <v>43161</v>
      </c>
      <c r="B546" s="21">
        <v>28.32</v>
      </c>
      <c r="C546" s="22">
        <v>36796876188</v>
      </c>
      <c r="D546" s="22">
        <f>HLOOKUP(A546,'CSAV.Fin'!$F$11:$AF$13,2,1)/1000</f>
        <v>194.517</v>
      </c>
      <c r="E546" s="23">
        <f>HLOOKUP(A546,'CSAV.Fin'!$F$11:$AB$13,3,1)</f>
        <v>0.25459999999999999</v>
      </c>
      <c r="G546" s="24">
        <v>599.15</v>
      </c>
      <c r="H546" s="25">
        <f t="shared" si="49"/>
        <v>210.6331042053732</v>
      </c>
      <c r="J546" s="21">
        <v>31.579467999999999</v>
      </c>
      <c r="K546" s="22">
        <v>175760293</v>
      </c>
      <c r="L546" s="24">
        <v>0.81210000000000004</v>
      </c>
      <c r="M546" s="25">
        <f t="shared" si="50"/>
        <v>162.13746161364301</v>
      </c>
      <c r="N546" s="22">
        <f t="shared" si="51"/>
        <v>1740.1010383437579</v>
      </c>
      <c r="O546" s="30">
        <f t="shared" si="48"/>
        <v>1934.6180383437579</v>
      </c>
      <c r="P546" s="22">
        <f t="shared" si="52"/>
        <v>1739.2765311594094</v>
      </c>
      <c r="Q546" s="26">
        <f t="shared" si="53"/>
        <v>0.10097161471293936</v>
      </c>
    </row>
    <row r="547" spans="1:17" s="24" customFormat="1">
      <c r="A547" s="20">
        <v>43164</v>
      </c>
      <c r="B547" s="21">
        <v>27.92</v>
      </c>
      <c r="C547" s="22">
        <v>36796876188</v>
      </c>
      <c r="D547" s="22">
        <f>HLOOKUP(A547,'CSAV.Fin'!$F$11:$AF$13,2,1)/1000</f>
        <v>194.517</v>
      </c>
      <c r="E547" s="23">
        <f>HLOOKUP(A547,'CSAV.Fin'!$F$11:$AB$13,3,1)</f>
        <v>0.25459999999999999</v>
      </c>
      <c r="G547" s="24">
        <v>598.6</v>
      </c>
      <c r="H547" s="25">
        <f t="shared" si="49"/>
        <v>207.65806036066459</v>
      </c>
      <c r="J547" s="21">
        <v>31.090620999999999</v>
      </c>
      <c r="K547" s="22">
        <v>175760293</v>
      </c>
      <c r="L547" s="24">
        <v>0.81010000000000004</v>
      </c>
      <c r="M547" s="25">
        <f t="shared" si="50"/>
        <v>159.62758995597468</v>
      </c>
      <c r="N547" s="22">
        <f t="shared" si="51"/>
        <v>1717.3939621626253</v>
      </c>
      <c r="O547" s="30">
        <f t="shared" si="48"/>
        <v>1911.9109621626253</v>
      </c>
      <c r="P547" s="22">
        <f t="shared" si="52"/>
        <v>1716.2859725508854</v>
      </c>
      <c r="Q547" s="26">
        <f t="shared" si="53"/>
        <v>0.10231908989656191</v>
      </c>
    </row>
    <row r="548" spans="1:17" s="24" customFormat="1">
      <c r="A548" s="20">
        <v>43165</v>
      </c>
      <c r="B548" s="21">
        <v>27.84</v>
      </c>
      <c r="C548" s="22">
        <v>36796876188</v>
      </c>
      <c r="D548" s="22">
        <f>HLOOKUP(A548,'CSAV.Fin'!$F$11:$AF$13,2,1)/1000</f>
        <v>194.517</v>
      </c>
      <c r="E548" s="23">
        <f>HLOOKUP(A548,'CSAV.Fin'!$F$11:$AB$13,3,1)</f>
        <v>0.25459999999999999</v>
      </c>
      <c r="G548" s="24">
        <v>599.51</v>
      </c>
      <c r="H548" s="25">
        <f t="shared" si="49"/>
        <v>207.0630515917228</v>
      </c>
      <c r="J548" s="21">
        <v>31.755451999999998</v>
      </c>
      <c r="K548" s="22">
        <v>175760293</v>
      </c>
      <c r="L548" s="24">
        <v>0.80569999999999997</v>
      </c>
      <c r="M548" s="25">
        <f t="shared" si="50"/>
        <v>163.04101068687677</v>
      </c>
      <c r="N548" s="22">
        <f t="shared" si="51"/>
        <v>1763.6975123334355</v>
      </c>
      <c r="O548" s="30">
        <f t="shared" si="48"/>
        <v>1958.2145123334356</v>
      </c>
      <c r="P548" s="22">
        <f t="shared" si="52"/>
        <v>1708.770551073243</v>
      </c>
      <c r="Q548" s="26">
        <f t="shared" si="53"/>
        <v>0.12738336872141331</v>
      </c>
    </row>
    <row r="549" spans="1:17" s="24" customFormat="1">
      <c r="A549" s="20">
        <v>43166</v>
      </c>
      <c r="B549" s="21">
        <v>28.56</v>
      </c>
      <c r="C549" s="22">
        <v>36796876188</v>
      </c>
      <c r="D549" s="22">
        <f>HLOOKUP(A549,'CSAV.Fin'!$F$11:$AF$13,2,1)/1000</f>
        <v>194.517</v>
      </c>
      <c r="E549" s="23">
        <f>HLOOKUP(A549,'CSAV.Fin'!$F$11:$AB$13,3,1)</f>
        <v>0.25459999999999999</v>
      </c>
      <c r="G549" s="24">
        <v>602.73</v>
      </c>
      <c r="H549" s="25">
        <f t="shared" si="49"/>
        <v>212.41813051219842</v>
      </c>
      <c r="J549" s="21">
        <v>31.814114</v>
      </c>
      <c r="K549" s="22">
        <v>175760293</v>
      </c>
      <c r="L549" s="24">
        <v>0.80720000000000003</v>
      </c>
      <c r="M549" s="25">
        <f t="shared" si="50"/>
        <v>163.34219713413358</v>
      </c>
      <c r="N549" s="22">
        <f t="shared" si="51"/>
        <v>1763.6721089388718</v>
      </c>
      <c r="O549" s="30">
        <f t="shared" si="48"/>
        <v>1958.1891089388719</v>
      </c>
      <c r="P549" s="22">
        <f t="shared" si="52"/>
        <v>1743.5979359402716</v>
      </c>
      <c r="Q549" s="26">
        <f t="shared" si="53"/>
        <v>0.10958654198362161</v>
      </c>
    </row>
    <row r="550" spans="1:17" s="24" customFormat="1">
      <c r="A550" s="20">
        <v>43167</v>
      </c>
      <c r="B550" s="21">
        <v>28.17</v>
      </c>
      <c r="C550" s="22">
        <v>36796876188</v>
      </c>
      <c r="D550" s="22">
        <f>HLOOKUP(A550,'CSAV.Fin'!$F$11:$AF$13,2,1)/1000</f>
        <v>194.517</v>
      </c>
      <c r="E550" s="23">
        <f>HLOOKUP(A550,'CSAV.Fin'!$F$11:$AB$13,3,1)</f>
        <v>0.25459999999999999</v>
      </c>
      <c r="G550" s="24">
        <v>606.13</v>
      </c>
      <c r="H550" s="25">
        <f t="shared" si="49"/>
        <v>209.51746276360748</v>
      </c>
      <c r="J550" s="21">
        <v>31.383928999999998</v>
      </c>
      <c r="K550" s="22">
        <v>175760293</v>
      </c>
      <c r="L550" s="24">
        <v>0.81089999999999995</v>
      </c>
      <c r="M550" s="25">
        <f t="shared" si="50"/>
        <v>161.13351192372201</v>
      </c>
      <c r="N550" s="22">
        <f t="shared" si="51"/>
        <v>1731.8855130014092</v>
      </c>
      <c r="O550" s="30">
        <f t="shared" si="48"/>
        <v>1926.4025130014093</v>
      </c>
      <c r="P550" s="22">
        <f t="shared" si="52"/>
        <v>1710.1413924668968</v>
      </c>
      <c r="Q550" s="26">
        <f t="shared" si="53"/>
        <v>0.11226164785134607</v>
      </c>
    </row>
    <row r="551" spans="1:17" s="24" customFormat="1">
      <c r="A551" s="20">
        <v>43168</v>
      </c>
      <c r="B551" s="21">
        <v>28.17</v>
      </c>
      <c r="C551" s="22">
        <v>36796876188</v>
      </c>
      <c r="D551" s="22">
        <f>HLOOKUP(A551,'CSAV.Fin'!$F$11:$AF$13,2,1)/1000</f>
        <v>194.517</v>
      </c>
      <c r="E551" s="23">
        <f>HLOOKUP(A551,'CSAV.Fin'!$F$11:$AB$13,3,1)</f>
        <v>0.25459999999999999</v>
      </c>
      <c r="G551" s="24">
        <v>602.67999999999995</v>
      </c>
      <c r="H551" s="25">
        <f t="shared" si="49"/>
        <v>209.51746276360748</v>
      </c>
      <c r="J551" s="21">
        <v>30.895083</v>
      </c>
      <c r="K551" s="22">
        <v>175760293</v>
      </c>
      <c r="L551" s="24">
        <v>0.81159999999999999</v>
      </c>
      <c r="M551" s="25">
        <f t="shared" si="50"/>
        <v>158.62364540032198</v>
      </c>
      <c r="N551" s="22">
        <f t="shared" si="51"/>
        <v>1703.4386431128519</v>
      </c>
      <c r="O551" s="30">
        <f t="shared" si="48"/>
        <v>1897.9556431128519</v>
      </c>
      <c r="P551" s="22">
        <f t="shared" si="52"/>
        <v>1719.9309786552735</v>
      </c>
      <c r="Q551" s="26">
        <f t="shared" si="53"/>
        <v>9.3798116464723469E-2</v>
      </c>
    </row>
    <row r="552" spans="1:17" s="24" customFormat="1">
      <c r="A552" s="20">
        <v>43171</v>
      </c>
      <c r="B552" s="21">
        <v>28.33</v>
      </c>
      <c r="C552" s="22">
        <v>36796876188</v>
      </c>
      <c r="D552" s="22">
        <f>HLOOKUP(A552,'CSAV.Fin'!$F$11:$AF$13,2,1)/1000</f>
        <v>194.517</v>
      </c>
      <c r="E552" s="23">
        <f>HLOOKUP(A552,'CSAV.Fin'!$F$11:$AB$13,3,1)</f>
        <v>0.25459999999999999</v>
      </c>
      <c r="G552" s="24">
        <v>603.94000000000005</v>
      </c>
      <c r="H552" s="25">
        <f t="shared" si="49"/>
        <v>210.7074803014909</v>
      </c>
      <c r="J552" s="21">
        <v>31.266605999999999</v>
      </c>
      <c r="K552" s="22">
        <v>175760293</v>
      </c>
      <c r="L552" s="24">
        <v>0.81210000000000004</v>
      </c>
      <c r="M552" s="25">
        <f t="shared" si="50"/>
        <v>160.53114416347674</v>
      </c>
      <c r="N552" s="22">
        <f t="shared" si="51"/>
        <v>1722.8616253473672</v>
      </c>
      <c r="O552" s="30">
        <f t="shared" si="48"/>
        <v>1917.3786253473672</v>
      </c>
      <c r="P552" s="22">
        <f t="shared" si="52"/>
        <v>1726.0911719807261</v>
      </c>
      <c r="Q552" s="26">
        <f t="shared" si="53"/>
        <v>9.9765091170757159E-2</v>
      </c>
    </row>
    <row r="553" spans="1:17" s="24" customFormat="1">
      <c r="A553" s="20">
        <v>43172</v>
      </c>
      <c r="B553" s="21">
        <v>27.65</v>
      </c>
      <c r="C553" s="22">
        <v>36796876188</v>
      </c>
      <c r="D553" s="22">
        <f>HLOOKUP(A553,'CSAV.Fin'!$F$11:$AF$13,2,1)/1000</f>
        <v>194.517</v>
      </c>
      <c r="E553" s="23">
        <f>HLOOKUP(A553,'CSAV.Fin'!$F$11:$AB$13,3,1)</f>
        <v>0.25459999999999999</v>
      </c>
      <c r="G553" s="24">
        <v>602.55999999999995</v>
      </c>
      <c r="H553" s="25">
        <f t="shared" si="49"/>
        <v>205.64990576548618</v>
      </c>
      <c r="J553" s="21">
        <v>30.914636999999999</v>
      </c>
      <c r="K553" s="22">
        <v>175760293</v>
      </c>
      <c r="L553" s="24">
        <v>0.80700000000000005</v>
      </c>
      <c r="M553" s="25">
        <f t="shared" si="50"/>
        <v>158.72404088274089</v>
      </c>
      <c r="N553" s="22">
        <f t="shared" si="51"/>
        <v>1714.232733952738</v>
      </c>
      <c r="O553" s="30">
        <f t="shared" si="48"/>
        <v>1908.7497339527381</v>
      </c>
      <c r="P553" s="22">
        <f t="shared" si="52"/>
        <v>1688.5183659688664</v>
      </c>
      <c r="Q553" s="26">
        <f t="shared" si="53"/>
        <v>0.11537990762560846</v>
      </c>
    </row>
    <row r="554" spans="1:17" s="24" customFormat="1">
      <c r="A554" s="20">
        <v>43173</v>
      </c>
      <c r="B554" s="21">
        <v>27.15</v>
      </c>
      <c r="C554" s="22">
        <v>36796876188</v>
      </c>
      <c r="D554" s="22">
        <f>HLOOKUP(A554,'CSAV.Fin'!$F$11:$AF$13,2,1)/1000</f>
        <v>194.517</v>
      </c>
      <c r="E554" s="23">
        <f>HLOOKUP(A554,'CSAV.Fin'!$F$11:$AB$13,3,1)</f>
        <v>0.25459999999999999</v>
      </c>
      <c r="G554" s="24">
        <v>601.20000000000005</v>
      </c>
      <c r="H554" s="25">
        <f t="shared" si="49"/>
        <v>201.93110095960037</v>
      </c>
      <c r="J554" s="21">
        <v>30.425789999999999</v>
      </c>
      <c r="K554" s="22">
        <v>175760293</v>
      </c>
      <c r="L554" s="24">
        <v>0.80840000000000001</v>
      </c>
      <c r="M554" s="25">
        <f t="shared" si="50"/>
        <v>156.21416922507257</v>
      </c>
      <c r="N554" s="22">
        <f t="shared" si="51"/>
        <v>1684.2041214854496</v>
      </c>
      <c r="O554" s="30">
        <f t="shared" si="48"/>
        <v>1878.7211214854497</v>
      </c>
      <c r="P554" s="22">
        <f t="shared" si="52"/>
        <v>1661.7351771526944</v>
      </c>
      <c r="Q554" s="26">
        <f t="shared" si="53"/>
        <v>0.11549662259675397</v>
      </c>
    </row>
    <row r="555" spans="1:17" s="24" customFormat="1">
      <c r="A555" s="20">
        <v>43174</v>
      </c>
      <c r="B555" s="21">
        <v>27.31</v>
      </c>
      <c r="C555" s="22">
        <v>36796876188</v>
      </c>
      <c r="D555" s="22">
        <f>HLOOKUP(A555,'CSAV.Fin'!$F$11:$AF$13,2,1)/1000</f>
        <v>194.517</v>
      </c>
      <c r="E555" s="23">
        <f>HLOOKUP(A555,'CSAV.Fin'!$F$11:$AB$13,3,1)</f>
        <v>0.25459999999999999</v>
      </c>
      <c r="G555" s="24">
        <v>605.65</v>
      </c>
      <c r="H555" s="25">
        <f t="shared" si="49"/>
        <v>203.12111849748385</v>
      </c>
      <c r="J555" s="21">
        <v>31.286159999999999</v>
      </c>
      <c r="K555" s="22">
        <v>175760293</v>
      </c>
      <c r="L555" s="24">
        <v>0.81169999999999998</v>
      </c>
      <c r="M555" s="25">
        <f t="shared" si="50"/>
        <v>160.63153964589566</v>
      </c>
      <c r="N555" s="22">
        <f t="shared" si="51"/>
        <v>1724.7886405002666</v>
      </c>
      <c r="O555" s="30">
        <f t="shared" si="48"/>
        <v>1919.3056405002667</v>
      </c>
      <c r="P555" s="22">
        <f t="shared" si="52"/>
        <v>1659.2465759007346</v>
      </c>
      <c r="Q555" s="26">
        <f t="shared" si="53"/>
        <v>0.13549643116338039</v>
      </c>
    </row>
    <row r="556" spans="1:17" s="24" customFormat="1">
      <c r="A556" s="20">
        <v>43175</v>
      </c>
      <c r="B556" s="21">
        <v>27.83</v>
      </c>
      <c r="C556" s="22">
        <v>36796876188</v>
      </c>
      <c r="D556" s="22">
        <f>HLOOKUP(A556,'CSAV.Fin'!$F$11:$AF$13,2,1)/1000</f>
        <v>194.517</v>
      </c>
      <c r="E556" s="23">
        <f>HLOOKUP(A556,'CSAV.Fin'!$F$11:$AB$13,3,1)</f>
        <v>0.25459999999999999</v>
      </c>
      <c r="G556" s="24">
        <v>608.21</v>
      </c>
      <c r="H556" s="25">
        <f t="shared" si="49"/>
        <v>206.98867549560509</v>
      </c>
      <c r="J556" s="21">
        <v>31.638128999999999</v>
      </c>
      <c r="K556" s="22">
        <v>175760293</v>
      </c>
      <c r="L556" s="24">
        <v>0.81389999999999996</v>
      </c>
      <c r="M556" s="25">
        <f t="shared" si="50"/>
        <v>162.4386429266315</v>
      </c>
      <c r="N556" s="22">
        <f t="shared" si="51"/>
        <v>1739.4778832028549</v>
      </c>
      <c r="O556" s="30">
        <f t="shared" si="48"/>
        <v>1933.9948832028549</v>
      </c>
      <c r="P556" s="22">
        <f t="shared" si="52"/>
        <v>1683.7228330873215</v>
      </c>
      <c r="Q556" s="26">
        <f t="shared" si="53"/>
        <v>0.12940677986751559</v>
      </c>
    </row>
    <row r="557" spans="1:17" s="24" customFormat="1">
      <c r="A557" s="20">
        <v>43178</v>
      </c>
      <c r="B557" s="21">
        <v>27</v>
      </c>
      <c r="C557" s="22">
        <v>36796876188</v>
      </c>
      <c r="D557" s="22">
        <f>HLOOKUP(A557,'CSAV.Fin'!$F$11:$AF$13,2,1)/1000</f>
        <v>194.517</v>
      </c>
      <c r="E557" s="23">
        <f>HLOOKUP(A557,'CSAV.Fin'!$F$11:$AB$13,3,1)</f>
        <v>0.25459999999999999</v>
      </c>
      <c r="G557" s="24">
        <v>609.32000000000005</v>
      </c>
      <c r="H557" s="25">
        <f t="shared" si="49"/>
        <v>200.81545951783463</v>
      </c>
      <c r="J557" s="21">
        <v>31.892329</v>
      </c>
      <c r="K557" s="22">
        <v>175760293</v>
      </c>
      <c r="L557" s="24">
        <v>0.81140000000000001</v>
      </c>
      <c r="M557" s="25">
        <f t="shared" si="50"/>
        <v>163.74377392954099</v>
      </c>
      <c r="N557" s="22">
        <f t="shared" si="51"/>
        <v>1758.8564651032343</v>
      </c>
      <c r="O557" s="30">
        <f t="shared" si="48"/>
        <v>1953.3734651032344</v>
      </c>
      <c r="P557" s="22">
        <f t="shared" si="52"/>
        <v>1630.5318339722969</v>
      </c>
      <c r="Q557" s="26">
        <f t="shared" si="53"/>
        <v>0.16527388996444436</v>
      </c>
    </row>
    <row r="558" spans="1:17" s="24" customFormat="1">
      <c r="A558" s="20">
        <v>43179</v>
      </c>
      <c r="B558" s="21">
        <v>26.34</v>
      </c>
      <c r="C558" s="22">
        <v>36796876188</v>
      </c>
      <c r="D558" s="22">
        <f>HLOOKUP(A558,'CSAV.Fin'!$F$11:$AF$13,2,1)/1000</f>
        <v>194.517</v>
      </c>
      <c r="E558" s="23">
        <f>HLOOKUP(A558,'CSAV.Fin'!$F$11:$AB$13,3,1)</f>
        <v>0.25459999999999999</v>
      </c>
      <c r="G558" s="24">
        <v>610.59</v>
      </c>
      <c r="H558" s="25">
        <f t="shared" si="49"/>
        <v>195.90663717406534</v>
      </c>
      <c r="J558" s="21">
        <v>32.048760000000001</v>
      </c>
      <c r="K558" s="22">
        <v>175760293</v>
      </c>
      <c r="L558" s="24">
        <v>0.81579999999999997</v>
      </c>
      <c r="M558" s="25">
        <f t="shared" si="50"/>
        <v>164.54693265462416</v>
      </c>
      <c r="N558" s="22">
        <f t="shared" si="51"/>
        <v>1757.950722520163</v>
      </c>
      <c r="O558" s="30">
        <f t="shared" si="48"/>
        <v>1952.4677225201631</v>
      </c>
      <c r="P558" s="22">
        <f t="shared" si="52"/>
        <v>1587.3658572723432</v>
      </c>
      <c r="Q558" s="26">
        <f t="shared" si="53"/>
        <v>0.18699508372745943</v>
      </c>
    </row>
    <row r="559" spans="1:17" s="24" customFormat="1">
      <c r="A559" s="20">
        <v>43180</v>
      </c>
      <c r="B559" s="21">
        <v>26.06</v>
      </c>
      <c r="C559" s="22">
        <v>36796876188</v>
      </c>
      <c r="D559" s="22">
        <f>HLOOKUP(A559,'CSAV.Fin'!$F$11:$AF$13,2,1)/1000</f>
        <v>194.517</v>
      </c>
      <c r="E559" s="23">
        <f>HLOOKUP(A559,'CSAV.Fin'!$F$11:$AB$13,3,1)</f>
        <v>0.25459999999999999</v>
      </c>
      <c r="G559" s="24">
        <v>605.79</v>
      </c>
      <c r="H559" s="25">
        <f t="shared" si="49"/>
        <v>193.82410648276925</v>
      </c>
      <c r="J559" s="21">
        <v>31.833667999999999</v>
      </c>
      <c r="K559" s="22">
        <v>175760293</v>
      </c>
      <c r="L559" s="24">
        <v>0.8155</v>
      </c>
      <c r="M559" s="25">
        <f t="shared" si="50"/>
        <v>163.44259261655253</v>
      </c>
      <c r="N559" s="22">
        <f t="shared" si="51"/>
        <v>1746.7947760698062</v>
      </c>
      <c r="O559" s="30">
        <f t="shared" si="48"/>
        <v>1941.3117760698062</v>
      </c>
      <c r="P559" s="22">
        <f t="shared" si="52"/>
        <v>1582.935659979993</v>
      </c>
      <c r="Q559" s="26">
        <f t="shared" si="53"/>
        <v>0.18460513169880788</v>
      </c>
    </row>
    <row r="560" spans="1:17" s="24" customFormat="1">
      <c r="A560" s="20">
        <v>43181</v>
      </c>
      <c r="B560" s="21">
        <v>26.27</v>
      </c>
      <c r="C560" s="22">
        <v>36796876188</v>
      </c>
      <c r="D560" s="22">
        <f>HLOOKUP(A560,'CSAV.Fin'!$F$11:$AF$13,2,1)/1000</f>
        <v>194.517</v>
      </c>
      <c r="E560" s="23">
        <f>HLOOKUP(A560,'CSAV.Fin'!$F$11:$AB$13,3,1)</f>
        <v>0.25459999999999999</v>
      </c>
      <c r="G560" s="24">
        <v>607.82000000000005</v>
      </c>
      <c r="H560" s="25">
        <f t="shared" si="49"/>
        <v>195.38600450124133</v>
      </c>
      <c r="J560" s="21">
        <v>31.775006000000001</v>
      </c>
      <c r="K560" s="22">
        <v>175760293</v>
      </c>
      <c r="L560" s="24">
        <v>0.81210000000000004</v>
      </c>
      <c r="M560" s="25">
        <f t="shared" si="50"/>
        <v>163.14140616929572</v>
      </c>
      <c r="N560" s="22">
        <f t="shared" si="51"/>
        <v>1750.8756301397839</v>
      </c>
      <c r="O560" s="30">
        <f t="shared" si="48"/>
        <v>1945.3926301397839</v>
      </c>
      <c r="P560" s="22">
        <f t="shared" si="52"/>
        <v>1590.3621754117337</v>
      </c>
      <c r="Q560" s="26">
        <f t="shared" si="53"/>
        <v>0.18249809793025684</v>
      </c>
    </row>
    <row r="561" spans="1:17" s="24" customFormat="1">
      <c r="A561" s="20">
        <v>43182</v>
      </c>
      <c r="B561" s="21">
        <v>26.51</v>
      </c>
      <c r="C561" s="22">
        <v>36796876188</v>
      </c>
      <c r="D561" s="22">
        <f>HLOOKUP(A561,'CSAV.Fin'!$F$11:$AF$13,2,1)/1000</f>
        <v>194.517</v>
      </c>
      <c r="E561" s="23">
        <f>HLOOKUP(A561,'CSAV.Fin'!$F$11:$AB$13,3,1)</f>
        <v>0.25459999999999999</v>
      </c>
      <c r="G561" s="24">
        <v>607.82000000000005</v>
      </c>
      <c r="H561" s="25">
        <f t="shared" si="49"/>
        <v>197.17103080806652</v>
      </c>
      <c r="J561" s="21">
        <v>29.350328999999999</v>
      </c>
      <c r="K561" s="22">
        <v>175760293</v>
      </c>
      <c r="L561" s="24">
        <v>0.80940000000000001</v>
      </c>
      <c r="M561" s="25">
        <f t="shared" si="50"/>
        <v>150.69246390044611</v>
      </c>
      <c r="N561" s="22">
        <f t="shared" si="51"/>
        <v>1622.6652697370353</v>
      </c>
      <c r="O561" s="30">
        <f t="shared" si="48"/>
        <v>1817.1822697370353</v>
      </c>
      <c r="P561" s="22">
        <f t="shared" si="52"/>
        <v>1604.8915595799413</v>
      </c>
      <c r="Q561" s="26">
        <f t="shared" si="53"/>
        <v>0.11682411483566513</v>
      </c>
    </row>
    <row r="562" spans="1:17" s="24" customFormat="1">
      <c r="A562" s="20">
        <v>43185</v>
      </c>
      <c r="B562" s="21">
        <v>26.63</v>
      </c>
      <c r="C562" s="22">
        <v>36796876188</v>
      </c>
      <c r="D562" s="22">
        <f>HLOOKUP(A562,'CSAV.Fin'!$F$11:$AF$13,2,1)/1000</f>
        <v>194.517</v>
      </c>
      <c r="E562" s="23">
        <f>HLOOKUP(A562,'CSAV.Fin'!$F$11:$AB$13,3,1)</f>
        <v>0.25459999999999999</v>
      </c>
      <c r="G562" s="24">
        <v>605.32000000000005</v>
      </c>
      <c r="H562" s="25">
        <f t="shared" si="49"/>
        <v>198.06354396147913</v>
      </c>
      <c r="J562" s="21">
        <v>30.308467</v>
      </c>
      <c r="K562" s="22">
        <v>175760293</v>
      </c>
      <c r="L562" s="24">
        <v>0.80359999999999998</v>
      </c>
      <c r="M562" s="25">
        <f t="shared" si="50"/>
        <v>155.61180146482729</v>
      </c>
      <c r="N562" s="22">
        <f t="shared" si="51"/>
        <v>1687.7309298912289</v>
      </c>
      <c r="O562" s="30">
        <f t="shared" si="48"/>
        <v>1882.247929891229</v>
      </c>
      <c r="P562" s="22">
        <f t="shared" si="52"/>
        <v>1618.8145326214892</v>
      </c>
      <c r="Q562" s="26">
        <f t="shared" si="53"/>
        <v>0.13995680010388589</v>
      </c>
    </row>
    <row r="563" spans="1:17" s="24" customFormat="1">
      <c r="A563" s="20">
        <v>43186</v>
      </c>
      <c r="B563" s="21">
        <v>26.74</v>
      </c>
      <c r="C563" s="22">
        <v>36796876188</v>
      </c>
      <c r="D563" s="22">
        <f>HLOOKUP(A563,'CSAV.Fin'!$F$11:$AF$13,2,1)/1000</f>
        <v>194.517</v>
      </c>
      <c r="E563" s="23">
        <f>HLOOKUP(A563,'CSAV.Fin'!$F$11:$AB$13,3,1)</f>
        <v>0.25459999999999999</v>
      </c>
      <c r="G563" s="24">
        <v>605.79</v>
      </c>
      <c r="H563" s="25">
        <f t="shared" si="49"/>
        <v>198.881681018774</v>
      </c>
      <c r="J563" s="21">
        <v>29.369883000000002</v>
      </c>
      <c r="K563" s="22">
        <v>175760293</v>
      </c>
      <c r="L563" s="24">
        <v>0.80640000000000001</v>
      </c>
      <c r="M563" s="25">
        <f t="shared" si="50"/>
        <v>150.79285938286506</v>
      </c>
      <c r="N563" s="22">
        <f t="shared" si="51"/>
        <v>1629.7870571361927</v>
      </c>
      <c r="O563" s="30">
        <f t="shared" si="48"/>
        <v>1824.3040571361928</v>
      </c>
      <c r="P563" s="22">
        <f t="shared" si="52"/>
        <v>1624.2401975389494</v>
      </c>
      <c r="Q563" s="26">
        <f t="shared" si="53"/>
        <v>0.10966585247379501</v>
      </c>
    </row>
    <row r="564" spans="1:17" s="24" customFormat="1">
      <c r="A564" s="20">
        <v>43187</v>
      </c>
      <c r="B564" s="21">
        <v>27.03</v>
      </c>
      <c r="C564" s="22">
        <v>36796876188</v>
      </c>
      <c r="D564" s="22">
        <f>HLOOKUP(A564,'CSAV.Fin'!$F$11:$AF$13,2,1)/1000</f>
        <v>194.517</v>
      </c>
      <c r="E564" s="23">
        <f>HLOOKUP(A564,'CSAV.Fin'!$F$11:$AB$13,3,1)</f>
        <v>0.25459999999999999</v>
      </c>
      <c r="G564" s="24">
        <v>605.1</v>
      </c>
      <c r="H564" s="25">
        <f t="shared" si="49"/>
        <v>201.03858780618776</v>
      </c>
      <c r="J564" s="21">
        <v>30.445343999999999</v>
      </c>
      <c r="K564" s="22">
        <v>175760293</v>
      </c>
      <c r="L564" s="24">
        <v>0.80989999999999995</v>
      </c>
      <c r="M564" s="25">
        <f t="shared" si="50"/>
        <v>156.31456470749148</v>
      </c>
      <c r="N564" s="22">
        <f t="shared" si="51"/>
        <v>1682.1652368913528</v>
      </c>
      <c r="O564" s="30">
        <f t="shared" si="48"/>
        <v>1876.6822368913529</v>
      </c>
      <c r="P564" s="22">
        <f t="shared" si="52"/>
        <v>1643.7275877733266</v>
      </c>
      <c r="Q564" s="26">
        <f t="shared" si="53"/>
        <v>0.12413110996558807</v>
      </c>
    </row>
    <row r="565" spans="1:17" s="24" customFormat="1">
      <c r="A565" s="20">
        <v>43188</v>
      </c>
      <c r="B565" s="21">
        <v>26.23</v>
      </c>
      <c r="C565" s="22">
        <v>36796876188</v>
      </c>
      <c r="D565" s="22">
        <f>HLOOKUP(A565,'CSAV.Fin'!$F$11:$AF$13,2,1)/1000</f>
        <v>194.517</v>
      </c>
      <c r="E565" s="23">
        <f>HLOOKUP(A565,'CSAV.Fin'!$F$11:$AB$13,3,1)</f>
        <v>0.25459999999999999</v>
      </c>
      <c r="G565" s="24">
        <v>603.29999999999995</v>
      </c>
      <c r="H565" s="25">
        <f t="shared" si="49"/>
        <v>195.08850011677046</v>
      </c>
      <c r="J565" s="21">
        <v>30.992851999999999</v>
      </c>
      <c r="K565" s="22">
        <v>175760293</v>
      </c>
      <c r="L565" s="24">
        <v>0.81320000000000003</v>
      </c>
      <c r="M565" s="25">
        <f t="shared" si="50"/>
        <v>159.12561767814833</v>
      </c>
      <c r="N565" s="22">
        <f t="shared" si="51"/>
        <v>1705.4670754416711</v>
      </c>
      <c r="O565" s="30">
        <f t="shared" si="48"/>
        <v>1899.9840754416712</v>
      </c>
      <c r="P565" s="22">
        <f t="shared" si="52"/>
        <v>1599.8376635359523</v>
      </c>
      <c r="Q565" s="26">
        <f t="shared" si="53"/>
        <v>0.15797311976730477</v>
      </c>
    </row>
    <row r="566" spans="1:17" s="24" customFormat="1">
      <c r="A566" s="20">
        <v>43192</v>
      </c>
      <c r="B566" s="21">
        <v>26.1</v>
      </c>
      <c r="C566" s="22">
        <v>36796876188</v>
      </c>
      <c r="D566" s="22">
        <f>HLOOKUP(A566,'CSAV.Fin'!$F$11:$AF$13,2,1)/1000</f>
        <v>181.35</v>
      </c>
      <c r="E566" s="23">
        <f>HLOOKUP(A566,'CSAV.Fin'!$F$11:$AB$13,3,1)</f>
        <v>0.25459999999999999</v>
      </c>
      <c r="G566" s="24">
        <v>603.54999999999995</v>
      </c>
      <c r="H566" s="25">
        <f t="shared" si="49"/>
        <v>194.12161086724015</v>
      </c>
      <c r="J566" s="21">
        <v>30.992851999999999</v>
      </c>
      <c r="K566" s="22">
        <v>175760293</v>
      </c>
      <c r="L566" s="24">
        <v>0.81279999999999997</v>
      </c>
      <c r="M566" s="25">
        <f t="shared" si="50"/>
        <v>159.12561767814833</v>
      </c>
      <c r="N566" s="22">
        <f t="shared" si="51"/>
        <v>1706.3063801047824</v>
      </c>
      <c r="O566" s="30">
        <f t="shared" si="48"/>
        <v>1887.6563801047823</v>
      </c>
      <c r="P566" s="22">
        <f t="shared" si="52"/>
        <v>1591.2492229422585</v>
      </c>
      <c r="Q566" s="26">
        <f t="shared" si="53"/>
        <v>0.15702389496655667</v>
      </c>
    </row>
    <row r="567" spans="1:17" s="24" customFormat="1">
      <c r="A567" s="20">
        <v>43193</v>
      </c>
      <c r="B567" s="21">
        <v>25.59</v>
      </c>
      <c r="C567" s="22">
        <v>36796876188</v>
      </c>
      <c r="D567" s="22">
        <f>HLOOKUP(A567,'CSAV.Fin'!$F$11:$AF$13,2,1)/1000</f>
        <v>181.35</v>
      </c>
      <c r="E567" s="23">
        <f>HLOOKUP(A567,'CSAV.Fin'!$F$11:$AB$13,3,1)</f>
        <v>0.25459999999999999</v>
      </c>
      <c r="G567" s="24">
        <v>603.05999999999995</v>
      </c>
      <c r="H567" s="25">
        <f t="shared" si="49"/>
        <v>190.32842996523661</v>
      </c>
      <c r="J567" s="21">
        <v>30.112929000000001</v>
      </c>
      <c r="K567" s="22">
        <v>175760293</v>
      </c>
      <c r="L567" s="24">
        <v>0.81499999999999995</v>
      </c>
      <c r="M567" s="25">
        <f t="shared" si="50"/>
        <v>154.60785690917461</v>
      </c>
      <c r="N567" s="22">
        <f t="shared" si="51"/>
        <v>1653.3871524699866</v>
      </c>
      <c r="O567" s="30">
        <f t="shared" si="48"/>
        <v>1834.7371524699865</v>
      </c>
      <c r="P567" s="22">
        <f t="shared" si="52"/>
        <v>1561.42350951965</v>
      </c>
      <c r="Q567" s="26">
        <f t="shared" si="53"/>
        <v>0.14896610262804799</v>
      </c>
    </row>
    <row r="568" spans="1:17" s="24" customFormat="1">
      <c r="A568" s="20">
        <v>43194</v>
      </c>
      <c r="B568" s="21">
        <v>25.52</v>
      </c>
      <c r="C568" s="22">
        <v>36796876188</v>
      </c>
      <c r="D568" s="22">
        <f>HLOOKUP(A568,'CSAV.Fin'!$F$11:$AF$13,2,1)/1000</f>
        <v>181.35</v>
      </c>
      <c r="E568" s="23">
        <f>HLOOKUP(A568,'CSAV.Fin'!$F$11:$AB$13,3,1)</f>
        <v>0.25459999999999999</v>
      </c>
      <c r="G568" s="24">
        <v>604.66</v>
      </c>
      <c r="H568" s="25">
        <f t="shared" si="49"/>
        <v>189.8077972924126</v>
      </c>
      <c r="J568" s="21">
        <v>29.995605999999999</v>
      </c>
      <c r="K568" s="22">
        <v>175760293</v>
      </c>
      <c r="L568" s="24">
        <v>0.81299999999999994</v>
      </c>
      <c r="M568" s="25">
        <f t="shared" si="50"/>
        <v>154.00548914892931</v>
      </c>
      <c r="N568" s="22">
        <f t="shared" si="51"/>
        <v>1650.9969160083558</v>
      </c>
      <c r="O568" s="30">
        <f t="shared" si="48"/>
        <v>1832.3469160083557</v>
      </c>
      <c r="P568" s="22">
        <f t="shared" si="52"/>
        <v>1553.0319192897828</v>
      </c>
      <c r="Q568" s="26">
        <f t="shared" si="53"/>
        <v>0.15243565193813946</v>
      </c>
    </row>
    <row r="569" spans="1:17" s="24" customFormat="1">
      <c r="A569" s="20">
        <v>43195</v>
      </c>
      <c r="B569" s="21">
        <v>26.2</v>
      </c>
      <c r="C569" s="22">
        <v>36796876188</v>
      </c>
      <c r="D569" s="22">
        <f>HLOOKUP(A569,'CSAV.Fin'!$F$11:$AF$13,2,1)/1000</f>
        <v>181.35</v>
      </c>
      <c r="E569" s="23">
        <f>HLOOKUP(A569,'CSAV.Fin'!$F$11:$AB$13,3,1)</f>
        <v>0.25459999999999999</v>
      </c>
      <c r="G569" s="24">
        <v>603.55999999999995</v>
      </c>
      <c r="H569" s="25">
        <f t="shared" si="49"/>
        <v>194.8653718284173</v>
      </c>
      <c r="J569" s="21">
        <v>30.797314</v>
      </c>
      <c r="K569" s="22">
        <v>175760293</v>
      </c>
      <c r="L569" s="24">
        <v>0.81799999999999995</v>
      </c>
      <c r="M569" s="25">
        <f t="shared" si="50"/>
        <v>158.12167312249562</v>
      </c>
      <c r="N569" s="22">
        <f t="shared" si="51"/>
        <v>1684.7625669335139</v>
      </c>
      <c r="O569" s="30">
        <f t="shared" si="48"/>
        <v>1866.1125669335138</v>
      </c>
      <c r="P569" s="22">
        <f t="shared" si="52"/>
        <v>1597.3194978553915</v>
      </c>
      <c r="Q569" s="26">
        <f t="shared" si="53"/>
        <v>0.14403904343231344</v>
      </c>
    </row>
    <row r="570" spans="1:17" s="24" customFormat="1">
      <c r="A570" s="20">
        <v>43196</v>
      </c>
      <c r="B570" s="21">
        <v>25.25</v>
      </c>
      <c r="C570" s="22">
        <v>36796876188</v>
      </c>
      <c r="D570" s="22">
        <f>HLOOKUP(A570,'CSAV.Fin'!$F$11:$AF$13,2,1)/1000</f>
        <v>181.35</v>
      </c>
      <c r="E570" s="23">
        <f>HLOOKUP(A570,'CSAV.Fin'!$F$11:$AB$13,3,1)</f>
        <v>0.25459999999999999</v>
      </c>
      <c r="G570" s="24">
        <v>605.64</v>
      </c>
      <c r="H570" s="25">
        <f t="shared" si="49"/>
        <v>187.79964269723425</v>
      </c>
      <c r="J570" s="21">
        <v>29.389436</v>
      </c>
      <c r="K570" s="22">
        <v>175760293</v>
      </c>
      <c r="L570" s="24">
        <v>0.81459999999999999</v>
      </c>
      <c r="M570" s="25">
        <f t="shared" si="50"/>
        <v>150.89324973101569</v>
      </c>
      <c r="N570" s="22">
        <f t="shared" si="51"/>
        <v>1614.4552561693163</v>
      </c>
      <c r="O570" s="30">
        <f t="shared" si="48"/>
        <v>1795.8052561693162</v>
      </c>
      <c r="P570" s="22">
        <f t="shared" si="52"/>
        <v>1534.1145296661384</v>
      </c>
      <c r="Q570" s="26">
        <f t="shared" si="53"/>
        <v>0.14572333252960723</v>
      </c>
    </row>
    <row r="571" spans="1:17" s="24" customFormat="1">
      <c r="A571" s="20">
        <v>43199</v>
      </c>
      <c r="B571" s="21">
        <v>25.06</v>
      </c>
      <c r="C571" s="22">
        <v>36796876188</v>
      </c>
      <c r="D571" s="22">
        <f>HLOOKUP(A571,'CSAV.Fin'!$F$11:$AF$13,2,1)/1000</f>
        <v>181.35</v>
      </c>
      <c r="E571" s="23">
        <f>HLOOKUP(A571,'CSAV.Fin'!$F$11:$AB$13,3,1)</f>
        <v>0.25459999999999999</v>
      </c>
      <c r="G571" s="24">
        <v>604.34</v>
      </c>
      <c r="H571" s="25">
        <f t="shared" si="49"/>
        <v>186.38649687099763</v>
      </c>
      <c r="J571" s="21">
        <v>29.917390000000001</v>
      </c>
      <c r="K571" s="22">
        <v>175760293</v>
      </c>
      <c r="L571" s="24">
        <v>0.8115</v>
      </c>
      <c r="M571" s="25">
        <f t="shared" si="50"/>
        <v>153.60390721925359</v>
      </c>
      <c r="N571" s="22">
        <f t="shared" si="51"/>
        <v>1649.7355989117877</v>
      </c>
      <c r="O571" s="30">
        <f t="shared" si="48"/>
        <v>1831.0855989117877</v>
      </c>
      <c r="P571" s="22">
        <f t="shared" si="52"/>
        <v>1525.8459100362045</v>
      </c>
      <c r="Q571" s="26">
        <f t="shared" si="53"/>
        <v>0.16669875458415861</v>
      </c>
    </row>
    <row r="572" spans="1:17" s="24" customFormat="1">
      <c r="A572" s="20">
        <v>43200</v>
      </c>
      <c r="B572" s="21">
        <v>25.7</v>
      </c>
      <c r="C572" s="22">
        <v>36796876188</v>
      </c>
      <c r="D572" s="22">
        <f>HLOOKUP(A572,'CSAV.Fin'!$F$11:$AF$13,2,1)/1000</f>
        <v>181.35</v>
      </c>
      <c r="E572" s="23">
        <f>HLOOKUP(A572,'CSAV.Fin'!$F$11:$AB$13,3,1)</f>
        <v>0.25459999999999999</v>
      </c>
      <c r="G572" s="24">
        <v>601.92999999999995</v>
      </c>
      <c r="H572" s="25">
        <f t="shared" si="49"/>
        <v>191.14656702253149</v>
      </c>
      <c r="J572" s="21">
        <v>30.953744</v>
      </c>
      <c r="K572" s="22">
        <v>175760293</v>
      </c>
      <c r="L572" s="24">
        <v>0.81100000000000005</v>
      </c>
      <c r="M572" s="25">
        <f t="shared" si="50"/>
        <v>158.92482671331047</v>
      </c>
      <c r="N572" s="22">
        <f t="shared" si="51"/>
        <v>1707.9356333541655</v>
      </c>
      <c r="O572" s="30">
        <f t="shared" si="48"/>
        <v>1889.2856333541654</v>
      </c>
      <c r="P572" s="22">
        <f t="shared" si="52"/>
        <v>1571.0792252115696</v>
      </c>
      <c r="Q572" s="26">
        <f t="shared" si="53"/>
        <v>0.16842683950211612</v>
      </c>
    </row>
    <row r="573" spans="1:17" s="24" customFormat="1">
      <c r="A573" s="20">
        <v>43201</v>
      </c>
      <c r="B573" s="21">
        <v>25.65</v>
      </c>
      <c r="C573" s="22">
        <v>36796876188</v>
      </c>
      <c r="D573" s="22">
        <f>HLOOKUP(A573,'CSAV.Fin'!$F$11:$AF$13,2,1)/1000</f>
        <v>181.35</v>
      </c>
      <c r="E573" s="23">
        <f>HLOOKUP(A573,'CSAV.Fin'!$F$11:$AB$13,3,1)</f>
        <v>0.25459999999999999</v>
      </c>
      <c r="G573" s="24">
        <v>598.14</v>
      </c>
      <c r="H573" s="25">
        <f t="shared" si="49"/>
        <v>190.77468654194288</v>
      </c>
      <c r="J573" s="21">
        <v>31.090620999999999</v>
      </c>
      <c r="K573" s="22">
        <v>175760293</v>
      </c>
      <c r="L573" s="24">
        <v>0.80759999999999998</v>
      </c>
      <c r="M573" s="25">
        <f t="shared" si="50"/>
        <v>159.62758995597468</v>
      </c>
      <c r="N573" s="22">
        <f t="shared" si="51"/>
        <v>1722.7103129617917</v>
      </c>
      <c r="O573" s="30">
        <f t="shared" si="48"/>
        <v>1904.0603129617916</v>
      </c>
      <c r="P573" s="22">
        <f t="shared" si="52"/>
        <v>1577.9581272314174</v>
      </c>
      <c r="Q573" s="26">
        <f t="shared" si="53"/>
        <v>0.17126673115890845</v>
      </c>
    </row>
    <row r="574" spans="1:17" s="24" customFormat="1">
      <c r="A574" s="20">
        <v>43202</v>
      </c>
      <c r="B574" s="21">
        <v>26.03</v>
      </c>
      <c r="C574" s="22">
        <v>36796876188</v>
      </c>
      <c r="D574" s="22">
        <f>HLOOKUP(A574,'CSAV.Fin'!$F$11:$AF$13,2,1)/1000</f>
        <v>181.35</v>
      </c>
      <c r="E574" s="23">
        <f>HLOOKUP(A574,'CSAV.Fin'!$F$11:$AB$13,3,1)</f>
        <v>0.25459999999999999</v>
      </c>
      <c r="G574" s="24">
        <v>597.51</v>
      </c>
      <c r="H574" s="25">
        <f t="shared" si="49"/>
        <v>193.60097819441614</v>
      </c>
      <c r="J574" s="21">
        <v>32.635376000000001</v>
      </c>
      <c r="K574" s="22">
        <v>175760293</v>
      </c>
      <c r="L574" s="24">
        <v>0.81189999999999996</v>
      </c>
      <c r="M574" s="25">
        <f t="shared" si="50"/>
        <v>167.55877659011884</v>
      </c>
      <c r="N574" s="22">
        <f t="shared" si="51"/>
        <v>1798.726969973824</v>
      </c>
      <c r="O574" s="30">
        <f t="shared" si="48"/>
        <v>1980.0769699738239</v>
      </c>
      <c r="P574" s="22">
        <f t="shared" si="52"/>
        <v>1603.0236936179144</v>
      </c>
      <c r="Q574" s="26">
        <f t="shared" si="53"/>
        <v>0.190423545182132</v>
      </c>
    </row>
    <row r="575" spans="1:17" s="24" customFormat="1">
      <c r="A575" s="20">
        <v>43203</v>
      </c>
      <c r="B575" s="21">
        <v>26</v>
      </c>
      <c r="C575" s="22">
        <v>36796876188</v>
      </c>
      <c r="D575" s="22">
        <f>HLOOKUP(A575,'CSAV.Fin'!$F$11:$AF$13,2,1)/1000</f>
        <v>181.35</v>
      </c>
      <c r="E575" s="23">
        <f>HLOOKUP(A575,'CSAV.Fin'!$F$11:$AB$13,3,1)</f>
        <v>0.25459999999999999</v>
      </c>
      <c r="G575" s="24">
        <v>595.80999999999995</v>
      </c>
      <c r="H575" s="25">
        <f t="shared" si="49"/>
        <v>193.37784990606301</v>
      </c>
      <c r="J575" s="21">
        <v>31.872775000000001</v>
      </c>
      <c r="K575" s="22">
        <v>175760293</v>
      </c>
      <c r="L575" s="24">
        <v>0.81140000000000001</v>
      </c>
      <c r="M575" s="25">
        <f t="shared" si="50"/>
        <v>163.64337844712207</v>
      </c>
      <c r="N575" s="22">
        <f t="shared" si="51"/>
        <v>1757.7780653627001</v>
      </c>
      <c r="O575" s="30">
        <f t="shared" si="48"/>
        <v>1939.1280653627</v>
      </c>
      <c r="P575" s="22">
        <f t="shared" si="52"/>
        <v>1605.744752333798</v>
      </c>
      <c r="Q575" s="26">
        <f t="shared" si="53"/>
        <v>0.17192434011136082</v>
      </c>
    </row>
    <row r="576" spans="1:17" s="24" customFormat="1">
      <c r="A576" s="20">
        <v>43206</v>
      </c>
      <c r="B576" s="21">
        <v>26.75</v>
      </c>
      <c r="C576" s="22">
        <v>36796876188</v>
      </c>
      <c r="D576" s="22">
        <f>HLOOKUP(A576,'CSAV.Fin'!$F$11:$AF$13,2,1)/1000</f>
        <v>181.35</v>
      </c>
      <c r="E576" s="23">
        <f>HLOOKUP(A576,'CSAV.Fin'!$F$11:$AB$13,3,1)</f>
        <v>0.25459999999999999</v>
      </c>
      <c r="G576" s="24">
        <v>596.92499999999995</v>
      </c>
      <c r="H576" s="25">
        <f t="shared" si="49"/>
        <v>198.95605711489173</v>
      </c>
      <c r="J576" s="21">
        <v>33.632621999999998</v>
      </c>
      <c r="K576" s="22">
        <v>175760293</v>
      </c>
      <c r="L576" s="24">
        <v>0.8085</v>
      </c>
      <c r="M576" s="25">
        <f t="shared" si="50"/>
        <v>172.67890511933783</v>
      </c>
      <c r="N576" s="22">
        <f t="shared" si="51"/>
        <v>1861.4864068721351</v>
      </c>
      <c r="O576" s="30">
        <f t="shared" si="48"/>
        <v>2042.8364068721351</v>
      </c>
      <c r="P576" s="22">
        <f t="shared" si="52"/>
        <v>1648.9784110717428</v>
      </c>
      <c r="Q576" s="26">
        <f t="shared" si="53"/>
        <v>0.19279957733054276</v>
      </c>
    </row>
    <row r="577" spans="1:17" s="24" customFormat="1">
      <c r="A577" s="20">
        <v>43207</v>
      </c>
      <c r="B577" s="21">
        <v>26.92</v>
      </c>
      <c r="C577" s="22">
        <v>36796876188</v>
      </c>
      <c r="D577" s="22">
        <f>HLOOKUP(A577,'CSAV.Fin'!$F$11:$AF$13,2,1)/1000</f>
        <v>181.35</v>
      </c>
      <c r="E577" s="23">
        <f>HLOOKUP(A577,'CSAV.Fin'!$F$11:$AB$13,3,1)</f>
        <v>0.25459999999999999</v>
      </c>
      <c r="G577" s="24">
        <v>596.77</v>
      </c>
      <c r="H577" s="25">
        <f t="shared" si="49"/>
        <v>200.22045074889289</v>
      </c>
      <c r="J577" s="21">
        <v>34.121468</v>
      </c>
      <c r="K577" s="22">
        <v>175760293</v>
      </c>
      <c r="L577" s="24">
        <v>0.81010000000000004</v>
      </c>
      <c r="M577" s="25">
        <f t="shared" si="50"/>
        <v>175.18877164273789</v>
      </c>
      <c r="N577" s="22">
        <f t="shared" si="51"/>
        <v>1884.8128869257789</v>
      </c>
      <c r="O577" s="30">
        <f t="shared" si="48"/>
        <v>2066.1628869257788</v>
      </c>
      <c r="P577" s="22">
        <f t="shared" si="52"/>
        <v>1659.8889136199207</v>
      </c>
      <c r="Q577" s="26">
        <f t="shared" si="53"/>
        <v>0.19663211253898227</v>
      </c>
    </row>
    <row r="578" spans="1:17" s="24" customFormat="1">
      <c r="A578" s="20">
        <v>43208</v>
      </c>
      <c r="B578" s="21">
        <v>26.96</v>
      </c>
      <c r="C578" s="22">
        <v>36796876188</v>
      </c>
      <c r="D578" s="22">
        <f>HLOOKUP(A578,'CSAV.Fin'!$F$11:$AF$13,2,1)/1000</f>
        <v>181.35</v>
      </c>
      <c r="E578" s="23">
        <f>HLOOKUP(A578,'CSAV.Fin'!$F$11:$AB$13,3,1)</f>
        <v>0.25459999999999999</v>
      </c>
      <c r="G578" s="24">
        <v>593.83000000000004</v>
      </c>
      <c r="H578" s="25">
        <f t="shared" si="49"/>
        <v>200.51795513336378</v>
      </c>
      <c r="J578" s="21">
        <v>34.629868000000002</v>
      </c>
      <c r="K578" s="22">
        <v>175760293</v>
      </c>
      <c r="L578" s="24">
        <v>0.80769999999999997</v>
      </c>
      <c r="M578" s="25">
        <f t="shared" si="50"/>
        <v>177.79903364855687</v>
      </c>
      <c r="N578" s="22">
        <f t="shared" si="51"/>
        <v>1918.5800334164853</v>
      </c>
      <c r="O578" s="30">
        <f t="shared" si="48"/>
        <v>2099.9300334164855</v>
      </c>
      <c r="P578" s="22">
        <f t="shared" si="52"/>
        <v>1670.585490844989</v>
      </c>
      <c r="Q578" s="26">
        <f t="shared" si="53"/>
        <v>0.20445659414326944</v>
      </c>
    </row>
    <row r="579" spans="1:17" s="24" customFormat="1">
      <c r="A579" s="20">
        <v>43209</v>
      </c>
      <c r="B579" s="21">
        <v>26.72</v>
      </c>
      <c r="C579" s="22">
        <v>36796876188</v>
      </c>
      <c r="D579" s="22">
        <f>HLOOKUP(A579,'CSAV.Fin'!$F$11:$AF$13,2,1)/1000</f>
        <v>181.35</v>
      </c>
      <c r="E579" s="23">
        <f>HLOOKUP(A579,'CSAV.Fin'!$F$11:$AB$13,3,1)</f>
        <v>0.25459999999999999</v>
      </c>
      <c r="G579" s="24">
        <v>594.22</v>
      </c>
      <c r="H579" s="25">
        <f t="shared" si="49"/>
        <v>198.73292882653857</v>
      </c>
      <c r="J579" s="21">
        <v>34.395221999999997</v>
      </c>
      <c r="K579" s="22">
        <v>175760293</v>
      </c>
      <c r="L579" s="24">
        <v>0.8095</v>
      </c>
      <c r="M579" s="25">
        <f t="shared" si="50"/>
        <v>176.5942981280663</v>
      </c>
      <c r="N579" s="22">
        <f t="shared" si="51"/>
        <v>1901.3428287757915</v>
      </c>
      <c r="O579" s="30">
        <f t="shared" ref="O579:O642" si="54">D579+N579</f>
        <v>2082.6928287757914</v>
      </c>
      <c r="P579" s="22">
        <f t="shared" si="52"/>
        <v>1654.6271275678369</v>
      </c>
      <c r="Q579" s="26">
        <f t="shared" si="53"/>
        <v>0.20553472662580397</v>
      </c>
    </row>
    <row r="580" spans="1:17" s="24" customFormat="1">
      <c r="A580" s="20">
        <v>43210</v>
      </c>
      <c r="B580" s="21">
        <v>27.4</v>
      </c>
      <c r="C580" s="22">
        <v>36796876188</v>
      </c>
      <c r="D580" s="22">
        <f>HLOOKUP(A580,'CSAV.Fin'!$F$11:$AF$13,2,1)/1000</f>
        <v>181.35</v>
      </c>
      <c r="E580" s="23">
        <f>HLOOKUP(A580,'CSAV.Fin'!$F$11:$AB$13,3,1)</f>
        <v>0.25459999999999999</v>
      </c>
      <c r="G580" s="24">
        <v>596.4</v>
      </c>
      <c r="H580" s="25">
        <f t="shared" ref="H580:H643" si="55">B580/$B$3*100</f>
        <v>203.79050336254329</v>
      </c>
      <c r="J580" s="21">
        <v>34.844960999999998</v>
      </c>
      <c r="K580" s="22">
        <v>175760293</v>
      </c>
      <c r="L580" s="24">
        <v>0.81469999999999998</v>
      </c>
      <c r="M580" s="25">
        <f t="shared" ref="M580:M643" si="56">J580/$J$3*100</f>
        <v>178.90337882089679</v>
      </c>
      <c r="N580" s="22">
        <f t="shared" ref="N580:N643" si="57">(J580*K580*E580/L580)/1000000</f>
        <v>1913.909656666365</v>
      </c>
      <c r="O580" s="30">
        <f t="shared" si="54"/>
        <v>2095.2596566663651</v>
      </c>
      <c r="P580" s="22">
        <f t="shared" ref="P580:P643" si="58">(B580*C580/G580)/1000000</f>
        <v>1690.5338825472836</v>
      </c>
      <c r="Q580" s="26">
        <f t="shared" ref="Q580:Q643" si="59">1-P580/O580</f>
        <v>0.19316258623669347</v>
      </c>
    </row>
    <row r="581" spans="1:17" s="24" customFormat="1">
      <c r="A581" s="20">
        <v>43213</v>
      </c>
      <c r="B581" s="21">
        <v>27.7</v>
      </c>
      <c r="C581" s="22">
        <v>36796876188</v>
      </c>
      <c r="D581" s="22">
        <f>HLOOKUP(A581,'CSAV.Fin'!$F$11:$AF$13,2,1)/1000</f>
        <v>181.35</v>
      </c>
      <c r="E581" s="23">
        <f>HLOOKUP(A581,'CSAV.Fin'!$F$11:$AB$13,3,1)</f>
        <v>0.25459999999999999</v>
      </c>
      <c r="G581" s="24">
        <v>601.35</v>
      </c>
      <c r="H581" s="25">
        <f t="shared" si="55"/>
        <v>206.02178624607478</v>
      </c>
      <c r="J581" s="21">
        <v>36.076853</v>
      </c>
      <c r="K581" s="22">
        <v>175760293</v>
      </c>
      <c r="L581" s="24">
        <v>0.81850000000000001</v>
      </c>
      <c r="M581" s="25">
        <f t="shared" si="56"/>
        <v>185.22824287060638</v>
      </c>
      <c r="N581" s="22">
        <f t="shared" si="57"/>
        <v>1972.3733700879077</v>
      </c>
      <c r="O581" s="30">
        <f t="shared" si="54"/>
        <v>2153.7233700879078</v>
      </c>
      <c r="P581" s="22">
        <f t="shared" si="58"/>
        <v>1694.9754226450486</v>
      </c>
      <c r="Q581" s="26">
        <f t="shared" si="59"/>
        <v>0.21300226102117037</v>
      </c>
    </row>
    <row r="582" spans="1:17" s="24" customFormat="1">
      <c r="A582" s="20">
        <v>43214</v>
      </c>
      <c r="B582" s="21">
        <v>26.97</v>
      </c>
      <c r="C582" s="22">
        <v>36796876188</v>
      </c>
      <c r="D582" s="22">
        <f>HLOOKUP(A582,'CSAV.Fin'!$F$11:$AF$13,2,1)/1000</f>
        <v>181.35</v>
      </c>
      <c r="E582" s="23">
        <f>HLOOKUP(A582,'CSAV.Fin'!$F$11:$AB$13,3,1)</f>
        <v>0.25459999999999999</v>
      </c>
      <c r="G582" s="24">
        <v>599.91999999999996</v>
      </c>
      <c r="H582" s="25">
        <f t="shared" si="55"/>
        <v>200.59233122948146</v>
      </c>
      <c r="J582" s="21">
        <v>35.255591000000003</v>
      </c>
      <c r="K582" s="22">
        <v>175760293</v>
      </c>
      <c r="L582" s="24">
        <v>0.81830000000000003</v>
      </c>
      <c r="M582" s="25">
        <f t="shared" si="56"/>
        <v>181.01166341462113</v>
      </c>
      <c r="N582" s="22">
        <f t="shared" si="57"/>
        <v>1927.944889197925</v>
      </c>
      <c r="O582" s="30">
        <f t="shared" si="54"/>
        <v>2109.2948891979249</v>
      </c>
      <c r="P582" s="22">
        <f t="shared" si="58"/>
        <v>1654.2401500039339</v>
      </c>
      <c r="Q582" s="26">
        <f t="shared" si="59"/>
        <v>0.21573784752639735</v>
      </c>
    </row>
    <row r="583" spans="1:17" s="24" customFormat="1">
      <c r="A583" s="20">
        <v>43215</v>
      </c>
      <c r="B583" s="21">
        <v>27.1</v>
      </c>
      <c r="C583" s="22">
        <v>36796876188</v>
      </c>
      <c r="D583" s="22">
        <f>HLOOKUP(A583,'CSAV.Fin'!$F$11:$AF$13,2,1)/1000</f>
        <v>181.35</v>
      </c>
      <c r="E583" s="23">
        <f>HLOOKUP(A583,'CSAV.Fin'!$F$11:$AB$13,3,1)</f>
        <v>0.25459999999999999</v>
      </c>
      <c r="G583" s="24">
        <v>603.84</v>
      </c>
      <c r="H583" s="25">
        <f t="shared" si="55"/>
        <v>201.5592204790118</v>
      </c>
      <c r="J583" s="21">
        <v>34.747191000000001</v>
      </c>
      <c r="K583" s="22">
        <v>175760293</v>
      </c>
      <c r="L583" s="24">
        <v>0.82069999999999999</v>
      </c>
      <c r="M583" s="25">
        <f t="shared" si="56"/>
        <v>178.40140140880217</v>
      </c>
      <c r="N583" s="22">
        <f t="shared" si="57"/>
        <v>1894.5864865830883</v>
      </c>
      <c r="O583" s="30">
        <f t="shared" si="54"/>
        <v>2075.9364865830885</v>
      </c>
      <c r="P583" s="22">
        <f t="shared" si="58"/>
        <v>1651.4231331061208</v>
      </c>
      <c r="Q583" s="26">
        <f t="shared" si="59"/>
        <v>0.20449245736592858</v>
      </c>
    </row>
    <row r="584" spans="1:17" s="24" customFormat="1">
      <c r="A584" s="20">
        <v>43216</v>
      </c>
      <c r="B584" s="21">
        <v>27.38</v>
      </c>
      <c r="C584" s="22">
        <v>36796876188</v>
      </c>
      <c r="D584" s="22">
        <f>HLOOKUP(A584,'CSAV.Fin'!$F$11:$AF$13,2,1)/1000</f>
        <v>181.35</v>
      </c>
      <c r="E584" s="23">
        <f>HLOOKUP(A584,'CSAV.Fin'!$F$11:$AB$13,3,1)</f>
        <v>0.25459999999999999</v>
      </c>
      <c r="G584" s="24">
        <v>603.91999999999996</v>
      </c>
      <c r="H584" s="25">
        <f t="shared" si="55"/>
        <v>203.64175117030788</v>
      </c>
      <c r="J584" s="21">
        <v>35.099161000000002</v>
      </c>
      <c r="K584" s="22">
        <v>175760293</v>
      </c>
      <c r="L584" s="24">
        <v>0.82609999999999995</v>
      </c>
      <c r="M584" s="25">
        <f t="shared" si="56"/>
        <v>180.20850982380631</v>
      </c>
      <c r="N584" s="22">
        <f t="shared" si="57"/>
        <v>1901.2677447428257</v>
      </c>
      <c r="O584" s="30">
        <f t="shared" si="54"/>
        <v>2082.6177447428258</v>
      </c>
      <c r="P584" s="22">
        <f t="shared" si="58"/>
        <v>1668.2647867721553</v>
      </c>
      <c r="Q584" s="26">
        <f t="shared" si="59"/>
        <v>0.19895775833881479</v>
      </c>
    </row>
    <row r="585" spans="1:17" s="24" customFormat="1">
      <c r="A585" s="20">
        <v>43217</v>
      </c>
      <c r="B585" s="21">
        <v>27.4</v>
      </c>
      <c r="C585" s="22">
        <v>36796876188</v>
      </c>
      <c r="D585" s="22">
        <f>HLOOKUP(A585,'CSAV.Fin'!$F$11:$AF$13,2,1)/1000</f>
        <v>181.35</v>
      </c>
      <c r="E585" s="23">
        <f>HLOOKUP(A585,'CSAV.Fin'!$F$11:$AB$13,3,1)</f>
        <v>0.25459999999999999</v>
      </c>
      <c r="G585" s="24">
        <v>606.84</v>
      </c>
      <c r="H585" s="25">
        <f t="shared" si="55"/>
        <v>203.79050336254329</v>
      </c>
      <c r="J585" s="21">
        <v>34.844960999999998</v>
      </c>
      <c r="K585" s="22">
        <v>175760293</v>
      </c>
      <c r="L585" s="24">
        <v>0.82609999999999995</v>
      </c>
      <c r="M585" s="25">
        <f t="shared" si="56"/>
        <v>178.90337882089679</v>
      </c>
      <c r="N585" s="22">
        <f t="shared" si="57"/>
        <v>1887.4981204286255</v>
      </c>
      <c r="O585" s="30">
        <f t="shared" si="54"/>
        <v>2068.8481204286254</v>
      </c>
      <c r="P585" s="22">
        <f t="shared" si="58"/>
        <v>1661.4501475697052</v>
      </c>
      <c r="Q585" s="26">
        <f t="shared" si="59"/>
        <v>0.19692019381998671</v>
      </c>
    </row>
    <row r="586" spans="1:17" s="24" customFormat="1">
      <c r="A586" s="20">
        <v>43220</v>
      </c>
      <c r="B586" s="21">
        <v>27.5</v>
      </c>
      <c r="C586" s="22">
        <v>36796876188</v>
      </c>
      <c r="D586" s="22">
        <f>HLOOKUP(A586,'CSAV.Fin'!$F$11:$AF$13,2,1)/1000</f>
        <v>181.35</v>
      </c>
      <c r="E586" s="23">
        <f>HLOOKUP(A586,'CSAV.Fin'!$F$11:$AB$13,3,1)</f>
        <v>0.25459999999999999</v>
      </c>
      <c r="G586" s="24">
        <v>612.1</v>
      </c>
      <c r="H586" s="25">
        <f t="shared" si="55"/>
        <v>204.53426432372046</v>
      </c>
      <c r="J586" s="21">
        <v>34.805852999999999</v>
      </c>
      <c r="K586" s="22">
        <v>175760293</v>
      </c>
      <c r="L586" s="24">
        <v>0.82820000000000005</v>
      </c>
      <c r="M586" s="25">
        <f t="shared" si="56"/>
        <v>178.70258785605893</v>
      </c>
      <c r="N586" s="22">
        <f t="shared" si="57"/>
        <v>1880.5990946476079</v>
      </c>
      <c r="O586" s="30">
        <f t="shared" si="54"/>
        <v>2061.949094647608</v>
      </c>
      <c r="P586" s="22">
        <f t="shared" si="58"/>
        <v>1653.184275722921</v>
      </c>
      <c r="Q586" s="26">
        <f t="shared" si="59"/>
        <v>0.19824195465627914</v>
      </c>
    </row>
    <row r="587" spans="1:17" s="24" customFormat="1">
      <c r="A587" s="20">
        <v>43222</v>
      </c>
      <c r="B587" s="21">
        <v>27.67</v>
      </c>
      <c r="C587" s="22">
        <v>36796876188</v>
      </c>
      <c r="D587" s="22">
        <f>HLOOKUP(A587,'CSAV.Fin'!$F$11:$AF$13,2,1)/1000</f>
        <v>181.35</v>
      </c>
      <c r="E587" s="23">
        <f>HLOOKUP(A587,'CSAV.Fin'!$F$11:$AB$13,3,1)</f>
        <v>0.25459999999999999</v>
      </c>
      <c r="G587" s="24">
        <v>618.6</v>
      </c>
      <c r="H587" s="25">
        <f t="shared" si="55"/>
        <v>205.79865795772164</v>
      </c>
      <c r="J587" s="21">
        <v>35.040498999999997</v>
      </c>
      <c r="K587" s="22">
        <v>175760293</v>
      </c>
      <c r="L587" s="24">
        <v>0.83530000000000004</v>
      </c>
      <c r="M587" s="25">
        <f t="shared" si="56"/>
        <v>179.9073233765495</v>
      </c>
      <c r="N587" s="22">
        <f t="shared" si="57"/>
        <v>1877.1845364343828</v>
      </c>
      <c r="O587" s="30">
        <f t="shared" si="54"/>
        <v>2058.534536434383</v>
      </c>
      <c r="P587" s="22">
        <f t="shared" si="58"/>
        <v>1645.9255805398643</v>
      </c>
      <c r="Q587" s="26">
        <f t="shared" si="59"/>
        <v>0.20043819940432217</v>
      </c>
    </row>
    <row r="588" spans="1:17" s="24" customFormat="1">
      <c r="A588" s="20">
        <v>43223</v>
      </c>
      <c r="B588" s="21">
        <v>27.25</v>
      </c>
      <c r="C588" s="22">
        <v>36796876188</v>
      </c>
      <c r="D588" s="22">
        <f>HLOOKUP(A588,'CSAV.Fin'!$F$11:$AF$13,2,1)/1000</f>
        <v>181.35</v>
      </c>
      <c r="E588" s="23">
        <f>HLOOKUP(A588,'CSAV.Fin'!$F$11:$AB$13,3,1)</f>
        <v>0.25459999999999999</v>
      </c>
      <c r="G588" s="24">
        <v>621.16</v>
      </c>
      <c r="H588" s="25">
        <f t="shared" si="55"/>
        <v>202.67486192077752</v>
      </c>
      <c r="J588" s="21">
        <v>34.414776000000003</v>
      </c>
      <c r="K588" s="22">
        <v>175760293</v>
      </c>
      <c r="L588" s="24">
        <v>0.83640000000000003</v>
      </c>
      <c r="M588" s="25">
        <f t="shared" si="56"/>
        <v>176.69469361048527</v>
      </c>
      <c r="N588" s="22">
        <f t="shared" si="57"/>
        <v>1841.2386817832055</v>
      </c>
      <c r="O588" s="30">
        <f t="shared" si="54"/>
        <v>2022.5886817832054</v>
      </c>
      <c r="P588" s="22">
        <f t="shared" si="58"/>
        <v>1614.2618264585615</v>
      </c>
      <c r="Q588" s="26">
        <f t="shared" si="59"/>
        <v>0.20188328897630559</v>
      </c>
    </row>
    <row r="589" spans="1:17" s="24" customFormat="1">
      <c r="A589" s="20">
        <v>43224</v>
      </c>
      <c r="B589" s="21">
        <v>26.93</v>
      </c>
      <c r="C589" s="22">
        <v>36796876188</v>
      </c>
      <c r="D589" s="22">
        <f>HLOOKUP(A589,'CSAV.Fin'!$F$11:$AF$13,2,1)/1000</f>
        <v>181.35</v>
      </c>
      <c r="E589" s="23">
        <f>HLOOKUP(A589,'CSAV.Fin'!$F$11:$AB$13,3,1)</f>
        <v>0.25459999999999999</v>
      </c>
      <c r="G589" s="24">
        <v>621.76</v>
      </c>
      <c r="H589" s="25">
        <f t="shared" si="55"/>
        <v>200.29482684501062</v>
      </c>
      <c r="J589" s="21">
        <v>33.965037000000002</v>
      </c>
      <c r="K589" s="22">
        <v>175760293</v>
      </c>
      <c r="L589" s="24">
        <v>0.83830000000000005</v>
      </c>
      <c r="M589" s="25">
        <f t="shared" si="56"/>
        <v>174.38561291765478</v>
      </c>
      <c r="N589" s="22">
        <f t="shared" si="57"/>
        <v>1813.0583992024206</v>
      </c>
      <c r="O589" s="30">
        <f t="shared" si="54"/>
        <v>1994.4083992024205</v>
      </c>
      <c r="P589" s="22">
        <f t="shared" si="58"/>
        <v>1593.7658835287571</v>
      </c>
      <c r="Q589" s="26">
        <f t="shared" si="59"/>
        <v>0.20088288629043249</v>
      </c>
    </row>
    <row r="590" spans="1:17" s="24" customFormat="1">
      <c r="A590" s="20">
        <v>43227</v>
      </c>
      <c r="B590" s="21">
        <v>26.5</v>
      </c>
      <c r="C590" s="22">
        <v>36796876188</v>
      </c>
      <c r="D590" s="22">
        <f>HLOOKUP(A590,'CSAV.Fin'!$F$11:$AF$13,2,1)/1000</f>
        <v>181.35</v>
      </c>
      <c r="E590" s="23">
        <f>HLOOKUP(A590,'CSAV.Fin'!$F$11:$AB$13,3,1)</f>
        <v>0.25459999999999999</v>
      </c>
      <c r="G590" s="24">
        <v>628.55999999999995</v>
      </c>
      <c r="H590" s="25">
        <f t="shared" si="55"/>
        <v>197.09665471194882</v>
      </c>
      <c r="J590" s="21">
        <v>33.769499000000003</v>
      </c>
      <c r="K590" s="22">
        <v>175760293</v>
      </c>
      <c r="L590" s="24">
        <v>0.83879999999999999</v>
      </c>
      <c r="M590" s="25">
        <f t="shared" si="56"/>
        <v>173.38166836200207</v>
      </c>
      <c r="N590" s="22">
        <f t="shared" si="57"/>
        <v>1801.5460301071016</v>
      </c>
      <c r="O590" s="30">
        <f t="shared" si="54"/>
        <v>1982.8960301071015</v>
      </c>
      <c r="P590" s="22">
        <f t="shared" si="58"/>
        <v>1551.3510547632684</v>
      </c>
      <c r="Q590" s="26">
        <f t="shared" si="59"/>
        <v>0.21763368769290659</v>
      </c>
    </row>
    <row r="591" spans="1:17" s="24" customFormat="1">
      <c r="A591" s="20">
        <v>43228</v>
      </c>
      <c r="B591" s="21">
        <v>26.36</v>
      </c>
      <c r="C591" s="22">
        <v>36796876188</v>
      </c>
      <c r="D591" s="22">
        <f>HLOOKUP(A591,'CSAV.Fin'!$F$11:$AF$13,2,1)/1000</f>
        <v>181.35</v>
      </c>
      <c r="E591" s="23">
        <f>HLOOKUP(A591,'CSAV.Fin'!$F$11:$AB$13,3,1)</f>
        <v>0.25459999999999999</v>
      </c>
      <c r="G591" s="24">
        <v>637.74</v>
      </c>
      <c r="H591" s="25">
        <f t="shared" si="55"/>
        <v>196.05538936630077</v>
      </c>
      <c r="J591" s="21">
        <v>33.886822000000002</v>
      </c>
      <c r="K591" s="22">
        <v>175760293</v>
      </c>
      <c r="L591" s="24">
        <v>0.84289999999999998</v>
      </c>
      <c r="M591" s="25">
        <f t="shared" si="56"/>
        <v>173.98403612224735</v>
      </c>
      <c r="N591" s="22">
        <f t="shared" si="57"/>
        <v>1799.0115631772242</v>
      </c>
      <c r="O591" s="30">
        <f t="shared" si="54"/>
        <v>1980.3615631772241</v>
      </c>
      <c r="P591" s="22">
        <f t="shared" si="58"/>
        <v>1520.9421650134536</v>
      </c>
      <c r="Q591" s="26">
        <f t="shared" si="59"/>
        <v>0.23198763635196684</v>
      </c>
    </row>
    <row r="592" spans="1:17" s="24" customFormat="1">
      <c r="A592" s="20">
        <v>43229</v>
      </c>
      <c r="B592" s="21">
        <v>26.02</v>
      </c>
      <c r="C592" s="22">
        <v>36796876188</v>
      </c>
      <c r="D592" s="22">
        <f>HLOOKUP(A592,'CSAV.Fin'!$F$11:$AF$13,2,1)/1000</f>
        <v>181.35</v>
      </c>
      <c r="E592" s="23">
        <f>HLOOKUP(A592,'CSAV.Fin'!$F$11:$AB$13,3,1)</f>
        <v>0.25459999999999999</v>
      </c>
      <c r="G592" s="24">
        <v>632.29999999999995</v>
      </c>
      <c r="H592" s="25">
        <f t="shared" si="55"/>
        <v>193.52660209829841</v>
      </c>
      <c r="J592" s="21">
        <v>33.828159999999997</v>
      </c>
      <c r="K592" s="22">
        <v>175760293</v>
      </c>
      <c r="L592" s="24">
        <v>0.84330000000000005</v>
      </c>
      <c r="M592" s="25">
        <f t="shared" si="56"/>
        <v>173.68284967499054</v>
      </c>
      <c r="N592" s="22">
        <f t="shared" si="57"/>
        <v>1795.045423874865</v>
      </c>
      <c r="O592" s="30">
        <f t="shared" si="54"/>
        <v>1976.3954238748649</v>
      </c>
      <c r="P592" s="22">
        <f t="shared" si="58"/>
        <v>1514.2412121014709</v>
      </c>
      <c r="Q592" s="26">
        <f t="shared" si="59"/>
        <v>0.23383691653530936</v>
      </c>
    </row>
    <row r="593" spans="1:17" s="24" customFormat="1">
      <c r="A593" s="20">
        <v>43230</v>
      </c>
      <c r="B593" s="21">
        <v>26.68</v>
      </c>
      <c r="C593" s="22">
        <v>36796876188</v>
      </c>
      <c r="D593" s="22">
        <f>HLOOKUP(A593,'CSAV.Fin'!$F$11:$AF$13,2,1)/1000</f>
        <v>181.35</v>
      </c>
      <c r="E593" s="23">
        <f>HLOOKUP(A593,'CSAV.Fin'!$F$11:$AB$13,3,1)</f>
        <v>0.25459999999999999</v>
      </c>
      <c r="G593" s="24">
        <v>626</v>
      </c>
      <c r="H593" s="25">
        <f t="shared" si="55"/>
        <v>198.4354244420677</v>
      </c>
      <c r="J593" s="21">
        <v>34.297452999999997</v>
      </c>
      <c r="K593" s="22">
        <v>175760293</v>
      </c>
      <c r="L593" s="24">
        <v>0.8407</v>
      </c>
      <c r="M593" s="25">
        <f t="shared" si="56"/>
        <v>176.09232585023994</v>
      </c>
      <c r="N593" s="22">
        <f t="shared" si="57"/>
        <v>1825.5763017666554</v>
      </c>
      <c r="O593" s="30">
        <f t="shared" si="54"/>
        <v>2006.9263017666553</v>
      </c>
      <c r="P593" s="22">
        <f t="shared" si="58"/>
        <v>1568.2758094182745</v>
      </c>
      <c r="Q593" s="26">
        <f t="shared" si="59"/>
        <v>0.21856831113441777</v>
      </c>
    </row>
    <row r="594" spans="1:17" s="24" customFormat="1">
      <c r="A594" s="20">
        <v>43231</v>
      </c>
      <c r="B594" s="21">
        <v>26.78</v>
      </c>
      <c r="C594" s="22">
        <v>36796876188</v>
      </c>
      <c r="D594" s="22">
        <f>HLOOKUP(A594,'CSAV.Fin'!$F$11:$AF$13,2,1)/1000</f>
        <v>181.35</v>
      </c>
      <c r="E594" s="23">
        <f>HLOOKUP(A594,'CSAV.Fin'!$F$11:$AB$13,3,1)</f>
        <v>0.25459999999999999</v>
      </c>
      <c r="G594" s="24">
        <v>619.74</v>
      </c>
      <c r="H594" s="25">
        <f t="shared" si="55"/>
        <v>199.17918540324487</v>
      </c>
      <c r="J594" s="21">
        <v>34.258344999999998</v>
      </c>
      <c r="K594" s="22">
        <v>175760293</v>
      </c>
      <c r="L594" s="24">
        <v>0.83779999999999999</v>
      </c>
      <c r="M594" s="25">
        <f t="shared" si="56"/>
        <v>175.89153488540211</v>
      </c>
      <c r="N594" s="22">
        <f t="shared" si="57"/>
        <v>1829.8066003775227</v>
      </c>
      <c r="O594" s="30">
        <f t="shared" si="54"/>
        <v>2011.1566003775226</v>
      </c>
      <c r="P594" s="22">
        <f t="shared" si="58"/>
        <v>1590.0544491474491</v>
      </c>
      <c r="Q594" s="26">
        <f t="shared" si="59"/>
        <v>0.20938307397396438</v>
      </c>
    </row>
    <row r="595" spans="1:17" s="24" customFormat="1">
      <c r="A595" s="20">
        <v>43234</v>
      </c>
      <c r="B595" s="21">
        <v>26.11</v>
      </c>
      <c r="C595" s="22">
        <v>36796876188</v>
      </c>
      <c r="D595" s="22">
        <f>HLOOKUP(A595,'CSAV.Fin'!$F$11:$AF$13,2,1)/1000</f>
        <v>181.35</v>
      </c>
      <c r="E595" s="23">
        <f>HLOOKUP(A595,'CSAV.Fin'!$F$11:$AB$13,3,1)</f>
        <v>0.25459999999999999</v>
      </c>
      <c r="G595" s="24">
        <v>624.34</v>
      </c>
      <c r="H595" s="25">
        <f t="shared" si="55"/>
        <v>194.19598696335788</v>
      </c>
      <c r="J595" s="21">
        <v>33.828159999999997</v>
      </c>
      <c r="K595" s="22">
        <v>175760293</v>
      </c>
      <c r="L595" s="24">
        <v>0.83550000000000002</v>
      </c>
      <c r="M595" s="25">
        <f t="shared" si="56"/>
        <v>173.68284967499054</v>
      </c>
      <c r="N595" s="22">
        <f t="shared" si="57"/>
        <v>1811.803478101345</v>
      </c>
      <c r="O595" s="30">
        <f t="shared" si="54"/>
        <v>1993.1534781013449</v>
      </c>
      <c r="P595" s="22">
        <f t="shared" si="58"/>
        <v>1538.85132663081</v>
      </c>
      <c r="Q595" s="26">
        <f t="shared" si="59"/>
        <v>0.22793134420501215</v>
      </c>
    </row>
    <row r="596" spans="1:17" s="24" customFormat="1">
      <c r="A596" s="20">
        <v>43235</v>
      </c>
      <c r="B596" s="21">
        <v>25.9</v>
      </c>
      <c r="C596" s="22">
        <v>36796876188</v>
      </c>
      <c r="D596" s="22">
        <f>HLOOKUP(A596,'CSAV.Fin'!$F$11:$AF$13,2,1)/1000</f>
        <v>181.35</v>
      </c>
      <c r="E596" s="23">
        <f>HLOOKUP(A596,'CSAV.Fin'!$F$11:$AB$13,3,1)</f>
        <v>0.25459999999999999</v>
      </c>
      <c r="G596" s="24">
        <v>631.87</v>
      </c>
      <c r="H596" s="25">
        <f t="shared" si="55"/>
        <v>192.6340889448858</v>
      </c>
      <c r="J596" s="21">
        <v>33.867268000000003</v>
      </c>
      <c r="K596" s="22">
        <v>175760293</v>
      </c>
      <c r="L596" s="24">
        <v>0.84279999999999999</v>
      </c>
      <c r="M596" s="25">
        <f t="shared" si="56"/>
        <v>173.88364063982843</v>
      </c>
      <c r="N596" s="22">
        <f t="shared" si="57"/>
        <v>1798.1867976419232</v>
      </c>
      <c r="O596" s="30">
        <f t="shared" si="54"/>
        <v>1979.5367976419232</v>
      </c>
      <c r="P596" s="22">
        <f t="shared" si="58"/>
        <v>1508.2834970313513</v>
      </c>
      <c r="Q596" s="26">
        <f t="shared" si="59"/>
        <v>0.23806240993950767</v>
      </c>
    </row>
    <row r="597" spans="1:17" s="24" customFormat="1">
      <c r="A597" s="20">
        <v>43236</v>
      </c>
      <c r="B597" s="21">
        <v>25.63</v>
      </c>
      <c r="C597" s="22">
        <v>36796876188</v>
      </c>
      <c r="D597" s="22">
        <f>HLOOKUP(A597,'CSAV.Fin'!$F$11:$AF$13,2,1)/1000</f>
        <v>181.35</v>
      </c>
      <c r="E597" s="23">
        <f>HLOOKUP(A597,'CSAV.Fin'!$F$11:$AB$13,3,1)</f>
        <v>0.25459999999999999</v>
      </c>
      <c r="G597" s="24">
        <v>631.08000000000004</v>
      </c>
      <c r="H597" s="25">
        <f t="shared" si="55"/>
        <v>190.62593434970748</v>
      </c>
      <c r="J597" s="21">
        <v>33.671729999999997</v>
      </c>
      <c r="K597" s="22">
        <v>175760293</v>
      </c>
      <c r="L597" s="24">
        <v>0.84850000000000003</v>
      </c>
      <c r="M597" s="25">
        <f t="shared" si="56"/>
        <v>172.87969608417569</v>
      </c>
      <c r="N597" s="22">
        <f t="shared" si="57"/>
        <v>1775.794681267012</v>
      </c>
      <c r="O597" s="30">
        <f t="shared" si="54"/>
        <v>1957.1446812670119</v>
      </c>
      <c r="P597" s="22">
        <f t="shared" si="58"/>
        <v>1494.4284982861759</v>
      </c>
      <c r="Q597" s="26">
        <f t="shared" si="59"/>
        <v>0.23642410671513758</v>
      </c>
    </row>
    <row r="598" spans="1:17" s="24" customFormat="1">
      <c r="A598" s="20">
        <v>43237</v>
      </c>
      <c r="B598" s="21">
        <v>25.78</v>
      </c>
      <c r="C598" s="22">
        <v>36796876188</v>
      </c>
      <c r="D598" s="22">
        <f>HLOOKUP(A598,'CSAV.Fin'!$F$11:$AF$13,2,1)/1000</f>
        <v>181.35</v>
      </c>
      <c r="E598" s="23">
        <f>HLOOKUP(A598,'CSAV.Fin'!$F$11:$AB$13,3,1)</f>
        <v>0.25459999999999999</v>
      </c>
      <c r="G598" s="24">
        <v>632.41499999999996</v>
      </c>
      <c r="H598" s="25">
        <f t="shared" si="55"/>
        <v>191.74157579147322</v>
      </c>
      <c r="J598" s="21">
        <v>33.730390999999997</v>
      </c>
      <c r="K598" s="22">
        <v>175760293</v>
      </c>
      <c r="L598" s="24">
        <v>0.84770000000000001</v>
      </c>
      <c r="M598" s="25">
        <f t="shared" si="56"/>
        <v>173.18087739716418</v>
      </c>
      <c r="N598" s="22">
        <f t="shared" si="57"/>
        <v>1780.5671616785387</v>
      </c>
      <c r="O598" s="30">
        <f t="shared" si="54"/>
        <v>1961.9171616785386</v>
      </c>
      <c r="P598" s="22">
        <f t="shared" si="58"/>
        <v>1500.0015308407296</v>
      </c>
      <c r="Q598" s="26">
        <f t="shared" si="59"/>
        <v>0.23544094514297043</v>
      </c>
    </row>
    <row r="599" spans="1:17" s="24" customFormat="1">
      <c r="A599" s="20">
        <v>43238</v>
      </c>
      <c r="B599" s="21">
        <v>25.35</v>
      </c>
      <c r="C599" s="22">
        <v>36796876188</v>
      </c>
      <c r="D599" s="22">
        <f>HLOOKUP(A599,'CSAV.Fin'!$F$11:$AF$13,2,1)/1000</f>
        <v>181.35</v>
      </c>
      <c r="E599" s="23">
        <f>HLOOKUP(A599,'CSAV.Fin'!$F$11:$AB$13,3,1)</f>
        <v>0.25459999999999999</v>
      </c>
      <c r="G599" s="24">
        <v>637.75</v>
      </c>
      <c r="H599" s="25">
        <f t="shared" si="55"/>
        <v>188.54340365841142</v>
      </c>
      <c r="J599" s="21">
        <v>33.652175999999997</v>
      </c>
      <c r="K599" s="22">
        <v>175760293</v>
      </c>
      <c r="L599" s="24">
        <v>0.84970000000000001</v>
      </c>
      <c r="M599" s="25">
        <f t="shared" si="56"/>
        <v>172.77930060175677</v>
      </c>
      <c r="N599" s="22">
        <f t="shared" si="57"/>
        <v>1772.257000712711</v>
      </c>
      <c r="O599" s="30">
        <f t="shared" si="54"/>
        <v>1953.6070007127109</v>
      </c>
      <c r="P599" s="22">
        <f t="shared" si="58"/>
        <v>1462.6433733685615</v>
      </c>
      <c r="Q599" s="26">
        <f t="shared" si="59"/>
        <v>0.25131135748645306</v>
      </c>
    </row>
    <row r="600" spans="1:17" s="24" customFormat="1">
      <c r="A600" s="20">
        <v>43242</v>
      </c>
      <c r="B600" s="21">
        <v>25.06</v>
      </c>
      <c r="C600" s="22">
        <v>36796876188</v>
      </c>
      <c r="D600" s="22">
        <f>HLOOKUP(A600,'CSAV.Fin'!$F$11:$AF$13,2,1)/1000</f>
        <v>181.35</v>
      </c>
      <c r="E600" s="23">
        <f>HLOOKUP(A600,'CSAV.Fin'!$F$11:$AB$13,3,1)</f>
        <v>0.25459999999999999</v>
      </c>
      <c r="G600" s="24">
        <v>626.6</v>
      </c>
      <c r="H600" s="25">
        <f t="shared" si="55"/>
        <v>186.38649687099763</v>
      </c>
      <c r="J600" s="21">
        <v>34.238790999999999</v>
      </c>
      <c r="K600" s="22">
        <v>175760293</v>
      </c>
      <c r="L600" s="24">
        <v>0.8488</v>
      </c>
      <c r="M600" s="25">
        <f t="shared" si="56"/>
        <v>175.79113940298316</v>
      </c>
      <c r="N600" s="22">
        <f t="shared" si="57"/>
        <v>1805.0623895462056</v>
      </c>
      <c r="O600" s="30">
        <f t="shared" si="54"/>
        <v>1986.4123895462055</v>
      </c>
      <c r="P600" s="22">
        <f t="shared" si="58"/>
        <v>1471.6401488529841</v>
      </c>
      <c r="Q600" s="26">
        <f t="shared" si="59"/>
        <v>0.25914671263746036</v>
      </c>
    </row>
    <row r="601" spans="1:17" s="24" customFormat="1">
      <c r="A601" s="20">
        <v>43243</v>
      </c>
      <c r="B601" s="21">
        <v>25.12</v>
      </c>
      <c r="C601" s="22">
        <v>36796876188</v>
      </c>
      <c r="D601" s="22">
        <f>HLOOKUP(A601,'CSAV.Fin'!$F$11:$AF$13,2,1)/1000</f>
        <v>181.35</v>
      </c>
      <c r="E601" s="23">
        <f>HLOOKUP(A601,'CSAV.Fin'!$F$11:$AB$13,3,1)</f>
        <v>0.25459999999999999</v>
      </c>
      <c r="G601" s="24">
        <v>624.91</v>
      </c>
      <c r="H601" s="25">
        <f t="shared" si="55"/>
        <v>186.83275344770394</v>
      </c>
      <c r="J601" s="21">
        <v>34.962283999999997</v>
      </c>
      <c r="K601" s="22">
        <v>175760293</v>
      </c>
      <c r="L601" s="24">
        <v>0.85450000000000004</v>
      </c>
      <c r="M601" s="25">
        <f t="shared" si="56"/>
        <v>179.50574658114206</v>
      </c>
      <c r="N601" s="22">
        <f t="shared" si="57"/>
        <v>1830.909577336844</v>
      </c>
      <c r="O601" s="30">
        <f t="shared" si="54"/>
        <v>2012.2595773368439</v>
      </c>
      <c r="P601" s="22">
        <f t="shared" si="58"/>
        <v>1479.1530457866895</v>
      </c>
      <c r="Q601" s="26">
        <f t="shared" si="59"/>
        <v>0.26492930512260371</v>
      </c>
    </row>
    <row r="602" spans="1:17" s="24" customFormat="1">
      <c r="A602" s="20">
        <v>43244</v>
      </c>
      <c r="B602" s="21">
        <v>24.39</v>
      </c>
      <c r="C602" s="22">
        <v>36796876188</v>
      </c>
      <c r="D602" s="22">
        <f>HLOOKUP(A602,'CSAV.Fin'!$F$11:$AF$13,2,1)/1000</f>
        <v>181.35</v>
      </c>
      <c r="E602" s="23">
        <f>HLOOKUP(A602,'CSAV.Fin'!$F$11:$AB$13,3,1)</f>
        <v>0.25459999999999999</v>
      </c>
      <c r="G602" s="24">
        <v>624.46</v>
      </c>
      <c r="H602" s="25">
        <f t="shared" si="55"/>
        <v>181.40329843111061</v>
      </c>
      <c r="J602" s="21">
        <v>35.020944999999998</v>
      </c>
      <c r="K602" s="22">
        <v>175760293</v>
      </c>
      <c r="L602" s="24">
        <v>0.85289999999999999</v>
      </c>
      <c r="M602" s="25">
        <f t="shared" si="56"/>
        <v>179.80692789413055</v>
      </c>
      <c r="N602" s="22">
        <f t="shared" si="57"/>
        <v>1837.4220069576395</v>
      </c>
      <c r="O602" s="30">
        <f t="shared" si="54"/>
        <v>2018.7720069576394</v>
      </c>
      <c r="P602" s="22">
        <f t="shared" si="58"/>
        <v>1437.203039786888</v>
      </c>
      <c r="Q602" s="26">
        <f t="shared" si="59"/>
        <v>0.28808055846147596</v>
      </c>
    </row>
    <row r="603" spans="1:17" s="24" customFormat="1">
      <c r="A603" s="20">
        <v>43245</v>
      </c>
      <c r="B603" s="21">
        <v>25.14</v>
      </c>
      <c r="C603" s="22">
        <v>36796876188</v>
      </c>
      <c r="D603" s="22">
        <f>HLOOKUP(A603,'CSAV.Fin'!$F$11:$AF$13,2,1)/1000</f>
        <v>181.35</v>
      </c>
      <c r="E603" s="23">
        <f>HLOOKUP(A603,'CSAV.Fin'!$F$11:$AB$13,3,1)</f>
        <v>0.25459999999999999</v>
      </c>
      <c r="G603" s="24">
        <v>625.4</v>
      </c>
      <c r="H603" s="25">
        <f t="shared" si="55"/>
        <v>186.98150563993937</v>
      </c>
      <c r="J603" s="21">
        <v>36.487484000000002</v>
      </c>
      <c r="K603" s="22">
        <v>175760293</v>
      </c>
      <c r="L603" s="24">
        <v>0.8579</v>
      </c>
      <c r="M603" s="25">
        <f t="shared" si="56"/>
        <v>187.33653259859901</v>
      </c>
      <c r="N603" s="22">
        <f t="shared" si="57"/>
        <v>1903.2087116331718</v>
      </c>
      <c r="O603" s="30">
        <f t="shared" si="54"/>
        <v>2084.5587116331717</v>
      </c>
      <c r="P603" s="22">
        <f t="shared" si="58"/>
        <v>1479.1708784239208</v>
      </c>
      <c r="Q603" s="26">
        <f t="shared" si="59"/>
        <v>0.29041534298400873</v>
      </c>
    </row>
    <row r="604" spans="1:17" s="24" customFormat="1">
      <c r="A604" s="20">
        <v>43248</v>
      </c>
      <c r="B604" s="21">
        <v>25.14</v>
      </c>
      <c r="C604" s="22">
        <v>36796876188</v>
      </c>
      <c r="D604" s="22">
        <f>HLOOKUP(A604,'CSAV.Fin'!$F$11:$AF$13,2,1)/1000</f>
        <v>181.35</v>
      </c>
      <c r="E604" s="23">
        <f>HLOOKUP(A604,'CSAV.Fin'!$F$11:$AB$13,3,1)</f>
        <v>0.25459999999999999</v>
      </c>
      <c r="G604" s="24">
        <v>623.89</v>
      </c>
      <c r="H604" s="25">
        <f t="shared" si="55"/>
        <v>186.98150563993937</v>
      </c>
      <c r="J604" s="21">
        <v>36.546146</v>
      </c>
      <c r="K604" s="22">
        <v>175760293</v>
      </c>
      <c r="L604" s="24">
        <v>0.86019999999999996</v>
      </c>
      <c r="M604" s="25">
        <f t="shared" si="56"/>
        <v>187.63771904585579</v>
      </c>
      <c r="N604" s="22">
        <f t="shared" si="57"/>
        <v>1901.1715814444385</v>
      </c>
      <c r="O604" s="30">
        <f t="shared" si="54"/>
        <v>2082.5215814444387</v>
      </c>
      <c r="P604" s="22">
        <f t="shared" si="58"/>
        <v>1482.7509134083255</v>
      </c>
      <c r="Q604" s="26">
        <f t="shared" si="59"/>
        <v>0.2880021380715353</v>
      </c>
    </row>
    <row r="605" spans="1:17" s="24" customFormat="1">
      <c r="A605" s="20">
        <v>43249</v>
      </c>
      <c r="B605" s="21">
        <v>24.89</v>
      </c>
      <c r="C605" s="22">
        <v>36796876188</v>
      </c>
      <c r="D605" s="22">
        <f>HLOOKUP(A605,'CSAV.Fin'!$F$11:$AF$13,2,1)/1000</f>
        <v>181.35</v>
      </c>
      <c r="E605" s="23">
        <f>HLOOKUP(A605,'CSAV.Fin'!$F$11:$AB$13,3,1)</f>
        <v>0.25459999999999999</v>
      </c>
      <c r="G605" s="24">
        <v>627.08000000000004</v>
      </c>
      <c r="H605" s="25">
        <f t="shared" si="55"/>
        <v>185.12210323699645</v>
      </c>
      <c r="J605" s="21">
        <v>36.174621999999999</v>
      </c>
      <c r="K605" s="22">
        <v>175760293</v>
      </c>
      <c r="L605" s="24">
        <v>0.86550000000000005</v>
      </c>
      <c r="M605" s="25">
        <f t="shared" si="56"/>
        <v>185.73021514843273</v>
      </c>
      <c r="N605" s="22">
        <f t="shared" si="57"/>
        <v>1870.3207699777342</v>
      </c>
      <c r="O605" s="30">
        <f t="shared" si="54"/>
        <v>2051.6707699777344</v>
      </c>
      <c r="P605" s="22">
        <f t="shared" si="58"/>
        <v>1460.5381264261657</v>
      </c>
      <c r="Q605" s="26">
        <f t="shared" si="59"/>
        <v>0.28812256440051731</v>
      </c>
    </row>
    <row r="606" spans="1:17" s="24" customFormat="1">
      <c r="A606" s="20">
        <v>43250</v>
      </c>
      <c r="B606" s="21">
        <v>24.78</v>
      </c>
      <c r="C606" s="22">
        <v>36796876188</v>
      </c>
      <c r="D606" s="22">
        <f>HLOOKUP(A606,'CSAV.Fin'!$F$11:$AF$13,2,1)/1000</f>
        <v>181.35</v>
      </c>
      <c r="E606" s="23">
        <f>HLOOKUP(A606,'CSAV.Fin'!$F$11:$AB$13,3,1)</f>
        <v>0.25459999999999999</v>
      </c>
      <c r="G606" s="24">
        <v>628.23</v>
      </c>
      <c r="H606" s="25">
        <f t="shared" si="55"/>
        <v>184.30396617970158</v>
      </c>
      <c r="J606" s="21">
        <v>36.174621999999999</v>
      </c>
      <c r="K606" s="22">
        <v>175760293</v>
      </c>
      <c r="L606" s="24">
        <v>0.85960000000000003</v>
      </c>
      <c r="M606" s="25">
        <f t="shared" si="56"/>
        <v>185.73021514843273</v>
      </c>
      <c r="N606" s="22">
        <f t="shared" si="57"/>
        <v>1883.1580111862831</v>
      </c>
      <c r="O606" s="30">
        <f t="shared" si="54"/>
        <v>2064.5080111862831</v>
      </c>
      <c r="P606" s="22">
        <f t="shared" si="58"/>
        <v>1451.4216002716203</v>
      </c>
      <c r="Q606" s="26">
        <f t="shared" si="59"/>
        <v>0.29696489797701409</v>
      </c>
    </row>
    <row r="607" spans="1:17" s="24" customFormat="1">
      <c r="A607" s="20">
        <v>43251</v>
      </c>
      <c r="B607" s="21">
        <v>24.34</v>
      </c>
      <c r="C607" s="22">
        <v>36796876188</v>
      </c>
      <c r="D607" s="22">
        <f>HLOOKUP(A607,'CSAV.Fin'!$F$11:$AF$13,2,1)/1000</f>
        <v>181.35</v>
      </c>
      <c r="E607" s="23">
        <f>HLOOKUP(A607,'CSAV.Fin'!$F$11:$AB$13,3,1)</f>
        <v>0.25459999999999999</v>
      </c>
      <c r="G607" s="24">
        <v>632.55999999999995</v>
      </c>
      <c r="H607" s="25">
        <f t="shared" si="55"/>
        <v>181.03141795052204</v>
      </c>
      <c r="J607" s="21">
        <v>35.294699000000001</v>
      </c>
      <c r="K607" s="22">
        <v>175760293</v>
      </c>
      <c r="L607" s="24">
        <v>0.85770000000000002</v>
      </c>
      <c r="M607" s="25">
        <f t="shared" si="56"/>
        <v>181.21245437945899</v>
      </c>
      <c r="N607" s="22">
        <f t="shared" si="57"/>
        <v>1841.4216275266424</v>
      </c>
      <c r="O607" s="30">
        <f t="shared" si="54"/>
        <v>2022.7716275266423</v>
      </c>
      <c r="P607" s="22">
        <f t="shared" si="58"/>
        <v>1415.8909295812573</v>
      </c>
      <c r="Q607" s="26">
        <f t="shared" si="59"/>
        <v>0.30002432785131183</v>
      </c>
    </row>
    <row r="608" spans="1:17" s="24" customFormat="1">
      <c r="A608" s="20">
        <v>43252</v>
      </c>
      <c r="B608" s="21">
        <v>24.78</v>
      </c>
      <c r="C608" s="22">
        <v>36796876188</v>
      </c>
      <c r="D608" s="22">
        <f>HLOOKUP(A608,'CSAV.Fin'!$F$11:$AF$13,2,1)/1000</f>
        <v>181.35</v>
      </c>
      <c r="E608" s="23">
        <f>HLOOKUP(A608,'CSAV.Fin'!$F$11:$AB$13,3,1)</f>
        <v>0.25459999999999999</v>
      </c>
      <c r="G608" s="24">
        <v>632.70000000000005</v>
      </c>
      <c r="H608" s="25">
        <f t="shared" si="55"/>
        <v>184.30396617970158</v>
      </c>
      <c r="J608" s="21">
        <v>36.252837999999997</v>
      </c>
      <c r="K608" s="22">
        <v>175760293</v>
      </c>
      <c r="L608" s="24">
        <v>0.85680000000000001</v>
      </c>
      <c r="M608" s="25">
        <f t="shared" si="56"/>
        <v>186.13179707810843</v>
      </c>
      <c r="N608" s="22">
        <f t="shared" si="57"/>
        <v>1893.3971529103717</v>
      </c>
      <c r="O608" s="30">
        <f t="shared" si="54"/>
        <v>2074.7471529103718</v>
      </c>
      <c r="P608" s="22">
        <f t="shared" si="58"/>
        <v>1441.1673651630156</v>
      </c>
      <c r="Q608" s="26">
        <f t="shared" si="59"/>
        <v>0.30537686814443676</v>
      </c>
    </row>
    <row r="609" spans="1:17" s="24" customFormat="1">
      <c r="A609" s="20">
        <v>43255</v>
      </c>
      <c r="B609" s="21">
        <v>25.21</v>
      </c>
      <c r="C609" s="22">
        <v>36796876188</v>
      </c>
      <c r="D609" s="22">
        <f>HLOOKUP(A609,'CSAV.Fin'!$F$11:$AF$13,2,1)/1000</f>
        <v>181.35</v>
      </c>
      <c r="E609" s="23">
        <f>HLOOKUP(A609,'CSAV.Fin'!$F$11:$AB$13,3,1)</f>
        <v>0.25459999999999999</v>
      </c>
      <c r="G609" s="24">
        <v>630.69000000000005</v>
      </c>
      <c r="H609" s="25">
        <f t="shared" si="55"/>
        <v>187.50213831276338</v>
      </c>
      <c r="J609" s="21">
        <v>36.370161000000003</v>
      </c>
      <c r="K609" s="22">
        <v>175760293</v>
      </c>
      <c r="L609" s="24">
        <v>0.85550000000000004</v>
      </c>
      <c r="M609" s="25">
        <f t="shared" si="56"/>
        <v>186.73416483835373</v>
      </c>
      <c r="N609" s="22">
        <f t="shared" si="57"/>
        <v>1902.4111246777934</v>
      </c>
      <c r="O609" s="30">
        <f t="shared" si="54"/>
        <v>2083.7611246777933</v>
      </c>
      <c r="P609" s="22">
        <f t="shared" si="58"/>
        <v>1470.8481959433</v>
      </c>
      <c r="Q609" s="26">
        <f t="shared" si="59"/>
        <v>0.29413780758063934</v>
      </c>
    </row>
    <row r="610" spans="1:17" s="24" customFormat="1">
      <c r="A610" s="20">
        <v>43256</v>
      </c>
      <c r="B610" s="21">
        <v>25.16</v>
      </c>
      <c r="C610" s="22">
        <v>36796876188</v>
      </c>
      <c r="D610" s="22">
        <f>HLOOKUP(A610,'CSAV.Fin'!$F$11:$AF$13,2,1)/1000</f>
        <v>181.35</v>
      </c>
      <c r="E610" s="23">
        <f>HLOOKUP(A610,'CSAV.Fin'!$F$11:$AB$13,3,1)</f>
        <v>0.25459999999999999</v>
      </c>
      <c r="G610" s="24">
        <v>634.65</v>
      </c>
      <c r="H610" s="25">
        <f t="shared" si="55"/>
        <v>187.13025783217478</v>
      </c>
      <c r="J610" s="21">
        <v>36.037745000000001</v>
      </c>
      <c r="K610" s="22">
        <v>175760293</v>
      </c>
      <c r="L610" s="24">
        <v>0.85629999999999995</v>
      </c>
      <c r="M610" s="25">
        <f t="shared" si="56"/>
        <v>185.02745190576852</v>
      </c>
      <c r="N610" s="22">
        <f t="shared" si="57"/>
        <v>1883.2623803783883</v>
      </c>
      <c r="O610" s="30">
        <f t="shared" si="54"/>
        <v>2064.6123803783885</v>
      </c>
      <c r="P610" s="22">
        <f t="shared" si="58"/>
        <v>1458.7716141023873</v>
      </c>
      <c r="Q610" s="26">
        <f t="shared" si="59"/>
        <v>0.29344044045932083</v>
      </c>
    </row>
    <row r="611" spans="1:17" s="24" customFormat="1">
      <c r="A611" s="20">
        <v>43257</v>
      </c>
      <c r="B611" s="21">
        <v>24.88</v>
      </c>
      <c r="C611" s="22">
        <v>36796876188</v>
      </c>
      <c r="D611" s="22">
        <f>HLOOKUP(A611,'CSAV.Fin'!$F$11:$AF$13,2,1)/1000</f>
        <v>181.35</v>
      </c>
      <c r="E611" s="23">
        <f>HLOOKUP(A611,'CSAV.Fin'!$F$11:$AB$13,3,1)</f>
        <v>0.25459999999999999</v>
      </c>
      <c r="G611" s="24">
        <v>627.95000000000005</v>
      </c>
      <c r="H611" s="25">
        <f t="shared" si="55"/>
        <v>185.04772714087872</v>
      </c>
      <c r="J611" s="21">
        <v>35.236038000000001</v>
      </c>
      <c r="K611" s="22">
        <v>175760293</v>
      </c>
      <c r="L611" s="24">
        <v>0.8498</v>
      </c>
      <c r="M611" s="25">
        <f t="shared" si="56"/>
        <v>180.9112730664705</v>
      </c>
      <c r="N611" s="22">
        <f t="shared" si="57"/>
        <v>1855.4510873496863</v>
      </c>
      <c r="O611" s="30">
        <f t="shared" si="54"/>
        <v>2036.8010873496862</v>
      </c>
      <c r="P611" s="22">
        <f t="shared" si="58"/>
        <v>1457.9286241857471</v>
      </c>
      <c r="Q611" s="26">
        <f t="shared" si="59"/>
        <v>0.28420667425957435</v>
      </c>
    </row>
    <row r="612" spans="1:17" s="24" customFormat="1">
      <c r="A612" s="20">
        <v>43258</v>
      </c>
      <c r="B612" s="21">
        <v>24.77</v>
      </c>
      <c r="C612" s="22">
        <v>36796876188</v>
      </c>
      <c r="D612" s="22">
        <f>HLOOKUP(A612,'CSAV.Fin'!$F$11:$AF$13,2,1)/1000</f>
        <v>181.35</v>
      </c>
      <c r="E612" s="23">
        <f>HLOOKUP(A612,'CSAV.Fin'!$F$11:$AB$13,3,1)</f>
        <v>0.25459999999999999</v>
      </c>
      <c r="G612" s="24">
        <v>630.33000000000004</v>
      </c>
      <c r="H612" s="25">
        <f t="shared" si="55"/>
        <v>184.22959008358384</v>
      </c>
      <c r="J612" s="21">
        <v>34.981838000000003</v>
      </c>
      <c r="K612" s="22">
        <v>175760293</v>
      </c>
      <c r="L612" s="24">
        <v>0.84570000000000001</v>
      </c>
      <c r="M612" s="25">
        <f t="shared" si="56"/>
        <v>179.60614206356104</v>
      </c>
      <c r="N612" s="22">
        <f t="shared" si="57"/>
        <v>1850.9959174456696</v>
      </c>
      <c r="O612" s="30">
        <f t="shared" si="54"/>
        <v>2032.3459174456696</v>
      </c>
      <c r="P612" s="22">
        <f t="shared" si="58"/>
        <v>1446.0022895574698</v>
      </c>
      <c r="Q612" s="26">
        <f t="shared" si="59"/>
        <v>0.28850582120643076</v>
      </c>
    </row>
    <row r="613" spans="1:17" s="24" customFormat="1">
      <c r="A613" s="20">
        <v>43259</v>
      </c>
      <c r="B613" s="21">
        <v>25.11</v>
      </c>
      <c r="C613" s="22">
        <v>36796876188</v>
      </c>
      <c r="D613" s="22">
        <f>HLOOKUP(A613,'CSAV.Fin'!$F$11:$AF$13,2,1)/1000</f>
        <v>181.35</v>
      </c>
      <c r="E613" s="23">
        <f>HLOOKUP(A613,'CSAV.Fin'!$F$11:$AB$13,3,1)</f>
        <v>0.25459999999999999</v>
      </c>
      <c r="G613" s="24">
        <v>631.11</v>
      </c>
      <c r="H613" s="25">
        <f t="shared" si="55"/>
        <v>186.7583773515862</v>
      </c>
      <c r="J613" s="21">
        <v>35.196930000000002</v>
      </c>
      <c r="K613" s="22">
        <v>175760293</v>
      </c>
      <c r="L613" s="24">
        <v>0.85029999999999994</v>
      </c>
      <c r="M613" s="25">
        <f t="shared" si="56"/>
        <v>180.71048210163266</v>
      </c>
      <c r="N613" s="22">
        <f t="shared" si="57"/>
        <v>1852.3019016004055</v>
      </c>
      <c r="O613" s="30">
        <f t="shared" si="54"/>
        <v>2033.6519016004054</v>
      </c>
      <c r="P613" s="22">
        <f t="shared" si="58"/>
        <v>1464.0388538934258</v>
      </c>
      <c r="Q613" s="26">
        <f t="shared" si="59"/>
        <v>0.28009368135161983</v>
      </c>
    </row>
    <row r="614" spans="1:17" s="24" customFormat="1">
      <c r="A614" s="20">
        <v>43262</v>
      </c>
      <c r="B614" s="21">
        <v>25.28</v>
      </c>
      <c r="C614" s="22">
        <v>36796876188</v>
      </c>
      <c r="D614" s="22">
        <f>HLOOKUP(A614,'CSAV.Fin'!$F$11:$AF$13,2,1)/1000</f>
        <v>181.35</v>
      </c>
      <c r="E614" s="23">
        <f>HLOOKUP(A614,'CSAV.Fin'!$F$11:$AB$13,3,1)</f>
        <v>0.25459999999999999</v>
      </c>
      <c r="G614" s="24">
        <v>633.5</v>
      </c>
      <c r="H614" s="25">
        <f t="shared" si="55"/>
        <v>188.02277098558739</v>
      </c>
      <c r="J614" s="21">
        <v>35.236038000000001</v>
      </c>
      <c r="K614" s="22">
        <v>175760293</v>
      </c>
      <c r="L614" s="24">
        <v>0.84689999999999999</v>
      </c>
      <c r="M614" s="25">
        <f t="shared" si="56"/>
        <v>180.9112730664705</v>
      </c>
      <c r="N614" s="22">
        <f t="shared" si="57"/>
        <v>1861.804621596131</v>
      </c>
      <c r="O614" s="30">
        <f t="shared" si="54"/>
        <v>2043.1546215961309</v>
      </c>
      <c r="P614" s="22">
        <f t="shared" si="58"/>
        <v>1468.3899448029047</v>
      </c>
      <c r="Q614" s="26">
        <f t="shared" si="59"/>
        <v>0.28131237387418817</v>
      </c>
    </row>
    <row r="615" spans="1:17" s="24" customFormat="1">
      <c r="A615" s="20">
        <v>43263</v>
      </c>
      <c r="B615" s="21">
        <v>25.47</v>
      </c>
      <c r="C615" s="22">
        <v>36796876188</v>
      </c>
      <c r="D615" s="22">
        <f>HLOOKUP(A615,'CSAV.Fin'!$F$11:$AF$13,2,1)/1000</f>
        <v>181.35</v>
      </c>
      <c r="E615" s="23">
        <f>HLOOKUP(A615,'CSAV.Fin'!$F$11:$AB$13,3,1)</f>
        <v>0.25459999999999999</v>
      </c>
      <c r="G615" s="24">
        <v>635.09</v>
      </c>
      <c r="H615" s="25">
        <f t="shared" si="55"/>
        <v>189.435916811824</v>
      </c>
      <c r="J615" s="21">
        <v>36.233283999999998</v>
      </c>
      <c r="K615" s="22">
        <v>175760293</v>
      </c>
      <c r="L615" s="24">
        <v>0.84830000000000005</v>
      </c>
      <c r="M615" s="25">
        <f t="shared" si="56"/>
        <v>186.03140159568949</v>
      </c>
      <c r="N615" s="22">
        <f t="shared" si="57"/>
        <v>1911.3375775835636</v>
      </c>
      <c r="O615" s="30">
        <f t="shared" si="54"/>
        <v>2092.6875775835638</v>
      </c>
      <c r="P615" s="22">
        <f t="shared" si="58"/>
        <v>1475.722238593522</v>
      </c>
      <c r="Q615" s="26">
        <f t="shared" si="59"/>
        <v>0.29481961167966342</v>
      </c>
    </row>
    <row r="616" spans="1:17" s="24" customFormat="1">
      <c r="A616" s="20">
        <v>43264</v>
      </c>
      <c r="B616" s="21">
        <v>25.39</v>
      </c>
      <c r="C616" s="22">
        <v>36796876188</v>
      </c>
      <c r="D616" s="22">
        <f>HLOOKUP(A616,'CSAV.Fin'!$F$11:$AF$13,2,1)/1000</f>
        <v>181.35</v>
      </c>
      <c r="E616" s="23">
        <f>HLOOKUP(A616,'CSAV.Fin'!$F$11:$AB$13,3,1)</f>
        <v>0.25459999999999999</v>
      </c>
      <c r="G616" s="24">
        <v>635.15</v>
      </c>
      <c r="H616" s="25">
        <f t="shared" si="55"/>
        <v>188.84090804288226</v>
      </c>
      <c r="J616" s="21">
        <v>36.507038000000001</v>
      </c>
      <c r="K616" s="22">
        <v>175760293</v>
      </c>
      <c r="L616" s="24">
        <v>0.84919999999999995</v>
      </c>
      <c r="M616" s="25">
        <f t="shared" si="56"/>
        <v>187.43692808101795</v>
      </c>
      <c r="N616" s="22">
        <f t="shared" si="57"/>
        <v>1923.737361351351</v>
      </c>
      <c r="O616" s="30">
        <f t="shared" si="54"/>
        <v>2105.0873613513509</v>
      </c>
      <c r="P616" s="22">
        <f t="shared" si="58"/>
        <v>1470.9481010994571</v>
      </c>
      <c r="Q616" s="26">
        <f t="shared" si="59"/>
        <v>0.30124130328007437</v>
      </c>
    </row>
    <row r="617" spans="1:17" s="24" customFormat="1">
      <c r="A617" s="20">
        <v>43265</v>
      </c>
      <c r="B617" s="21">
        <v>25.3</v>
      </c>
      <c r="C617" s="22">
        <v>36796876188</v>
      </c>
      <c r="D617" s="22">
        <f>HLOOKUP(A617,'CSAV.Fin'!$F$11:$AF$13,2,1)/1000</f>
        <v>181.35</v>
      </c>
      <c r="E617" s="23">
        <f>HLOOKUP(A617,'CSAV.Fin'!$F$11:$AB$13,3,1)</f>
        <v>0.25459999999999999</v>
      </c>
      <c r="G617" s="24">
        <v>634.33000000000004</v>
      </c>
      <c r="H617" s="25">
        <f t="shared" si="55"/>
        <v>188.17152317782285</v>
      </c>
      <c r="J617" s="21">
        <v>36.585253000000002</v>
      </c>
      <c r="K617" s="22">
        <v>175760293</v>
      </c>
      <c r="L617" s="24">
        <v>0.85850000000000004</v>
      </c>
      <c r="M617" s="25">
        <f t="shared" si="56"/>
        <v>187.83850487642536</v>
      </c>
      <c r="N617" s="22">
        <f t="shared" si="57"/>
        <v>1906.9746962246643</v>
      </c>
      <c r="O617" s="30">
        <f t="shared" si="54"/>
        <v>2088.3246962246644</v>
      </c>
      <c r="P617" s="22">
        <f t="shared" si="58"/>
        <v>1467.6287855791149</v>
      </c>
      <c r="Q617" s="26">
        <f t="shared" si="59"/>
        <v>0.2972219366881319</v>
      </c>
    </row>
    <row r="618" spans="1:17" s="24" customFormat="1">
      <c r="A618" s="20">
        <v>43266</v>
      </c>
      <c r="B618" s="21">
        <v>24.83</v>
      </c>
      <c r="C618" s="22">
        <v>36796876188</v>
      </c>
      <c r="D618" s="22">
        <f>HLOOKUP(A618,'CSAV.Fin'!$F$11:$AF$13,2,1)/1000</f>
        <v>181.35</v>
      </c>
      <c r="E618" s="23">
        <f>HLOOKUP(A618,'CSAV.Fin'!$F$11:$AB$13,3,1)</f>
        <v>0.25459999999999999</v>
      </c>
      <c r="G618" s="24">
        <v>635.97</v>
      </c>
      <c r="H618" s="25">
        <f t="shared" si="55"/>
        <v>184.67584666029012</v>
      </c>
      <c r="J618" s="21">
        <v>36.233283999999998</v>
      </c>
      <c r="K618" s="22">
        <v>175760293</v>
      </c>
      <c r="L618" s="24">
        <v>0.86040000000000005</v>
      </c>
      <c r="M618" s="25">
        <f t="shared" si="56"/>
        <v>186.03140159568949</v>
      </c>
      <c r="N618" s="22">
        <f t="shared" si="57"/>
        <v>1884.4580044910936</v>
      </c>
      <c r="O618" s="30">
        <f t="shared" si="54"/>
        <v>2065.8080044910935</v>
      </c>
      <c r="P618" s="22">
        <f t="shared" si="58"/>
        <v>1436.6502126641822</v>
      </c>
      <c r="Q618" s="26">
        <f t="shared" si="59"/>
        <v>0.30455772775549039</v>
      </c>
    </row>
    <row r="619" spans="1:17" s="24" customFormat="1">
      <c r="A619" s="20">
        <v>43269</v>
      </c>
      <c r="B619" s="21">
        <v>24.81</v>
      </c>
      <c r="C619" s="22">
        <v>36796876188</v>
      </c>
      <c r="D619" s="22">
        <f>HLOOKUP(A619,'CSAV.Fin'!$F$11:$AF$13,2,1)/1000</f>
        <v>181.35</v>
      </c>
      <c r="E619" s="23">
        <f>HLOOKUP(A619,'CSAV.Fin'!$F$11:$AB$13,3,1)</f>
        <v>0.25459999999999999</v>
      </c>
      <c r="G619" s="24">
        <v>637.35</v>
      </c>
      <c r="H619" s="25">
        <f t="shared" si="55"/>
        <v>184.52709446805471</v>
      </c>
      <c r="J619" s="21">
        <v>35.900868000000003</v>
      </c>
      <c r="K619" s="22">
        <v>175760293</v>
      </c>
      <c r="L619" s="24">
        <v>0.8609</v>
      </c>
      <c r="M619" s="25">
        <f t="shared" si="56"/>
        <v>184.32468866310433</v>
      </c>
      <c r="N619" s="22">
        <f t="shared" si="57"/>
        <v>1866.0849415963512</v>
      </c>
      <c r="O619" s="30">
        <f t="shared" si="54"/>
        <v>2047.4349415963511</v>
      </c>
      <c r="P619" s="22">
        <f t="shared" si="58"/>
        <v>1432.38487208642</v>
      </c>
      <c r="Q619" s="26">
        <f t="shared" si="59"/>
        <v>0.30040029942557622</v>
      </c>
    </row>
    <row r="620" spans="1:17" s="24" customFormat="1">
      <c r="A620" s="20">
        <v>43270</v>
      </c>
      <c r="B620" s="21">
        <v>24.15</v>
      </c>
      <c r="C620" s="22">
        <v>36796876188</v>
      </c>
      <c r="D620" s="22">
        <f>HLOOKUP(A620,'CSAV.Fin'!$F$11:$AF$13,2,1)/1000</f>
        <v>181.35</v>
      </c>
      <c r="E620" s="23">
        <f>HLOOKUP(A620,'CSAV.Fin'!$F$11:$AB$13,3,1)</f>
        <v>0.25459999999999999</v>
      </c>
      <c r="G620" s="24">
        <v>641.79999999999995</v>
      </c>
      <c r="H620" s="25">
        <f t="shared" si="55"/>
        <v>179.6182721242854</v>
      </c>
      <c r="J620" s="21">
        <v>34.336559999999999</v>
      </c>
      <c r="K620" s="22">
        <v>175760293</v>
      </c>
      <c r="L620" s="24">
        <v>0.86380000000000001</v>
      </c>
      <c r="M620" s="25">
        <f t="shared" si="56"/>
        <v>176.29311168080952</v>
      </c>
      <c r="N620" s="22">
        <f t="shared" si="57"/>
        <v>1778.7821014651488</v>
      </c>
      <c r="O620" s="30">
        <f t="shared" si="54"/>
        <v>1960.1321014651487</v>
      </c>
      <c r="P620" s="22">
        <f t="shared" si="58"/>
        <v>1384.6129011221565</v>
      </c>
      <c r="Q620" s="26">
        <f t="shared" si="59"/>
        <v>0.29361245597314911</v>
      </c>
    </row>
    <row r="621" spans="1:17" s="24" customFormat="1">
      <c r="A621" s="20">
        <v>43271</v>
      </c>
      <c r="B621" s="21">
        <v>24.14</v>
      </c>
      <c r="C621" s="22">
        <v>36796876188</v>
      </c>
      <c r="D621" s="22">
        <f>HLOOKUP(A621,'CSAV.Fin'!$F$11:$AF$13,2,1)/1000</f>
        <v>181.35</v>
      </c>
      <c r="E621" s="23">
        <f>HLOOKUP(A621,'CSAV.Fin'!$F$11:$AB$13,3,1)</f>
        <v>0.25459999999999999</v>
      </c>
      <c r="G621" s="24">
        <v>640.14</v>
      </c>
      <c r="H621" s="25">
        <f t="shared" si="55"/>
        <v>179.54389602816772</v>
      </c>
      <c r="J621" s="21">
        <v>35.196930000000002</v>
      </c>
      <c r="K621" s="22">
        <v>175760293</v>
      </c>
      <c r="L621" s="24">
        <v>0.86360000000000003</v>
      </c>
      <c r="M621" s="25">
        <f t="shared" si="56"/>
        <v>180.71048210163266</v>
      </c>
      <c r="N621" s="22">
        <f t="shared" si="57"/>
        <v>1823.7752511936367</v>
      </c>
      <c r="O621" s="30">
        <f t="shared" si="54"/>
        <v>2005.1252511936366</v>
      </c>
      <c r="P621" s="22">
        <f t="shared" si="58"/>
        <v>1387.6286299533228</v>
      </c>
      <c r="Q621" s="26">
        <f t="shared" si="59"/>
        <v>0.30795912667935454</v>
      </c>
    </row>
    <row r="622" spans="1:17" s="24" customFormat="1">
      <c r="A622" s="20">
        <v>43272</v>
      </c>
      <c r="B622" s="21">
        <v>24.29</v>
      </c>
      <c r="C622" s="22">
        <v>36796876188</v>
      </c>
      <c r="D622" s="22">
        <f>HLOOKUP(A622,'CSAV.Fin'!$F$11:$AF$13,2,1)/1000</f>
        <v>181.35</v>
      </c>
      <c r="E622" s="23">
        <f>HLOOKUP(A622,'CSAV.Fin'!$F$11:$AB$13,3,1)</f>
        <v>0.25459999999999999</v>
      </c>
      <c r="G622" s="24">
        <v>641.6</v>
      </c>
      <c r="H622" s="25">
        <f t="shared" si="55"/>
        <v>180.65953746993344</v>
      </c>
      <c r="J622" s="21">
        <v>35.216484000000001</v>
      </c>
      <c r="K622" s="22">
        <v>175760293</v>
      </c>
      <c r="L622" s="24">
        <v>0.86199999999999999</v>
      </c>
      <c r="M622" s="25">
        <f t="shared" si="56"/>
        <v>180.81087758405155</v>
      </c>
      <c r="N622" s="22">
        <f t="shared" si="57"/>
        <v>1828.1755458008054</v>
      </c>
      <c r="O622" s="30">
        <f t="shared" si="54"/>
        <v>2009.5255458008053</v>
      </c>
      <c r="P622" s="22">
        <f t="shared" si="58"/>
        <v>1393.0737571797381</v>
      </c>
      <c r="Q622" s="26">
        <f t="shared" si="59"/>
        <v>0.30676484302935714</v>
      </c>
    </row>
    <row r="623" spans="1:17" s="24" customFormat="1">
      <c r="A623" s="20">
        <v>43273</v>
      </c>
      <c r="B623" s="21">
        <v>24.18</v>
      </c>
      <c r="C623" s="22">
        <v>36796876188</v>
      </c>
      <c r="D623" s="22">
        <f>HLOOKUP(A623,'CSAV.Fin'!$F$11:$AF$13,2,1)/1000</f>
        <v>181.35</v>
      </c>
      <c r="E623" s="23">
        <f>HLOOKUP(A623,'CSAV.Fin'!$F$11:$AB$13,3,1)</f>
        <v>0.25459999999999999</v>
      </c>
      <c r="G623" s="24">
        <v>637.22</v>
      </c>
      <c r="H623" s="25">
        <f t="shared" si="55"/>
        <v>179.84140041263856</v>
      </c>
      <c r="J623" s="21">
        <v>36.174621999999999</v>
      </c>
      <c r="K623" s="22">
        <v>175760293</v>
      </c>
      <c r="L623" s="24">
        <v>0.85950000000000004</v>
      </c>
      <c r="M623" s="25">
        <f t="shared" si="56"/>
        <v>185.73021514843273</v>
      </c>
      <c r="N623" s="22">
        <f t="shared" si="57"/>
        <v>1883.3771104313309</v>
      </c>
      <c r="O623" s="30">
        <f t="shared" si="54"/>
        <v>2064.7271104313309</v>
      </c>
      <c r="P623" s="22">
        <f t="shared" si="58"/>
        <v>1396.2971441979848</v>
      </c>
      <c r="Q623" s="26">
        <f t="shared" si="59"/>
        <v>0.32373768080843768</v>
      </c>
    </row>
    <row r="624" spans="1:17" s="24" customFormat="1">
      <c r="A624" s="20">
        <v>43276</v>
      </c>
      <c r="B624" s="21">
        <v>23.4</v>
      </c>
      <c r="C624" s="22">
        <v>36796876188</v>
      </c>
      <c r="D624" s="22">
        <f>HLOOKUP(A624,'CSAV.Fin'!$F$11:$AF$13,2,1)/1000</f>
        <v>181.35</v>
      </c>
      <c r="E624" s="23">
        <f>HLOOKUP(A624,'CSAV.Fin'!$F$11:$AB$13,3,1)</f>
        <v>0.25459999999999999</v>
      </c>
      <c r="G624" s="24">
        <v>638.97</v>
      </c>
      <c r="H624" s="25">
        <f t="shared" si="55"/>
        <v>174.04006491545667</v>
      </c>
      <c r="J624" s="21">
        <v>36.565699000000002</v>
      </c>
      <c r="K624" s="22">
        <v>175760293</v>
      </c>
      <c r="L624" s="24">
        <v>0.85499999999999998</v>
      </c>
      <c r="M624" s="25">
        <f t="shared" si="56"/>
        <v>187.73810939400644</v>
      </c>
      <c r="N624" s="22">
        <f t="shared" si="57"/>
        <v>1913.7576177302981</v>
      </c>
      <c r="O624" s="30">
        <f t="shared" si="54"/>
        <v>2095.107617730298</v>
      </c>
      <c r="P624" s="22">
        <f t="shared" si="58"/>
        <v>1347.5545061570963</v>
      </c>
      <c r="Q624" s="26">
        <f t="shared" si="59"/>
        <v>0.35680893203140163</v>
      </c>
    </row>
    <row r="625" spans="1:17" s="24" customFormat="1">
      <c r="A625" s="20">
        <v>43277</v>
      </c>
      <c r="B625" s="21">
        <v>23.43</v>
      </c>
      <c r="C625" s="22">
        <v>36796876188</v>
      </c>
      <c r="D625" s="22">
        <f>HLOOKUP(A625,'CSAV.Fin'!$F$11:$AF$13,2,1)/1000</f>
        <v>181.35</v>
      </c>
      <c r="E625" s="23">
        <f>HLOOKUP(A625,'CSAV.Fin'!$F$11:$AB$13,3,1)</f>
        <v>0.25459999999999999</v>
      </c>
      <c r="G625" s="24">
        <v>640.19000000000005</v>
      </c>
      <c r="H625" s="25">
        <f t="shared" si="55"/>
        <v>174.26319320380983</v>
      </c>
      <c r="J625" s="21">
        <v>36.663468999999999</v>
      </c>
      <c r="K625" s="22">
        <v>175760293</v>
      </c>
      <c r="L625" s="24">
        <v>0.8569</v>
      </c>
      <c r="M625" s="25">
        <f t="shared" si="56"/>
        <v>188.24008680610106</v>
      </c>
      <c r="N625" s="22">
        <f t="shared" si="57"/>
        <v>1914.619945042306</v>
      </c>
      <c r="O625" s="30">
        <f t="shared" si="54"/>
        <v>2095.9699450423059</v>
      </c>
      <c r="P625" s="22">
        <f t="shared" si="58"/>
        <v>1346.7108344160949</v>
      </c>
      <c r="Q625" s="26">
        <f t="shared" si="59"/>
        <v>0.3574760756462505</v>
      </c>
    </row>
    <row r="626" spans="1:17" s="24" customFormat="1">
      <c r="A626" s="20">
        <v>43278</v>
      </c>
      <c r="B626" s="21">
        <v>22.55</v>
      </c>
      <c r="C626" s="22">
        <v>36796876188</v>
      </c>
      <c r="D626" s="22">
        <f>HLOOKUP(A626,'CSAV.Fin'!$F$11:$AF$13,2,1)/1000</f>
        <v>181.35</v>
      </c>
      <c r="E626" s="23">
        <f>HLOOKUP(A626,'CSAV.Fin'!$F$11:$AB$13,3,1)</f>
        <v>0.25459999999999999</v>
      </c>
      <c r="G626" s="24">
        <v>646.88</v>
      </c>
      <c r="H626" s="25">
        <f t="shared" si="55"/>
        <v>167.71809674545077</v>
      </c>
      <c r="J626" s="21">
        <v>35.920422000000002</v>
      </c>
      <c r="K626" s="22">
        <v>175760293</v>
      </c>
      <c r="L626" s="24">
        <v>0.86260000000000003</v>
      </c>
      <c r="M626" s="25">
        <f t="shared" si="56"/>
        <v>184.42508414552324</v>
      </c>
      <c r="N626" s="22">
        <f t="shared" si="57"/>
        <v>1863.4216783790496</v>
      </c>
      <c r="O626" s="30">
        <f t="shared" si="54"/>
        <v>2044.7716783790495</v>
      </c>
      <c r="P626" s="22">
        <f t="shared" si="58"/>
        <v>1282.7256338724339</v>
      </c>
      <c r="Q626" s="26">
        <f t="shared" si="59"/>
        <v>0.37268026184258962</v>
      </c>
    </row>
    <row r="627" spans="1:17" s="24" customFormat="1">
      <c r="A627" s="20">
        <v>43279</v>
      </c>
      <c r="B627" s="21">
        <v>22.42</v>
      </c>
      <c r="C627" s="22">
        <v>36796876188</v>
      </c>
      <c r="D627" s="22">
        <f>HLOOKUP(A627,'CSAV.Fin'!$F$11:$AF$13,2,1)/1000</f>
        <v>181.35</v>
      </c>
      <c r="E627" s="23">
        <f>HLOOKUP(A627,'CSAV.Fin'!$F$11:$AB$13,3,1)</f>
        <v>0.25459999999999999</v>
      </c>
      <c r="G627" s="24">
        <v>647.99</v>
      </c>
      <c r="H627" s="25">
        <f t="shared" si="55"/>
        <v>166.75120749592048</v>
      </c>
      <c r="J627" s="21">
        <v>35.099161000000002</v>
      </c>
      <c r="K627" s="22">
        <v>175760293</v>
      </c>
      <c r="L627" s="24">
        <v>0.8629</v>
      </c>
      <c r="M627" s="25">
        <f t="shared" si="56"/>
        <v>180.20850982380631</v>
      </c>
      <c r="N627" s="22">
        <f t="shared" si="57"/>
        <v>1820.184591415052</v>
      </c>
      <c r="O627" s="30">
        <f t="shared" si="54"/>
        <v>2001.5345914150519</v>
      </c>
      <c r="P627" s="22">
        <f t="shared" si="58"/>
        <v>1273.1461351794937</v>
      </c>
      <c r="Q627" s="26">
        <f t="shared" si="59"/>
        <v>0.36391499770213787</v>
      </c>
    </row>
    <row r="628" spans="1:17" s="24" customFormat="1">
      <c r="A628" s="20">
        <v>43280</v>
      </c>
      <c r="B628" s="21">
        <v>18.61</v>
      </c>
      <c r="C628" s="22">
        <v>36796876188</v>
      </c>
      <c r="D628" s="22">
        <f>HLOOKUP(A628,'CSAV.Fin'!$F$11:$AF$13,2,1)/1000</f>
        <v>181.35</v>
      </c>
      <c r="E628" s="23">
        <f>HLOOKUP(A628,'CSAV.Fin'!$F$11:$AB$13,3,1)</f>
        <v>0.25459999999999999</v>
      </c>
      <c r="G628" s="24">
        <v>651.30999999999995</v>
      </c>
      <c r="H628" s="25">
        <f t="shared" si="55"/>
        <v>138.41391487507047</v>
      </c>
      <c r="J628" s="21">
        <v>29.819621000000001</v>
      </c>
      <c r="K628" s="22">
        <v>175760293</v>
      </c>
      <c r="L628" s="24">
        <v>0.85709999999999997</v>
      </c>
      <c r="M628" s="25">
        <f t="shared" si="56"/>
        <v>153.10193494142726</v>
      </c>
      <c r="N628" s="22">
        <f t="shared" si="57"/>
        <v>1556.8608278125537</v>
      </c>
      <c r="O628" s="30">
        <f t="shared" si="54"/>
        <v>1738.2108278125536</v>
      </c>
      <c r="P628" s="22">
        <f t="shared" si="58"/>
        <v>1051.4038873327295</v>
      </c>
      <c r="Q628" s="26">
        <f t="shared" si="59"/>
        <v>0.39512292150667039</v>
      </c>
    </row>
    <row r="629" spans="1:17" s="24" customFormat="1">
      <c r="A629" s="20">
        <v>43284</v>
      </c>
      <c r="B629" s="21">
        <v>17.8</v>
      </c>
      <c r="C629" s="22">
        <v>36796876188</v>
      </c>
      <c r="D629" s="22">
        <f>HLOOKUP(A629,'CSAV.Fin'!$F$11:$AF$13,2,1)/1000</f>
        <v>151.34200000000001</v>
      </c>
      <c r="E629" s="23">
        <f>HLOOKUP(A629,'CSAV.Fin'!$F$11:$AB$13,3,1)</f>
        <v>0.2586</v>
      </c>
      <c r="G629" s="24">
        <v>651.75</v>
      </c>
      <c r="H629" s="25">
        <f t="shared" si="55"/>
        <v>132.38945108953544</v>
      </c>
      <c r="J629" s="21">
        <v>28.372636</v>
      </c>
      <c r="K629" s="22">
        <v>175760293</v>
      </c>
      <c r="L629" s="24">
        <v>0.85780000000000001</v>
      </c>
      <c r="M629" s="25">
        <f t="shared" si="56"/>
        <v>145.67272571937772</v>
      </c>
      <c r="N629" s="22">
        <f t="shared" si="57"/>
        <v>1503.3597999042331</v>
      </c>
      <c r="O629" s="30">
        <f t="shared" si="54"/>
        <v>1654.7017999042332</v>
      </c>
      <c r="P629" s="22">
        <f t="shared" si="58"/>
        <v>1004.9626331360184</v>
      </c>
      <c r="Q629" s="26">
        <f t="shared" si="59"/>
        <v>0.3926623919825426</v>
      </c>
    </row>
    <row r="630" spans="1:17" s="24" customFormat="1">
      <c r="A630" s="20">
        <v>43285</v>
      </c>
      <c r="B630" s="21">
        <v>18.489999999999998</v>
      </c>
      <c r="C630" s="22">
        <v>36796876188</v>
      </c>
      <c r="D630" s="22">
        <f>HLOOKUP(A630,'CSAV.Fin'!$F$11:$AF$13,2,1)/1000</f>
        <v>151.34200000000001</v>
      </c>
      <c r="E630" s="23">
        <f>HLOOKUP(A630,'CSAV.Fin'!$F$11:$AB$13,3,1)</f>
        <v>0.2586</v>
      </c>
      <c r="G630" s="24">
        <v>654.66999999999996</v>
      </c>
      <c r="H630" s="25">
        <f t="shared" si="55"/>
        <v>137.52140172165787</v>
      </c>
      <c r="J630" s="21">
        <v>28.626836000000001</v>
      </c>
      <c r="K630" s="22">
        <v>175760293</v>
      </c>
      <c r="L630" s="24">
        <v>0.8589</v>
      </c>
      <c r="M630" s="25">
        <f t="shared" si="56"/>
        <v>146.97785672228721</v>
      </c>
      <c r="N630" s="22">
        <f t="shared" si="57"/>
        <v>1514.8862918497314</v>
      </c>
      <c r="O630" s="30">
        <f t="shared" si="54"/>
        <v>1666.2282918497315</v>
      </c>
      <c r="P630" s="22">
        <f t="shared" si="58"/>
        <v>1039.262896903967</v>
      </c>
      <c r="Q630" s="26">
        <f t="shared" si="59"/>
        <v>0.37627820750165686</v>
      </c>
    </row>
    <row r="631" spans="1:17" s="24" customFormat="1">
      <c r="A631" s="20">
        <v>43286</v>
      </c>
      <c r="B631" s="21">
        <v>19.010000000000002</v>
      </c>
      <c r="C631" s="22">
        <v>36796876188</v>
      </c>
      <c r="D631" s="22">
        <f>HLOOKUP(A631,'CSAV.Fin'!$F$11:$AF$13,2,1)/1000</f>
        <v>151.34200000000001</v>
      </c>
      <c r="E631" s="23">
        <f>HLOOKUP(A631,'CSAV.Fin'!$F$11:$AB$13,3,1)</f>
        <v>0.2586</v>
      </c>
      <c r="G631" s="24">
        <v>655.48</v>
      </c>
      <c r="H631" s="25">
        <f t="shared" si="55"/>
        <v>141.38895871977914</v>
      </c>
      <c r="J631" s="21">
        <v>29.604528999999999</v>
      </c>
      <c r="K631" s="22">
        <v>175760293</v>
      </c>
      <c r="L631" s="24">
        <v>0.85470000000000002</v>
      </c>
      <c r="M631" s="25">
        <f t="shared" si="56"/>
        <v>151.9975949033556</v>
      </c>
      <c r="N631" s="22">
        <f t="shared" si="57"/>
        <v>1574.3226380435071</v>
      </c>
      <c r="O631" s="30">
        <f t="shared" si="54"/>
        <v>1725.6646380435072</v>
      </c>
      <c r="P631" s="22">
        <f t="shared" si="58"/>
        <v>1067.1700377339964</v>
      </c>
      <c r="Q631" s="26">
        <f t="shared" si="59"/>
        <v>0.38158897493320998</v>
      </c>
    </row>
    <row r="632" spans="1:17" s="24" customFormat="1">
      <c r="A632" s="20">
        <v>43287</v>
      </c>
      <c r="B632" s="21">
        <v>19.79</v>
      </c>
      <c r="C632" s="22">
        <v>36796876188</v>
      </c>
      <c r="D632" s="22">
        <f>HLOOKUP(A632,'CSAV.Fin'!$F$11:$AF$13,2,1)/1000</f>
        <v>151.34200000000001</v>
      </c>
      <c r="E632" s="23">
        <f>HLOOKUP(A632,'CSAV.Fin'!$F$11:$AB$13,3,1)</f>
        <v>0.2586</v>
      </c>
      <c r="G632" s="24">
        <v>657.26</v>
      </c>
      <c r="H632" s="25">
        <f t="shared" si="55"/>
        <v>147.19029421696101</v>
      </c>
      <c r="J632" s="21">
        <v>30.738651999999998</v>
      </c>
      <c r="K632" s="22">
        <v>175760293</v>
      </c>
      <c r="L632" s="24">
        <v>0.85060000000000002</v>
      </c>
      <c r="M632" s="25">
        <f t="shared" si="56"/>
        <v>157.82048667523881</v>
      </c>
      <c r="N632" s="22">
        <f t="shared" si="57"/>
        <v>1642.5126699165135</v>
      </c>
      <c r="O632" s="30">
        <f t="shared" si="54"/>
        <v>1793.8546699165136</v>
      </c>
      <c r="P632" s="22">
        <f t="shared" si="58"/>
        <v>1107.9484218734137</v>
      </c>
      <c r="Q632" s="26">
        <f t="shared" si="59"/>
        <v>0.38236444654405699</v>
      </c>
    </row>
    <row r="633" spans="1:17" s="24" customFormat="1">
      <c r="A633" s="20">
        <v>43290</v>
      </c>
      <c r="B633" s="21">
        <v>20.32</v>
      </c>
      <c r="C633" s="22">
        <v>36796876188</v>
      </c>
      <c r="D633" s="22">
        <f>HLOOKUP(A633,'CSAV.Fin'!$F$11:$AF$13,2,1)/1000</f>
        <v>151.34200000000001</v>
      </c>
      <c r="E633" s="23">
        <f>HLOOKUP(A633,'CSAV.Fin'!$F$11:$AB$13,3,1)</f>
        <v>0.2586</v>
      </c>
      <c r="G633" s="24">
        <v>651.80999999999995</v>
      </c>
      <c r="H633" s="25">
        <f t="shared" si="55"/>
        <v>151.13222731119998</v>
      </c>
      <c r="J633" s="21">
        <v>32.087868</v>
      </c>
      <c r="K633" s="22">
        <v>175760293</v>
      </c>
      <c r="L633" s="24">
        <v>0.85119999999999996</v>
      </c>
      <c r="M633" s="25">
        <f t="shared" si="56"/>
        <v>164.74772361946199</v>
      </c>
      <c r="N633" s="22">
        <f t="shared" si="57"/>
        <v>1713.399105799564</v>
      </c>
      <c r="O633" s="30">
        <f t="shared" si="54"/>
        <v>1864.7411057995641</v>
      </c>
      <c r="P633" s="22">
        <f t="shared" si="58"/>
        <v>1147.132637026373</v>
      </c>
      <c r="Q633" s="26">
        <f t="shared" si="59"/>
        <v>0.38483007991905382</v>
      </c>
    </row>
    <row r="634" spans="1:17" s="24" customFormat="1">
      <c r="A634" s="20">
        <v>43291</v>
      </c>
      <c r="B634" s="21">
        <v>19.5</v>
      </c>
      <c r="C634" s="22">
        <v>36796876188</v>
      </c>
      <c r="D634" s="22">
        <f>HLOOKUP(A634,'CSAV.Fin'!$F$11:$AF$13,2,1)/1000</f>
        <v>151.34200000000001</v>
      </c>
      <c r="E634" s="23">
        <f>HLOOKUP(A634,'CSAV.Fin'!$F$11:$AB$13,3,1)</f>
        <v>0.2586</v>
      </c>
      <c r="G634" s="24">
        <v>650.66999999999996</v>
      </c>
      <c r="H634" s="25">
        <f t="shared" si="55"/>
        <v>145.03338742954725</v>
      </c>
      <c r="J634" s="21">
        <v>31.403483000000001</v>
      </c>
      <c r="K634" s="22">
        <v>175760293</v>
      </c>
      <c r="L634" s="24">
        <v>0.85260000000000002</v>
      </c>
      <c r="M634" s="25">
        <f t="shared" si="56"/>
        <v>161.23390740614096</v>
      </c>
      <c r="N634" s="22">
        <f t="shared" si="57"/>
        <v>1674.1014749419589</v>
      </c>
      <c r="O634" s="30">
        <f t="shared" si="54"/>
        <v>1825.443474941959</v>
      </c>
      <c r="P634" s="22">
        <f t="shared" si="58"/>
        <v>1102.7695846834802</v>
      </c>
      <c r="Q634" s="26">
        <f t="shared" si="59"/>
        <v>0.39588949215831326</v>
      </c>
    </row>
    <row r="635" spans="1:17" s="24" customFormat="1">
      <c r="A635" s="20">
        <v>43292</v>
      </c>
      <c r="B635" s="21">
        <v>18.649999999999999</v>
      </c>
      <c r="C635" s="22">
        <v>36796876188</v>
      </c>
      <c r="D635" s="22">
        <f>HLOOKUP(A635,'CSAV.Fin'!$F$11:$AF$13,2,1)/1000</f>
        <v>151.34200000000001</v>
      </c>
      <c r="E635" s="23">
        <f>HLOOKUP(A635,'CSAV.Fin'!$F$11:$AB$13,3,1)</f>
        <v>0.2586</v>
      </c>
      <c r="G635" s="24">
        <v>652.73</v>
      </c>
      <c r="H635" s="25">
        <f t="shared" si="55"/>
        <v>138.71141925954132</v>
      </c>
      <c r="J635" s="21">
        <v>30.856037000000001</v>
      </c>
      <c r="K635" s="22">
        <v>175760293</v>
      </c>
      <c r="L635" s="24">
        <v>0.85350000000000004</v>
      </c>
      <c r="M635" s="25">
        <f t="shared" si="56"/>
        <v>158.42317276011897</v>
      </c>
      <c r="N635" s="22">
        <f t="shared" si="57"/>
        <v>1643.1829109298001</v>
      </c>
      <c r="O635" s="30">
        <f t="shared" si="54"/>
        <v>1794.5249109298002</v>
      </c>
      <c r="P635" s="22">
        <f t="shared" si="58"/>
        <v>1051.371533262145</v>
      </c>
      <c r="Q635" s="26">
        <f t="shared" si="59"/>
        <v>0.41412263108824932</v>
      </c>
    </row>
    <row r="636" spans="1:17" s="24" customFormat="1">
      <c r="A636" s="20">
        <v>43293</v>
      </c>
      <c r="B636" s="21">
        <v>19.03</v>
      </c>
      <c r="C636" s="22">
        <v>36796876188</v>
      </c>
      <c r="D636" s="22">
        <f>HLOOKUP(A636,'CSAV.Fin'!$F$11:$AF$13,2,1)/1000</f>
        <v>151.34200000000001</v>
      </c>
      <c r="E636" s="23">
        <f>HLOOKUP(A636,'CSAV.Fin'!$F$11:$AB$13,3,1)</f>
        <v>0.2586</v>
      </c>
      <c r="G636" s="24">
        <v>647.48</v>
      </c>
      <c r="H636" s="25">
        <f t="shared" si="55"/>
        <v>141.53771091201457</v>
      </c>
      <c r="J636" s="21">
        <v>33.503684</v>
      </c>
      <c r="K636" s="22">
        <v>175760293</v>
      </c>
      <c r="L636" s="24">
        <v>0.85580000000000001</v>
      </c>
      <c r="M636" s="25">
        <f t="shared" si="56"/>
        <v>172.01690283274013</v>
      </c>
      <c r="N636" s="22">
        <f t="shared" si="57"/>
        <v>1779.3835452512967</v>
      </c>
      <c r="O636" s="30">
        <f t="shared" si="54"/>
        <v>1930.7255452512968</v>
      </c>
      <c r="P636" s="22">
        <f t="shared" si="58"/>
        <v>1081.4921756002348</v>
      </c>
      <c r="Q636" s="26">
        <f t="shared" si="59"/>
        <v>0.43985193635614772</v>
      </c>
    </row>
    <row r="637" spans="1:17" s="24" customFormat="1">
      <c r="A637" s="20">
        <v>43294</v>
      </c>
      <c r="B637" s="21">
        <v>18.43</v>
      </c>
      <c r="C637" s="22">
        <v>36796876188</v>
      </c>
      <c r="D637" s="22">
        <f>HLOOKUP(A637,'CSAV.Fin'!$F$11:$AF$13,2,1)/1000</f>
        <v>151.34200000000001</v>
      </c>
      <c r="E637" s="23">
        <f>HLOOKUP(A637,'CSAV.Fin'!$F$11:$AB$13,3,1)</f>
        <v>0.2586</v>
      </c>
      <c r="G637" s="24">
        <v>647.65</v>
      </c>
      <c r="H637" s="25">
        <f t="shared" si="55"/>
        <v>137.07514514495156</v>
      </c>
      <c r="J637" s="21">
        <v>33.682848</v>
      </c>
      <c r="K637" s="22">
        <v>175760293</v>
      </c>
      <c r="L637" s="24">
        <v>0.8569</v>
      </c>
      <c r="M637" s="25">
        <f t="shared" si="56"/>
        <v>172.93677887918102</v>
      </c>
      <c r="N637" s="22">
        <f t="shared" si="57"/>
        <v>1786.6025564210345</v>
      </c>
      <c r="O637" s="30">
        <f t="shared" si="54"/>
        <v>1937.9445564210346</v>
      </c>
      <c r="P637" s="22">
        <f t="shared" si="58"/>
        <v>1047.1187032268047</v>
      </c>
      <c r="Q637" s="26">
        <f t="shared" si="59"/>
        <v>0.45967561365088438</v>
      </c>
    </row>
    <row r="638" spans="1:17" s="24" customFormat="1">
      <c r="A638" s="20">
        <v>43298</v>
      </c>
      <c r="B638" s="21">
        <v>18.3</v>
      </c>
      <c r="C638" s="22">
        <v>36796876188</v>
      </c>
      <c r="D638" s="22">
        <f>HLOOKUP(A638,'CSAV.Fin'!$F$11:$AF$13,2,1)/1000</f>
        <v>151.34200000000001</v>
      </c>
      <c r="E638" s="23">
        <f>HLOOKUP(A638,'CSAV.Fin'!$F$11:$AB$13,3,1)</f>
        <v>0.2586</v>
      </c>
      <c r="G638" s="24">
        <v>654.25</v>
      </c>
      <c r="H638" s="25">
        <f t="shared" si="55"/>
        <v>136.10825589542125</v>
      </c>
      <c r="J638" s="21">
        <v>32.189813999999998</v>
      </c>
      <c r="K638" s="22">
        <v>175760293</v>
      </c>
      <c r="L638" s="24">
        <v>0.85550000000000004</v>
      </c>
      <c r="M638" s="25">
        <f t="shared" si="56"/>
        <v>165.27114173599469</v>
      </c>
      <c r="N638" s="22">
        <f t="shared" si="57"/>
        <v>1710.2033066862334</v>
      </c>
      <c r="O638" s="30">
        <f t="shared" si="54"/>
        <v>1861.5453066862335</v>
      </c>
      <c r="P638" s="22">
        <f t="shared" si="58"/>
        <v>1029.2439193586549</v>
      </c>
      <c r="Q638" s="26">
        <f t="shared" si="59"/>
        <v>0.44710240698313786</v>
      </c>
    </row>
    <row r="639" spans="1:17" s="24" customFormat="1">
      <c r="A639" s="20">
        <v>43299</v>
      </c>
      <c r="B639" s="21">
        <v>18.43</v>
      </c>
      <c r="C639" s="22">
        <v>36796876188</v>
      </c>
      <c r="D639" s="22">
        <f>HLOOKUP(A639,'CSAV.Fin'!$F$11:$AF$13,2,1)/1000</f>
        <v>151.34200000000001</v>
      </c>
      <c r="E639" s="23">
        <f>HLOOKUP(A639,'CSAV.Fin'!$F$11:$AB$13,3,1)</f>
        <v>0.2586</v>
      </c>
      <c r="G639" s="24">
        <v>656.45</v>
      </c>
      <c r="H639" s="25">
        <f t="shared" si="55"/>
        <v>137.07514514495156</v>
      </c>
      <c r="J639" s="21">
        <v>31.851393000000002</v>
      </c>
      <c r="K639" s="22">
        <v>175760293</v>
      </c>
      <c r="L639" s="24">
        <v>0.8589</v>
      </c>
      <c r="M639" s="25">
        <f t="shared" si="56"/>
        <v>163.53359752224318</v>
      </c>
      <c r="N639" s="22">
        <f t="shared" si="57"/>
        <v>1685.5246815267496</v>
      </c>
      <c r="O639" s="30">
        <f t="shared" si="54"/>
        <v>1836.8666815267497</v>
      </c>
      <c r="P639" s="22">
        <f t="shared" si="58"/>
        <v>1033.0816180133138</v>
      </c>
      <c r="Q639" s="26">
        <f t="shared" si="59"/>
        <v>0.43758486753396464</v>
      </c>
    </row>
    <row r="640" spans="1:17" s="24" customFormat="1">
      <c r="A640" s="20">
        <v>43300</v>
      </c>
      <c r="B640" s="21">
        <v>18.3</v>
      </c>
      <c r="C640" s="22">
        <v>36796876188</v>
      </c>
      <c r="D640" s="22">
        <f>HLOOKUP(A640,'CSAV.Fin'!$F$11:$AF$13,2,1)/1000</f>
        <v>151.34200000000001</v>
      </c>
      <c r="E640" s="23">
        <f>HLOOKUP(A640,'CSAV.Fin'!$F$11:$AB$13,3,1)</f>
        <v>0.2586</v>
      </c>
      <c r="G640" s="24">
        <v>662.28</v>
      </c>
      <c r="H640" s="25">
        <f t="shared" si="55"/>
        <v>136.10825589542125</v>
      </c>
      <c r="J640" s="21">
        <v>31.931021999999999</v>
      </c>
      <c r="K640" s="22">
        <v>175760293</v>
      </c>
      <c r="L640" s="24">
        <v>0.86199999999999999</v>
      </c>
      <c r="M640" s="25">
        <f t="shared" si="56"/>
        <v>163.94243417303264</v>
      </c>
      <c r="N640" s="22">
        <f t="shared" si="57"/>
        <v>1683.6617347528338</v>
      </c>
      <c r="O640" s="30">
        <f t="shared" si="54"/>
        <v>1835.0037347528339</v>
      </c>
      <c r="P640" s="22">
        <f t="shared" si="58"/>
        <v>1016.7645621797428</v>
      </c>
      <c r="Q640" s="26">
        <f t="shared" si="59"/>
        <v>0.44590599848741119</v>
      </c>
    </row>
    <row r="641" spans="1:17" s="24" customFormat="1">
      <c r="A641" s="20">
        <v>43301</v>
      </c>
      <c r="B641" s="21">
        <v>18.52</v>
      </c>
      <c r="C641" s="22">
        <v>36796876188</v>
      </c>
      <c r="D641" s="22">
        <f>HLOOKUP(A641,'CSAV.Fin'!$F$11:$AF$13,2,1)/1000</f>
        <v>151.34200000000001</v>
      </c>
      <c r="E641" s="23">
        <f>HLOOKUP(A641,'CSAV.Fin'!$F$11:$AB$13,3,1)</f>
        <v>0.2586</v>
      </c>
      <c r="G641" s="24">
        <v>659.64</v>
      </c>
      <c r="H641" s="25">
        <f t="shared" si="55"/>
        <v>137.744530010011</v>
      </c>
      <c r="J641" s="21">
        <v>31.672229000000002</v>
      </c>
      <c r="K641" s="22">
        <v>175760293</v>
      </c>
      <c r="L641" s="24">
        <v>0.85409999999999997</v>
      </c>
      <c r="M641" s="25">
        <f t="shared" si="56"/>
        <v>162.61372147580232</v>
      </c>
      <c r="N641" s="22">
        <f t="shared" si="57"/>
        <v>1685.4628923922269</v>
      </c>
      <c r="O641" s="30">
        <f t="shared" si="54"/>
        <v>1836.804892392227</v>
      </c>
      <c r="P641" s="22">
        <f t="shared" si="58"/>
        <v>1033.1061594229579</v>
      </c>
      <c r="Q641" s="26">
        <f t="shared" si="59"/>
        <v>0.43755258726611068</v>
      </c>
    </row>
    <row r="642" spans="1:17" s="24" customFormat="1">
      <c r="A642" s="20">
        <v>43304</v>
      </c>
      <c r="B642" s="21">
        <v>18.29</v>
      </c>
      <c r="C642" s="22">
        <v>36796876188</v>
      </c>
      <c r="D642" s="22">
        <f>HLOOKUP(A642,'CSAV.Fin'!$F$11:$AF$13,2,1)/1000</f>
        <v>151.34200000000001</v>
      </c>
      <c r="E642" s="23">
        <f>HLOOKUP(A642,'CSAV.Fin'!$F$11:$AB$13,3,1)</f>
        <v>0.2586</v>
      </c>
      <c r="G642" s="24">
        <v>662.64499999999998</v>
      </c>
      <c r="H642" s="25">
        <f t="shared" si="55"/>
        <v>136.03387979930352</v>
      </c>
      <c r="J642" s="21">
        <v>31.234272000000001</v>
      </c>
      <c r="K642" s="22">
        <v>175760293</v>
      </c>
      <c r="L642" s="24">
        <v>0.85450000000000004</v>
      </c>
      <c r="M642" s="25">
        <f t="shared" si="56"/>
        <v>160.36513273213106</v>
      </c>
      <c r="N642" s="22">
        <f t="shared" si="57"/>
        <v>1661.3785896504794</v>
      </c>
      <c r="O642" s="30">
        <f t="shared" si="54"/>
        <v>1812.7205896504795</v>
      </c>
      <c r="P642" s="22">
        <f t="shared" si="58"/>
        <v>1015.6492020290201</v>
      </c>
      <c r="Q642" s="26">
        <f t="shared" si="59"/>
        <v>0.4397100094588472</v>
      </c>
    </row>
    <row r="643" spans="1:17" s="24" customFormat="1">
      <c r="A643" s="20">
        <v>43305</v>
      </c>
      <c r="B643" s="21">
        <v>18.36</v>
      </c>
      <c r="C643" s="22">
        <v>36796876188</v>
      </c>
      <c r="D643" s="22">
        <f>HLOOKUP(A643,'CSAV.Fin'!$F$11:$AF$13,2,1)/1000</f>
        <v>151.34200000000001</v>
      </c>
      <c r="E643" s="23">
        <f>HLOOKUP(A643,'CSAV.Fin'!$F$11:$AB$13,3,1)</f>
        <v>0.2586</v>
      </c>
      <c r="G643" s="24">
        <v>654.85</v>
      </c>
      <c r="H643" s="25">
        <f t="shared" si="55"/>
        <v>136.55451247212756</v>
      </c>
      <c r="J643" s="21">
        <v>31.731950000000001</v>
      </c>
      <c r="K643" s="22">
        <v>175760293</v>
      </c>
      <c r="L643" s="24">
        <v>0.85519999999999996</v>
      </c>
      <c r="M643" s="25">
        <f t="shared" si="56"/>
        <v>162.92034511319318</v>
      </c>
      <c r="N643" s="22">
        <f t="shared" si="57"/>
        <v>1686.4689804708903</v>
      </c>
      <c r="O643" s="30">
        <f t="shared" ref="O643:O706" si="60">D643+N643</f>
        <v>1837.8109804708904</v>
      </c>
      <c r="P643" s="22">
        <f t="shared" si="58"/>
        <v>1031.6723628490188</v>
      </c>
      <c r="Q643" s="26">
        <f t="shared" si="59"/>
        <v>0.43864065792844487</v>
      </c>
    </row>
    <row r="644" spans="1:17" s="24" customFormat="1">
      <c r="A644" s="20">
        <v>43306</v>
      </c>
      <c r="B644" s="21">
        <v>18.46</v>
      </c>
      <c r="C644" s="22">
        <v>36796876188</v>
      </c>
      <c r="D644" s="22">
        <f>HLOOKUP(A644,'CSAV.Fin'!$F$11:$AF$13,2,1)/1000</f>
        <v>151.34200000000001</v>
      </c>
      <c r="E644" s="23">
        <f>HLOOKUP(A644,'CSAV.Fin'!$F$11:$AB$13,3,1)</f>
        <v>0.2586</v>
      </c>
      <c r="G644" s="24">
        <v>648.5</v>
      </c>
      <c r="H644" s="25">
        <f t="shared" ref="H644:H707" si="61">B644/$B$3*100</f>
        <v>137.29827343330473</v>
      </c>
      <c r="J644" s="21">
        <v>32.050463999999998</v>
      </c>
      <c r="K644" s="22">
        <v>175760293</v>
      </c>
      <c r="L644" s="24">
        <v>0.85670000000000002</v>
      </c>
      <c r="M644" s="25">
        <f t="shared" ref="M644:M707" si="62">J644/$J$3*100</f>
        <v>164.55568144781435</v>
      </c>
      <c r="N644" s="22">
        <f t="shared" ref="N644:N707" si="63">(J644*K644*E644/L644)/1000000</f>
        <v>1700.414668810495</v>
      </c>
      <c r="O644" s="30">
        <f t="shared" si="60"/>
        <v>1851.7566688104951</v>
      </c>
      <c r="P644" s="22">
        <f t="shared" ref="P644:P707" si="64">(B644*C644/G644)/1000000</f>
        <v>1047.4484725219429</v>
      </c>
      <c r="Q644" s="26">
        <f t="shared" ref="Q644:Q707" si="65">1-P644/O644</f>
        <v>0.43434875101878911</v>
      </c>
    </row>
    <row r="645" spans="1:17" s="24" customFormat="1">
      <c r="A645" s="20">
        <v>43307</v>
      </c>
      <c r="B645" s="21">
        <v>18.75</v>
      </c>
      <c r="C645" s="22">
        <v>36796876188</v>
      </c>
      <c r="D645" s="22">
        <f>HLOOKUP(A645,'CSAV.Fin'!$F$11:$AF$13,2,1)/1000</f>
        <v>151.34200000000001</v>
      </c>
      <c r="E645" s="23">
        <f>HLOOKUP(A645,'CSAV.Fin'!$F$11:$AB$13,3,1)</f>
        <v>0.2586</v>
      </c>
      <c r="G645" s="24">
        <v>648.98</v>
      </c>
      <c r="H645" s="25">
        <f t="shared" si="61"/>
        <v>139.45518022071849</v>
      </c>
      <c r="J645" s="21">
        <v>33.483777000000003</v>
      </c>
      <c r="K645" s="22">
        <v>175760293</v>
      </c>
      <c r="L645" s="24">
        <v>0.85740000000000005</v>
      </c>
      <c r="M645" s="25">
        <f t="shared" si="62"/>
        <v>171.91469495360985</v>
      </c>
      <c r="N645" s="22">
        <f t="shared" si="63"/>
        <v>1775.0077359348711</v>
      </c>
      <c r="O645" s="30">
        <f t="shared" si="60"/>
        <v>1926.3497359348712</v>
      </c>
      <c r="P645" s="22">
        <f t="shared" si="64"/>
        <v>1063.116626899134</v>
      </c>
      <c r="Q645" s="26">
        <f t="shared" si="65"/>
        <v>0.44811858040762476</v>
      </c>
    </row>
    <row r="646" spans="1:17" s="24" customFormat="1">
      <c r="A646" s="20">
        <v>43308</v>
      </c>
      <c r="B646" s="21">
        <v>18.93</v>
      </c>
      <c r="C646" s="22">
        <v>36796876188</v>
      </c>
      <c r="D646" s="22">
        <f>HLOOKUP(A646,'CSAV.Fin'!$F$11:$AF$13,2,1)/1000</f>
        <v>151.34200000000001</v>
      </c>
      <c r="E646" s="23">
        <f>HLOOKUP(A646,'CSAV.Fin'!$F$11:$AB$13,3,1)</f>
        <v>0.2586</v>
      </c>
      <c r="G646" s="24">
        <v>642.89</v>
      </c>
      <c r="H646" s="25">
        <f t="shared" si="61"/>
        <v>140.79394995083737</v>
      </c>
      <c r="J646" s="21">
        <v>36.350402000000003</v>
      </c>
      <c r="K646" s="22">
        <v>175760293</v>
      </c>
      <c r="L646" s="24">
        <v>0.85819999999999996</v>
      </c>
      <c r="M646" s="25">
        <f t="shared" si="62"/>
        <v>186.63271683093245</v>
      </c>
      <c r="N646" s="22">
        <f t="shared" si="63"/>
        <v>1925.174037963367</v>
      </c>
      <c r="O646" s="30">
        <f t="shared" si="60"/>
        <v>2076.5160379633671</v>
      </c>
      <c r="P646" s="22">
        <f t="shared" si="64"/>
        <v>1083.4899691064413</v>
      </c>
      <c r="Q646" s="26">
        <f t="shared" si="65"/>
        <v>0.4782173846491834</v>
      </c>
    </row>
    <row r="647" spans="1:17" s="24" customFormat="1">
      <c r="A647" s="20">
        <v>43311</v>
      </c>
      <c r="B647" s="21">
        <v>18.78</v>
      </c>
      <c r="C647" s="22">
        <v>36796876188</v>
      </c>
      <c r="D647" s="22">
        <f>HLOOKUP(A647,'CSAV.Fin'!$F$11:$AF$13,2,1)/1000</f>
        <v>151.34200000000001</v>
      </c>
      <c r="E647" s="23">
        <f>HLOOKUP(A647,'CSAV.Fin'!$F$11:$AB$13,3,1)</f>
        <v>0.2586</v>
      </c>
      <c r="G647" s="24">
        <v>637.91999999999996</v>
      </c>
      <c r="H647" s="25">
        <f t="shared" si="61"/>
        <v>139.67830850907166</v>
      </c>
      <c r="J647" s="21">
        <v>34.936996999999998</v>
      </c>
      <c r="K647" s="22">
        <v>175760293</v>
      </c>
      <c r="L647" s="24">
        <v>0.85370000000000001</v>
      </c>
      <c r="M647" s="25">
        <f t="shared" si="62"/>
        <v>179.37591633853557</v>
      </c>
      <c r="N647" s="22">
        <f t="shared" si="63"/>
        <v>1860.0712475654998</v>
      </c>
      <c r="O647" s="30">
        <f t="shared" si="60"/>
        <v>2011.4132475654999</v>
      </c>
      <c r="P647" s="22">
        <f t="shared" si="64"/>
        <v>1083.2789923668172</v>
      </c>
      <c r="Q647" s="26">
        <f t="shared" si="65"/>
        <v>0.4614338979431718</v>
      </c>
    </row>
    <row r="648" spans="1:17" s="24" customFormat="1">
      <c r="A648" s="20">
        <v>43312</v>
      </c>
      <c r="B648" s="21">
        <v>18.670000000000002</v>
      </c>
      <c r="C648" s="22">
        <v>36796876188</v>
      </c>
      <c r="D648" s="22">
        <f>HLOOKUP(A648,'CSAV.Fin'!$F$11:$AF$13,2,1)/1000</f>
        <v>151.34200000000001</v>
      </c>
      <c r="E648" s="23">
        <f>HLOOKUP(A648,'CSAV.Fin'!$F$11:$AB$13,3,1)</f>
        <v>0.2586</v>
      </c>
      <c r="G648" s="24">
        <v>639.91999999999996</v>
      </c>
      <c r="H648" s="25">
        <f t="shared" si="61"/>
        <v>138.86017145177678</v>
      </c>
      <c r="J648" s="21">
        <v>34.518946999999997</v>
      </c>
      <c r="K648" s="22">
        <v>175760293</v>
      </c>
      <c r="L648" s="24">
        <v>0.85450000000000004</v>
      </c>
      <c r="M648" s="25">
        <f t="shared" si="62"/>
        <v>177.22953547399462</v>
      </c>
      <c r="N648" s="22">
        <f t="shared" si="63"/>
        <v>1836.0933619032207</v>
      </c>
      <c r="O648" s="30">
        <f t="shared" si="60"/>
        <v>1987.4353619032208</v>
      </c>
      <c r="P648" s="22">
        <f t="shared" si="64"/>
        <v>1073.5680685553821</v>
      </c>
      <c r="Q648" s="26">
        <f t="shared" si="65"/>
        <v>0.45982239768175159</v>
      </c>
    </row>
    <row r="649" spans="1:17" s="24" customFormat="1">
      <c r="A649" s="20">
        <v>43313</v>
      </c>
      <c r="B649" s="21">
        <v>18.399999999999999</v>
      </c>
      <c r="C649" s="22">
        <v>36796876188</v>
      </c>
      <c r="D649" s="22">
        <f>HLOOKUP(A649,'CSAV.Fin'!$F$11:$AF$13,2,1)/1000</f>
        <v>151.34200000000001</v>
      </c>
      <c r="E649" s="23">
        <f>HLOOKUP(A649,'CSAV.Fin'!$F$11:$AB$13,3,1)</f>
        <v>0.2586</v>
      </c>
      <c r="G649" s="24">
        <v>640.35</v>
      </c>
      <c r="H649" s="25">
        <f t="shared" si="61"/>
        <v>136.8520168565984</v>
      </c>
      <c r="J649" s="21">
        <v>33.961548000000001</v>
      </c>
      <c r="K649" s="22">
        <v>175760293</v>
      </c>
      <c r="L649" s="24">
        <v>0.85699999999999998</v>
      </c>
      <c r="M649" s="25">
        <f t="shared" si="62"/>
        <v>174.36769945554164</v>
      </c>
      <c r="N649" s="22">
        <f t="shared" si="63"/>
        <v>1801.1751397869634</v>
      </c>
      <c r="O649" s="30">
        <f t="shared" si="60"/>
        <v>1952.5171397869635</v>
      </c>
      <c r="P649" s="22">
        <f t="shared" si="64"/>
        <v>1057.3319619882875</v>
      </c>
      <c r="Q649" s="26">
        <f t="shared" si="65"/>
        <v>0.45847750043123747</v>
      </c>
    </row>
    <row r="650" spans="1:17" s="24" customFormat="1">
      <c r="A650" s="20">
        <v>43314</v>
      </c>
      <c r="B650" s="21">
        <v>18.55</v>
      </c>
      <c r="C650" s="22">
        <v>36796876188</v>
      </c>
      <c r="D650" s="22">
        <f>HLOOKUP(A650,'CSAV.Fin'!$F$11:$AF$13,2,1)/1000</f>
        <v>151.34200000000001</v>
      </c>
      <c r="E650" s="23">
        <f>HLOOKUP(A650,'CSAV.Fin'!$F$11:$AB$13,3,1)</f>
        <v>0.2586</v>
      </c>
      <c r="G650" s="24">
        <v>643.01</v>
      </c>
      <c r="H650" s="25">
        <f t="shared" si="61"/>
        <v>137.96765829836417</v>
      </c>
      <c r="J650" s="21">
        <v>33.862012</v>
      </c>
      <c r="K650" s="22">
        <v>175760293</v>
      </c>
      <c r="L650" s="24">
        <v>0.86099999999999999</v>
      </c>
      <c r="M650" s="25">
        <f t="shared" si="62"/>
        <v>173.85665492562191</v>
      </c>
      <c r="N650" s="22">
        <f t="shared" si="63"/>
        <v>1787.5528724370602</v>
      </c>
      <c r="O650" s="30">
        <f t="shared" si="60"/>
        <v>1938.8948724370603</v>
      </c>
      <c r="P650" s="22">
        <f t="shared" si="64"/>
        <v>1061.5418940411503</v>
      </c>
      <c r="Q650" s="26">
        <f t="shared" si="65"/>
        <v>0.4525015723483431</v>
      </c>
    </row>
    <row r="651" spans="1:17" s="24" customFormat="1">
      <c r="A651" s="20">
        <v>43315</v>
      </c>
      <c r="B651" s="21">
        <v>18.7</v>
      </c>
      <c r="C651" s="22">
        <v>36796876188</v>
      </c>
      <c r="D651" s="22">
        <f>HLOOKUP(A651,'CSAV.Fin'!$F$11:$AF$13,2,1)/1000</f>
        <v>151.34200000000001</v>
      </c>
      <c r="E651" s="23">
        <f>HLOOKUP(A651,'CSAV.Fin'!$F$11:$AB$13,3,1)</f>
        <v>0.2586</v>
      </c>
      <c r="G651" s="24">
        <v>643.26</v>
      </c>
      <c r="H651" s="25">
        <f t="shared" si="61"/>
        <v>139.08329974012992</v>
      </c>
      <c r="J651" s="21">
        <v>33.702755000000003</v>
      </c>
      <c r="K651" s="22">
        <v>175760293</v>
      </c>
      <c r="L651" s="24">
        <v>0.86209999999999998</v>
      </c>
      <c r="M651" s="25">
        <f t="shared" si="62"/>
        <v>173.03898675831132</v>
      </c>
      <c r="N651" s="22">
        <f t="shared" si="63"/>
        <v>1776.8756940409303</v>
      </c>
      <c r="O651" s="30">
        <f t="shared" si="60"/>
        <v>1928.2176940409304</v>
      </c>
      <c r="P651" s="22">
        <f t="shared" si="64"/>
        <v>1069.709891359015</v>
      </c>
      <c r="Q651" s="26">
        <f t="shared" si="65"/>
        <v>0.44523385784452396</v>
      </c>
    </row>
    <row r="652" spans="1:17" s="24" customFormat="1">
      <c r="A652" s="20">
        <v>43318</v>
      </c>
      <c r="B652" s="21">
        <v>18.37</v>
      </c>
      <c r="C652" s="22">
        <v>36796876188</v>
      </c>
      <c r="D652" s="22">
        <f>HLOOKUP(A652,'CSAV.Fin'!$F$11:$AF$13,2,1)/1000</f>
        <v>151.34200000000001</v>
      </c>
      <c r="E652" s="23">
        <f>HLOOKUP(A652,'CSAV.Fin'!$F$11:$AB$13,3,1)</f>
        <v>0.2586</v>
      </c>
      <c r="G652" s="24">
        <v>646.07000000000005</v>
      </c>
      <c r="H652" s="25">
        <f t="shared" si="61"/>
        <v>136.62888856824526</v>
      </c>
      <c r="J652" s="21">
        <v>32.946285000000003</v>
      </c>
      <c r="K652" s="22">
        <v>175760293</v>
      </c>
      <c r="L652" s="24">
        <v>0.86429999999999996</v>
      </c>
      <c r="M652" s="25">
        <f t="shared" si="62"/>
        <v>169.15506681428715</v>
      </c>
      <c r="N652" s="22">
        <f t="shared" si="63"/>
        <v>1732.5717402258308</v>
      </c>
      <c r="O652" s="30">
        <f t="shared" si="60"/>
        <v>1883.9137402258309</v>
      </c>
      <c r="P652" s="22">
        <f t="shared" si="64"/>
        <v>1046.2621938389959</v>
      </c>
      <c r="Q652" s="26">
        <f t="shared" si="65"/>
        <v>0.44463370509014011</v>
      </c>
    </row>
    <row r="653" spans="1:17" s="24" customFormat="1">
      <c r="A653" s="20">
        <v>43319</v>
      </c>
      <c r="B653" s="21">
        <v>18.73</v>
      </c>
      <c r="C653" s="22">
        <v>36796876188</v>
      </c>
      <c r="D653" s="22">
        <f>HLOOKUP(A653,'CSAV.Fin'!$F$11:$AF$13,2,1)/1000</f>
        <v>151.34200000000001</v>
      </c>
      <c r="E653" s="23">
        <f>HLOOKUP(A653,'CSAV.Fin'!$F$11:$AB$13,3,1)</f>
        <v>0.2586</v>
      </c>
      <c r="G653" s="24">
        <v>642.29</v>
      </c>
      <c r="H653" s="25">
        <f t="shared" si="61"/>
        <v>139.30642802848308</v>
      </c>
      <c r="J653" s="21">
        <v>33.244892</v>
      </c>
      <c r="K653" s="22">
        <v>175760293</v>
      </c>
      <c r="L653" s="24">
        <v>0.86280000000000001</v>
      </c>
      <c r="M653" s="25">
        <f t="shared" si="62"/>
        <v>170.68819526977808</v>
      </c>
      <c r="N653" s="22">
        <f t="shared" si="63"/>
        <v>1751.3142379612077</v>
      </c>
      <c r="O653" s="30">
        <f t="shared" si="60"/>
        <v>1902.6562379612078</v>
      </c>
      <c r="P653" s="22">
        <f t="shared" si="64"/>
        <v>1073.0440937913404</v>
      </c>
      <c r="Q653" s="26">
        <f t="shared" si="65"/>
        <v>0.43602839420895001</v>
      </c>
    </row>
    <row r="654" spans="1:17" s="24" customFormat="1">
      <c r="A654" s="20">
        <v>43320</v>
      </c>
      <c r="B654" s="21">
        <v>18.7</v>
      </c>
      <c r="C654" s="22">
        <v>36796876188</v>
      </c>
      <c r="D654" s="22">
        <f>HLOOKUP(A654,'CSAV.Fin'!$F$11:$AF$13,2,1)/1000</f>
        <v>151.34200000000001</v>
      </c>
      <c r="E654" s="23">
        <f>HLOOKUP(A654,'CSAV.Fin'!$F$11:$AB$13,3,1)</f>
        <v>0.2586</v>
      </c>
      <c r="G654" s="24">
        <v>643.70000000000005</v>
      </c>
      <c r="H654" s="25">
        <f t="shared" si="61"/>
        <v>139.08329974012992</v>
      </c>
      <c r="J654" s="21">
        <v>33.842104999999997</v>
      </c>
      <c r="K654" s="22">
        <v>175760293</v>
      </c>
      <c r="L654" s="24">
        <v>0.86180000000000001</v>
      </c>
      <c r="M654" s="25">
        <f t="shared" si="62"/>
        <v>173.75444704649161</v>
      </c>
      <c r="N654" s="22">
        <f t="shared" si="63"/>
        <v>1784.8436040065064</v>
      </c>
      <c r="O654" s="30">
        <f t="shared" si="60"/>
        <v>1936.1856040065065</v>
      </c>
      <c r="P654" s="22">
        <f t="shared" si="64"/>
        <v>1068.9786930489358</v>
      </c>
      <c r="Q654" s="26">
        <f t="shared" si="65"/>
        <v>0.44789451443243788</v>
      </c>
    </row>
    <row r="655" spans="1:17" s="24" customFormat="1">
      <c r="A655" s="20">
        <v>43321</v>
      </c>
      <c r="B655" s="21">
        <v>18.579999999999998</v>
      </c>
      <c r="C655" s="22">
        <v>36796876188</v>
      </c>
      <c r="D655" s="22">
        <f>HLOOKUP(A655,'CSAV.Fin'!$F$11:$AF$13,2,1)/1000</f>
        <v>151.34200000000001</v>
      </c>
      <c r="E655" s="23">
        <f>HLOOKUP(A655,'CSAV.Fin'!$F$11:$AB$13,3,1)</f>
        <v>0.2586</v>
      </c>
      <c r="G655" s="24">
        <v>646.64</v>
      </c>
      <c r="H655" s="25">
        <f t="shared" si="61"/>
        <v>138.19078658671731</v>
      </c>
      <c r="J655" s="21">
        <v>33.842104999999997</v>
      </c>
      <c r="K655" s="22">
        <v>175760293</v>
      </c>
      <c r="L655" s="24">
        <v>0.86419999999999997</v>
      </c>
      <c r="M655" s="25">
        <f t="shared" si="62"/>
        <v>173.75444704649161</v>
      </c>
      <c r="N655" s="22">
        <f t="shared" si="63"/>
        <v>1779.8868525026699</v>
      </c>
      <c r="O655" s="30">
        <f t="shared" si="60"/>
        <v>1931.22885250267</v>
      </c>
      <c r="P655" s="22">
        <f t="shared" si="64"/>
        <v>1057.2899288213532</v>
      </c>
      <c r="Q655" s="26">
        <f t="shared" si="65"/>
        <v>0.45252996430163295</v>
      </c>
    </row>
    <row r="656" spans="1:17" s="24" customFormat="1">
      <c r="A656" s="20">
        <v>43322</v>
      </c>
      <c r="B656" s="21">
        <v>18.87</v>
      </c>
      <c r="C656" s="22">
        <v>36796876188</v>
      </c>
      <c r="D656" s="22">
        <f>HLOOKUP(A656,'CSAV.Fin'!$F$11:$AF$13,2,1)/1000</f>
        <v>151.34200000000001</v>
      </c>
      <c r="E656" s="23">
        <f>HLOOKUP(A656,'CSAV.Fin'!$F$11:$AB$13,3,1)</f>
        <v>0.2586</v>
      </c>
      <c r="G656" s="24">
        <v>653.72</v>
      </c>
      <c r="H656" s="25">
        <f t="shared" si="61"/>
        <v>140.3476933741311</v>
      </c>
      <c r="J656" s="21">
        <v>35.892538999999999</v>
      </c>
      <c r="K656" s="22">
        <v>175760293</v>
      </c>
      <c r="L656" s="24">
        <v>0.87590000000000001</v>
      </c>
      <c r="M656" s="25">
        <f t="shared" si="62"/>
        <v>184.28192534239923</v>
      </c>
      <c r="N656" s="22">
        <f t="shared" si="63"/>
        <v>1862.5114146140031</v>
      </c>
      <c r="O656" s="30">
        <f t="shared" si="60"/>
        <v>2013.8534146140032</v>
      </c>
      <c r="P656" s="22">
        <f t="shared" si="64"/>
        <v>1062.1627817223889</v>
      </c>
      <c r="Q656" s="26">
        <f t="shared" si="65"/>
        <v>0.47257194887445453</v>
      </c>
    </row>
    <row r="657" spans="1:17" s="24" customFormat="1">
      <c r="A657" s="20">
        <v>43325</v>
      </c>
      <c r="B657" s="21">
        <v>18.649999999999999</v>
      </c>
      <c r="C657" s="22">
        <v>36796876188</v>
      </c>
      <c r="D657" s="22">
        <f>HLOOKUP(A657,'CSAV.Fin'!$F$11:$AF$13,2,1)/1000</f>
        <v>151.34200000000001</v>
      </c>
      <c r="E657" s="23">
        <f>HLOOKUP(A657,'CSAV.Fin'!$F$11:$AB$13,3,1)</f>
        <v>0.2586</v>
      </c>
      <c r="G657" s="24">
        <v>658.92</v>
      </c>
      <c r="H657" s="25">
        <f t="shared" si="61"/>
        <v>138.71141925954132</v>
      </c>
      <c r="J657" s="21">
        <v>35.255510999999998</v>
      </c>
      <c r="K657" s="22">
        <v>175760293</v>
      </c>
      <c r="L657" s="24">
        <v>0.87619999999999998</v>
      </c>
      <c r="M657" s="25">
        <f t="shared" si="62"/>
        <v>181.01125267315678</v>
      </c>
      <c r="N657" s="22">
        <f t="shared" si="63"/>
        <v>1828.828804745393</v>
      </c>
      <c r="O657" s="30">
        <f t="shared" si="60"/>
        <v>1980.1708047453931</v>
      </c>
      <c r="P657" s="22">
        <f t="shared" si="64"/>
        <v>1041.4947807111637</v>
      </c>
      <c r="Q657" s="26">
        <f t="shared" si="65"/>
        <v>0.47403790712636162</v>
      </c>
    </row>
    <row r="658" spans="1:17" s="24" customFormat="1">
      <c r="A658" s="20">
        <v>43326</v>
      </c>
      <c r="B658" s="21">
        <v>19.260000000000002</v>
      </c>
      <c r="C658" s="22">
        <v>36796876188</v>
      </c>
      <c r="D658" s="22">
        <f>HLOOKUP(A658,'CSAV.Fin'!$F$11:$AF$13,2,1)/1000</f>
        <v>151.34200000000001</v>
      </c>
      <c r="E658" s="23">
        <f>HLOOKUP(A658,'CSAV.Fin'!$F$11:$AB$13,3,1)</f>
        <v>0.2586</v>
      </c>
      <c r="G658" s="24">
        <v>663.06</v>
      </c>
      <c r="H658" s="25">
        <f t="shared" si="61"/>
        <v>143.24836112272206</v>
      </c>
      <c r="J658" s="21">
        <v>34.479132999999997</v>
      </c>
      <c r="K658" s="22">
        <v>175760293</v>
      </c>
      <c r="L658" s="24">
        <v>0.88049999999999995</v>
      </c>
      <c r="M658" s="25">
        <f t="shared" si="62"/>
        <v>177.02511971573404</v>
      </c>
      <c r="N658" s="22">
        <f t="shared" si="63"/>
        <v>1779.820746479613</v>
      </c>
      <c r="O658" s="30">
        <f t="shared" si="60"/>
        <v>1931.1627464796131</v>
      </c>
      <c r="P658" s="22">
        <f t="shared" si="64"/>
        <v>1068.8442001943718</v>
      </c>
      <c r="Q658" s="26">
        <f t="shared" si="65"/>
        <v>0.44652815919175803</v>
      </c>
    </row>
    <row r="659" spans="1:17" s="24" customFormat="1">
      <c r="A659" s="20">
        <v>43328</v>
      </c>
      <c r="B659" s="21">
        <v>19.34</v>
      </c>
      <c r="C659" s="22">
        <v>36796876188</v>
      </c>
      <c r="D659" s="22">
        <f>HLOOKUP(A659,'CSAV.Fin'!$F$11:$AF$13,2,1)/1000</f>
        <v>151.34200000000001</v>
      </c>
      <c r="E659" s="23">
        <f>HLOOKUP(A659,'CSAV.Fin'!$F$11:$AB$13,3,1)</f>
        <v>0.2586</v>
      </c>
      <c r="G659" s="24">
        <v>663.51</v>
      </c>
      <c r="H659" s="25">
        <f t="shared" si="61"/>
        <v>143.84336989166377</v>
      </c>
      <c r="J659" s="21">
        <v>35.056440000000002</v>
      </c>
      <c r="K659" s="22">
        <v>175760293</v>
      </c>
      <c r="L659" s="24">
        <v>0.87770000000000004</v>
      </c>
      <c r="M659" s="25">
        <f t="shared" si="62"/>
        <v>179.98916874758561</v>
      </c>
      <c r="N659" s="22">
        <f t="shared" si="63"/>
        <v>1815.3944410519398</v>
      </c>
      <c r="O659" s="30">
        <f t="shared" si="60"/>
        <v>1966.7364410519399</v>
      </c>
      <c r="P659" s="22">
        <f t="shared" si="64"/>
        <v>1072.5559305450106</v>
      </c>
      <c r="Q659" s="26">
        <f t="shared" si="65"/>
        <v>0.45465192582116531</v>
      </c>
    </row>
    <row r="660" spans="1:17" s="24" customFormat="1">
      <c r="A660" s="20">
        <v>43329</v>
      </c>
      <c r="B660" s="21">
        <v>18.89</v>
      </c>
      <c r="C660" s="22">
        <v>36796876188</v>
      </c>
      <c r="D660" s="22">
        <f>HLOOKUP(A660,'CSAV.Fin'!$F$11:$AF$13,2,1)/1000</f>
        <v>151.34200000000001</v>
      </c>
      <c r="E660" s="23">
        <f>HLOOKUP(A660,'CSAV.Fin'!$F$11:$AB$13,3,1)</f>
        <v>0.2586</v>
      </c>
      <c r="G660" s="24">
        <v>669.18</v>
      </c>
      <c r="H660" s="25">
        <f t="shared" si="61"/>
        <v>140.49644556636653</v>
      </c>
      <c r="J660" s="21">
        <v>35.175882000000001</v>
      </c>
      <c r="K660" s="22">
        <v>175760293</v>
      </c>
      <c r="L660" s="24">
        <v>0.87619999999999998</v>
      </c>
      <c r="M660" s="25">
        <f t="shared" si="62"/>
        <v>180.60241602236735</v>
      </c>
      <c r="N660" s="22">
        <f t="shared" si="63"/>
        <v>1824.698165172673</v>
      </c>
      <c r="O660" s="30">
        <f t="shared" si="60"/>
        <v>1976.0401651726731</v>
      </c>
      <c r="P660" s="22">
        <f t="shared" si="64"/>
        <v>1038.7234991950149</v>
      </c>
      <c r="Q660" s="26">
        <f t="shared" si="65"/>
        <v>0.47434089777003707</v>
      </c>
    </row>
    <row r="661" spans="1:17" s="24" customFormat="1">
      <c r="A661" s="20">
        <v>43332</v>
      </c>
      <c r="B661" s="21">
        <v>18.95</v>
      </c>
      <c r="C661" s="22">
        <v>36796876188</v>
      </c>
      <c r="D661" s="22">
        <f>HLOOKUP(A661,'CSAV.Fin'!$F$11:$AF$13,2,1)/1000</f>
        <v>151.34200000000001</v>
      </c>
      <c r="E661" s="23">
        <f>HLOOKUP(A661,'CSAV.Fin'!$F$11:$AB$13,3,1)</f>
        <v>0.2586</v>
      </c>
      <c r="G661" s="24">
        <v>671.95</v>
      </c>
      <c r="H661" s="25">
        <f t="shared" si="61"/>
        <v>140.94270214307284</v>
      </c>
      <c r="J661" s="21">
        <v>35.613838999999999</v>
      </c>
      <c r="K661" s="22">
        <v>175760293</v>
      </c>
      <c r="L661" s="24">
        <v>0.87439999999999996</v>
      </c>
      <c r="M661" s="25">
        <f t="shared" si="62"/>
        <v>182.85100476603859</v>
      </c>
      <c r="N661" s="22">
        <f t="shared" si="63"/>
        <v>1851.2195606817957</v>
      </c>
      <c r="O661" s="30">
        <f t="shared" si="60"/>
        <v>2002.5615606817958</v>
      </c>
      <c r="P661" s="22">
        <f t="shared" si="64"/>
        <v>1037.7272174456432</v>
      </c>
      <c r="Q661" s="26">
        <f t="shared" si="65"/>
        <v>0.48180009153259851</v>
      </c>
    </row>
    <row r="662" spans="1:17" s="24" customFormat="1">
      <c r="A662" s="20">
        <v>43333</v>
      </c>
      <c r="B662" s="21">
        <v>19.8</v>
      </c>
      <c r="C662" s="22">
        <v>36796876188</v>
      </c>
      <c r="D662" s="22">
        <f>HLOOKUP(A662,'CSAV.Fin'!$F$11:$AF$13,2,1)/1000</f>
        <v>151.34200000000001</v>
      </c>
      <c r="E662" s="23">
        <f>HLOOKUP(A662,'CSAV.Fin'!$F$11:$AB$13,3,1)</f>
        <v>0.2586</v>
      </c>
      <c r="G662" s="24">
        <v>663.63</v>
      </c>
      <c r="H662" s="25">
        <f t="shared" si="61"/>
        <v>147.26467031307874</v>
      </c>
      <c r="J662" s="21">
        <v>35.116160999999998</v>
      </c>
      <c r="K662" s="22">
        <v>175760293</v>
      </c>
      <c r="L662" s="24">
        <v>0.86760000000000004</v>
      </c>
      <c r="M662" s="25">
        <f t="shared" si="62"/>
        <v>180.29579238497647</v>
      </c>
      <c r="N662" s="22">
        <f t="shared" si="63"/>
        <v>1839.6566581578973</v>
      </c>
      <c r="O662" s="30">
        <f t="shared" si="60"/>
        <v>1990.9986581578974</v>
      </c>
      <c r="P662" s="22">
        <f t="shared" si="64"/>
        <v>1097.8680115763302</v>
      </c>
      <c r="Q662" s="26">
        <f t="shared" si="65"/>
        <v>0.44858425339568309</v>
      </c>
    </row>
    <row r="663" spans="1:17" s="24" customFormat="1">
      <c r="A663" s="20">
        <v>43334</v>
      </c>
      <c r="B663" s="21">
        <v>20.2</v>
      </c>
      <c r="C663" s="22">
        <v>36796876188</v>
      </c>
      <c r="D663" s="22">
        <f>HLOOKUP(A663,'CSAV.Fin'!$F$11:$AF$13,2,1)/1000</f>
        <v>151.34200000000001</v>
      </c>
      <c r="E663" s="23">
        <f>HLOOKUP(A663,'CSAV.Fin'!$F$11:$AB$13,3,1)</f>
        <v>0.2586</v>
      </c>
      <c r="G663" s="24">
        <v>660.97</v>
      </c>
      <c r="H663" s="25">
        <f t="shared" si="61"/>
        <v>150.23971415778738</v>
      </c>
      <c r="J663" s="21">
        <v>35.713374999999999</v>
      </c>
      <c r="K663" s="22">
        <v>175760293</v>
      </c>
      <c r="L663" s="24">
        <v>0.86250000000000004</v>
      </c>
      <c r="M663" s="25">
        <f t="shared" si="62"/>
        <v>183.36204929595831</v>
      </c>
      <c r="N663" s="22">
        <f t="shared" si="63"/>
        <v>1882.0063252049638</v>
      </c>
      <c r="O663" s="30">
        <f t="shared" si="60"/>
        <v>2033.3483252049639</v>
      </c>
      <c r="P663" s="22">
        <f t="shared" si="64"/>
        <v>1124.5546681356186</v>
      </c>
      <c r="Q663" s="26">
        <f t="shared" si="65"/>
        <v>0.44694440485386966</v>
      </c>
    </row>
    <row r="664" spans="1:17" s="24" customFormat="1">
      <c r="A664" s="20">
        <v>43335</v>
      </c>
      <c r="B664" s="21">
        <v>20</v>
      </c>
      <c r="C664" s="22">
        <v>36796876188</v>
      </c>
      <c r="D664" s="22">
        <f>HLOOKUP(A664,'CSAV.Fin'!$F$11:$AF$13,2,1)/1000</f>
        <v>151.34200000000001</v>
      </c>
      <c r="E664" s="23">
        <f>HLOOKUP(A664,'CSAV.Fin'!$F$11:$AB$13,3,1)</f>
        <v>0.2586</v>
      </c>
      <c r="G664" s="24">
        <v>665.53</v>
      </c>
      <c r="H664" s="25">
        <f t="shared" si="61"/>
        <v>148.75219223543306</v>
      </c>
      <c r="J664" s="21">
        <v>36.051796000000003</v>
      </c>
      <c r="K664" s="22">
        <v>175760293</v>
      </c>
      <c r="L664" s="24">
        <v>0.86399999999999999</v>
      </c>
      <c r="M664" s="25">
        <f t="shared" si="62"/>
        <v>185.09959350970985</v>
      </c>
      <c r="N664" s="22">
        <f t="shared" si="63"/>
        <v>1896.5419391157741</v>
      </c>
      <c r="O664" s="30">
        <f t="shared" si="60"/>
        <v>2047.8839391157742</v>
      </c>
      <c r="P664" s="22">
        <f t="shared" si="64"/>
        <v>1105.7916604210179</v>
      </c>
      <c r="Q664" s="26">
        <f t="shared" si="65"/>
        <v>0.46003206563626275</v>
      </c>
    </row>
    <row r="665" spans="1:17" s="24" customFormat="1">
      <c r="A665" s="20">
        <v>43336</v>
      </c>
      <c r="B665" s="21">
        <v>20.49</v>
      </c>
      <c r="C665" s="22">
        <v>36796876188</v>
      </c>
      <c r="D665" s="22">
        <f>HLOOKUP(A665,'CSAV.Fin'!$F$11:$AF$13,2,1)/1000</f>
        <v>151.34200000000001</v>
      </c>
      <c r="E665" s="23">
        <f>HLOOKUP(A665,'CSAV.Fin'!$F$11:$AB$13,3,1)</f>
        <v>0.2586</v>
      </c>
      <c r="G665" s="24">
        <v>661.14</v>
      </c>
      <c r="H665" s="25">
        <f t="shared" si="61"/>
        <v>152.39662094520116</v>
      </c>
      <c r="J665" s="21">
        <v>36.330494999999999</v>
      </c>
      <c r="K665" s="22">
        <v>175760293</v>
      </c>
      <c r="L665" s="24">
        <v>0.86050000000000004</v>
      </c>
      <c r="M665" s="25">
        <f t="shared" si="62"/>
        <v>186.53050895180218</v>
      </c>
      <c r="N665" s="22">
        <f t="shared" si="63"/>
        <v>1918.9768206213362</v>
      </c>
      <c r="O665" s="30">
        <f t="shared" si="60"/>
        <v>2070.3188206213363</v>
      </c>
      <c r="P665" s="22">
        <f t="shared" si="64"/>
        <v>1140.4059550051729</v>
      </c>
      <c r="Q665" s="26">
        <f t="shared" si="65"/>
        <v>0.44916408832968124</v>
      </c>
    </row>
    <row r="666" spans="1:17" s="24" customFormat="1">
      <c r="A666" s="20">
        <v>43339</v>
      </c>
      <c r="B666" s="21">
        <v>20.53</v>
      </c>
      <c r="C666" s="22">
        <v>36796876188</v>
      </c>
      <c r="D666" s="22">
        <f>HLOOKUP(A666,'CSAV.Fin'!$F$11:$AF$13,2,1)/1000</f>
        <v>151.34200000000001</v>
      </c>
      <c r="E666" s="23">
        <f>HLOOKUP(A666,'CSAV.Fin'!$F$11:$AB$13,3,1)</f>
        <v>0.2586</v>
      </c>
      <c r="G666" s="24">
        <v>656.39</v>
      </c>
      <c r="H666" s="25">
        <f t="shared" si="61"/>
        <v>152.69412532967203</v>
      </c>
      <c r="J666" s="21">
        <v>36.649009</v>
      </c>
      <c r="K666" s="22">
        <v>175760293</v>
      </c>
      <c r="L666" s="24">
        <v>0.85680000000000001</v>
      </c>
      <c r="M666" s="25">
        <f t="shared" si="62"/>
        <v>188.16584528642338</v>
      </c>
      <c r="N666" s="22">
        <f t="shared" si="63"/>
        <v>1944.160281064316</v>
      </c>
      <c r="O666" s="30">
        <f t="shared" si="60"/>
        <v>2095.5022810643159</v>
      </c>
      <c r="P666" s="22">
        <f t="shared" si="64"/>
        <v>1150.9009402026843</v>
      </c>
      <c r="Q666" s="26">
        <f t="shared" si="65"/>
        <v>0.45077562043113784</v>
      </c>
    </row>
    <row r="667" spans="1:17" s="24" customFormat="1">
      <c r="A667" s="20">
        <v>43340</v>
      </c>
      <c r="B667" s="21">
        <v>20.170000000000002</v>
      </c>
      <c r="C667" s="22">
        <v>36796876188</v>
      </c>
      <c r="D667" s="22">
        <f>HLOOKUP(A667,'CSAV.Fin'!$F$11:$AF$13,2,1)/1000</f>
        <v>151.34200000000001</v>
      </c>
      <c r="E667" s="23">
        <f>HLOOKUP(A667,'CSAV.Fin'!$F$11:$AB$13,3,1)</f>
        <v>0.2586</v>
      </c>
      <c r="G667" s="24">
        <v>658.78</v>
      </c>
      <c r="H667" s="25">
        <f t="shared" si="61"/>
        <v>150.01658586943424</v>
      </c>
      <c r="J667" s="21">
        <v>36.350402000000003</v>
      </c>
      <c r="K667" s="22">
        <v>175760293</v>
      </c>
      <c r="L667" s="24">
        <v>0.85350000000000004</v>
      </c>
      <c r="M667" s="25">
        <f t="shared" si="62"/>
        <v>186.63271683093245</v>
      </c>
      <c r="N667" s="22">
        <f t="shared" si="63"/>
        <v>1935.7754650031184</v>
      </c>
      <c r="O667" s="30">
        <f t="shared" si="60"/>
        <v>2087.1174650031185</v>
      </c>
      <c r="P667" s="22">
        <f t="shared" si="64"/>
        <v>1126.6173725856281</v>
      </c>
      <c r="Q667" s="26">
        <f t="shared" si="65"/>
        <v>0.46020413729615128</v>
      </c>
    </row>
    <row r="668" spans="1:17" s="24" customFormat="1">
      <c r="A668" s="20">
        <v>43341</v>
      </c>
      <c r="B668" s="21">
        <v>20.14</v>
      </c>
      <c r="C668" s="22">
        <v>36796876188</v>
      </c>
      <c r="D668" s="22">
        <f>HLOOKUP(A668,'CSAV.Fin'!$F$11:$AF$13,2,1)/1000</f>
        <v>151.34200000000001</v>
      </c>
      <c r="E668" s="23">
        <f>HLOOKUP(A668,'CSAV.Fin'!$F$11:$AB$13,3,1)</f>
        <v>0.2586</v>
      </c>
      <c r="G668" s="24">
        <v>666.58</v>
      </c>
      <c r="H668" s="25">
        <f t="shared" si="61"/>
        <v>149.7934575810811</v>
      </c>
      <c r="J668" s="21">
        <v>36.768452000000003</v>
      </c>
      <c r="K668" s="22">
        <v>175760293</v>
      </c>
      <c r="L668" s="24">
        <v>0.85499999999999998</v>
      </c>
      <c r="M668" s="25">
        <f t="shared" si="62"/>
        <v>188.77909769547344</v>
      </c>
      <c r="N668" s="22">
        <f t="shared" si="63"/>
        <v>1954.6028136614345</v>
      </c>
      <c r="O668" s="30">
        <f t="shared" si="60"/>
        <v>2105.9448136614346</v>
      </c>
      <c r="P668" s="22">
        <f t="shared" si="64"/>
        <v>1111.7781608003841</v>
      </c>
      <c r="Q668" s="26">
        <f t="shared" si="65"/>
        <v>0.47207630817854818</v>
      </c>
    </row>
    <row r="669" spans="1:17" s="24" customFormat="1">
      <c r="A669" s="20">
        <v>43342</v>
      </c>
      <c r="B669" s="21">
        <v>19.95</v>
      </c>
      <c r="C669" s="22">
        <v>36796876188</v>
      </c>
      <c r="D669" s="22">
        <f>HLOOKUP(A669,'CSAV.Fin'!$F$11:$AF$13,2,1)/1000</f>
        <v>151.34200000000001</v>
      </c>
      <c r="E669" s="23">
        <f>HLOOKUP(A669,'CSAV.Fin'!$F$11:$AB$13,3,1)</f>
        <v>0.2586</v>
      </c>
      <c r="G669" s="24">
        <v>678.31</v>
      </c>
      <c r="H669" s="25">
        <f t="shared" si="61"/>
        <v>148.38031175484448</v>
      </c>
      <c r="J669" s="21">
        <v>36.688823999999997</v>
      </c>
      <c r="K669" s="22">
        <v>175760293</v>
      </c>
      <c r="L669" s="24">
        <v>0.85860000000000003</v>
      </c>
      <c r="M669" s="25">
        <f t="shared" si="62"/>
        <v>188.37026617895222</v>
      </c>
      <c r="N669" s="22">
        <f t="shared" si="63"/>
        <v>1942.1921555305387</v>
      </c>
      <c r="O669" s="30">
        <f t="shared" si="60"/>
        <v>2093.5341555305386</v>
      </c>
      <c r="P669" s="22">
        <f t="shared" si="64"/>
        <v>1082.2451090955462</v>
      </c>
      <c r="Q669" s="26">
        <f t="shared" si="65"/>
        <v>0.48305352160768245</v>
      </c>
    </row>
    <row r="670" spans="1:17" s="24" customFormat="1">
      <c r="A670" s="20">
        <v>43343</v>
      </c>
      <c r="B670" s="21">
        <v>20.25</v>
      </c>
      <c r="C670" s="22">
        <v>36796876188</v>
      </c>
      <c r="D670" s="22">
        <f>HLOOKUP(A670,'CSAV.Fin'!$F$11:$AF$13,2,1)/1000</f>
        <v>151.34200000000001</v>
      </c>
      <c r="E670" s="23">
        <f>HLOOKUP(A670,'CSAV.Fin'!$F$11:$AB$13,3,1)</f>
        <v>0.2586</v>
      </c>
      <c r="G670" s="24">
        <v>681.43</v>
      </c>
      <c r="H670" s="25">
        <f t="shared" si="61"/>
        <v>150.61159463837598</v>
      </c>
      <c r="J670" s="21">
        <v>36.151330999999999</v>
      </c>
      <c r="K670" s="22">
        <v>175760293</v>
      </c>
      <c r="L670" s="24">
        <v>0.86150000000000004</v>
      </c>
      <c r="M670" s="25">
        <f t="shared" si="62"/>
        <v>185.61063290536126</v>
      </c>
      <c r="N670" s="22">
        <f t="shared" si="63"/>
        <v>1907.2968793656823</v>
      </c>
      <c r="O670" s="30">
        <f t="shared" si="60"/>
        <v>2058.6388793656824</v>
      </c>
      <c r="P670" s="22">
        <f t="shared" si="64"/>
        <v>1093.4897829667025</v>
      </c>
      <c r="Q670" s="26">
        <f t="shared" si="65"/>
        <v>0.46882875188695861</v>
      </c>
    </row>
    <row r="671" spans="1:17" s="24" customFormat="1">
      <c r="A671" s="20">
        <v>43346</v>
      </c>
      <c r="B671" s="21">
        <v>20.62</v>
      </c>
      <c r="C671" s="22">
        <v>36796876188</v>
      </c>
      <c r="D671" s="22">
        <f>HLOOKUP(A671,'CSAV.Fin'!$F$11:$AF$13,2,1)/1000</f>
        <v>151.34200000000001</v>
      </c>
      <c r="E671" s="23">
        <f>HLOOKUP(A671,'CSAV.Fin'!$F$11:$AB$13,3,1)</f>
        <v>0.2586</v>
      </c>
      <c r="G671" s="24">
        <v>683.51</v>
      </c>
      <c r="H671" s="25">
        <f t="shared" si="61"/>
        <v>153.36351019473148</v>
      </c>
      <c r="J671" s="21">
        <v>36.609195</v>
      </c>
      <c r="K671" s="22">
        <v>175760293</v>
      </c>
      <c r="L671" s="24">
        <v>0.86040000000000005</v>
      </c>
      <c r="M671" s="25">
        <f t="shared" si="62"/>
        <v>187.9614295281628</v>
      </c>
      <c r="N671" s="22">
        <f t="shared" si="63"/>
        <v>1933.9224992386137</v>
      </c>
      <c r="O671" s="30">
        <f t="shared" si="60"/>
        <v>2085.2644992386136</v>
      </c>
      <c r="P671" s="22">
        <f t="shared" si="64"/>
        <v>1110.0811794949013</v>
      </c>
      <c r="Q671" s="26">
        <f t="shared" si="65"/>
        <v>0.46765449663569203</v>
      </c>
    </row>
    <row r="672" spans="1:17" s="24" customFormat="1">
      <c r="A672" s="20">
        <v>43347</v>
      </c>
      <c r="B672" s="21">
        <v>20.22</v>
      </c>
      <c r="C672" s="22">
        <v>36796876188</v>
      </c>
      <c r="D672" s="22">
        <f>HLOOKUP(A672,'CSAV.Fin'!$F$11:$AF$13,2,1)/1000</f>
        <v>151.34200000000001</v>
      </c>
      <c r="E672" s="23">
        <f>HLOOKUP(A672,'CSAV.Fin'!$F$11:$AB$13,3,1)</f>
        <v>0.2586</v>
      </c>
      <c r="G672" s="24">
        <v>695.59</v>
      </c>
      <c r="H672" s="25">
        <f t="shared" si="61"/>
        <v>150.38846635002281</v>
      </c>
      <c r="J672" s="21">
        <v>37.047151999999997</v>
      </c>
      <c r="K672" s="22">
        <v>175760293</v>
      </c>
      <c r="L672" s="24">
        <v>0.86550000000000005</v>
      </c>
      <c r="M672" s="25">
        <f t="shared" si="62"/>
        <v>190.21001827183403</v>
      </c>
      <c r="N672" s="22">
        <f t="shared" si="63"/>
        <v>1945.526019504066</v>
      </c>
      <c r="O672" s="30">
        <f t="shared" si="60"/>
        <v>2096.8680195040661</v>
      </c>
      <c r="P672" s="22">
        <f t="shared" si="64"/>
        <v>1069.642801824868</v>
      </c>
      <c r="Q672" s="26">
        <f t="shared" si="65"/>
        <v>0.4898854902284927</v>
      </c>
    </row>
    <row r="673" spans="1:17" s="24" customFormat="1">
      <c r="A673" s="20">
        <v>43348</v>
      </c>
      <c r="B673" s="21">
        <v>20.09</v>
      </c>
      <c r="C673" s="22">
        <v>36796876188</v>
      </c>
      <c r="D673" s="22">
        <f>HLOOKUP(A673,'CSAV.Fin'!$F$11:$AF$13,2,1)/1000</f>
        <v>151.34200000000001</v>
      </c>
      <c r="E673" s="23">
        <f>HLOOKUP(A673,'CSAV.Fin'!$F$11:$AB$13,3,1)</f>
        <v>0.2586</v>
      </c>
      <c r="G673" s="24">
        <v>691.34</v>
      </c>
      <c r="H673" s="25">
        <f t="shared" si="61"/>
        <v>149.4215771004925</v>
      </c>
      <c r="J673" s="21">
        <v>36.270774000000003</v>
      </c>
      <c r="K673" s="22">
        <v>175760293</v>
      </c>
      <c r="L673" s="24">
        <v>0.86109999999999998</v>
      </c>
      <c r="M673" s="25">
        <f t="shared" si="62"/>
        <v>186.22388531441132</v>
      </c>
      <c r="N673" s="22">
        <f t="shared" si="63"/>
        <v>1914.4874444758518</v>
      </c>
      <c r="O673" s="30">
        <f t="shared" si="60"/>
        <v>2065.8294444758517</v>
      </c>
      <c r="P673" s="22">
        <f t="shared" si="64"/>
        <v>1069.2991040832587</v>
      </c>
      <c r="Q673" s="26">
        <f t="shared" si="65"/>
        <v>0.48238751899745314</v>
      </c>
    </row>
    <row r="674" spans="1:17" s="24" customFormat="1">
      <c r="A674" s="20">
        <v>43349</v>
      </c>
      <c r="B674" s="21">
        <v>21.04</v>
      </c>
      <c r="C674" s="22">
        <v>36796876188</v>
      </c>
      <c r="D674" s="22">
        <f>HLOOKUP(A674,'CSAV.Fin'!$F$11:$AF$13,2,1)/1000</f>
        <v>151.34200000000001</v>
      </c>
      <c r="E674" s="23">
        <f>HLOOKUP(A674,'CSAV.Fin'!$F$11:$AB$13,3,1)</f>
        <v>0.2586</v>
      </c>
      <c r="G674" s="24">
        <v>685.98</v>
      </c>
      <c r="H674" s="25">
        <f t="shared" si="61"/>
        <v>156.48730623167557</v>
      </c>
      <c r="J674" s="21">
        <v>36.469844999999999</v>
      </c>
      <c r="K674" s="22">
        <v>175760293</v>
      </c>
      <c r="L674" s="24">
        <v>0.86080000000000001</v>
      </c>
      <c r="M674" s="25">
        <f t="shared" si="62"/>
        <v>187.24596923998246</v>
      </c>
      <c r="N674" s="22">
        <f t="shared" si="63"/>
        <v>1925.6659342992352</v>
      </c>
      <c r="O674" s="30">
        <f t="shared" si="60"/>
        <v>2077.0079342992353</v>
      </c>
      <c r="P674" s="22">
        <f t="shared" si="64"/>
        <v>1128.6134799783085</v>
      </c>
      <c r="Q674" s="26">
        <f t="shared" si="65"/>
        <v>0.45661571083064112</v>
      </c>
    </row>
    <row r="675" spans="1:17" s="24" customFormat="1">
      <c r="A675" s="20">
        <v>43350</v>
      </c>
      <c r="B675" s="21">
        <v>21.18</v>
      </c>
      <c r="C675" s="22">
        <v>36796876188</v>
      </c>
      <c r="D675" s="22">
        <f>HLOOKUP(A675,'CSAV.Fin'!$F$11:$AF$13,2,1)/1000</f>
        <v>151.34200000000001</v>
      </c>
      <c r="E675" s="23">
        <f>HLOOKUP(A675,'CSAV.Fin'!$F$11:$AB$13,3,1)</f>
        <v>0.2586</v>
      </c>
      <c r="G675" s="24">
        <v>686.88</v>
      </c>
      <c r="H675" s="25">
        <f t="shared" si="61"/>
        <v>157.52857157732362</v>
      </c>
      <c r="J675" s="21">
        <v>36.728637999999997</v>
      </c>
      <c r="K675" s="22">
        <v>175760293</v>
      </c>
      <c r="L675" s="24">
        <v>0.86360000000000003</v>
      </c>
      <c r="M675" s="25">
        <f t="shared" si="62"/>
        <v>188.5746819372128</v>
      </c>
      <c r="N675" s="22">
        <f t="shared" si="63"/>
        <v>1933.0428383621161</v>
      </c>
      <c r="O675" s="30">
        <f t="shared" si="60"/>
        <v>2084.3848383621162</v>
      </c>
      <c r="P675" s="22">
        <f t="shared" si="64"/>
        <v>1134.6346343784069</v>
      </c>
      <c r="Q675" s="26">
        <f t="shared" si="65"/>
        <v>0.4556501210832119</v>
      </c>
    </row>
    <row r="676" spans="1:17" s="24" customFormat="1">
      <c r="A676" s="20">
        <v>43353</v>
      </c>
      <c r="B676" s="21">
        <v>21.44</v>
      </c>
      <c r="C676" s="22">
        <v>36796876188</v>
      </c>
      <c r="D676" s="22">
        <f>HLOOKUP(A676,'CSAV.Fin'!$F$11:$AF$13,2,1)/1000</f>
        <v>151.34200000000001</v>
      </c>
      <c r="E676" s="23">
        <f>HLOOKUP(A676,'CSAV.Fin'!$F$11:$AB$13,3,1)</f>
        <v>0.2586</v>
      </c>
      <c r="G676" s="24">
        <v>693.86</v>
      </c>
      <c r="H676" s="25">
        <f t="shared" si="61"/>
        <v>159.46235007638424</v>
      </c>
      <c r="J676" s="21">
        <v>36.748545</v>
      </c>
      <c r="K676" s="22">
        <v>175760293</v>
      </c>
      <c r="L676" s="24">
        <v>0.86150000000000004</v>
      </c>
      <c r="M676" s="25">
        <f t="shared" si="62"/>
        <v>188.67688981634311</v>
      </c>
      <c r="N676" s="22">
        <f t="shared" si="63"/>
        <v>1938.8051078874346</v>
      </c>
      <c r="O676" s="30">
        <f t="shared" si="60"/>
        <v>2090.1471078874347</v>
      </c>
      <c r="P676" s="22">
        <f t="shared" si="64"/>
        <v>1137.0089434046063</v>
      </c>
      <c r="Q676" s="26">
        <f t="shared" si="65"/>
        <v>0.45601487133897944</v>
      </c>
    </row>
    <row r="677" spans="1:17" s="24" customFormat="1">
      <c r="A677" s="20">
        <v>43354</v>
      </c>
      <c r="B677" s="21">
        <v>21.94</v>
      </c>
      <c r="C677" s="22">
        <v>36796876188</v>
      </c>
      <c r="D677" s="22">
        <f>HLOOKUP(A677,'CSAV.Fin'!$F$11:$AF$13,2,1)/1000</f>
        <v>151.34200000000001</v>
      </c>
      <c r="E677" s="23">
        <f>HLOOKUP(A677,'CSAV.Fin'!$F$11:$AB$13,3,1)</f>
        <v>0.2586</v>
      </c>
      <c r="G677" s="24">
        <v>699.69</v>
      </c>
      <c r="H677" s="25">
        <f t="shared" si="61"/>
        <v>163.18115488227008</v>
      </c>
      <c r="J677" s="21">
        <v>36.390217</v>
      </c>
      <c r="K677" s="22">
        <v>175760293</v>
      </c>
      <c r="L677" s="24">
        <v>0.8629</v>
      </c>
      <c r="M677" s="25">
        <f t="shared" si="62"/>
        <v>186.83713772346132</v>
      </c>
      <c r="N677" s="22">
        <f t="shared" si="63"/>
        <v>1916.7852767444388</v>
      </c>
      <c r="O677" s="30">
        <f t="shared" si="60"/>
        <v>2068.1272767444389</v>
      </c>
      <c r="P677" s="22">
        <f t="shared" si="64"/>
        <v>1153.8302156165159</v>
      </c>
      <c r="Q677" s="26">
        <f t="shared" si="65"/>
        <v>0.4420893585268949</v>
      </c>
    </row>
    <row r="678" spans="1:17" s="24" customFormat="1">
      <c r="A678" s="20">
        <v>43355</v>
      </c>
      <c r="B678" s="21">
        <v>21.59</v>
      </c>
      <c r="C678" s="22">
        <v>36796876188</v>
      </c>
      <c r="D678" s="22">
        <f>HLOOKUP(A678,'CSAV.Fin'!$F$11:$AF$13,2,1)/1000</f>
        <v>151.34200000000001</v>
      </c>
      <c r="E678" s="23">
        <f>HLOOKUP(A678,'CSAV.Fin'!$F$11:$AB$13,3,1)</f>
        <v>0.2586</v>
      </c>
      <c r="G678" s="24">
        <v>689.21</v>
      </c>
      <c r="H678" s="25">
        <f t="shared" si="61"/>
        <v>160.57799151814999</v>
      </c>
      <c r="J678" s="21">
        <v>36.390217</v>
      </c>
      <c r="K678" s="22">
        <v>175760293</v>
      </c>
      <c r="L678" s="24">
        <v>0.85919999999999996</v>
      </c>
      <c r="M678" s="25">
        <f t="shared" si="62"/>
        <v>186.83713772346132</v>
      </c>
      <c r="N678" s="22">
        <f t="shared" si="63"/>
        <v>1925.0395895050933</v>
      </c>
      <c r="O678" s="30">
        <f t="shared" si="60"/>
        <v>2076.3815895050934</v>
      </c>
      <c r="P678" s="22">
        <f t="shared" si="64"/>
        <v>1152.6886680386528</v>
      </c>
      <c r="Q678" s="26">
        <f t="shared" si="65"/>
        <v>0.44485701767689201</v>
      </c>
    </row>
    <row r="679" spans="1:17" s="24" customFormat="1">
      <c r="A679" s="20">
        <v>43356</v>
      </c>
      <c r="B679" s="21">
        <v>21.81</v>
      </c>
      <c r="C679" s="22">
        <v>36796876188</v>
      </c>
      <c r="D679" s="22">
        <f>HLOOKUP(A679,'CSAV.Fin'!$F$11:$AF$13,2,1)/1000</f>
        <v>151.34200000000001</v>
      </c>
      <c r="E679" s="23">
        <f>HLOOKUP(A679,'CSAV.Fin'!$F$11:$AB$13,3,1)</f>
        <v>0.2586</v>
      </c>
      <c r="G679" s="24">
        <v>682.11</v>
      </c>
      <c r="H679" s="25">
        <f t="shared" si="61"/>
        <v>162.21426563273974</v>
      </c>
      <c r="J679" s="21">
        <v>36.350402000000003</v>
      </c>
      <c r="K679" s="22">
        <v>175760293</v>
      </c>
      <c r="L679" s="24">
        <v>0.85629999999999995</v>
      </c>
      <c r="M679" s="25">
        <f t="shared" si="62"/>
        <v>186.63271683093245</v>
      </c>
      <c r="N679" s="22">
        <f t="shared" si="63"/>
        <v>1929.4457075559519</v>
      </c>
      <c r="O679" s="30">
        <f t="shared" si="60"/>
        <v>2080.7877075559518</v>
      </c>
      <c r="P679" s="22">
        <f t="shared" si="64"/>
        <v>1176.5549100002636</v>
      </c>
      <c r="Q679" s="26">
        <f t="shared" si="65"/>
        <v>0.4345627351950192</v>
      </c>
    </row>
    <row r="680" spans="1:17" s="24" customFormat="1">
      <c r="A680" s="20">
        <v>43357</v>
      </c>
      <c r="B680" s="21">
        <v>22.13</v>
      </c>
      <c r="C680" s="22">
        <v>36796876188</v>
      </c>
      <c r="D680" s="22">
        <f>HLOOKUP(A680,'CSAV.Fin'!$F$11:$AF$13,2,1)/1000</f>
        <v>151.34200000000001</v>
      </c>
      <c r="E680" s="23">
        <f>HLOOKUP(A680,'CSAV.Fin'!$F$11:$AB$13,3,1)</f>
        <v>0.2586</v>
      </c>
      <c r="G680" s="24">
        <v>686.41499999999996</v>
      </c>
      <c r="H680" s="25">
        <f t="shared" si="61"/>
        <v>164.59430070850667</v>
      </c>
      <c r="J680" s="21">
        <v>36.808266000000003</v>
      </c>
      <c r="K680" s="22">
        <v>175760293</v>
      </c>
      <c r="L680" s="24">
        <v>0.85750000000000004</v>
      </c>
      <c r="M680" s="25">
        <f t="shared" si="62"/>
        <v>188.98351345373399</v>
      </c>
      <c r="N680" s="22">
        <f t="shared" si="63"/>
        <v>1951.0145960950776</v>
      </c>
      <c r="O680" s="30">
        <f t="shared" si="60"/>
        <v>2102.3565960950777</v>
      </c>
      <c r="P680" s="22">
        <f t="shared" si="64"/>
        <v>1186.3302375974299</v>
      </c>
      <c r="Q680" s="26">
        <f t="shared" si="65"/>
        <v>0.43571407448150201</v>
      </c>
    </row>
    <row r="681" spans="1:17" s="24" customFormat="1">
      <c r="A681" s="20">
        <v>43363</v>
      </c>
      <c r="B681" s="21">
        <v>21.58</v>
      </c>
      <c r="C681" s="22">
        <v>36796876188</v>
      </c>
      <c r="D681" s="22">
        <f>HLOOKUP(A681,'CSAV.Fin'!$F$11:$AF$13,2,1)/1000</f>
        <v>151.34200000000001</v>
      </c>
      <c r="E681" s="23">
        <f>HLOOKUP(A681,'CSAV.Fin'!$F$11:$AB$13,3,1)</f>
        <v>0.2586</v>
      </c>
      <c r="G681" s="24">
        <v>672.68</v>
      </c>
      <c r="H681" s="25">
        <f t="shared" si="61"/>
        <v>160.50361542203225</v>
      </c>
      <c r="J681" s="21">
        <v>34.777740000000001</v>
      </c>
      <c r="K681" s="22">
        <v>175760293</v>
      </c>
      <c r="L681" s="24">
        <v>0.85109999999999997</v>
      </c>
      <c r="M681" s="25">
        <f t="shared" si="62"/>
        <v>178.55824817122499</v>
      </c>
      <c r="N681" s="22">
        <f t="shared" si="63"/>
        <v>1857.248662567318</v>
      </c>
      <c r="O681" s="30">
        <f t="shared" si="60"/>
        <v>2008.5906625673181</v>
      </c>
      <c r="P681" s="22">
        <f t="shared" si="64"/>
        <v>1180.4670692410061</v>
      </c>
      <c r="Q681" s="26">
        <f t="shared" si="65"/>
        <v>0.41229087078789373</v>
      </c>
    </row>
    <row r="682" spans="1:17" s="24" customFormat="1">
      <c r="A682" s="20">
        <v>43364</v>
      </c>
      <c r="B682" s="21">
        <v>21.9</v>
      </c>
      <c r="C682" s="22">
        <v>36796876188</v>
      </c>
      <c r="D682" s="22">
        <f>HLOOKUP(A682,'CSAV.Fin'!$F$11:$AF$13,2,1)/1000</f>
        <v>151.34200000000001</v>
      </c>
      <c r="E682" s="23">
        <f>HLOOKUP(A682,'CSAV.Fin'!$F$11:$AB$13,3,1)</f>
        <v>0.2586</v>
      </c>
      <c r="G682" s="24">
        <v>663.44</v>
      </c>
      <c r="H682" s="25">
        <f t="shared" si="61"/>
        <v>162.88365049779921</v>
      </c>
      <c r="J682" s="21">
        <v>34.459226000000001</v>
      </c>
      <c r="K682" s="22">
        <v>175760293</v>
      </c>
      <c r="L682" s="24">
        <v>0.85109999999999997</v>
      </c>
      <c r="M682" s="25">
        <f t="shared" si="62"/>
        <v>176.92291183660376</v>
      </c>
      <c r="N682" s="22">
        <f t="shared" si="63"/>
        <v>1840.2389402418028</v>
      </c>
      <c r="O682" s="30">
        <f t="shared" si="60"/>
        <v>1991.5809402418029</v>
      </c>
      <c r="P682" s="22">
        <f t="shared" si="64"/>
        <v>1214.6563193615095</v>
      </c>
      <c r="Q682" s="26">
        <f t="shared" si="65"/>
        <v>0.39010446684931865</v>
      </c>
    </row>
    <row r="683" spans="1:17" s="24" customFormat="1">
      <c r="A683" s="20">
        <v>43367</v>
      </c>
      <c r="B683" s="21">
        <v>21.46</v>
      </c>
      <c r="C683" s="22">
        <v>36796876188</v>
      </c>
      <c r="D683" s="22">
        <f>HLOOKUP(A683,'CSAV.Fin'!$F$11:$AF$13,2,1)/1000</f>
        <v>151.34200000000001</v>
      </c>
      <c r="E683" s="23">
        <f>HLOOKUP(A683,'CSAV.Fin'!$F$11:$AB$13,3,1)</f>
        <v>0.2586</v>
      </c>
      <c r="G683" s="24">
        <v>668.22</v>
      </c>
      <c r="H683" s="25">
        <f t="shared" si="61"/>
        <v>159.61110226861967</v>
      </c>
      <c r="J683" s="21">
        <v>34.140712000000001</v>
      </c>
      <c r="K683" s="22">
        <v>175760293</v>
      </c>
      <c r="L683" s="24">
        <v>0.84889999999999999</v>
      </c>
      <c r="M683" s="25">
        <f t="shared" si="62"/>
        <v>175.28757550198256</v>
      </c>
      <c r="N683" s="22">
        <f t="shared" si="63"/>
        <v>1827.9542789121829</v>
      </c>
      <c r="O683" s="30">
        <f t="shared" si="60"/>
        <v>1979.296278912183</v>
      </c>
      <c r="P683" s="22">
        <f t="shared" si="64"/>
        <v>1181.7379949634549</v>
      </c>
      <c r="Q683" s="26">
        <f t="shared" si="65"/>
        <v>0.40295042861752084</v>
      </c>
    </row>
    <row r="684" spans="1:17" s="24" customFormat="1">
      <c r="A684" s="20">
        <v>43368</v>
      </c>
      <c r="B684" s="21">
        <v>21.58</v>
      </c>
      <c r="C684" s="22">
        <v>36796876188</v>
      </c>
      <c r="D684" s="22">
        <f>HLOOKUP(A684,'CSAV.Fin'!$F$11:$AF$13,2,1)/1000</f>
        <v>151.34200000000001</v>
      </c>
      <c r="E684" s="23">
        <f>HLOOKUP(A684,'CSAV.Fin'!$F$11:$AB$13,3,1)</f>
        <v>0.2586</v>
      </c>
      <c r="G684" s="24">
        <v>668.34</v>
      </c>
      <c r="H684" s="25">
        <f t="shared" si="61"/>
        <v>160.50361542203225</v>
      </c>
      <c r="J684" s="21">
        <v>34.538854000000001</v>
      </c>
      <c r="K684" s="22">
        <v>175760293</v>
      </c>
      <c r="L684" s="24">
        <v>0.84950000000000003</v>
      </c>
      <c r="M684" s="25">
        <f t="shared" si="62"/>
        <v>177.33174335312492</v>
      </c>
      <c r="N684" s="22">
        <f t="shared" si="63"/>
        <v>1847.9653713735183</v>
      </c>
      <c r="O684" s="30">
        <f t="shared" si="60"/>
        <v>1999.3073713735184</v>
      </c>
      <c r="P684" s="22">
        <f t="shared" si="64"/>
        <v>1188.1326692058533</v>
      </c>
      <c r="Q684" s="26">
        <f t="shared" si="65"/>
        <v>0.40572786044918674</v>
      </c>
    </row>
    <row r="685" spans="1:17" s="24" customFormat="1">
      <c r="A685" s="20">
        <v>43369</v>
      </c>
      <c r="B685" s="21">
        <v>21.44</v>
      </c>
      <c r="C685" s="22">
        <v>36796876188</v>
      </c>
      <c r="D685" s="22">
        <f>HLOOKUP(A685,'CSAV.Fin'!$F$11:$AF$13,2,1)/1000</f>
        <v>151.34200000000001</v>
      </c>
      <c r="E685" s="23">
        <f>HLOOKUP(A685,'CSAV.Fin'!$F$11:$AB$13,3,1)</f>
        <v>0.2586</v>
      </c>
      <c r="G685" s="24">
        <v>662.82</v>
      </c>
      <c r="H685" s="25">
        <f t="shared" si="61"/>
        <v>159.46235007638424</v>
      </c>
      <c r="J685" s="21">
        <v>33.782384</v>
      </c>
      <c r="K685" s="22">
        <v>175760293</v>
      </c>
      <c r="L685" s="24">
        <v>0.85109999999999997</v>
      </c>
      <c r="M685" s="25">
        <f t="shared" si="62"/>
        <v>173.44782340910078</v>
      </c>
      <c r="N685" s="22">
        <f t="shared" si="63"/>
        <v>1804.0932936509264</v>
      </c>
      <c r="O685" s="30">
        <f t="shared" si="60"/>
        <v>1955.4352936509265</v>
      </c>
      <c r="P685" s="22">
        <f t="shared" si="64"/>
        <v>1190.2553113525844</v>
      </c>
      <c r="Q685" s="26">
        <f t="shared" si="65"/>
        <v>0.39130928278874455</v>
      </c>
    </row>
    <row r="686" spans="1:17" s="24" customFormat="1">
      <c r="A686" s="20">
        <v>43370</v>
      </c>
      <c r="B686" s="21">
        <v>21.35</v>
      </c>
      <c r="C686" s="22">
        <v>36796876188</v>
      </c>
      <c r="D686" s="22">
        <f>HLOOKUP(A686,'CSAV.Fin'!$F$11:$AF$13,2,1)/1000</f>
        <v>151.34200000000001</v>
      </c>
      <c r="E686" s="23">
        <f>HLOOKUP(A686,'CSAV.Fin'!$F$11:$AB$13,3,1)</f>
        <v>0.2586</v>
      </c>
      <c r="G686" s="24">
        <v>658.89</v>
      </c>
      <c r="H686" s="25">
        <f t="shared" si="61"/>
        <v>158.7929652113248</v>
      </c>
      <c r="J686" s="21">
        <v>33.165263000000003</v>
      </c>
      <c r="K686" s="22">
        <v>175760293</v>
      </c>
      <c r="L686" s="24">
        <v>0.85680000000000001</v>
      </c>
      <c r="M686" s="25">
        <f t="shared" si="62"/>
        <v>170.27935861898865</v>
      </c>
      <c r="N686" s="22">
        <f t="shared" si="63"/>
        <v>1759.3541761429885</v>
      </c>
      <c r="O686" s="30">
        <f t="shared" si="60"/>
        <v>1910.6961761429886</v>
      </c>
      <c r="P686" s="22">
        <f t="shared" si="64"/>
        <v>1192.3284715412285</v>
      </c>
      <c r="Q686" s="26">
        <f t="shared" si="65"/>
        <v>0.37597170788915657</v>
      </c>
    </row>
    <row r="687" spans="1:17" s="24" customFormat="1">
      <c r="A687" s="20">
        <v>43371</v>
      </c>
      <c r="B687" s="21">
        <v>20.99</v>
      </c>
      <c r="C687" s="22">
        <v>36796876188</v>
      </c>
      <c r="D687" s="22">
        <f>HLOOKUP(A687,'CSAV.Fin'!$F$11:$AF$13,2,1)/1000</f>
        <v>151.34200000000001</v>
      </c>
      <c r="E687" s="23">
        <f>HLOOKUP(A687,'CSAV.Fin'!$F$11:$AB$13,3,1)</f>
        <v>0.2586</v>
      </c>
      <c r="G687" s="24">
        <v>657.68</v>
      </c>
      <c r="H687" s="25">
        <f t="shared" si="61"/>
        <v>156.115425751087</v>
      </c>
      <c r="J687" s="21">
        <v>32.408793000000003</v>
      </c>
      <c r="K687" s="22">
        <v>175760293</v>
      </c>
      <c r="L687" s="24">
        <v>0.86070000000000002</v>
      </c>
      <c r="M687" s="25">
        <f t="shared" si="62"/>
        <v>166.39543867496448</v>
      </c>
      <c r="N687" s="22">
        <f t="shared" si="63"/>
        <v>1711.4347361029534</v>
      </c>
      <c r="O687" s="30">
        <f t="shared" si="60"/>
        <v>1862.7767361029535</v>
      </c>
      <c r="P687" s="22">
        <f t="shared" si="64"/>
        <v>1174.3802931305802</v>
      </c>
      <c r="Q687" s="26">
        <f t="shared" si="65"/>
        <v>0.36955391895893119</v>
      </c>
    </row>
    <row r="688" spans="1:17" s="24" customFormat="1">
      <c r="A688" s="20">
        <v>43374</v>
      </c>
      <c r="B688" s="21">
        <v>21.3</v>
      </c>
      <c r="C688" s="22">
        <v>36796876188</v>
      </c>
      <c r="D688" s="22">
        <f>HLOOKUP(A688,'CSAV.Fin'!$F$11:$AF$13,2,1)/1000</f>
        <v>173.815</v>
      </c>
      <c r="E688" s="23">
        <f>HLOOKUP(A688,'CSAV.Fin'!$F$11:$AB$13,3,1)</f>
        <v>0.2586</v>
      </c>
      <c r="G688" s="24">
        <v>656.58</v>
      </c>
      <c r="H688" s="25">
        <f t="shared" si="61"/>
        <v>158.42108473073623</v>
      </c>
      <c r="J688" s="21">
        <v>32.309257000000002</v>
      </c>
      <c r="K688" s="22">
        <v>175760293</v>
      </c>
      <c r="L688" s="24">
        <v>0.86399999999999999</v>
      </c>
      <c r="M688" s="25">
        <f t="shared" si="62"/>
        <v>165.88439414504475</v>
      </c>
      <c r="N688" s="22">
        <f t="shared" si="63"/>
        <v>1699.6618121929318</v>
      </c>
      <c r="O688" s="30">
        <f t="shared" si="60"/>
        <v>1873.4768121929319</v>
      </c>
      <c r="P688" s="22">
        <f t="shared" si="64"/>
        <v>1193.7211959005756</v>
      </c>
      <c r="Q688" s="26">
        <f t="shared" si="65"/>
        <v>0.36283108062420721</v>
      </c>
    </row>
    <row r="689" spans="1:17" s="24" customFormat="1">
      <c r="A689" s="20">
        <v>43375</v>
      </c>
      <c r="B689" s="21">
        <v>21.5</v>
      </c>
      <c r="C689" s="22">
        <v>36796876188</v>
      </c>
      <c r="D689" s="22">
        <f>HLOOKUP(A689,'CSAV.Fin'!$F$11:$AF$13,2,1)/1000</f>
        <v>173.815</v>
      </c>
      <c r="E689" s="23">
        <f>HLOOKUP(A689,'CSAV.Fin'!$F$11:$AB$13,3,1)</f>
        <v>0.2586</v>
      </c>
      <c r="G689" s="24">
        <v>656.66</v>
      </c>
      <c r="H689" s="25">
        <f t="shared" si="61"/>
        <v>159.90860665309054</v>
      </c>
      <c r="J689" s="21">
        <v>32.587957000000003</v>
      </c>
      <c r="K689" s="22">
        <v>175760293</v>
      </c>
      <c r="L689" s="24">
        <v>0.86480000000000001</v>
      </c>
      <c r="M689" s="25">
        <f t="shared" si="62"/>
        <v>167.31531472140537</v>
      </c>
      <c r="N689" s="22">
        <f t="shared" si="63"/>
        <v>1712.737245530685</v>
      </c>
      <c r="O689" s="30">
        <f t="shared" si="60"/>
        <v>1886.552245530685</v>
      </c>
      <c r="P689" s="22">
        <f t="shared" si="64"/>
        <v>1204.7830506533062</v>
      </c>
      <c r="Q689" s="26">
        <f t="shared" si="65"/>
        <v>0.36138368099400175</v>
      </c>
    </row>
    <row r="690" spans="1:17" s="24" customFormat="1">
      <c r="A690" s="20">
        <v>43376</v>
      </c>
      <c r="B690" s="21">
        <v>21.8</v>
      </c>
      <c r="C690" s="22">
        <v>36796876188</v>
      </c>
      <c r="D690" s="22">
        <f>HLOOKUP(A690,'CSAV.Fin'!$F$11:$AF$13,2,1)/1000</f>
        <v>173.815</v>
      </c>
      <c r="E690" s="23">
        <f>HLOOKUP(A690,'CSAV.Fin'!$F$11:$AB$13,3,1)</f>
        <v>0.2586</v>
      </c>
      <c r="G690" s="24">
        <v>660.31</v>
      </c>
      <c r="H690" s="25">
        <f t="shared" si="61"/>
        <v>162.13988953662204</v>
      </c>
      <c r="J690" s="21">
        <v>32.587957000000003</v>
      </c>
      <c r="K690" s="22">
        <v>175760293</v>
      </c>
      <c r="L690" s="24">
        <v>0.86760000000000004</v>
      </c>
      <c r="M690" s="25">
        <f t="shared" si="62"/>
        <v>167.31531472140537</v>
      </c>
      <c r="N690" s="22">
        <f t="shared" si="63"/>
        <v>1707.2097394363027</v>
      </c>
      <c r="O690" s="30">
        <f t="shared" si="60"/>
        <v>1881.0247394363028</v>
      </c>
      <c r="P690" s="22">
        <f t="shared" si="64"/>
        <v>1214.8413637509657</v>
      </c>
      <c r="Q690" s="26">
        <f t="shared" si="65"/>
        <v>0.35415981603993996</v>
      </c>
    </row>
    <row r="691" spans="1:17" s="24" customFormat="1">
      <c r="A691" s="20">
        <v>43377</v>
      </c>
      <c r="B691" s="21">
        <v>21.6</v>
      </c>
      <c r="C691" s="22">
        <v>36796876188</v>
      </c>
      <c r="D691" s="22">
        <f>HLOOKUP(A691,'CSAV.Fin'!$F$11:$AF$13,2,1)/1000</f>
        <v>173.815</v>
      </c>
      <c r="E691" s="23">
        <f>HLOOKUP(A691,'CSAV.Fin'!$F$11:$AB$13,3,1)</f>
        <v>0.2586</v>
      </c>
      <c r="G691" s="24">
        <v>674.98500000000001</v>
      </c>
      <c r="H691" s="25">
        <f t="shared" si="61"/>
        <v>160.65236761426772</v>
      </c>
      <c r="J691" s="21">
        <v>32.667585000000003</v>
      </c>
      <c r="K691" s="22">
        <v>175760293</v>
      </c>
      <c r="L691" s="24">
        <v>0.86839999999999995</v>
      </c>
      <c r="M691" s="25">
        <f t="shared" si="62"/>
        <v>167.72414623792653</v>
      </c>
      <c r="N691" s="22">
        <f t="shared" si="63"/>
        <v>1709.804687790122</v>
      </c>
      <c r="O691" s="30">
        <f t="shared" si="60"/>
        <v>1883.619687790122</v>
      </c>
      <c r="P691" s="22">
        <f t="shared" si="64"/>
        <v>1177.5262052650057</v>
      </c>
      <c r="Q691" s="26">
        <f t="shared" si="65"/>
        <v>0.37485989719799062</v>
      </c>
    </row>
    <row r="692" spans="1:17" s="24" customFormat="1">
      <c r="A692" s="20">
        <v>43378</v>
      </c>
      <c r="B692" s="21">
        <v>21.41</v>
      </c>
      <c r="C692" s="22">
        <v>36796876188</v>
      </c>
      <c r="D692" s="22">
        <f>HLOOKUP(A692,'CSAV.Fin'!$F$11:$AF$13,2,1)/1000</f>
        <v>173.815</v>
      </c>
      <c r="E692" s="23">
        <f>HLOOKUP(A692,'CSAV.Fin'!$F$11:$AB$13,3,1)</f>
        <v>0.2586</v>
      </c>
      <c r="G692" s="24">
        <v>673.84</v>
      </c>
      <c r="H692" s="25">
        <f t="shared" si="61"/>
        <v>159.2392217880311</v>
      </c>
      <c r="J692" s="21">
        <v>32.587957000000003</v>
      </c>
      <c r="K692" s="22">
        <v>175760293</v>
      </c>
      <c r="L692" s="24">
        <v>0.86880000000000002</v>
      </c>
      <c r="M692" s="25">
        <f t="shared" si="62"/>
        <v>167.31531472140537</v>
      </c>
      <c r="N692" s="22">
        <f t="shared" si="63"/>
        <v>1704.8517149343188</v>
      </c>
      <c r="O692" s="30">
        <f t="shared" si="60"/>
        <v>1878.6667149343189</v>
      </c>
      <c r="P692" s="22">
        <f t="shared" si="64"/>
        <v>1169.1516074811229</v>
      </c>
      <c r="Q692" s="26">
        <f t="shared" si="65"/>
        <v>0.37766949390914273</v>
      </c>
    </row>
    <row r="693" spans="1:17" s="24" customFormat="1">
      <c r="A693" s="20">
        <v>43381</v>
      </c>
      <c r="B693" s="21">
        <v>21.32</v>
      </c>
      <c r="C693" s="22">
        <v>36796876188</v>
      </c>
      <c r="D693" s="22">
        <f>HLOOKUP(A693,'CSAV.Fin'!$F$11:$AF$13,2,1)/1000</f>
        <v>173.815</v>
      </c>
      <c r="E693" s="23">
        <f>HLOOKUP(A693,'CSAV.Fin'!$F$11:$AB$13,3,1)</f>
        <v>0.2586</v>
      </c>
      <c r="G693" s="24">
        <v>681.22</v>
      </c>
      <c r="H693" s="25">
        <f t="shared" si="61"/>
        <v>158.56983692297163</v>
      </c>
      <c r="J693" s="21">
        <v>32.110185999999999</v>
      </c>
      <c r="K693" s="22">
        <v>175760293</v>
      </c>
      <c r="L693" s="24">
        <v>0.87150000000000005</v>
      </c>
      <c r="M693" s="25">
        <f t="shared" si="62"/>
        <v>164.86231021947353</v>
      </c>
      <c r="N693" s="22">
        <f t="shared" si="63"/>
        <v>1674.6525621664568</v>
      </c>
      <c r="O693" s="30">
        <f t="shared" si="60"/>
        <v>1848.4675621664569</v>
      </c>
      <c r="P693" s="22">
        <f t="shared" si="64"/>
        <v>1151.6241453981975</v>
      </c>
      <c r="Q693" s="26">
        <f t="shared" si="65"/>
        <v>0.37698439022188679</v>
      </c>
    </row>
    <row r="694" spans="1:17" s="24" customFormat="1">
      <c r="A694" s="20">
        <v>43382</v>
      </c>
      <c r="B694" s="21">
        <v>22.35</v>
      </c>
      <c r="C694" s="22">
        <v>36796876188</v>
      </c>
      <c r="D694" s="22">
        <f>HLOOKUP(A694,'CSAV.Fin'!$F$11:$AF$13,2,1)/1000</f>
        <v>173.815</v>
      </c>
      <c r="E694" s="23">
        <f>HLOOKUP(A694,'CSAV.Fin'!$F$11:$AB$13,3,1)</f>
        <v>0.2586</v>
      </c>
      <c r="G694" s="24">
        <v>681.45</v>
      </c>
      <c r="H694" s="25">
        <f t="shared" si="61"/>
        <v>166.23057482309648</v>
      </c>
      <c r="J694" s="21">
        <v>35.155974999999998</v>
      </c>
      <c r="K694" s="22">
        <v>175760293</v>
      </c>
      <c r="L694" s="24">
        <v>0.87129999999999996</v>
      </c>
      <c r="M694" s="25">
        <f t="shared" si="62"/>
        <v>180.50020814323705</v>
      </c>
      <c r="N694" s="22">
        <f t="shared" si="63"/>
        <v>1833.9214129333118</v>
      </c>
      <c r="O694" s="30">
        <f t="shared" si="60"/>
        <v>2007.7364129333118</v>
      </c>
      <c r="P694" s="22">
        <f t="shared" si="64"/>
        <v>1206.8533022258421</v>
      </c>
      <c r="Q694" s="26">
        <f t="shared" si="65"/>
        <v>0.39889853346703807</v>
      </c>
    </row>
    <row r="695" spans="1:17" s="24" customFormat="1">
      <c r="A695" s="20">
        <v>43383</v>
      </c>
      <c r="B695" s="21">
        <v>21.51</v>
      </c>
      <c r="C695" s="22">
        <v>36796876188</v>
      </c>
      <c r="D695" s="22">
        <f>HLOOKUP(A695,'CSAV.Fin'!$F$11:$AF$13,2,1)/1000</f>
        <v>173.815</v>
      </c>
      <c r="E695" s="23">
        <f>HLOOKUP(A695,'CSAV.Fin'!$F$11:$AB$13,3,1)</f>
        <v>0.2586</v>
      </c>
      <c r="G695" s="24">
        <v>683.97</v>
      </c>
      <c r="H695" s="25">
        <f t="shared" si="61"/>
        <v>159.98298274920828</v>
      </c>
      <c r="J695" s="21">
        <v>32.587957000000003</v>
      </c>
      <c r="K695" s="22">
        <v>175760293</v>
      </c>
      <c r="L695" s="24">
        <v>0.86719999999999997</v>
      </c>
      <c r="M695" s="25">
        <f t="shared" si="62"/>
        <v>167.31531472140537</v>
      </c>
      <c r="N695" s="22">
        <f t="shared" si="63"/>
        <v>1707.9971978032015</v>
      </c>
      <c r="O695" s="30">
        <f t="shared" si="60"/>
        <v>1881.8121978032016</v>
      </c>
      <c r="P695" s="22">
        <f t="shared" si="64"/>
        <v>1157.2156773014606</v>
      </c>
      <c r="Q695" s="26">
        <f t="shared" si="65"/>
        <v>0.38505251552074315</v>
      </c>
    </row>
    <row r="696" spans="1:17" s="24" customFormat="1">
      <c r="A696" s="20">
        <v>43384</v>
      </c>
      <c r="B696" s="21">
        <v>21.22</v>
      </c>
      <c r="C696" s="22">
        <v>36796876188</v>
      </c>
      <c r="D696" s="22">
        <f>HLOOKUP(A696,'CSAV.Fin'!$F$11:$AF$13,2,1)/1000</f>
        <v>173.815</v>
      </c>
      <c r="E696" s="23">
        <f>HLOOKUP(A696,'CSAV.Fin'!$F$11:$AB$13,3,1)</f>
        <v>0.2586</v>
      </c>
      <c r="G696" s="24">
        <v>683.1</v>
      </c>
      <c r="H696" s="25">
        <f t="shared" si="61"/>
        <v>157.82607596179449</v>
      </c>
      <c r="J696" s="21">
        <v>32.587957000000003</v>
      </c>
      <c r="K696" s="22">
        <v>175760293</v>
      </c>
      <c r="L696" s="24">
        <v>0.86550000000000005</v>
      </c>
      <c r="M696" s="25">
        <f t="shared" si="62"/>
        <v>167.31531472140537</v>
      </c>
      <c r="N696" s="22">
        <f t="shared" si="63"/>
        <v>1711.3520161004462</v>
      </c>
      <c r="O696" s="30">
        <f t="shared" si="60"/>
        <v>1885.1670161004463</v>
      </c>
      <c r="P696" s="22">
        <f t="shared" si="64"/>
        <v>1143.0679442385594</v>
      </c>
      <c r="Q696" s="26">
        <f t="shared" si="65"/>
        <v>0.39365163167184647</v>
      </c>
    </row>
    <row r="697" spans="1:17" s="24" customFormat="1">
      <c r="A697" s="20">
        <v>43385</v>
      </c>
      <c r="B697" s="21">
        <v>21.52</v>
      </c>
      <c r="C697" s="22">
        <v>36796876188</v>
      </c>
      <c r="D697" s="22">
        <f>HLOOKUP(A697,'CSAV.Fin'!$F$11:$AF$13,2,1)/1000</f>
        <v>173.815</v>
      </c>
      <c r="E697" s="23">
        <f>HLOOKUP(A697,'CSAV.Fin'!$F$11:$AB$13,3,1)</f>
        <v>0.2586</v>
      </c>
      <c r="G697" s="24">
        <v>680.14</v>
      </c>
      <c r="H697" s="25">
        <f t="shared" si="61"/>
        <v>160.05735884532598</v>
      </c>
      <c r="J697" s="21">
        <v>32.587957000000003</v>
      </c>
      <c r="K697" s="22">
        <v>175760293</v>
      </c>
      <c r="L697" s="24">
        <v>0.86539999999999995</v>
      </c>
      <c r="M697" s="25">
        <f t="shared" si="62"/>
        <v>167.31531472140537</v>
      </c>
      <c r="N697" s="22">
        <f t="shared" si="63"/>
        <v>1711.5497688178141</v>
      </c>
      <c r="O697" s="30">
        <f t="shared" si="60"/>
        <v>1885.3647688178141</v>
      </c>
      <c r="P697" s="22">
        <f t="shared" si="64"/>
        <v>1164.2732019374835</v>
      </c>
      <c r="Q697" s="26">
        <f t="shared" si="65"/>
        <v>0.38246793342408691</v>
      </c>
    </row>
    <row r="698" spans="1:17" s="24" customFormat="1">
      <c r="A698" s="20">
        <v>43389</v>
      </c>
      <c r="B698" s="21">
        <v>21.77</v>
      </c>
      <c r="C698" s="22">
        <v>36796876188</v>
      </c>
      <c r="D698" s="22">
        <f>HLOOKUP(A698,'CSAV.Fin'!$F$11:$AF$13,2,1)/1000</f>
        <v>173.815</v>
      </c>
      <c r="E698" s="23">
        <f>HLOOKUP(A698,'CSAV.Fin'!$F$11:$AB$13,3,1)</f>
        <v>0.2586</v>
      </c>
      <c r="G698" s="24">
        <v>667.97</v>
      </c>
      <c r="H698" s="25">
        <f t="shared" si="61"/>
        <v>161.91676124826887</v>
      </c>
      <c r="J698" s="21">
        <v>33.364333999999999</v>
      </c>
      <c r="K698" s="22">
        <v>175760293</v>
      </c>
      <c r="L698" s="24">
        <v>0.8629</v>
      </c>
      <c r="M698" s="25">
        <f t="shared" si="62"/>
        <v>171.30144254455979</v>
      </c>
      <c r="N698" s="22">
        <f t="shared" si="63"/>
        <v>1757.4026607091648</v>
      </c>
      <c r="O698" s="30">
        <f t="shared" si="60"/>
        <v>1931.2176607091649</v>
      </c>
      <c r="P698" s="22">
        <f t="shared" si="64"/>
        <v>1199.2574436168691</v>
      </c>
      <c r="Q698" s="26">
        <f t="shared" si="65"/>
        <v>0.37901487335379469</v>
      </c>
    </row>
    <row r="699" spans="1:17" s="24" customFormat="1">
      <c r="A699" s="20">
        <v>43390</v>
      </c>
      <c r="B699" s="21">
        <v>21.32</v>
      </c>
      <c r="C699" s="22">
        <v>36796876188</v>
      </c>
      <c r="D699" s="22">
        <f>HLOOKUP(A699,'CSAV.Fin'!$F$11:$AF$13,2,1)/1000</f>
        <v>173.815</v>
      </c>
      <c r="E699" s="23">
        <f>HLOOKUP(A699,'CSAV.Fin'!$F$11:$AB$13,3,1)</f>
        <v>0.2586</v>
      </c>
      <c r="G699" s="24">
        <v>669.63</v>
      </c>
      <c r="H699" s="25">
        <f t="shared" si="61"/>
        <v>158.56983692297163</v>
      </c>
      <c r="J699" s="21">
        <v>33.264798999999996</v>
      </c>
      <c r="K699" s="22">
        <v>175760293</v>
      </c>
      <c r="L699" s="24">
        <v>0.86660000000000004</v>
      </c>
      <c r="M699" s="25">
        <f t="shared" si="62"/>
        <v>170.79040314890835</v>
      </c>
      <c r="N699" s="22">
        <f t="shared" si="63"/>
        <v>1744.6788942400542</v>
      </c>
      <c r="O699" s="30">
        <f t="shared" si="60"/>
        <v>1918.4938942400543</v>
      </c>
      <c r="P699" s="22">
        <f t="shared" si="64"/>
        <v>1171.5565317087944</v>
      </c>
      <c r="Q699" s="26">
        <f t="shared" si="65"/>
        <v>0.38933528262654882</v>
      </c>
    </row>
    <row r="700" spans="1:17" s="24" customFormat="1">
      <c r="A700" s="20">
        <v>43391</v>
      </c>
      <c r="B700" s="21">
        <v>21.18</v>
      </c>
      <c r="C700" s="22">
        <v>36796876188</v>
      </c>
      <c r="D700" s="22">
        <f>HLOOKUP(A700,'CSAV.Fin'!$F$11:$AF$13,2,1)/1000</f>
        <v>173.815</v>
      </c>
      <c r="E700" s="23">
        <f>HLOOKUP(A700,'CSAV.Fin'!$F$11:$AB$13,3,1)</f>
        <v>0.2586</v>
      </c>
      <c r="G700" s="24">
        <v>675.49</v>
      </c>
      <c r="H700" s="25">
        <f t="shared" si="61"/>
        <v>157.52857157732362</v>
      </c>
      <c r="J700" s="21">
        <v>32.886563000000002</v>
      </c>
      <c r="K700" s="22">
        <v>175760293</v>
      </c>
      <c r="L700" s="24">
        <v>0.86939999999999995</v>
      </c>
      <c r="M700" s="25">
        <f t="shared" si="62"/>
        <v>168.848438042628</v>
      </c>
      <c r="N700" s="22">
        <f t="shared" si="63"/>
        <v>1719.2860523568775</v>
      </c>
      <c r="O700" s="30">
        <f t="shared" si="60"/>
        <v>1893.1010523568775</v>
      </c>
      <c r="P700" s="22">
        <f t="shared" si="64"/>
        <v>1153.7666548162665</v>
      </c>
      <c r="Q700" s="26">
        <f t="shared" si="65"/>
        <v>0.3905414328623148</v>
      </c>
    </row>
    <row r="701" spans="1:17" s="24" customFormat="1">
      <c r="A701" s="20">
        <v>43392</v>
      </c>
      <c r="B701" s="21">
        <v>21.25</v>
      </c>
      <c r="C701" s="22">
        <v>36796876188</v>
      </c>
      <c r="D701" s="22">
        <f>HLOOKUP(A701,'CSAV.Fin'!$F$11:$AF$13,2,1)/1000</f>
        <v>173.815</v>
      </c>
      <c r="E701" s="23">
        <f>HLOOKUP(A701,'CSAV.Fin'!$F$11:$AB$13,3,1)</f>
        <v>0.2586</v>
      </c>
      <c r="G701" s="24">
        <v>680.27</v>
      </c>
      <c r="H701" s="25">
        <f t="shared" si="61"/>
        <v>158.04920425014762</v>
      </c>
      <c r="J701" s="21">
        <v>31.950928999999999</v>
      </c>
      <c r="K701" s="22">
        <v>175760293</v>
      </c>
      <c r="L701" s="24">
        <v>0.87060000000000004</v>
      </c>
      <c r="M701" s="25">
        <f t="shared" si="62"/>
        <v>164.04464205216294</v>
      </c>
      <c r="N701" s="22">
        <f t="shared" si="63"/>
        <v>1668.069401094009</v>
      </c>
      <c r="O701" s="30">
        <f t="shared" si="60"/>
        <v>1841.884401094009</v>
      </c>
      <c r="P701" s="22">
        <f t="shared" si="64"/>
        <v>1149.445983205198</v>
      </c>
      <c r="Q701" s="26">
        <f t="shared" si="65"/>
        <v>0.3759402150740454</v>
      </c>
    </row>
    <row r="702" spans="1:17" s="24" customFormat="1">
      <c r="A702" s="20">
        <v>43395</v>
      </c>
      <c r="B702" s="21">
        <v>20.99</v>
      </c>
      <c r="C702" s="22">
        <v>36796876188</v>
      </c>
      <c r="D702" s="22">
        <f>HLOOKUP(A702,'CSAV.Fin'!$F$11:$AF$13,2,1)/1000</f>
        <v>173.815</v>
      </c>
      <c r="E702" s="23">
        <f>HLOOKUP(A702,'CSAV.Fin'!$F$11:$AB$13,3,1)</f>
        <v>0.2586</v>
      </c>
      <c r="G702" s="24">
        <v>681.87</v>
      </c>
      <c r="H702" s="25">
        <f t="shared" si="61"/>
        <v>156.115425751087</v>
      </c>
      <c r="J702" s="21">
        <v>31.333808000000001</v>
      </c>
      <c r="K702" s="22">
        <v>175760293</v>
      </c>
      <c r="L702" s="24">
        <v>0.87209999999999999</v>
      </c>
      <c r="M702" s="25">
        <f t="shared" si="62"/>
        <v>160.87617726205082</v>
      </c>
      <c r="N702" s="22">
        <f t="shared" si="63"/>
        <v>1633.0375834026527</v>
      </c>
      <c r="O702" s="30">
        <f t="shared" si="60"/>
        <v>1806.8525834026527</v>
      </c>
      <c r="P702" s="22">
        <f t="shared" si="64"/>
        <v>1132.7180125040256</v>
      </c>
      <c r="Q702" s="26">
        <f t="shared" si="65"/>
        <v>0.37309882227862845</v>
      </c>
    </row>
    <row r="703" spans="1:17" s="24" customFormat="1">
      <c r="A703" s="20">
        <v>43396</v>
      </c>
      <c r="B703" s="21">
        <v>20.51</v>
      </c>
      <c r="C703" s="22">
        <v>36796876188</v>
      </c>
      <c r="D703" s="22">
        <f>HLOOKUP(A703,'CSAV.Fin'!$F$11:$AF$13,2,1)/1000</f>
        <v>173.815</v>
      </c>
      <c r="E703" s="23">
        <f>HLOOKUP(A703,'CSAV.Fin'!$F$11:$AB$13,3,1)</f>
        <v>0.2586</v>
      </c>
      <c r="G703" s="24">
        <v>683.43499999999995</v>
      </c>
      <c r="H703" s="25">
        <f t="shared" si="61"/>
        <v>152.54537313743663</v>
      </c>
      <c r="J703" s="21">
        <v>29.840774</v>
      </c>
      <c r="K703" s="22">
        <v>175760293</v>
      </c>
      <c r="L703" s="24">
        <v>0.87090000000000001</v>
      </c>
      <c r="M703" s="25">
        <f t="shared" si="62"/>
        <v>153.21054011886449</v>
      </c>
      <c r="N703" s="22">
        <f t="shared" si="63"/>
        <v>1557.3674070023444</v>
      </c>
      <c r="O703" s="30">
        <f t="shared" si="60"/>
        <v>1731.1824070023445</v>
      </c>
      <c r="P703" s="22">
        <f t="shared" si="64"/>
        <v>1104.2804811223893</v>
      </c>
      <c r="Q703" s="26">
        <f t="shared" si="65"/>
        <v>0.36212355401963492</v>
      </c>
    </row>
    <row r="704" spans="1:17" s="24" customFormat="1">
      <c r="A704" s="20">
        <v>43397</v>
      </c>
      <c r="B704" s="21">
        <v>20.63</v>
      </c>
      <c r="C704" s="22">
        <v>36796876188</v>
      </c>
      <c r="D704" s="22">
        <f>HLOOKUP(A704,'CSAV.Fin'!$F$11:$AF$13,2,1)/1000</f>
        <v>173.815</v>
      </c>
      <c r="E704" s="23">
        <f>HLOOKUP(A704,'CSAV.Fin'!$F$11:$AB$13,3,1)</f>
        <v>0.2586</v>
      </c>
      <c r="G704" s="24">
        <v>688.96</v>
      </c>
      <c r="H704" s="25">
        <f t="shared" si="61"/>
        <v>153.43788629084921</v>
      </c>
      <c r="J704" s="21">
        <v>30.497709</v>
      </c>
      <c r="K704" s="22">
        <v>175760293</v>
      </c>
      <c r="L704" s="24">
        <v>0.87760000000000005</v>
      </c>
      <c r="M704" s="25">
        <f t="shared" si="62"/>
        <v>156.58342066723719</v>
      </c>
      <c r="N704" s="22">
        <f t="shared" si="63"/>
        <v>1579.5009450049399</v>
      </c>
      <c r="O704" s="30">
        <f t="shared" si="60"/>
        <v>1753.31594500494</v>
      </c>
      <c r="P704" s="22">
        <f t="shared" si="64"/>
        <v>1101.8340045263005</v>
      </c>
      <c r="Q704" s="26">
        <f t="shared" si="65"/>
        <v>0.37157133164428269</v>
      </c>
    </row>
    <row r="705" spans="1:17" s="24" customFormat="1">
      <c r="A705" s="20">
        <v>43398</v>
      </c>
      <c r="B705" s="21">
        <v>20.67</v>
      </c>
      <c r="C705" s="22">
        <v>36796876188</v>
      </c>
      <c r="D705" s="22">
        <f>HLOOKUP(A705,'CSAV.Fin'!$F$11:$AF$13,2,1)/1000</f>
        <v>173.815</v>
      </c>
      <c r="E705" s="23">
        <f>HLOOKUP(A705,'CSAV.Fin'!$F$11:$AB$13,3,1)</f>
        <v>0.2586</v>
      </c>
      <c r="G705" s="24">
        <v>685.96</v>
      </c>
      <c r="H705" s="25">
        <f t="shared" si="61"/>
        <v>153.7353906753201</v>
      </c>
      <c r="J705" s="21">
        <v>31.134737000000001</v>
      </c>
      <c r="K705" s="22">
        <v>175760293</v>
      </c>
      <c r="L705" s="24">
        <v>0.87929999999999997</v>
      </c>
      <c r="M705" s="25">
        <f t="shared" si="62"/>
        <v>159.85409333647962</v>
      </c>
      <c r="N705" s="22">
        <f t="shared" si="63"/>
        <v>1609.3756154655155</v>
      </c>
      <c r="O705" s="30">
        <f t="shared" si="60"/>
        <v>1783.1906154655155</v>
      </c>
      <c r="P705" s="22">
        <f t="shared" si="64"/>
        <v>1108.7985171233893</v>
      </c>
      <c r="Q705" s="26">
        <f t="shared" si="65"/>
        <v>0.37819405984596388</v>
      </c>
    </row>
    <row r="706" spans="1:17" s="24" customFormat="1">
      <c r="A706" s="20">
        <v>43399</v>
      </c>
      <c r="B706" s="21">
        <v>20.43</v>
      </c>
      <c r="C706" s="22">
        <v>36796876188</v>
      </c>
      <c r="D706" s="22">
        <f>HLOOKUP(A706,'CSAV.Fin'!$F$11:$AF$13,2,1)/1000</f>
        <v>173.815</v>
      </c>
      <c r="E706" s="23">
        <f>HLOOKUP(A706,'CSAV.Fin'!$F$11:$AB$13,3,1)</f>
        <v>0.2586</v>
      </c>
      <c r="G706" s="24">
        <v>689.22</v>
      </c>
      <c r="H706" s="25">
        <f t="shared" si="61"/>
        <v>151.95036436849486</v>
      </c>
      <c r="J706" s="21">
        <v>30.55743</v>
      </c>
      <c r="K706" s="22">
        <v>175760293</v>
      </c>
      <c r="L706" s="24">
        <v>0.87849999999999995</v>
      </c>
      <c r="M706" s="25">
        <f t="shared" si="62"/>
        <v>156.89004430462805</v>
      </c>
      <c r="N706" s="22">
        <f t="shared" si="63"/>
        <v>1580.9726181477972</v>
      </c>
      <c r="O706" s="30">
        <f t="shared" si="60"/>
        <v>1754.7876181477973</v>
      </c>
      <c r="P706" s="22">
        <f t="shared" si="64"/>
        <v>1090.7405190227214</v>
      </c>
      <c r="Q706" s="26">
        <f t="shared" si="65"/>
        <v>0.37842021009128546</v>
      </c>
    </row>
    <row r="707" spans="1:17" s="24" customFormat="1">
      <c r="A707" s="20">
        <v>43402</v>
      </c>
      <c r="B707" s="21">
        <v>20.28</v>
      </c>
      <c r="C707" s="22">
        <v>36796876188</v>
      </c>
      <c r="D707" s="22">
        <f>HLOOKUP(A707,'CSAV.Fin'!$F$11:$AF$13,2,1)/1000</f>
        <v>173.815</v>
      </c>
      <c r="E707" s="23">
        <f>HLOOKUP(A707,'CSAV.Fin'!$F$11:$AB$13,3,1)</f>
        <v>0.2586</v>
      </c>
      <c r="G707" s="24">
        <v>690.29</v>
      </c>
      <c r="H707" s="25">
        <f t="shared" si="61"/>
        <v>150.83472292672911</v>
      </c>
      <c r="J707" s="21">
        <v>30.457895000000001</v>
      </c>
      <c r="K707" s="22">
        <v>175760293</v>
      </c>
      <c r="L707" s="24">
        <v>0.87849999999999995</v>
      </c>
      <c r="M707" s="25">
        <f t="shared" si="62"/>
        <v>156.37900490897661</v>
      </c>
      <c r="N707" s="22">
        <f t="shared" si="63"/>
        <v>1575.8229013834182</v>
      </c>
      <c r="O707" s="30">
        <f t="shared" ref="O707:O770" si="66">D707+N707</f>
        <v>1749.6379013834182</v>
      </c>
      <c r="P707" s="22">
        <f t="shared" si="64"/>
        <v>1081.0538311327703</v>
      </c>
      <c r="Q707" s="26">
        <f t="shared" si="65"/>
        <v>0.38212710739862599</v>
      </c>
    </row>
    <row r="708" spans="1:17" s="24" customFormat="1">
      <c r="A708" s="20">
        <v>43403</v>
      </c>
      <c r="B708" s="21">
        <v>19.77</v>
      </c>
      <c r="C708" s="22">
        <v>36796876188</v>
      </c>
      <c r="D708" s="22">
        <f>HLOOKUP(A708,'CSAV.Fin'!$F$11:$AF$13,2,1)/1000</f>
        <v>173.815</v>
      </c>
      <c r="E708" s="23">
        <f>HLOOKUP(A708,'CSAV.Fin'!$F$11:$AB$13,3,1)</f>
        <v>0.2586</v>
      </c>
      <c r="G708" s="24">
        <v>693.64</v>
      </c>
      <c r="H708" s="25">
        <f t="shared" ref="H708:H771" si="67">B708/$B$3*100</f>
        <v>147.04154202472557</v>
      </c>
      <c r="J708" s="21">
        <v>31.055108000000001</v>
      </c>
      <c r="K708" s="22">
        <v>175760293</v>
      </c>
      <c r="L708" s="24">
        <v>0.88009999999999999</v>
      </c>
      <c r="M708" s="25">
        <f t="shared" ref="M708:M771" si="68">J708/$J$3*100</f>
        <v>159.44525668569017</v>
      </c>
      <c r="N708" s="22">
        <f t="shared" ref="N708:N771" si="69">(J708*K708*E708/L708)/1000000</f>
        <v>1603.8003775539262</v>
      </c>
      <c r="O708" s="30">
        <f t="shared" si="66"/>
        <v>1777.6153775539262</v>
      </c>
      <c r="P708" s="22">
        <f t="shared" ref="P708:P771" si="70">(B708*C708/G708)/1000000</f>
        <v>1048.7778130395595</v>
      </c>
      <c r="Q708" s="26">
        <f t="shared" ref="Q708:Q771" si="71">1-P708/O708</f>
        <v>0.41000858437514076</v>
      </c>
    </row>
    <row r="709" spans="1:17" s="24" customFormat="1">
      <c r="A709" s="20">
        <v>43404</v>
      </c>
      <c r="B709" s="21">
        <v>20.86</v>
      </c>
      <c r="C709" s="22">
        <v>36796876188</v>
      </c>
      <c r="D709" s="22">
        <f>HLOOKUP(A709,'CSAV.Fin'!$F$11:$AF$13,2,1)/1000</f>
        <v>173.815</v>
      </c>
      <c r="E709" s="23">
        <f>HLOOKUP(A709,'CSAV.Fin'!$F$11:$AB$13,3,1)</f>
        <v>0.2586</v>
      </c>
      <c r="G709" s="24">
        <v>696.96</v>
      </c>
      <c r="H709" s="25">
        <f t="shared" si="67"/>
        <v>155.14853650155669</v>
      </c>
      <c r="J709" s="21">
        <v>32.528235000000002</v>
      </c>
      <c r="K709" s="22">
        <v>175760293</v>
      </c>
      <c r="L709" s="24">
        <v>0.88349999999999995</v>
      </c>
      <c r="M709" s="25">
        <f t="shared" si="68"/>
        <v>167.00868594974619</v>
      </c>
      <c r="N709" s="22">
        <f t="shared" si="69"/>
        <v>1673.4133659047206</v>
      </c>
      <c r="O709" s="30">
        <f t="shared" si="66"/>
        <v>1847.2283659047207</v>
      </c>
      <c r="P709" s="22">
        <f t="shared" si="70"/>
        <v>1101.3298285148069</v>
      </c>
      <c r="Q709" s="26">
        <f t="shared" si="71"/>
        <v>0.40379335395523419</v>
      </c>
    </row>
    <row r="710" spans="1:17" s="24" customFormat="1">
      <c r="A710" s="20">
        <v>43409</v>
      </c>
      <c r="B710" s="21">
        <v>21.1</v>
      </c>
      <c r="C710" s="22">
        <v>36796876188</v>
      </c>
      <c r="D710" s="22">
        <f>HLOOKUP(A710,'CSAV.Fin'!$F$11:$AF$13,2,1)/1000</f>
        <v>173.815</v>
      </c>
      <c r="E710" s="23">
        <f>HLOOKUP(A710,'CSAV.Fin'!$F$11:$AB$13,3,1)</f>
        <v>0.2586</v>
      </c>
      <c r="G710" s="24">
        <v>679.63</v>
      </c>
      <c r="H710" s="25">
        <f t="shared" si="67"/>
        <v>156.93356280838188</v>
      </c>
      <c r="J710" s="21">
        <v>32.070371999999999</v>
      </c>
      <c r="K710" s="22">
        <v>175760293</v>
      </c>
      <c r="L710" s="24">
        <v>0.877</v>
      </c>
      <c r="M710" s="25">
        <f t="shared" si="68"/>
        <v>164.65789446121295</v>
      </c>
      <c r="N710" s="22">
        <f t="shared" si="69"/>
        <v>1662.0867701904951</v>
      </c>
      <c r="O710" s="30">
        <f t="shared" si="66"/>
        <v>1835.9017701904952</v>
      </c>
      <c r="P710" s="22">
        <f t="shared" si="70"/>
        <v>1142.4070267157131</v>
      </c>
      <c r="Q710" s="26">
        <f t="shared" si="71"/>
        <v>0.37774065842467397</v>
      </c>
    </row>
    <row r="711" spans="1:17" s="24" customFormat="1">
      <c r="A711" s="20">
        <v>43410</v>
      </c>
      <c r="B711" s="21">
        <v>21.19</v>
      </c>
      <c r="C711" s="22">
        <v>36796876188</v>
      </c>
      <c r="D711" s="22">
        <f>HLOOKUP(A711,'CSAV.Fin'!$F$11:$AF$13,2,1)/1000</f>
        <v>173.815</v>
      </c>
      <c r="E711" s="23">
        <f>HLOOKUP(A711,'CSAV.Fin'!$F$11:$AB$13,3,1)</f>
        <v>0.2586</v>
      </c>
      <c r="G711" s="24">
        <v>679.5</v>
      </c>
      <c r="H711" s="25">
        <f t="shared" si="67"/>
        <v>157.60294767344135</v>
      </c>
      <c r="J711" s="21">
        <v>31.831486000000002</v>
      </c>
      <c r="K711" s="22">
        <v>175760293</v>
      </c>
      <c r="L711" s="24">
        <v>0.87619999999999998</v>
      </c>
      <c r="M711" s="25">
        <f t="shared" si="68"/>
        <v>163.43138964311291</v>
      </c>
      <c r="N711" s="22">
        <f t="shared" si="69"/>
        <v>1651.2124443367086</v>
      </c>
      <c r="O711" s="30">
        <f t="shared" si="66"/>
        <v>1825.0274443367086</v>
      </c>
      <c r="P711" s="22">
        <f t="shared" si="70"/>
        <v>1147.4993472019428</v>
      </c>
      <c r="Q711" s="26">
        <f t="shared" si="71"/>
        <v>0.37124268965774809</v>
      </c>
    </row>
    <row r="712" spans="1:17" s="24" customFormat="1">
      <c r="A712" s="20">
        <v>43411</v>
      </c>
      <c r="B712" s="21">
        <v>21.25</v>
      </c>
      <c r="C712" s="22">
        <v>36796876188</v>
      </c>
      <c r="D712" s="22">
        <f>HLOOKUP(A712,'CSAV.Fin'!$F$11:$AF$13,2,1)/1000</f>
        <v>173.815</v>
      </c>
      <c r="E712" s="23">
        <f>HLOOKUP(A712,'CSAV.Fin'!$F$11:$AB$13,3,1)</f>
        <v>0.2586</v>
      </c>
      <c r="G712" s="24">
        <v>676.16</v>
      </c>
      <c r="H712" s="25">
        <f t="shared" si="67"/>
        <v>158.04920425014762</v>
      </c>
      <c r="J712" s="21">
        <v>31.851393000000002</v>
      </c>
      <c r="K712" s="22">
        <v>175760293</v>
      </c>
      <c r="L712" s="24">
        <v>0.87160000000000004</v>
      </c>
      <c r="M712" s="25">
        <f t="shared" si="68"/>
        <v>163.53359752224318</v>
      </c>
      <c r="N712" s="22">
        <f t="shared" si="69"/>
        <v>1660.965063060263</v>
      </c>
      <c r="O712" s="30">
        <f t="shared" si="66"/>
        <v>1834.780063060263</v>
      </c>
      <c r="P712" s="22">
        <f t="shared" si="70"/>
        <v>1156.4328250635947</v>
      </c>
      <c r="Q712" s="26">
        <f t="shared" si="71"/>
        <v>0.36971583224271609</v>
      </c>
    </row>
    <row r="713" spans="1:17" s="24" customFormat="1">
      <c r="A713" s="20">
        <v>43412</v>
      </c>
      <c r="B713" s="21">
        <v>21.92</v>
      </c>
      <c r="C713" s="22">
        <v>36796876188</v>
      </c>
      <c r="D713" s="22">
        <f>HLOOKUP(A713,'CSAV.Fin'!$F$11:$AF$13,2,1)/1000</f>
        <v>173.815</v>
      </c>
      <c r="E713" s="23">
        <f>HLOOKUP(A713,'CSAV.Fin'!$F$11:$AB$13,3,1)</f>
        <v>0.2586</v>
      </c>
      <c r="G713" s="24">
        <v>676.42</v>
      </c>
      <c r="H713" s="25">
        <f t="shared" si="67"/>
        <v>163.03240269003464</v>
      </c>
      <c r="J713" s="21">
        <v>32.289349999999999</v>
      </c>
      <c r="K713" s="22">
        <v>175760293</v>
      </c>
      <c r="L713" s="24">
        <v>0.87580000000000002</v>
      </c>
      <c r="M713" s="25">
        <f t="shared" si="68"/>
        <v>165.78218626591445</v>
      </c>
      <c r="N713" s="22">
        <f t="shared" si="69"/>
        <v>1675.7284773911756</v>
      </c>
      <c r="O713" s="30">
        <f t="shared" si="66"/>
        <v>1849.5434773911757</v>
      </c>
      <c r="P713" s="22">
        <f t="shared" si="70"/>
        <v>1192.4359510968925</v>
      </c>
      <c r="Q713" s="26">
        <f t="shared" si="71"/>
        <v>0.35528092976821968</v>
      </c>
    </row>
    <row r="714" spans="1:17" s="24" customFormat="1">
      <c r="A714" s="20">
        <v>43413</v>
      </c>
      <c r="B714" s="21">
        <v>21.59</v>
      </c>
      <c r="C714" s="22">
        <v>36796876188</v>
      </c>
      <c r="D714" s="22">
        <f>HLOOKUP(A714,'CSAV.Fin'!$F$11:$AF$13,2,1)/1000</f>
        <v>173.815</v>
      </c>
      <c r="E714" s="23">
        <f>HLOOKUP(A714,'CSAV.Fin'!$F$11:$AB$13,3,1)</f>
        <v>0.2586</v>
      </c>
      <c r="G714" s="24">
        <v>684.71</v>
      </c>
      <c r="H714" s="25">
        <f t="shared" si="67"/>
        <v>160.57799151814999</v>
      </c>
      <c r="J714" s="21">
        <v>30.597245000000001</v>
      </c>
      <c r="K714" s="22">
        <v>175760293</v>
      </c>
      <c r="L714" s="24">
        <v>0.88180000000000003</v>
      </c>
      <c r="M714" s="25">
        <f t="shared" si="68"/>
        <v>157.09446519715692</v>
      </c>
      <c r="N714" s="22">
        <f t="shared" si="69"/>
        <v>1577.1083022969544</v>
      </c>
      <c r="O714" s="30">
        <f t="shared" si="66"/>
        <v>1750.9233022969545</v>
      </c>
      <c r="P714" s="22">
        <f t="shared" si="70"/>
        <v>1160.2642825413971</v>
      </c>
      <c r="Q714" s="26">
        <f t="shared" si="71"/>
        <v>0.33734145806426785</v>
      </c>
    </row>
    <row r="715" spans="1:17" s="24" customFormat="1">
      <c r="A715" s="20">
        <v>43416</v>
      </c>
      <c r="B715" s="21">
        <v>21.69</v>
      </c>
      <c r="C715" s="22">
        <v>36796876188</v>
      </c>
      <c r="D715" s="22">
        <f>HLOOKUP(A715,'CSAV.Fin'!$F$11:$AF$13,2,1)/1000</f>
        <v>173.815</v>
      </c>
      <c r="E715" s="23">
        <f>HLOOKUP(A715,'CSAV.Fin'!$F$11:$AB$13,3,1)</f>
        <v>0.2586</v>
      </c>
      <c r="G715" s="24">
        <v>687.28</v>
      </c>
      <c r="H715" s="25">
        <f t="shared" si="67"/>
        <v>161.32175247932716</v>
      </c>
      <c r="J715" s="21">
        <v>29.363002999999999</v>
      </c>
      <c r="K715" s="22">
        <v>175760293</v>
      </c>
      <c r="L715" s="24">
        <v>0.88900000000000001</v>
      </c>
      <c r="M715" s="25">
        <f t="shared" si="68"/>
        <v>150.75753561693267</v>
      </c>
      <c r="N715" s="22">
        <f t="shared" si="69"/>
        <v>1501.2326352659986</v>
      </c>
      <c r="O715" s="30">
        <f t="shared" si="66"/>
        <v>1675.0476352659987</v>
      </c>
      <c r="P715" s="22">
        <f t="shared" si="70"/>
        <v>1161.2796014982541</v>
      </c>
      <c r="Q715" s="26">
        <f t="shared" si="71"/>
        <v>0.30671846158342708</v>
      </c>
    </row>
    <row r="716" spans="1:17" s="24" customFormat="1">
      <c r="A716" s="20">
        <v>43417</v>
      </c>
      <c r="B716" s="21">
        <v>21.9</v>
      </c>
      <c r="C716" s="22">
        <v>36796876188</v>
      </c>
      <c r="D716" s="22">
        <f>HLOOKUP(A716,'CSAV.Fin'!$F$11:$AF$13,2,1)/1000</f>
        <v>173.815</v>
      </c>
      <c r="E716" s="23">
        <f>HLOOKUP(A716,'CSAV.Fin'!$F$11:$AB$13,3,1)</f>
        <v>0.2586</v>
      </c>
      <c r="G716" s="24">
        <v>692.1</v>
      </c>
      <c r="H716" s="25">
        <f t="shared" si="67"/>
        <v>162.88365049779921</v>
      </c>
      <c r="J716" s="21">
        <v>31.094923000000001</v>
      </c>
      <c r="K716" s="22">
        <v>175760293</v>
      </c>
      <c r="L716" s="24">
        <v>0.8861</v>
      </c>
      <c r="M716" s="25">
        <f t="shared" si="68"/>
        <v>159.64967757821904</v>
      </c>
      <c r="N716" s="22">
        <f t="shared" si="69"/>
        <v>1594.9829231552021</v>
      </c>
      <c r="O716" s="30">
        <f t="shared" si="66"/>
        <v>1768.7979231552022</v>
      </c>
      <c r="P716" s="22">
        <f t="shared" si="70"/>
        <v>1164.3571572275682</v>
      </c>
      <c r="Q716" s="26">
        <f t="shared" si="71"/>
        <v>0.34172403642889038</v>
      </c>
    </row>
    <row r="717" spans="1:17" s="24" customFormat="1">
      <c r="A717" s="20">
        <v>43418</v>
      </c>
      <c r="B717" s="21">
        <v>21.47</v>
      </c>
      <c r="C717" s="22">
        <v>36796876188</v>
      </c>
      <c r="D717" s="22">
        <f>HLOOKUP(A717,'CSAV.Fin'!$F$11:$AF$13,2,1)/1000</f>
        <v>173.815</v>
      </c>
      <c r="E717" s="23">
        <f>HLOOKUP(A717,'CSAV.Fin'!$F$11:$AB$13,3,1)</f>
        <v>0.2586</v>
      </c>
      <c r="G717" s="24">
        <v>682.88</v>
      </c>
      <c r="H717" s="25">
        <f t="shared" si="67"/>
        <v>159.68547836473738</v>
      </c>
      <c r="J717" s="21">
        <v>29.94031</v>
      </c>
      <c r="K717" s="22">
        <v>175760293</v>
      </c>
      <c r="L717" s="24">
        <v>0.88360000000000005</v>
      </c>
      <c r="M717" s="25">
        <f t="shared" si="68"/>
        <v>153.72158464878422</v>
      </c>
      <c r="N717" s="22">
        <f t="shared" si="69"/>
        <v>1540.1033797956775</v>
      </c>
      <c r="O717" s="30">
        <f t="shared" si="66"/>
        <v>1713.9183797956775</v>
      </c>
      <c r="P717" s="22">
        <f t="shared" si="70"/>
        <v>1156.9074094370312</v>
      </c>
      <c r="Q717" s="26">
        <f t="shared" si="71"/>
        <v>0.32499270497644683</v>
      </c>
    </row>
    <row r="718" spans="1:17" s="24" customFormat="1">
      <c r="A718" s="20">
        <v>43419</v>
      </c>
      <c r="B718" s="21">
        <v>21.59</v>
      </c>
      <c r="C718" s="22">
        <v>36796876188</v>
      </c>
      <c r="D718" s="22">
        <f>HLOOKUP(A718,'CSAV.Fin'!$F$11:$AF$13,2,1)/1000</f>
        <v>173.815</v>
      </c>
      <c r="E718" s="23">
        <f>HLOOKUP(A718,'CSAV.Fin'!$F$11:$AB$13,3,1)</f>
        <v>0.2586</v>
      </c>
      <c r="G718" s="24">
        <v>676.09</v>
      </c>
      <c r="H718" s="25">
        <f t="shared" si="67"/>
        <v>160.57799151814999</v>
      </c>
      <c r="J718" s="21">
        <v>29.860681</v>
      </c>
      <c r="K718" s="22">
        <v>175760293</v>
      </c>
      <c r="L718" s="24">
        <v>0.88390000000000002</v>
      </c>
      <c r="M718" s="25">
        <f t="shared" si="68"/>
        <v>153.31274799799476</v>
      </c>
      <c r="N718" s="22">
        <f t="shared" si="69"/>
        <v>1535.486005197243</v>
      </c>
      <c r="O718" s="30">
        <f t="shared" si="66"/>
        <v>1709.3010051972431</v>
      </c>
      <c r="P718" s="22">
        <f t="shared" si="70"/>
        <v>1175.0573990133266</v>
      </c>
      <c r="Q718" s="26">
        <f t="shared" si="71"/>
        <v>0.31255092260492057</v>
      </c>
    </row>
    <row r="719" spans="1:17" s="24" customFormat="1">
      <c r="A719" s="20">
        <v>43420</v>
      </c>
      <c r="B719" s="21">
        <v>21.53</v>
      </c>
      <c r="C719" s="22">
        <v>36796876188</v>
      </c>
      <c r="D719" s="22">
        <f>HLOOKUP(A719,'CSAV.Fin'!$F$11:$AF$13,2,1)/1000</f>
        <v>173.815</v>
      </c>
      <c r="E719" s="23">
        <f>HLOOKUP(A719,'CSAV.Fin'!$F$11:$AB$13,3,1)</f>
        <v>0.2586</v>
      </c>
      <c r="G719" s="24">
        <v>670.9</v>
      </c>
      <c r="H719" s="25">
        <f t="shared" si="67"/>
        <v>160.13173494144371</v>
      </c>
      <c r="J719" s="21">
        <v>29.781053</v>
      </c>
      <c r="K719" s="22">
        <v>175760293</v>
      </c>
      <c r="L719" s="24">
        <v>0.87690000000000001</v>
      </c>
      <c r="M719" s="25">
        <f t="shared" si="68"/>
        <v>152.9039164814736</v>
      </c>
      <c r="N719" s="22">
        <f t="shared" si="69"/>
        <v>1543.6159870587724</v>
      </c>
      <c r="O719" s="30">
        <f t="shared" si="66"/>
        <v>1717.4309870587724</v>
      </c>
      <c r="P719" s="22">
        <f t="shared" si="70"/>
        <v>1180.8566765950814</v>
      </c>
      <c r="Q719" s="26">
        <f t="shared" si="71"/>
        <v>0.31242845535389707</v>
      </c>
    </row>
    <row r="720" spans="1:17" s="24" customFormat="1">
      <c r="A720" s="20">
        <v>43423</v>
      </c>
      <c r="B720" s="21">
        <v>21.27</v>
      </c>
      <c r="C720" s="22">
        <v>36796876188</v>
      </c>
      <c r="D720" s="22">
        <f>HLOOKUP(A720,'CSAV.Fin'!$F$11:$AF$13,2,1)/1000</f>
        <v>173.815</v>
      </c>
      <c r="E720" s="23">
        <f>HLOOKUP(A720,'CSAV.Fin'!$F$11:$AB$13,3,1)</f>
        <v>0.2586</v>
      </c>
      <c r="G720" s="24">
        <v>668.36</v>
      </c>
      <c r="H720" s="25">
        <f t="shared" si="67"/>
        <v>158.19795644238306</v>
      </c>
      <c r="J720" s="21">
        <v>28.805603999999999</v>
      </c>
      <c r="K720" s="22">
        <v>175760293</v>
      </c>
      <c r="L720" s="24">
        <v>0.87309999999999999</v>
      </c>
      <c r="M720" s="25">
        <f t="shared" si="68"/>
        <v>147.89569959847967</v>
      </c>
      <c r="N720" s="22">
        <f t="shared" si="69"/>
        <v>1499.554609784215</v>
      </c>
      <c r="O720" s="30">
        <f t="shared" si="66"/>
        <v>1673.3696097842151</v>
      </c>
      <c r="P720" s="22">
        <f t="shared" si="70"/>
        <v>1171.0299187844275</v>
      </c>
      <c r="Q720" s="26">
        <f t="shared" si="71"/>
        <v>0.30019649458350417</v>
      </c>
    </row>
    <row r="721" spans="1:17" s="24" customFormat="1">
      <c r="A721" s="20">
        <v>43424</v>
      </c>
      <c r="B721" s="21">
        <v>20.94</v>
      </c>
      <c r="C721" s="22">
        <v>36796876188</v>
      </c>
      <c r="D721" s="22">
        <f>HLOOKUP(A721,'CSAV.Fin'!$F$11:$AF$13,2,1)/1000</f>
        <v>173.815</v>
      </c>
      <c r="E721" s="23">
        <f>HLOOKUP(A721,'CSAV.Fin'!$F$11:$AB$13,3,1)</f>
        <v>0.2586</v>
      </c>
      <c r="G721" s="24">
        <v>671.51</v>
      </c>
      <c r="H721" s="25">
        <f t="shared" si="67"/>
        <v>155.74354527049843</v>
      </c>
      <c r="J721" s="21">
        <v>29.621796</v>
      </c>
      <c r="K721" s="22">
        <v>175760293</v>
      </c>
      <c r="L721" s="24">
        <v>0.87749999999999995</v>
      </c>
      <c r="M721" s="25">
        <f t="shared" si="68"/>
        <v>152.08624831416299</v>
      </c>
      <c r="N721" s="22">
        <f t="shared" si="69"/>
        <v>1534.3115347193327</v>
      </c>
      <c r="O721" s="30">
        <f t="shared" si="66"/>
        <v>1708.1265347193328</v>
      </c>
      <c r="P721" s="22">
        <f t="shared" si="70"/>
        <v>1147.4536304399339</v>
      </c>
      <c r="Q721" s="26">
        <f t="shared" si="71"/>
        <v>0.3282385074426144</v>
      </c>
    </row>
    <row r="722" spans="1:17" s="24" customFormat="1">
      <c r="A722" s="20">
        <v>43425</v>
      </c>
      <c r="B722" s="21">
        <v>20.91</v>
      </c>
      <c r="C722" s="22">
        <v>36796876188</v>
      </c>
      <c r="D722" s="22">
        <f>HLOOKUP(A722,'CSAV.Fin'!$F$11:$AF$13,2,1)/1000</f>
        <v>173.815</v>
      </c>
      <c r="E722" s="23">
        <f>HLOOKUP(A722,'CSAV.Fin'!$F$11:$AB$13,3,1)</f>
        <v>0.2586</v>
      </c>
      <c r="G722" s="24">
        <v>667.42499999999995</v>
      </c>
      <c r="H722" s="25">
        <f t="shared" si="67"/>
        <v>155.52041698214526</v>
      </c>
      <c r="J722" s="21">
        <v>28.944953999999999</v>
      </c>
      <c r="K722" s="22">
        <v>175760293</v>
      </c>
      <c r="L722" s="24">
        <v>0.87729999999999997</v>
      </c>
      <c r="M722" s="25">
        <f t="shared" si="68"/>
        <v>148.61115988666</v>
      </c>
      <c r="N722" s="22">
        <f t="shared" si="69"/>
        <v>1499.5951349626348</v>
      </c>
      <c r="O722" s="30">
        <f t="shared" si="66"/>
        <v>1673.4101349626349</v>
      </c>
      <c r="P722" s="22">
        <f t="shared" si="70"/>
        <v>1152.8226858314868</v>
      </c>
      <c r="Q722" s="26">
        <f t="shared" si="71"/>
        <v>0.31109375893840407</v>
      </c>
    </row>
    <row r="723" spans="1:17" s="24" customFormat="1">
      <c r="A723" s="20">
        <v>43426</v>
      </c>
      <c r="B723" s="21">
        <v>21.05</v>
      </c>
      <c r="C723" s="22">
        <v>36796876188</v>
      </c>
      <c r="D723" s="22">
        <f>HLOOKUP(A723,'CSAV.Fin'!$F$11:$AF$13,2,1)/1000</f>
        <v>173.815</v>
      </c>
      <c r="E723" s="23">
        <f>HLOOKUP(A723,'CSAV.Fin'!$F$11:$AB$13,3,1)</f>
        <v>0.2586</v>
      </c>
      <c r="G723" s="24">
        <v>668.61</v>
      </c>
      <c r="H723" s="25">
        <f t="shared" si="67"/>
        <v>156.56168232779331</v>
      </c>
      <c r="J723" s="21">
        <v>28.925045999999998</v>
      </c>
      <c r="K723" s="22">
        <v>175760293</v>
      </c>
      <c r="L723" s="24">
        <v>0.877</v>
      </c>
      <c r="M723" s="25">
        <f t="shared" si="68"/>
        <v>148.50894687326138</v>
      </c>
      <c r="N723" s="22">
        <f t="shared" si="69"/>
        <v>1499.0763525833597</v>
      </c>
      <c r="O723" s="30">
        <f t="shared" si="66"/>
        <v>1672.8913525833598</v>
      </c>
      <c r="P723" s="22">
        <f t="shared" si="70"/>
        <v>1158.4843836577377</v>
      </c>
      <c r="Q723" s="26">
        <f t="shared" si="71"/>
        <v>0.30749574270394187</v>
      </c>
    </row>
    <row r="724" spans="1:17" s="24" customFormat="1">
      <c r="A724" s="20">
        <v>43427</v>
      </c>
      <c r="B724" s="21">
        <v>21.13</v>
      </c>
      <c r="C724" s="22">
        <v>36796876188</v>
      </c>
      <c r="D724" s="22">
        <f>HLOOKUP(A724,'CSAV.Fin'!$F$11:$AF$13,2,1)/1000</f>
        <v>173.815</v>
      </c>
      <c r="E724" s="23">
        <f>HLOOKUP(A724,'CSAV.Fin'!$F$11:$AB$13,3,1)</f>
        <v>0.2586</v>
      </c>
      <c r="G724" s="24">
        <v>675.59</v>
      </c>
      <c r="H724" s="25">
        <f t="shared" si="67"/>
        <v>157.15669109673502</v>
      </c>
      <c r="J724" s="21">
        <v>30.119474</v>
      </c>
      <c r="K724" s="22">
        <v>175760293</v>
      </c>
      <c r="L724" s="24">
        <v>0.8821</v>
      </c>
      <c r="M724" s="25">
        <f t="shared" si="68"/>
        <v>154.64146069522511</v>
      </c>
      <c r="N724" s="22">
        <f t="shared" si="69"/>
        <v>1551.9540176381192</v>
      </c>
      <c r="O724" s="30">
        <f t="shared" si="66"/>
        <v>1725.7690176381193</v>
      </c>
      <c r="P724" s="22">
        <f t="shared" si="70"/>
        <v>1150.8725615424146</v>
      </c>
      <c r="Q724" s="26">
        <f t="shared" si="71"/>
        <v>0.33312479840581777</v>
      </c>
    </row>
    <row r="725" spans="1:17" s="24" customFormat="1">
      <c r="A725" s="20">
        <v>43430</v>
      </c>
      <c r="B725" s="21">
        <v>21.18</v>
      </c>
      <c r="C725" s="22">
        <v>36796876188</v>
      </c>
      <c r="D725" s="22">
        <f>HLOOKUP(A725,'CSAV.Fin'!$F$11:$AF$13,2,1)/1000</f>
        <v>173.815</v>
      </c>
      <c r="E725" s="23">
        <f>HLOOKUP(A725,'CSAV.Fin'!$F$11:$AB$13,3,1)</f>
        <v>0.2586</v>
      </c>
      <c r="G725" s="24">
        <v>676.81</v>
      </c>
      <c r="H725" s="25">
        <f t="shared" si="67"/>
        <v>157.52857157732362</v>
      </c>
      <c r="J725" s="21">
        <v>29.820867</v>
      </c>
      <c r="K725" s="22">
        <v>175760293</v>
      </c>
      <c r="L725" s="24">
        <v>0.88180000000000003</v>
      </c>
      <c r="M725" s="25">
        <f t="shared" si="68"/>
        <v>153.10833223973418</v>
      </c>
      <c r="N725" s="22">
        <f t="shared" si="69"/>
        <v>1537.0905755532322</v>
      </c>
      <c r="O725" s="30">
        <f t="shared" si="66"/>
        <v>1710.9055755532322</v>
      </c>
      <c r="P725" s="22">
        <f t="shared" si="70"/>
        <v>1151.5164339502078</v>
      </c>
      <c r="Q725" s="26">
        <f t="shared" si="71"/>
        <v>0.32695500534688615</v>
      </c>
    </row>
    <row r="726" spans="1:17" s="24" customFormat="1">
      <c r="A726" s="20">
        <v>43431</v>
      </c>
      <c r="B726" s="21">
        <v>20.94</v>
      </c>
      <c r="C726" s="22">
        <v>36796876188</v>
      </c>
      <c r="D726" s="22">
        <f>HLOOKUP(A726,'CSAV.Fin'!$F$11:$AF$13,2,1)/1000</f>
        <v>173.815</v>
      </c>
      <c r="E726" s="23">
        <f>HLOOKUP(A726,'CSAV.Fin'!$F$11:$AB$13,3,1)</f>
        <v>0.2586</v>
      </c>
      <c r="G726" s="24">
        <v>675.34</v>
      </c>
      <c r="H726" s="25">
        <f t="shared" si="67"/>
        <v>155.74354527049843</v>
      </c>
      <c r="J726" s="21">
        <v>29.860681</v>
      </c>
      <c r="K726" s="22">
        <v>175760293</v>
      </c>
      <c r="L726" s="24">
        <v>0.88549999999999995</v>
      </c>
      <c r="M726" s="25">
        <f t="shared" si="68"/>
        <v>153.31274799799476</v>
      </c>
      <c r="N726" s="22">
        <f t="shared" si="69"/>
        <v>1532.7115527880781</v>
      </c>
      <c r="O726" s="30">
        <f t="shared" si="66"/>
        <v>1706.5265527880781</v>
      </c>
      <c r="P726" s="22">
        <f t="shared" si="70"/>
        <v>1140.9461713754849</v>
      </c>
      <c r="Q726" s="26">
        <f t="shared" si="71"/>
        <v>0.33142196380628408</v>
      </c>
    </row>
    <row r="727" spans="1:17" s="24" customFormat="1">
      <c r="A727" s="20">
        <v>43432</v>
      </c>
      <c r="B727" s="21">
        <v>20.78</v>
      </c>
      <c r="C727" s="22">
        <v>36796876188</v>
      </c>
      <c r="D727" s="22">
        <f>HLOOKUP(A727,'CSAV.Fin'!$F$11:$AF$13,2,1)/1000</f>
        <v>173.815</v>
      </c>
      <c r="E727" s="23">
        <f>HLOOKUP(A727,'CSAV.Fin'!$F$11:$AB$13,3,1)</f>
        <v>0.2586</v>
      </c>
      <c r="G727" s="24">
        <v>675.38</v>
      </c>
      <c r="H727" s="25">
        <f t="shared" si="67"/>
        <v>154.55352773261498</v>
      </c>
      <c r="J727" s="21">
        <v>29.203745999999999</v>
      </c>
      <c r="K727" s="22">
        <v>175760293</v>
      </c>
      <c r="L727" s="24">
        <v>0.88629999999999998</v>
      </c>
      <c r="M727" s="25">
        <f t="shared" si="68"/>
        <v>149.93986744962206</v>
      </c>
      <c r="N727" s="22">
        <f t="shared" si="69"/>
        <v>1497.6388642850609</v>
      </c>
      <c r="O727" s="30">
        <f t="shared" si="66"/>
        <v>1671.4538642850609</v>
      </c>
      <c r="P727" s="22">
        <f t="shared" si="70"/>
        <v>1132.1612828135865</v>
      </c>
      <c r="Q727" s="26">
        <f t="shared" si="71"/>
        <v>0.32264879874632302</v>
      </c>
    </row>
    <row r="728" spans="1:17" s="24" customFormat="1">
      <c r="A728" s="20">
        <v>43433</v>
      </c>
      <c r="B728" s="21">
        <v>20.94</v>
      </c>
      <c r="C728" s="22">
        <v>36796876188</v>
      </c>
      <c r="D728" s="22">
        <f>HLOOKUP(A728,'CSAV.Fin'!$F$11:$AF$13,2,1)/1000</f>
        <v>173.815</v>
      </c>
      <c r="E728" s="23">
        <f>HLOOKUP(A728,'CSAV.Fin'!$F$11:$AB$13,3,1)</f>
        <v>0.2586</v>
      </c>
      <c r="G728" s="24">
        <v>669.55</v>
      </c>
      <c r="H728" s="25">
        <f t="shared" si="67"/>
        <v>155.74354527049843</v>
      </c>
      <c r="J728" s="21">
        <v>29.860681</v>
      </c>
      <c r="K728" s="22">
        <v>175760293</v>
      </c>
      <c r="L728" s="24">
        <v>0.87880000000000003</v>
      </c>
      <c r="M728" s="25">
        <f t="shared" si="68"/>
        <v>153.31274799799476</v>
      </c>
      <c r="N728" s="22">
        <f t="shared" si="69"/>
        <v>1544.3969958964988</v>
      </c>
      <c r="O728" s="30">
        <f t="shared" si="66"/>
        <v>1718.2119958964988</v>
      </c>
      <c r="P728" s="22">
        <f t="shared" si="70"/>
        <v>1150.8126164987232</v>
      </c>
      <c r="Q728" s="26">
        <f t="shared" si="71"/>
        <v>0.33022664301777727</v>
      </c>
    </row>
    <row r="729" spans="1:17" s="24" customFormat="1">
      <c r="A729" s="20">
        <v>43434</v>
      </c>
      <c r="B729" s="21">
        <v>21.02</v>
      </c>
      <c r="C729" s="22">
        <v>36796876188</v>
      </c>
      <c r="D729" s="22">
        <f>HLOOKUP(A729,'CSAV.Fin'!$F$11:$AF$13,2,1)/1000</f>
        <v>173.815</v>
      </c>
      <c r="E729" s="23">
        <f>HLOOKUP(A729,'CSAV.Fin'!$F$11:$AB$13,3,1)</f>
        <v>0.2586</v>
      </c>
      <c r="G729" s="24">
        <v>672.61</v>
      </c>
      <c r="H729" s="25">
        <f t="shared" si="67"/>
        <v>156.33855403944014</v>
      </c>
      <c r="J729" s="21">
        <v>28.307925999999998</v>
      </c>
      <c r="K729" s="22">
        <v>175760293</v>
      </c>
      <c r="L729" s="24">
        <v>0.88319999999999999</v>
      </c>
      <c r="M729" s="25">
        <f t="shared" si="68"/>
        <v>145.34048721741758</v>
      </c>
      <c r="N729" s="22">
        <f t="shared" si="69"/>
        <v>1456.7944548915618</v>
      </c>
      <c r="O729" s="30">
        <f t="shared" si="66"/>
        <v>1630.6094548915619</v>
      </c>
      <c r="P729" s="22">
        <f t="shared" si="70"/>
        <v>1149.9536692463091</v>
      </c>
      <c r="Q729" s="26">
        <f t="shared" si="71"/>
        <v>0.29477063572970463</v>
      </c>
    </row>
    <row r="730" spans="1:17" s="24" customFormat="1">
      <c r="A730" s="20">
        <v>43437</v>
      </c>
      <c r="B730" s="21">
        <v>21.7</v>
      </c>
      <c r="C730" s="22">
        <v>36796876188</v>
      </c>
      <c r="D730" s="22">
        <f>HLOOKUP(A730,'CSAV.Fin'!$F$11:$AF$13,2,1)/1000</f>
        <v>173.815</v>
      </c>
      <c r="E730" s="23">
        <f>HLOOKUP(A730,'CSAV.Fin'!$F$11:$AB$13,3,1)</f>
        <v>0.2586</v>
      </c>
      <c r="G730" s="24">
        <v>668.76</v>
      </c>
      <c r="H730" s="25">
        <f t="shared" si="67"/>
        <v>161.39612857544486</v>
      </c>
      <c r="J730" s="21">
        <v>28.765789000000002</v>
      </c>
      <c r="K730" s="22">
        <v>175760293</v>
      </c>
      <c r="L730" s="24">
        <v>0.88070000000000004</v>
      </c>
      <c r="M730" s="25">
        <f t="shared" si="68"/>
        <v>147.69127870595079</v>
      </c>
      <c r="N730" s="22">
        <f t="shared" si="69"/>
        <v>1484.5594116952236</v>
      </c>
      <c r="O730" s="30">
        <f t="shared" si="66"/>
        <v>1658.3744116952237</v>
      </c>
      <c r="P730" s="22">
        <f t="shared" si="70"/>
        <v>1193.9891938507087</v>
      </c>
      <c r="Q730" s="26">
        <f t="shared" si="71"/>
        <v>0.28002435069521547</v>
      </c>
    </row>
    <row r="731" spans="1:17" s="24" customFormat="1">
      <c r="A731" s="20">
        <v>43438</v>
      </c>
      <c r="B731" s="21">
        <v>21.61</v>
      </c>
      <c r="C731" s="22">
        <v>36796876188</v>
      </c>
      <c r="D731" s="22">
        <f>HLOOKUP(A731,'CSAV.Fin'!$F$11:$AF$13,2,1)/1000</f>
        <v>173.815</v>
      </c>
      <c r="E731" s="23">
        <f>HLOOKUP(A731,'CSAV.Fin'!$F$11:$AB$13,3,1)</f>
        <v>0.2586</v>
      </c>
      <c r="G731" s="24">
        <v>667.68</v>
      </c>
      <c r="H731" s="25">
        <f t="shared" si="67"/>
        <v>160.72674371038542</v>
      </c>
      <c r="J731" s="21">
        <v>28.944953999999999</v>
      </c>
      <c r="K731" s="22">
        <v>175760293</v>
      </c>
      <c r="L731" s="24">
        <v>0.88070000000000004</v>
      </c>
      <c r="M731" s="25">
        <f t="shared" si="68"/>
        <v>148.61115988666</v>
      </c>
      <c r="N731" s="22">
        <f t="shared" si="69"/>
        <v>1493.805849781673</v>
      </c>
      <c r="O731" s="30">
        <f t="shared" si="66"/>
        <v>1667.6208497816731</v>
      </c>
      <c r="P731" s="22">
        <f t="shared" si="70"/>
        <v>1190.9604817018333</v>
      </c>
      <c r="Q731" s="26">
        <f t="shared" si="71"/>
        <v>0.28583257887561475</v>
      </c>
    </row>
    <row r="732" spans="1:17" s="24" customFormat="1">
      <c r="A732" s="20">
        <v>43439</v>
      </c>
      <c r="B732" s="21">
        <v>21.44</v>
      </c>
      <c r="C732" s="22">
        <v>36796876188</v>
      </c>
      <c r="D732" s="22">
        <f>HLOOKUP(A732,'CSAV.Fin'!$F$11:$AF$13,2,1)/1000</f>
        <v>173.815</v>
      </c>
      <c r="E732" s="23">
        <f>HLOOKUP(A732,'CSAV.Fin'!$F$11:$AB$13,3,1)</f>
        <v>0.2586</v>
      </c>
      <c r="G732" s="24">
        <v>672.84</v>
      </c>
      <c r="H732" s="25">
        <f t="shared" si="67"/>
        <v>159.46235007638424</v>
      </c>
      <c r="J732" s="21">
        <v>27.889876000000001</v>
      </c>
      <c r="K732" s="22">
        <v>175760293</v>
      </c>
      <c r="L732" s="24">
        <v>0.88119999999999998</v>
      </c>
      <c r="M732" s="25">
        <f t="shared" si="68"/>
        <v>143.19410635287662</v>
      </c>
      <c r="N732" s="22">
        <f t="shared" si="69"/>
        <v>1438.5381482749235</v>
      </c>
      <c r="O732" s="30">
        <f t="shared" si="66"/>
        <v>1612.3531482749236</v>
      </c>
      <c r="P732" s="22">
        <f t="shared" si="70"/>
        <v>1172.5299112281077</v>
      </c>
      <c r="Q732" s="26">
        <f t="shared" si="71"/>
        <v>0.2727834392343812</v>
      </c>
    </row>
    <row r="733" spans="1:17" s="24" customFormat="1">
      <c r="A733" s="20">
        <v>43440</v>
      </c>
      <c r="B733" s="21">
        <v>21.19</v>
      </c>
      <c r="C733" s="22">
        <v>36796876188</v>
      </c>
      <c r="D733" s="22">
        <f>HLOOKUP(A733,'CSAV.Fin'!$F$11:$AF$13,2,1)/1000</f>
        <v>173.815</v>
      </c>
      <c r="E733" s="23">
        <f>HLOOKUP(A733,'CSAV.Fin'!$F$11:$AB$13,3,1)</f>
        <v>0.2586</v>
      </c>
      <c r="G733" s="24">
        <v>678.52</v>
      </c>
      <c r="H733" s="25">
        <f t="shared" si="67"/>
        <v>157.60294767344135</v>
      </c>
      <c r="J733" s="21">
        <v>27.392198</v>
      </c>
      <c r="K733" s="22">
        <v>175760293</v>
      </c>
      <c r="L733" s="24">
        <v>0.87939999999999996</v>
      </c>
      <c r="M733" s="25">
        <f t="shared" si="68"/>
        <v>140.6388939718145</v>
      </c>
      <c r="N733" s="22">
        <f t="shared" si="69"/>
        <v>1415.7602331333774</v>
      </c>
      <c r="O733" s="30">
        <f t="shared" si="66"/>
        <v>1589.5752331333774</v>
      </c>
      <c r="P733" s="22">
        <f t="shared" si="70"/>
        <v>1149.1567034482698</v>
      </c>
      <c r="Q733" s="26">
        <f t="shared" si="71"/>
        <v>0.27706680407756024</v>
      </c>
    </row>
    <row r="734" spans="1:17" s="24" customFormat="1">
      <c r="A734" s="20">
        <v>43441</v>
      </c>
      <c r="B734" s="21">
        <v>21.35</v>
      </c>
      <c r="C734" s="22">
        <v>36796876188</v>
      </c>
      <c r="D734" s="22">
        <f>HLOOKUP(A734,'CSAV.Fin'!$F$11:$AF$13,2,1)/1000</f>
        <v>173.815</v>
      </c>
      <c r="E734" s="23">
        <f>HLOOKUP(A734,'CSAV.Fin'!$F$11:$AB$13,3,1)</f>
        <v>0.2586</v>
      </c>
      <c r="G734" s="24">
        <v>675.07</v>
      </c>
      <c r="H734" s="25">
        <f t="shared" si="67"/>
        <v>158.7929652113248</v>
      </c>
      <c r="J734" s="21">
        <v>27.232941</v>
      </c>
      <c r="K734" s="22">
        <v>175760293</v>
      </c>
      <c r="L734" s="24">
        <v>0.87739999999999996</v>
      </c>
      <c r="M734" s="25">
        <f t="shared" si="68"/>
        <v>139.82122580450391</v>
      </c>
      <c r="N734" s="22">
        <f t="shared" si="69"/>
        <v>1410.7374762729301</v>
      </c>
      <c r="O734" s="30">
        <f t="shared" si="66"/>
        <v>1584.5524762729301</v>
      </c>
      <c r="P734" s="22">
        <f t="shared" si="70"/>
        <v>1163.7508800773253</v>
      </c>
      <c r="Q734" s="26">
        <f t="shared" si="71"/>
        <v>0.26556494814572751</v>
      </c>
    </row>
    <row r="735" spans="1:17" s="24" customFormat="1">
      <c r="A735" s="20">
        <v>43444</v>
      </c>
      <c r="B735" s="21">
        <v>21.04</v>
      </c>
      <c r="C735" s="22">
        <v>36796876188</v>
      </c>
      <c r="D735" s="22">
        <f>HLOOKUP(A735,'CSAV.Fin'!$F$11:$AF$13,2,1)/1000</f>
        <v>173.815</v>
      </c>
      <c r="E735" s="23">
        <f>HLOOKUP(A735,'CSAV.Fin'!$F$11:$AB$13,3,1)</f>
        <v>0.2586</v>
      </c>
      <c r="G735" s="24">
        <v>680.3</v>
      </c>
      <c r="H735" s="25">
        <f t="shared" si="67"/>
        <v>156.48730623167557</v>
      </c>
      <c r="J735" s="21">
        <v>26.75517</v>
      </c>
      <c r="K735" s="22">
        <v>175760293</v>
      </c>
      <c r="L735" s="24">
        <v>0.87970000000000004</v>
      </c>
      <c r="M735" s="25">
        <f t="shared" si="68"/>
        <v>137.3682213025721</v>
      </c>
      <c r="N735" s="22">
        <f t="shared" si="69"/>
        <v>1382.3639873536431</v>
      </c>
      <c r="O735" s="30">
        <f t="shared" si="66"/>
        <v>1556.1789873536432</v>
      </c>
      <c r="P735" s="22">
        <f t="shared" si="70"/>
        <v>1138.03656474426</v>
      </c>
      <c r="Q735" s="26">
        <f t="shared" si="71"/>
        <v>0.2686981549085522</v>
      </c>
    </row>
    <row r="736" spans="1:17" s="24" customFormat="1">
      <c r="A736" s="20">
        <v>43445</v>
      </c>
      <c r="B736" s="21">
        <v>20.85</v>
      </c>
      <c r="C736" s="22">
        <v>36796876188</v>
      </c>
      <c r="D736" s="22">
        <f>HLOOKUP(A736,'CSAV.Fin'!$F$11:$AF$13,2,1)/1000</f>
        <v>173.815</v>
      </c>
      <c r="E736" s="23">
        <f>HLOOKUP(A736,'CSAV.Fin'!$F$11:$AB$13,3,1)</f>
        <v>0.2586</v>
      </c>
      <c r="G736" s="24">
        <v>682.83</v>
      </c>
      <c r="H736" s="25">
        <f t="shared" si="67"/>
        <v>155.07416040543899</v>
      </c>
      <c r="J736" s="21">
        <v>26.576006</v>
      </c>
      <c r="K736" s="22">
        <v>175760293</v>
      </c>
      <c r="L736" s="24">
        <v>0.8831</v>
      </c>
      <c r="M736" s="25">
        <f t="shared" si="68"/>
        <v>136.44834525613118</v>
      </c>
      <c r="N736" s="22">
        <f t="shared" si="69"/>
        <v>1367.8205266718098</v>
      </c>
      <c r="O736" s="30">
        <f t="shared" si="66"/>
        <v>1541.6355266718099</v>
      </c>
      <c r="P736" s="22">
        <f t="shared" si="70"/>
        <v>1123.5810795070515</v>
      </c>
      <c r="Q736" s="26">
        <f t="shared" si="71"/>
        <v>0.27117592967468995</v>
      </c>
    </row>
    <row r="737" spans="1:17" s="24" customFormat="1">
      <c r="A737" s="20">
        <v>43446</v>
      </c>
      <c r="B737" s="21">
        <v>20.71</v>
      </c>
      <c r="C737" s="22">
        <v>36796876188</v>
      </c>
      <c r="D737" s="22">
        <f>HLOOKUP(A737,'CSAV.Fin'!$F$11:$AF$13,2,1)/1000</f>
        <v>173.815</v>
      </c>
      <c r="E737" s="23">
        <f>HLOOKUP(A737,'CSAV.Fin'!$F$11:$AB$13,3,1)</f>
        <v>0.2586</v>
      </c>
      <c r="G737" s="24">
        <v>677.69</v>
      </c>
      <c r="H737" s="25">
        <f t="shared" si="67"/>
        <v>154.03289505979095</v>
      </c>
      <c r="J737" s="21">
        <v>26.655635</v>
      </c>
      <c r="K737" s="22">
        <v>175760293</v>
      </c>
      <c r="L737" s="24">
        <v>0.88029999999999997</v>
      </c>
      <c r="M737" s="25">
        <f t="shared" si="68"/>
        <v>136.85718190692063</v>
      </c>
      <c r="N737" s="22">
        <f t="shared" si="69"/>
        <v>1376.2826008150548</v>
      </c>
      <c r="O737" s="30">
        <f t="shared" si="66"/>
        <v>1550.0976008150549</v>
      </c>
      <c r="P737" s="22">
        <f t="shared" si="70"/>
        <v>1124.5013293002405</v>
      </c>
      <c r="Q737" s="26">
        <f t="shared" si="71"/>
        <v>0.27456095105948952</v>
      </c>
    </row>
    <row r="738" spans="1:17" s="24" customFormat="1">
      <c r="A738" s="20">
        <v>43447</v>
      </c>
      <c r="B738" s="21">
        <v>20.68</v>
      </c>
      <c r="C738" s="22">
        <v>36796876188</v>
      </c>
      <c r="D738" s="22">
        <f>HLOOKUP(A738,'CSAV.Fin'!$F$11:$AF$13,2,1)/1000</f>
        <v>173.815</v>
      </c>
      <c r="E738" s="23">
        <f>HLOOKUP(A738,'CSAV.Fin'!$F$11:$AB$13,3,1)</f>
        <v>0.2586</v>
      </c>
      <c r="G738" s="24">
        <v>681.77</v>
      </c>
      <c r="H738" s="25">
        <f t="shared" si="67"/>
        <v>153.80976677143778</v>
      </c>
      <c r="J738" s="21">
        <v>26.118141999999999</v>
      </c>
      <c r="K738" s="22">
        <v>175760293</v>
      </c>
      <c r="L738" s="24">
        <v>0.88070000000000004</v>
      </c>
      <c r="M738" s="25">
        <f t="shared" si="68"/>
        <v>134.09754863332967</v>
      </c>
      <c r="N738" s="22">
        <f t="shared" si="69"/>
        <v>1347.9183039996678</v>
      </c>
      <c r="O738" s="30">
        <f t="shared" si="66"/>
        <v>1521.7333039996679</v>
      </c>
      <c r="P738" s="22">
        <f t="shared" si="70"/>
        <v>1116.1526608208633</v>
      </c>
      <c r="Q738" s="26">
        <f t="shared" si="71"/>
        <v>0.26652544313303217</v>
      </c>
    </row>
    <row r="739" spans="1:17" s="24" customFormat="1">
      <c r="A739" s="20">
        <v>43448</v>
      </c>
      <c r="B739" s="21">
        <v>20.6</v>
      </c>
      <c r="C739" s="22">
        <v>36796876188</v>
      </c>
      <c r="D739" s="22">
        <f>HLOOKUP(A739,'CSAV.Fin'!$F$11:$AF$13,2,1)/1000</f>
        <v>173.815</v>
      </c>
      <c r="E739" s="23">
        <f>HLOOKUP(A739,'CSAV.Fin'!$F$11:$AB$13,3,1)</f>
        <v>0.2586</v>
      </c>
      <c r="G739" s="24">
        <v>685.05</v>
      </c>
      <c r="H739" s="25">
        <f t="shared" si="67"/>
        <v>153.21475800249607</v>
      </c>
      <c r="J739" s="21">
        <v>25.72</v>
      </c>
      <c r="K739" s="22">
        <v>175760293</v>
      </c>
      <c r="L739" s="24">
        <v>0.88539999999999996</v>
      </c>
      <c r="M739" s="25">
        <f t="shared" si="68"/>
        <v>132.0533807821873</v>
      </c>
      <c r="N739" s="22">
        <f t="shared" si="69"/>
        <v>1320.3246608530112</v>
      </c>
      <c r="O739" s="30">
        <f t="shared" si="66"/>
        <v>1494.1396608530113</v>
      </c>
      <c r="P739" s="22">
        <f t="shared" si="70"/>
        <v>1106.5114217543246</v>
      </c>
      <c r="Q739" s="26">
        <f t="shared" si="71"/>
        <v>0.25943240063474915</v>
      </c>
    </row>
    <row r="740" spans="1:17" s="24" customFormat="1">
      <c r="A740" s="20">
        <v>43451</v>
      </c>
      <c r="B740" s="21">
        <v>20.190000000000001</v>
      </c>
      <c r="C740" s="22">
        <v>36796876188</v>
      </c>
      <c r="D740" s="22">
        <f>HLOOKUP(A740,'CSAV.Fin'!$F$11:$AF$13,2,1)/1000</f>
        <v>173.815</v>
      </c>
      <c r="E740" s="23">
        <f>HLOOKUP(A740,'CSAV.Fin'!$F$11:$AB$13,3,1)</f>
        <v>0.2586</v>
      </c>
      <c r="G740" s="24">
        <v>686.44</v>
      </c>
      <c r="H740" s="25">
        <f t="shared" si="67"/>
        <v>150.1653380616697</v>
      </c>
      <c r="J740" s="21">
        <v>25.082972000000002</v>
      </c>
      <c r="K740" s="22">
        <v>175760293</v>
      </c>
      <c r="L740" s="24">
        <v>0.88149999999999995</v>
      </c>
      <c r="M740" s="25">
        <f t="shared" si="68"/>
        <v>128.78270811294487</v>
      </c>
      <c r="N740" s="22">
        <f t="shared" si="69"/>
        <v>1293.319915345166</v>
      </c>
      <c r="O740" s="30">
        <f t="shared" si="66"/>
        <v>1467.1349153451661</v>
      </c>
      <c r="P740" s="22">
        <f t="shared" si="70"/>
        <v>1082.2925969286757</v>
      </c>
      <c r="Q740" s="26">
        <f t="shared" si="71"/>
        <v>0.26230874501814327</v>
      </c>
    </row>
    <row r="741" spans="1:17" s="24" customFormat="1">
      <c r="A741" s="20">
        <v>43452</v>
      </c>
      <c r="B741" s="21">
        <v>19.55</v>
      </c>
      <c r="C741" s="22">
        <v>36796876188</v>
      </c>
      <c r="D741" s="22">
        <f>HLOOKUP(A741,'CSAV.Fin'!$F$11:$AF$13,2,1)/1000</f>
        <v>173.815</v>
      </c>
      <c r="E741" s="23">
        <f>HLOOKUP(A741,'CSAV.Fin'!$F$11:$AB$13,3,1)</f>
        <v>0.2586</v>
      </c>
      <c r="G741" s="24">
        <v>688.8</v>
      </c>
      <c r="H741" s="25">
        <f t="shared" si="67"/>
        <v>145.40526791013582</v>
      </c>
      <c r="J741" s="21">
        <v>24.684830000000002</v>
      </c>
      <c r="K741" s="22">
        <v>175760293</v>
      </c>
      <c r="L741" s="24">
        <v>0.87980000000000003</v>
      </c>
      <c r="M741" s="25">
        <f t="shared" si="68"/>
        <v>126.73854026180251</v>
      </c>
      <c r="N741" s="22">
        <f t="shared" si="69"/>
        <v>1275.2504089151084</v>
      </c>
      <c r="O741" s="30">
        <f t="shared" si="66"/>
        <v>1449.0654089151085</v>
      </c>
      <c r="P741" s="22">
        <f t="shared" si="70"/>
        <v>1044.3944969155052</v>
      </c>
      <c r="Q741" s="26">
        <f t="shared" si="71"/>
        <v>0.27926338556557895</v>
      </c>
    </row>
    <row r="742" spans="1:17" s="24" customFormat="1">
      <c r="A742" s="20">
        <v>43453</v>
      </c>
      <c r="B742" s="21">
        <v>19.95</v>
      </c>
      <c r="C742" s="22">
        <v>36796876188</v>
      </c>
      <c r="D742" s="22">
        <f>HLOOKUP(A742,'CSAV.Fin'!$F$11:$AF$13,2,1)/1000</f>
        <v>173.815</v>
      </c>
      <c r="E742" s="23">
        <f>HLOOKUP(A742,'CSAV.Fin'!$F$11:$AB$13,3,1)</f>
        <v>0.2586</v>
      </c>
      <c r="G742" s="24">
        <v>687.89</v>
      </c>
      <c r="H742" s="25">
        <f t="shared" si="67"/>
        <v>148.38031175484448</v>
      </c>
      <c r="J742" s="21">
        <v>23.928359</v>
      </c>
      <c r="K742" s="22">
        <v>175760293</v>
      </c>
      <c r="L742" s="24">
        <v>0.87519999999999998</v>
      </c>
      <c r="M742" s="25">
        <f t="shared" si="68"/>
        <v>122.85461518351003</v>
      </c>
      <c r="N742" s="22">
        <f t="shared" si="69"/>
        <v>1242.6673715223947</v>
      </c>
      <c r="O742" s="30">
        <f t="shared" si="66"/>
        <v>1416.4823715223947</v>
      </c>
      <c r="P742" s="22">
        <f t="shared" si="70"/>
        <v>1067.1730653892337</v>
      </c>
      <c r="Q742" s="26">
        <f t="shared" si="71"/>
        <v>0.24660335571824543</v>
      </c>
    </row>
    <row r="743" spans="1:17" s="24" customFormat="1">
      <c r="A743" s="20">
        <v>43454</v>
      </c>
      <c r="B743" s="21">
        <v>19.89</v>
      </c>
      <c r="C743" s="22">
        <v>36796876188</v>
      </c>
      <c r="D743" s="22">
        <f>HLOOKUP(A743,'CSAV.Fin'!$F$11:$AF$13,2,1)/1000</f>
        <v>173.815</v>
      </c>
      <c r="E743" s="23">
        <f>HLOOKUP(A743,'CSAV.Fin'!$F$11:$AB$13,3,1)</f>
        <v>0.2586</v>
      </c>
      <c r="G743" s="24">
        <v>691.1</v>
      </c>
      <c r="H743" s="25">
        <f t="shared" si="67"/>
        <v>147.93405517813818</v>
      </c>
      <c r="J743" s="21">
        <v>23.709381</v>
      </c>
      <c r="K743" s="22">
        <v>175760293</v>
      </c>
      <c r="L743" s="24">
        <v>0.87590000000000001</v>
      </c>
      <c r="M743" s="25">
        <f t="shared" si="68"/>
        <v>121.73032337880858</v>
      </c>
      <c r="N743" s="22">
        <f t="shared" si="69"/>
        <v>1230.3112004958014</v>
      </c>
      <c r="O743" s="30">
        <f t="shared" si="66"/>
        <v>1404.1262004958014</v>
      </c>
      <c r="P743" s="22">
        <f t="shared" si="70"/>
        <v>1059.0216573279122</v>
      </c>
      <c r="Q743" s="26">
        <f t="shared" si="71"/>
        <v>0.24577886449667541</v>
      </c>
    </row>
    <row r="744" spans="1:17" s="24" customFormat="1">
      <c r="A744" s="20">
        <v>43455</v>
      </c>
      <c r="B744" s="21">
        <v>19.440000000000001</v>
      </c>
      <c r="C744" s="22">
        <v>36796876188</v>
      </c>
      <c r="D744" s="22">
        <f>HLOOKUP(A744,'CSAV.Fin'!$F$11:$AF$13,2,1)/1000</f>
        <v>173.815</v>
      </c>
      <c r="E744" s="23">
        <f>HLOOKUP(A744,'CSAV.Fin'!$F$11:$AB$13,3,1)</f>
        <v>0.2586</v>
      </c>
      <c r="G744" s="24">
        <v>692.46</v>
      </c>
      <c r="H744" s="25">
        <f t="shared" si="67"/>
        <v>144.58713085284094</v>
      </c>
      <c r="J744" s="21">
        <v>22.694118</v>
      </c>
      <c r="K744" s="22">
        <v>175760293</v>
      </c>
      <c r="L744" s="24">
        <v>0.87619999999999998</v>
      </c>
      <c r="M744" s="25">
        <f t="shared" si="68"/>
        <v>116.51769073755406</v>
      </c>
      <c r="N744" s="22">
        <f t="shared" si="69"/>
        <v>1177.2246528121777</v>
      </c>
      <c r="O744" s="30">
        <f t="shared" si="66"/>
        <v>1351.0396528121778</v>
      </c>
      <c r="P744" s="22">
        <f t="shared" si="70"/>
        <v>1033.0290169753055</v>
      </c>
      <c r="Q744" s="26">
        <f t="shared" si="71"/>
        <v>0.235382163043798</v>
      </c>
    </row>
    <row r="745" spans="1:17" s="24" customFormat="1">
      <c r="A745" s="20">
        <v>43458</v>
      </c>
      <c r="B745" s="21">
        <v>19.47</v>
      </c>
      <c r="C745" s="22">
        <v>36796876188</v>
      </c>
      <c r="D745" s="22">
        <f>HLOOKUP(A745,'CSAV.Fin'!$F$11:$AF$13,2,1)/1000</f>
        <v>173.815</v>
      </c>
      <c r="E745" s="23">
        <f>HLOOKUP(A745,'CSAV.Fin'!$F$11:$AB$13,3,1)</f>
        <v>0.2586</v>
      </c>
      <c r="G745" s="24">
        <v>688.9</v>
      </c>
      <c r="H745" s="25">
        <f t="shared" si="67"/>
        <v>144.81025914119408</v>
      </c>
      <c r="J745" s="21">
        <v>22.694118</v>
      </c>
      <c r="K745" s="22">
        <v>175760293</v>
      </c>
      <c r="L745" s="24">
        <v>0.87660000000000005</v>
      </c>
      <c r="M745" s="25">
        <f t="shared" si="68"/>
        <v>116.51769073755406</v>
      </c>
      <c r="N745" s="22">
        <f t="shared" si="69"/>
        <v>1176.6874752384554</v>
      </c>
      <c r="O745" s="30">
        <f t="shared" si="66"/>
        <v>1350.5024752384554</v>
      </c>
      <c r="P745" s="22">
        <f t="shared" si="70"/>
        <v>1039.9697770073451</v>
      </c>
      <c r="Q745" s="26">
        <f t="shared" si="71"/>
        <v>0.22993863685905513</v>
      </c>
    </row>
    <row r="746" spans="1:17" s="24" customFormat="1">
      <c r="A746" s="20">
        <v>43460</v>
      </c>
      <c r="B746" s="21">
        <v>19.989999999999998</v>
      </c>
      <c r="C746" s="22">
        <v>36796876188</v>
      </c>
      <c r="D746" s="22">
        <f>HLOOKUP(A746,'CSAV.Fin'!$F$11:$AF$13,2,1)/1000</f>
        <v>173.815</v>
      </c>
      <c r="E746" s="23">
        <f>HLOOKUP(A746,'CSAV.Fin'!$F$11:$AB$13,3,1)</f>
        <v>0.2586</v>
      </c>
      <c r="G746" s="24">
        <v>693.5</v>
      </c>
      <c r="H746" s="25">
        <f t="shared" si="67"/>
        <v>148.67781613931535</v>
      </c>
      <c r="J746" s="21">
        <v>22.694118</v>
      </c>
      <c r="K746" s="22">
        <v>175760293</v>
      </c>
      <c r="L746" s="24">
        <v>0.87649999999999995</v>
      </c>
      <c r="M746" s="25">
        <f t="shared" si="68"/>
        <v>116.51769073755406</v>
      </c>
      <c r="N746" s="22">
        <f t="shared" si="69"/>
        <v>1176.8217236668911</v>
      </c>
      <c r="O746" s="30">
        <f t="shared" si="66"/>
        <v>1350.6367236668912</v>
      </c>
      <c r="P746" s="22">
        <f t="shared" si="70"/>
        <v>1060.6626604154578</v>
      </c>
      <c r="Q746" s="26">
        <f t="shared" si="71"/>
        <v>0.21469434243145158</v>
      </c>
    </row>
    <row r="747" spans="1:17" s="24" customFormat="1">
      <c r="A747" s="20">
        <v>43461</v>
      </c>
      <c r="B747" s="21">
        <v>19.7</v>
      </c>
      <c r="C747" s="22">
        <v>36796876188</v>
      </c>
      <c r="D747" s="22">
        <f>HLOOKUP(A747,'CSAV.Fin'!$F$11:$AF$13,2,1)/1000</f>
        <v>173.815</v>
      </c>
      <c r="E747" s="23">
        <f>HLOOKUP(A747,'CSAV.Fin'!$F$11:$AB$13,3,1)</f>
        <v>0.2586</v>
      </c>
      <c r="G747" s="24">
        <v>697.78</v>
      </c>
      <c r="H747" s="25">
        <f t="shared" si="67"/>
        <v>146.52090935190157</v>
      </c>
      <c r="J747" s="21">
        <v>22.017275999999999</v>
      </c>
      <c r="K747" s="22">
        <v>175760293</v>
      </c>
      <c r="L747" s="24">
        <v>0.87649999999999995</v>
      </c>
      <c r="M747" s="25">
        <f t="shared" si="68"/>
        <v>113.04260231005105</v>
      </c>
      <c r="N747" s="22">
        <f t="shared" si="69"/>
        <v>1141.723537912761</v>
      </c>
      <c r="O747" s="30">
        <f t="shared" si="66"/>
        <v>1315.5385379127611</v>
      </c>
      <c r="P747" s="22">
        <f t="shared" si="70"/>
        <v>1038.8639125563932</v>
      </c>
      <c r="Q747" s="26">
        <f t="shared" si="71"/>
        <v>0.21031282427905229</v>
      </c>
    </row>
    <row r="748" spans="1:17" s="24" customFormat="1">
      <c r="A748" s="20">
        <v>43462</v>
      </c>
      <c r="B748" s="21">
        <v>19.72</v>
      </c>
      <c r="C748" s="22">
        <v>36796876188</v>
      </c>
      <c r="D748" s="22">
        <f>HLOOKUP(A748,'CSAV.Fin'!$F$11:$AF$13,2,1)/1000</f>
        <v>173.815</v>
      </c>
      <c r="E748" s="23">
        <f>HLOOKUP(A748,'CSAV.Fin'!$F$11:$AB$13,3,1)</f>
        <v>0.2586</v>
      </c>
      <c r="G748" s="24">
        <v>693.53</v>
      </c>
      <c r="H748" s="25">
        <f t="shared" si="67"/>
        <v>146.669661544137</v>
      </c>
      <c r="J748" s="21">
        <v>22.295974999999999</v>
      </c>
      <c r="K748" s="22">
        <v>175760293</v>
      </c>
      <c r="L748" s="24">
        <v>0.87360000000000004</v>
      </c>
      <c r="M748" s="25">
        <f t="shared" si="68"/>
        <v>114.47351775214341</v>
      </c>
      <c r="N748" s="22">
        <f t="shared" si="69"/>
        <v>1160.0137359537162</v>
      </c>
      <c r="O748" s="30">
        <f t="shared" si="66"/>
        <v>1333.8287359537162</v>
      </c>
      <c r="P748" s="22">
        <f t="shared" si="70"/>
        <v>1046.2912901062102</v>
      </c>
      <c r="Q748" s="26">
        <f t="shared" si="71"/>
        <v>0.21557298781834278</v>
      </c>
    </row>
    <row r="749" spans="1:17" s="24" customFormat="1">
      <c r="A749" s="20">
        <v>43467</v>
      </c>
      <c r="B749" s="21">
        <v>19.989999999999998</v>
      </c>
      <c r="C749" s="22">
        <v>36796876188</v>
      </c>
      <c r="D749" s="22">
        <f>HLOOKUP(A749,'CSAV.Fin'!$F$11:$AF$13,2,1)/1000</f>
        <v>183.101</v>
      </c>
      <c r="E749" s="23">
        <f>HLOOKUP(A749,'CSAV.Fin'!$F$11:$AB$13,3,1)</f>
        <v>0.2586</v>
      </c>
      <c r="G749" s="24">
        <v>697.45</v>
      </c>
      <c r="H749" s="25">
        <f t="shared" si="67"/>
        <v>148.67781613931535</v>
      </c>
      <c r="J749" s="21">
        <v>22.435324999999999</v>
      </c>
      <c r="K749" s="22">
        <v>175760293</v>
      </c>
      <c r="L749" s="24">
        <v>0.88060000000000005</v>
      </c>
      <c r="M749" s="25">
        <f t="shared" si="68"/>
        <v>115.1889780403237</v>
      </c>
      <c r="N749" s="22">
        <f t="shared" si="69"/>
        <v>1157.9851031447743</v>
      </c>
      <c r="O749" s="30">
        <f t="shared" si="66"/>
        <v>1341.0861031447744</v>
      </c>
      <c r="P749" s="22">
        <f t="shared" si="70"/>
        <v>1054.6556097184314</v>
      </c>
      <c r="Q749" s="26">
        <f t="shared" si="71"/>
        <v>0.21358098689911031</v>
      </c>
    </row>
    <row r="750" spans="1:17" s="24" customFormat="1">
      <c r="A750" s="20">
        <v>43468</v>
      </c>
      <c r="B750" s="21">
        <v>19.690000000000001</v>
      </c>
      <c r="C750" s="22">
        <v>36796876188</v>
      </c>
      <c r="D750" s="22">
        <f>HLOOKUP(A750,'CSAV.Fin'!$F$11:$AF$13,2,1)/1000</f>
        <v>183.101</v>
      </c>
      <c r="E750" s="23">
        <f>HLOOKUP(A750,'CSAV.Fin'!$F$11:$AB$13,3,1)</f>
        <v>0.2586</v>
      </c>
      <c r="G750" s="24">
        <v>695.41</v>
      </c>
      <c r="H750" s="25">
        <f t="shared" si="67"/>
        <v>146.44653325578386</v>
      </c>
      <c r="J750" s="21">
        <v>21.141362000000001</v>
      </c>
      <c r="K750" s="22">
        <v>175760293</v>
      </c>
      <c r="L750" s="24">
        <v>0.87670000000000003</v>
      </c>
      <c r="M750" s="25">
        <f t="shared" si="68"/>
        <v>108.5454248227086</v>
      </c>
      <c r="N750" s="22">
        <f t="shared" si="69"/>
        <v>1096.0522161615177</v>
      </c>
      <c r="O750" s="30">
        <f t="shared" si="66"/>
        <v>1279.1532161615178</v>
      </c>
      <c r="P750" s="22">
        <f t="shared" si="70"/>
        <v>1041.8752852874134</v>
      </c>
      <c r="Q750" s="26">
        <f t="shared" si="71"/>
        <v>0.1854960984158941</v>
      </c>
    </row>
    <row r="751" spans="1:17" s="24" customFormat="1">
      <c r="A751" s="20">
        <v>43469</v>
      </c>
      <c r="B751" s="21">
        <v>20.18</v>
      </c>
      <c r="C751" s="22">
        <v>36796876188</v>
      </c>
      <c r="D751" s="22">
        <f>HLOOKUP(A751,'CSAV.Fin'!$F$11:$AF$13,2,1)/1000</f>
        <v>183.101</v>
      </c>
      <c r="E751" s="23">
        <f>HLOOKUP(A751,'CSAV.Fin'!$F$11:$AB$13,3,1)</f>
        <v>0.2586</v>
      </c>
      <c r="G751" s="24">
        <v>682.34</v>
      </c>
      <c r="H751" s="25">
        <f t="shared" si="67"/>
        <v>150.09096196555197</v>
      </c>
      <c r="J751" s="21">
        <v>22.276067999999999</v>
      </c>
      <c r="K751" s="22">
        <v>175760293</v>
      </c>
      <c r="L751" s="24">
        <v>0.87709999999999999</v>
      </c>
      <c r="M751" s="25">
        <f t="shared" si="68"/>
        <v>114.37130987301312</v>
      </c>
      <c r="N751" s="22">
        <f t="shared" si="69"/>
        <v>1154.3532031623133</v>
      </c>
      <c r="O751" s="30">
        <f t="shared" si="66"/>
        <v>1337.4542031623132</v>
      </c>
      <c r="P751" s="22">
        <f t="shared" si="70"/>
        <v>1088.2565311631149</v>
      </c>
      <c r="Q751" s="26">
        <f t="shared" si="71"/>
        <v>0.1863223962435413</v>
      </c>
    </row>
    <row r="752" spans="1:17" s="24" customFormat="1">
      <c r="A752" s="20">
        <v>43472</v>
      </c>
      <c r="B752" s="21">
        <v>19.88</v>
      </c>
      <c r="C752" s="22">
        <v>36796876188</v>
      </c>
      <c r="D752" s="22">
        <f>HLOOKUP(A752,'CSAV.Fin'!$F$11:$AF$13,2,1)/1000</f>
        <v>183.101</v>
      </c>
      <c r="E752" s="23">
        <f>HLOOKUP(A752,'CSAV.Fin'!$F$11:$AB$13,3,1)</f>
        <v>0.2586</v>
      </c>
      <c r="G752" s="24">
        <v>679.92</v>
      </c>
      <c r="H752" s="25">
        <f t="shared" si="67"/>
        <v>147.85967908202048</v>
      </c>
      <c r="J752" s="21">
        <v>22.295974999999999</v>
      </c>
      <c r="K752" s="22">
        <v>175760293</v>
      </c>
      <c r="L752" s="24">
        <v>0.87209999999999999</v>
      </c>
      <c r="M752" s="25">
        <f t="shared" si="68"/>
        <v>114.47351775214341</v>
      </c>
      <c r="N752" s="22">
        <f t="shared" si="69"/>
        <v>1162.0089436178951</v>
      </c>
      <c r="O752" s="30">
        <f t="shared" si="66"/>
        <v>1345.1099436178952</v>
      </c>
      <c r="P752" s="22">
        <f t="shared" si="70"/>
        <v>1075.8940737402047</v>
      </c>
      <c r="Q752" s="26">
        <f t="shared" si="71"/>
        <v>0.2001441377747829</v>
      </c>
    </row>
    <row r="753" spans="1:17" s="24" customFormat="1">
      <c r="A753" s="20">
        <v>43473</v>
      </c>
      <c r="B753" s="21">
        <v>19.97</v>
      </c>
      <c r="C753" s="22">
        <v>36796876188</v>
      </c>
      <c r="D753" s="22">
        <f>HLOOKUP(A753,'CSAV.Fin'!$F$11:$AF$13,2,1)/1000</f>
        <v>183.101</v>
      </c>
      <c r="E753" s="23">
        <f>HLOOKUP(A753,'CSAV.Fin'!$F$11:$AB$13,3,1)</f>
        <v>0.2586</v>
      </c>
      <c r="G753" s="24">
        <v>680.15</v>
      </c>
      <c r="H753" s="25">
        <f t="shared" si="67"/>
        <v>148.52906394707989</v>
      </c>
      <c r="J753" s="21">
        <v>22.972816999999999</v>
      </c>
      <c r="K753" s="22">
        <v>175760293</v>
      </c>
      <c r="L753" s="24">
        <v>0.87380000000000002</v>
      </c>
      <c r="M753" s="25">
        <f t="shared" si="68"/>
        <v>117.9486061796464</v>
      </c>
      <c r="N753" s="22">
        <f t="shared" si="69"/>
        <v>1194.9548632898393</v>
      </c>
      <c r="O753" s="30">
        <f t="shared" si="66"/>
        <v>1378.0558632898392</v>
      </c>
      <c r="P753" s="22">
        <f t="shared" si="70"/>
        <v>1080.3993493705213</v>
      </c>
      <c r="Q753" s="26">
        <f t="shared" si="71"/>
        <v>0.21599742205567851</v>
      </c>
    </row>
    <row r="754" spans="1:17" s="24" customFormat="1">
      <c r="A754" s="20">
        <v>43474</v>
      </c>
      <c r="B754" s="21">
        <v>20.149999999999999</v>
      </c>
      <c r="C754" s="22">
        <v>36796876188</v>
      </c>
      <c r="D754" s="22">
        <f>HLOOKUP(A754,'CSAV.Fin'!$F$11:$AF$13,2,1)/1000</f>
        <v>183.101</v>
      </c>
      <c r="E754" s="23">
        <f>HLOOKUP(A754,'CSAV.Fin'!$F$11:$AB$13,3,1)</f>
        <v>0.2586</v>
      </c>
      <c r="G754" s="24">
        <v>676.99</v>
      </c>
      <c r="H754" s="25">
        <f t="shared" si="67"/>
        <v>149.8678336771988</v>
      </c>
      <c r="J754" s="21">
        <v>24.007988000000001</v>
      </c>
      <c r="K754" s="22">
        <v>175760293</v>
      </c>
      <c r="L754" s="24">
        <v>0.8679</v>
      </c>
      <c r="M754" s="25">
        <f t="shared" si="68"/>
        <v>123.2634518342995</v>
      </c>
      <c r="N754" s="22">
        <f t="shared" si="69"/>
        <v>1257.2897222606489</v>
      </c>
      <c r="O754" s="30">
        <f t="shared" si="66"/>
        <v>1440.390722260649</v>
      </c>
      <c r="P754" s="22">
        <f t="shared" si="70"/>
        <v>1095.2260080476815</v>
      </c>
      <c r="Q754" s="26">
        <f t="shared" si="71"/>
        <v>0.23963269748866622</v>
      </c>
    </row>
    <row r="755" spans="1:17" s="24" customFormat="1">
      <c r="A755" s="20">
        <v>43475</v>
      </c>
      <c r="B755" s="21">
        <v>20.29</v>
      </c>
      <c r="C755" s="22">
        <v>36796876188</v>
      </c>
      <c r="D755" s="22">
        <f>HLOOKUP(A755,'CSAV.Fin'!$F$11:$AF$13,2,1)/1000</f>
        <v>183.101</v>
      </c>
      <c r="E755" s="23">
        <f>HLOOKUP(A755,'CSAV.Fin'!$F$11:$AB$13,3,1)</f>
        <v>0.2586</v>
      </c>
      <c r="G755" s="24">
        <v>675.71</v>
      </c>
      <c r="H755" s="25">
        <f t="shared" si="67"/>
        <v>150.90909902284685</v>
      </c>
      <c r="J755" s="21">
        <v>24.047802000000001</v>
      </c>
      <c r="K755" s="22">
        <v>175760293</v>
      </c>
      <c r="L755" s="24">
        <v>0.86860000000000004</v>
      </c>
      <c r="M755" s="25">
        <f t="shared" si="68"/>
        <v>123.46786759256008</v>
      </c>
      <c r="N755" s="22">
        <f t="shared" si="69"/>
        <v>1258.3598439109142</v>
      </c>
      <c r="O755" s="30">
        <f t="shared" si="66"/>
        <v>1441.4608439109143</v>
      </c>
      <c r="P755" s="22">
        <f t="shared" si="70"/>
        <v>1104.9246242537774</v>
      </c>
      <c r="Q755" s="26">
        <f t="shared" si="71"/>
        <v>0.23346885978814391</v>
      </c>
    </row>
    <row r="756" spans="1:17" s="24" customFormat="1">
      <c r="A756" s="20">
        <v>43476</v>
      </c>
      <c r="B756" s="21">
        <v>20.2</v>
      </c>
      <c r="C756" s="22">
        <v>36796876188</v>
      </c>
      <c r="D756" s="22">
        <f>HLOOKUP(A756,'CSAV.Fin'!$F$11:$AF$13,2,1)/1000</f>
        <v>183.101</v>
      </c>
      <c r="E756" s="23">
        <f>HLOOKUP(A756,'CSAV.Fin'!$F$11:$AB$13,3,1)</f>
        <v>0.2586</v>
      </c>
      <c r="G756" s="24">
        <v>674.57</v>
      </c>
      <c r="H756" s="25">
        <f t="shared" si="67"/>
        <v>150.23971415778738</v>
      </c>
      <c r="J756" s="21">
        <v>23.808916</v>
      </c>
      <c r="K756" s="22">
        <v>175760293</v>
      </c>
      <c r="L756" s="24">
        <v>0.87170000000000003</v>
      </c>
      <c r="M756" s="25">
        <f t="shared" si="68"/>
        <v>122.24136277446</v>
      </c>
      <c r="N756" s="22">
        <f t="shared" si="69"/>
        <v>1241.4289396487088</v>
      </c>
      <c r="O756" s="30">
        <f t="shared" si="66"/>
        <v>1424.5299396487089</v>
      </c>
      <c r="P756" s="22">
        <f t="shared" si="70"/>
        <v>1101.8825310903242</v>
      </c>
      <c r="Q756" s="26">
        <f t="shared" si="71"/>
        <v>0.22649394693519043</v>
      </c>
    </row>
    <row r="757" spans="1:17" s="24" customFormat="1">
      <c r="A757" s="20">
        <v>43479</v>
      </c>
      <c r="B757" s="21">
        <v>19.940000000000001</v>
      </c>
      <c r="C757" s="22">
        <v>36796876188</v>
      </c>
      <c r="D757" s="22">
        <f>HLOOKUP(A757,'CSAV.Fin'!$F$11:$AF$13,2,1)/1000</f>
        <v>183.101</v>
      </c>
      <c r="E757" s="23">
        <f>HLOOKUP(A757,'CSAV.Fin'!$F$11:$AB$13,3,1)</f>
        <v>0.2586</v>
      </c>
      <c r="G757" s="24">
        <v>673.01</v>
      </c>
      <c r="H757" s="25">
        <f t="shared" si="67"/>
        <v>148.30593565872678</v>
      </c>
      <c r="J757" s="21">
        <v>23.191796</v>
      </c>
      <c r="K757" s="22">
        <v>175760293</v>
      </c>
      <c r="L757" s="24">
        <v>0.87129999999999996</v>
      </c>
      <c r="M757" s="25">
        <f t="shared" si="68"/>
        <v>119.07290311861618</v>
      </c>
      <c r="N757" s="22">
        <f t="shared" si="69"/>
        <v>1209.8066200348912</v>
      </c>
      <c r="O757" s="30">
        <f t="shared" si="66"/>
        <v>1392.9076200348914</v>
      </c>
      <c r="P757" s="22">
        <f t="shared" si="70"/>
        <v>1090.2211128938948</v>
      </c>
      <c r="Q757" s="26">
        <f t="shared" si="71"/>
        <v>0.21730551458496183</v>
      </c>
    </row>
    <row r="758" spans="1:17" s="24" customFormat="1">
      <c r="A758" s="20">
        <v>43480</v>
      </c>
      <c r="B758" s="21">
        <v>19.850000000000001</v>
      </c>
      <c r="C758" s="22">
        <v>36796876188</v>
      </c>
      <c r="D758" s="22">
        <f>HLOOKUP(A758,'CSAV.Fin'!$F$11:$AF$13,2,1)/1000</f>
        <v>183.101</v>
      </c>
      <c r="E758" s="23">
        <f>HLOOKUP(A758,'CSAV.Fin'!$F$11:$AB$13,3,1)</f>
        <v>0.2586</v>
      </c>
      <c r="G758" s="24">
        <v>674.65</v>
      </c>
      <c r="H758" s="25">
        <f t="shared" si="67"/>
        <v>147.63655079366734</v>
      </c>
      <c r="J758" s="21">
        <v>23.032539</v>
      </c>
      <c r="K758" s="22">
        <v>175760293</v>
      </c>
      <c r="L758" s="24">
        <v>0.87760000000000005</v>
      </c>
      <c r="M758" s="25">
        <f t="shared" si="68"/>
        <v>118.25523495130557</v>
      </c>
      <c r="N758" s="22">
        <f t="shared" si="69"/>
        <v>1192.8737701695275</v>
      </c>
      <c r="O758" s="30">
        <f t="shared" si="66"/>
        <v>1375.9747701695273</v>
      </c>
      <c r="P758" s="22">
        <f t="shared" si="70"/>
        <v>1082.6621097336397</v>
      </c>
      <c r="Q758" s="26">
        <f t="shared" si="71"/>
        <v>0.21316717922069894</v>
      </c>
    </row>
    <row r="759" spans="1:17" s="24" customFormat="1">
      <c r="A759" s="20">
        <v>43481</v>
      </c>
      <c r="B759" s="21">
        <v>19.84</v>
      </c>
      <c r="C759" s="22">
        <v>36796876188</v>
      </c>
      <c r="D759" s="22">
        <f>HLOOKUP(A759,'CSAV.Fin'!$F$11:$AF$13,2,1)/1000</f>
        <v>183.101</v>
      </c>
      <c r="E759" s="23">
        <f>HLOOKUP(A759,'CSAV.Fin'!$F$11:$AB$13,3,1)</f>
        <v>0.2586</v>
      </c>
      <c r="G759" s="24">
        <v>671.2</v>
      </c>
      <c r="H759" s="25">
        <f t="shared" si="67"/>
        <v>147.56217469754961</v>
      </c>
      <c r="J759" s="21">
        <v>23.012632</v>
      </c>
      <c r="K759" s="22">
        <v>175760293</v>
      </c>
      <c r="L759" s="24">
        <v>0.877</v>
      </c>
      <c r="M759" s="25">
        <f t="shared" si="68"/>
        <v>118.15302707217528</v>
      </c>
      <c r="N759" s="22">
        <f t="shared" si="69"/>
        <v>1192.658170427909</v>
      </c>
      <c r="O759" s="30">
        <f t="shared" si="66"/>
        <v>1375.7591704279089</v>
      </c>
      <c r="P759" s="22">
        <f t="shared" si="70"/>
        <v>1087.6788193830751</v>
      </c>
      <c r="Q759" s="26">
        <f t="shared" si="71"/>
        <v>0.20939736927592556</v>
      </c>
    </row>
    <row r="760" spans="1:17" s="24" customFormat="1">
      <c r="A760" s="20">
        <v>43482</v>
      </c>
      <c r="B760" s="21">
        <v>19.93</v>
      </c>
      <c r="C760" s="22">
        <v>36796876188</v>
      </c>
      <c r="D760" s="22">
        <f>HLOOKUP(A760,'CSAV.Fin'!$F$11:$AF$13,2,1)/1000</f>
        <v>183.101</v>
      </c>
      <c r="E760" s="23">
        <f>HLOOKUP(A760,'CSAV.Fin'!$F$11:$AB$13,3,1)</f>
        <v>0.2586</v>
      </c>
      <c r="G760" s="24">
        <v>671.06</v>
      </c>
      <c r="H760" s="25">
        <f t="shared" si="67"/>
        <v>148.23155956260905</v>
      </c>
      <c r="J760" s="21">
        <v>23.151980999999999</v>
      </c>
      <c r="K760" s="22">
        <v>175760293</v>
      </c>
      <c r="L760" s="24">
        <v>0.87829999999999997</v>
      </c>
      <c r="M760" s="25">
        <f t="shared" si="68"/>
        <v>118.86848222608731</v>
      </c>
      <c r="N760" s="22">
        <f t="shared" si="69"/>
        <v>1198.1041240052214</v>
      </c>
      <c r="O760" s="30">
        <f t="shared" si="66"/>
        <v>1381.2051240052215</v>
      </c>
      <c r="P760" s="22">
        <f t="shared" si="70"/>
        <v>1092.8407928156053</v>
      </c>
      <c r="Q760" s="26">
        <f t="shared" si="71"/>
        <v>0.20877733956953237</v>
      </c>
    </row>
    <row r="761" spans="1:17" s="24" customFormat="1">
      <c r="A761" s="20">
        <v>43483</v>
      </c>
      <c r="B761" s="21">
        <v>20.170000000000002</v>
      </c>
      <c r="C761" s="22">
        <v>36796876188</v>
      </c>
      <c r="D761" s="22">
        <f>HLOOKUP(A761,'CSAV.Fin'!$F$11:$AF$13,2,1)/1000</f>
        <v>183.101</v>
      </c>
      <c r="E761" s="23">
        <f>HLOOKUP(A761,'CSAV.Fin'!$F$11:$AB$13,3,1)</f>
        <v>0.2586</v>
      </c>
      <c r="G761" s="24">
        <v>669.42</v>
      </c>
      <c r="H761" s="25">
        <f t="shared" si="67"/>
        <v>150.01658586943424</v>
      </c>
      <c r="J761" s="21">
        <v>23.589938</v>
      </c>
      <c r="K761" s="22">
        <v>175760293</v>
      </c>
      <c r="L761" s="24">
        <v>0.88049999999999995</v>
      </c>
      <c r="M761" s="25">
        <f t="shared" si="68"/>
        <v>121.11707096975854</v>
      </c>
      <c r="N761" s="22">
        <f t="shared" si="69"/>
        <v>1217.7180052806955</v>
      </c>
      <c r="O761" s="30">
        <f t="shared" si="66"/>
        <v>1400.8190052806954</v>
      </c>
      <c r="P761" s="22">
        <f t="shared" si="70"/>
        <v>1108.7105146424667</v>
      </c>
      <c r="Q761" s="26">
        <f t="shared" si="71"/>
        <v>0.20852693284218837</v>
      </c>
    </row>
    <row r="762" spans="1:17" s="24" customFormat="1">
      <c r="A762" s="20">
        <v>43486</v>
      </c>
      <c r="B762" s="21">
        <v>20.059999999999999</v>
      </c>
      <c r="C762" s="22">
        <v>36796876188</v>
      </c>
      <c r="D762" s="22">
        <f>HLOOKUP(A762,'CSAV.Fin'!$F$11:$AF$13,2,1)/1000</f>
        <v>183.101</v>
      </c>
      <c r="E762" s="23">
        <f>HLOOKUP(A762,'CSAV.Fin'!$F$11:$AB$13,3,1)</f>
        <v>0.2586</v>
      </c>
      <c r="G762" s="24">
        <v>672.46</v>
      </c>
      <c r="H762" s="25">
        <f t="shared" si="67"/>
        <v>149.19844881213936</v>
      </c>
      <c r="J762" s="21">
        <v>23.609845</v>
      </c>
      <c r="K762" s="22">
        <v>175760293</v>
      </c>
      <c r="L762" s="24">
        <v>0.87970000000000004</v>
      </c>
      <c r="M762" s="25">
        <f t="shared" si="68"/>
        <v>121.21927884888883</v>
      </c>
      <c r="N762" s="22">
        <f t="shared" si="69"/>
        <v>1219.8539375754842</v>
      </c>
      <c r="O762" s="30">
        <f t="shared" si="66"/>
        <v>1402.9549375754841</v>
      </c>
      <c r="P762" s="22">
        <f t="shared" si="70"/>
        <v>1097.6791724879993</v>
      </c>
      <c r="Q762" s="26">
        <f t="shared" si="71"/>
        <v>0.21759484706974763</v>
      </c>
    </row>
    <row r="763" spans="1:17" s="24" customFormat="1">
      <c r="A763" s="20">
        <v>43487</v>
      </c>
      <c r="B763" s="21">
        <v>19.8</v>
      </c>
      <c r="C763" s="22">
        <v>36796876188</v>
      </c>
      <c r="D763" s="22">
        <f>HLOOKUP(A763,'CSAV.Fin'!$F$11:$AF$13,2,1)/1000</f>
        <v>183.101</v>
      </c>
      <c r="E763" s="23">
        <f>HLOOKUP(A763,'CSAV.Fin'!$F$11:$AB$13,3,1)</f>
        <v>0.2586</v>
      </c>
      <c r="G763" s="24">
        <v>671.94</v>
      </c>
      <c r="H763" s="25">
        <f t="shared" si="67"/>
        <v>147.26467031307874</v>
      </c>
      <c r="J763" s="21">
        <v>23.530217</v>
      </c>
      <c r="K763" s="22">
        <v>175760293</v>
      </c>
      <c r="L763" s="24">
        <v>0.88029999999999997</v>
      </c>
      <c r="M763" s="25">
        <f t="shared" si="68"/>
        <v>120.81044733236767</v>
      </c>
      <c r="N763" s="22">
        <f t="shared" si="69"/>
        <v>1214.9111529514348</v>
      </c>
      <c r="O763" s="30">
        <f t="shared" si="66"/>
        <v>1398.0121529514349</v>
      </c>
      <c r="P763" s="22">
        <f t="shared" si="70"/>
        <v>1084.290485046879</v>
      </c>
      <c r="Q763" s="26">
        <f t="shared" si="71"/>
        <v>0.2244055369921053</v>
      </c>
    </row>
    <row r="764" spans="1:17" s="24" customFormat="1">
      <c r="A764" s="20">
        <v>43488</v>
      </c>
      <c r="B764" s="21">
        <v>19.63</v>
      </c>
      <c r="C764" s="22">
        <v>36796876188</v>
      </c>
      <c r="D764" s="22">
        <f>HLOOKUP(A764,'CSAV.Fin'!$F$11:$AF$13,2,1)/1000</f>
        <v>183.101</v>
      </c>
      <c r="E764" s="23">
        <f>HLOOKUP(A764,'CSAV.Fin'!$F$11:$AB$13,3,1)</f>
        <v>0.2586</v>
      </c>
      <c r="G764" s="24">
        <v>672.72</v>
      </c>
      <c r="H764" s="25">
        <f t="shared" si="67"/>
        <v>146.00027667907753</v>
      </c>
      <c r="J764" s="21">
        <v>23.709381</v>
      </c>
      <c r="K764" s="22">
        <v>175760293</v>
      </c>
      <c r="L764" s="24">
        <v>0.878</v>
      </c>
      <c r="M764" s="25">
        <f t="shared" si="68"/>
        <v>121.73032337880858</v>
      </c>
      <c r="N764" s="22">
        <f t="shared" si="69"/>
        <v>1227.3685427269618</v>
      </c>
      <c r="O764" s="30">
        <f t="shared" si="66"/>
        <v>1410.4695427269617</v>
      </c>
      <c r="P764" s="22">
        <f t="shared" si="70"/>
        <v>1073.7345100048162</v>
      </c>
      <c r="Q764" s="26">
        <f t="shared" si="71"/>
        <v>0.23873966967844729</v>
      </c>
    </row>
    <row r="765" spans="1:17" s="24" customFormat="1">
      <c r="A765" s="20">
        <v>43489</v>
      </c>
      <c r="B765" s="21">
        <v>19.510000000000002</v>
      </c>
      <c r="C765" s="22">
        <v>36796876188</v>
      </c>
      <c r="D765" s="22">
        <f>HLOOKUP(A765,'CSAV.Fin'!$F$11:$AF$13,2,1)/1000</f>
        <v>183.101</v>
      </c>
      <c r="E765" s="23">
        <f>HLOOKUP(A765,'CSAV.Fin'!$F$11:$AB$13,3,1)</f>
        <v>0.2586</v>
      </c>
      <c r="G765" s="24">
        <v>670.87</v>
      </c>
      <c r="H765" s="25">
        <f t="shared" si="67"/>
        <v>145.10776352566498</v>
      </c>
      <c r="J765" s="21">
        <v>23.808916</v>
      </c>
      <c r="K765" s="22">
        <v>175760293</v>
      </c>
      <c r="L765" s="24">
        <v>0.88139999999999996</v>
      </c>
      <c r="M765" s="25">
        <f t="shared" si="68"/>
        <v>122.24136277446</v>
      </c>
      <c r="N765" s="22">
        <f t="shared" si="69"/>
        <v>1227.7667423324026</v>
      </c>
      <c r="O765" s="30">
        <f t="shared" si="66"/>
        <v>1410.8677423324025</v>
      </c>
      <c r="P765" s="22">
        <f t="shared" si="70"/>
        <v>1070.1135159239197</v>
      </c>
      <c r="Q765" s="26">
        <f t="shared" si="71"/>
        <v>0.24152102722623636</v>
      </c>
    </row>
    <row r="766" spans="1:17" s="24" customFormat="1">
      <c r="A766" s="20">
        <v>43490</v>
      </c>
      <c r="B766" s="21">
        <v>19.559999999999999</v>
      </c>
      <c r="C766" s="22">
        <v>36796876188</v>
      </c>
      <c r="D766" s="22">
        <f>HLOOKUP(A766,'CSAV.Fin'!$F$11:$AF$13,2,1)/1000</f>
        <v>183.101</v>
      </c>
      <c r="E766" s="23">
        <f>HLOOKUP(A766,'CSAV.Fin'!$F$11:$AB$13,3,1)</f>
        <v>0.2586</v>
      </c>
      <c r="G766" s="24">
        <v>667.18</v>
      </c>
      <c r="H766" s="25">
        <f t="shared" si="67"/>
        <v>145.47964400625352</v>
      </c>
      <c r="J766" s="21">
        <v>23.928359</v>
      </c>
      <c r="K766" s="22">
        <v>175760293</v>
      </c>
      <c r="L766" s="24">
        <v>0.87649999999999995</v>
      </c>
      <c r="M766" s="25">
        <f t="shared" si="68"/>
        <v>122.85461518351003</v>
      </c>
      <c r="N766" s="22">
        <f t="shared" si="69"/>
        <v>1240.8242824374213</v>
      </c>
      <c r="O766" s="30">
        <f t="shared" si="66"/>
        <v>1423.9252824374212</v>
      </c>
      <c r="P766" s="22">
        <f t="shared" si="70"/>
        <v>1078.7896793028567</v>
      </c>
      <c r="Q766" s="26">
        <f t="shared" si="71"/>
        <v>0.24238322571516846</v>
      </c>
    </row>
    <row r="767" spans="1:17" s="24" customFormat="1">
      <c r="A767" s="20">
        <v>43493</v>
      </c>
      <c r="B767" s="21">
        <v>19.440000000000001</v>
      </c>
      <c r="C767" s="22">
        <v>36796876188</v>
      </c>
      <c r="D767" s="22">
        <f>HLOOKUP(A767,'CSAV.Fin'!$F$11:$AF$13,2,1)/1000</f>
        <v>183.101</v>
      </c>
      <c r="E767" s="23">
        <f>HLOOKUP(A767,'CSAV.Fin'!$F$11:$AB$13,3,1)</f>
        <v>0.2586</v>
      </c>
      <c r="G767" s="24">
        <v>672.44</v>
      </c>
      <c r="H767" s="25">
        <f t="shared" si="67"/>
        <v>144.58713085284094</v>
      </c>
      <c r="J767" s="21">
        <v>23.609845</v>
      </c>
      <c r="K767" s="22">
        <v>175760293</v>
      </c>
      <c r="L767" s="24">
        <v>0.87429999999999997</v>
      </c>
      <c r="M767" s="25">
        <f t="shared" si="68"/>
        <v>121.21927884888883</v>
      </c>
      <c r="N767" s="22">
        <f t="shared" si="69"/>
        <v>1227.3882064338941</v>
      </c>
      <c r="O767" s="30">
        <f t="shared" si="66"/>
        <v>1410.4892064338942</v>
      </c>
      <c r="P767" s="22">
        <f t="shared" si="70"/>
        <v>1063.784535564095</v>
      </c>
      <c r="Q767" s="26">
        <f t="shared" si="71"/>
        <v>0.24580455439738125</v>
      </c>
    </row>
    <row r="768" spans="1:17" s="24" customFormat="1">
      <c r="A768" s="20">
        <v>43494</v>
      </c>
      <c r="B768" s="21">
        <v>19.600000000000001</v>
      </c>
      <c r="C768" s="22">
        <v>36796876188</v>
      </c>
      <c r="D768" s="22">
        <f>HLOOKUP(A768,'CSAV.Fin'!$F$11:$AF$13,2,1)/1000</f>
        <v>183.101</v>
      </c>
      <c r="E768" s="23">
        <f>HLOOKUP(A768,'CSAV.Fin'!$F$11:$AB$13,3,1)</f>
        <v>0.2586</v>
      </c>
      <c r="G768" s="24">
        <v>667.62</v>
      </c>
      <c r="H768" s="25">
        <f t="shared" si="67"/>
        <v>145.77714839072442</v>
      </c>
      <c r="J768" s="21">
        <v>22.694118</v>
      </c>
      <c r="K768" s="22">
        <v>175760293</v>
      </c>
      <c r="L768" s="24">
        <v>0.87519999999999998</v>
      </c>
      <c r="M768" s="25">
        <f t="shared" si="68"/>
        <v>116.51769073755406</v>
      </c>
      <c r="N768" s="22">
        <f t="shared" si="69"/>
        <v>1178.5697449657564</v>
      </c>
      <c r="O768" s="30">
        <f t="shared" si="66"/>
        <v>1361.6707449657565</v>
      </c>
      <c r="P768" s="22">
        <f t="shared" si="70"/>
        <v>1080.2833547299363</v>
      </c>
      <c r="Q768" s="26">
        <f t="shared" si="71"/>
        <v>0.20664862726627542</v>
      </c>
    </row>
    <row r="769" spans="1:17" s="24" customFormat="1">
      <c r="A769" s="20">
        <v>43495</v>
      </c>
      <c r="B769" s="21">
        <v>19.5</v>
      </c>
      <c r="C769" s="22">
        <v>36796876188</v>
      </c>
      <c r="D769" s="22">
        <f>HLOOKUP(A769,'CSAV.Fin'!$F$11:$AF$13,2,1)/1000</f>
        <v>183.101</v>
      </c>
      <c r="E769" s="23">
        <f>HLOOKUP(A769,'CSAV.Fin'!$F$11:$AB$13,3,1)</f>
        <v>0.2586</v>
      </c>
      <c r="G769" s="24">
        <v>667.54</v>
      </c>
      <c r="H769" s="25">
        <f t="shared" si="67"/>
        <v>145.03338742954725</v>
      </c>
      <c r="J769" s="21">
        <v>22.037182999999999</v>
      </c>
      <c r="K769" s="22">
        <v>175760293</v>
      </c>
      <c r="L769" s="24">
        <v>0.87560000000000004</v>
      </c>
      <c r="M769" s="25">
        <f t="shared" si="68"/>
        <v>113.14481018918134</v>
      </c>
      <c r="N769" s="22">
        <f t="shared" si="69"/>
        <v>1143.9304319507039</v>
      </c>
      <c r="O769" s="30">
        <f t="shared" si="66"/>
        <v>1327.0314319507038</v>
      </c>
      <c r="P769" s="22">
        <f t="shared" si="70"/>
        <v>1074.9005088324298</v>
      </c>
      <c r="Q769" s="26">
        <f t="shared" si="71"/>
        <v>0.18999619530311185</v>
      </c>
    </row>
    <row r="770" spans="1:17" s="24" customFormat="1">
      <c r="A770" s="20">
        <v>43496</v>
      </c>
      <c r="B770" s="21">
        <v>19.5</v>
      </c>
      <c r="C770" s="22">
        <v>36796876188</v>
      </c>
      <c r="D770" s="22">
        <f>HLOOKUP(A770,'CSAV.Fin'!$F$11:$AF$13,2,1)/1000</f>
        <v>183.101</v>
      </c>
      <c r="E770" s="23">
        <f>HLOOKUP(A770,'CSAV.Fin'!$F$11:$AB$13,3,1)</f>
        <v>0.2586</v>
      </c>
      <c r="G770" s="24">
        <v>654.51</v>
      </c>
      <c r="H770" s="25">
        <f t="shared" si="67"/>
        <v>145.03338742954725</v>
      </c>
      <c r="J770" s="21">
        <v>21.897832999999999</v>
      </c>
      <c r="K770" s="22">
        <v>175760293</v>
      </c>
      <c r="L770" s="24">
        <v>0.873</v>
      </c>
      <c r="M770" s="25">
        <f t="shared" si="68"/>
        <v>112.42934990100105</v>
      </c>
      <c r="N770" s="22">
        <f t="shared" si="69"/>
        <v>1140.0822498464086</v>
      </c>
      <c r="O770" s="30">
        <f t="shared" si="66"/>
        <v>1323.1832498464087</v>
      </c>
      <c r="P770" s="22">
        <f t="shared" si="70"/>
        <v>1096.2996526653528</v>
      </c>
      <c r="Q770" s="26">
        <f t="shared" si="71"/>
        <v>0.17146800883958579</v>
      </c>
    </row>
    <row r="771" spans="1:17" s="24" customFormat="1">
      <c r="A771" s="20">
        <v>43497</v>
      </c>
      <c r="B771" s="21">
        <v>19.52</v>
      </c>
      <c r="C771" s="22">
        <v>36796876188</v>
      </c>
      <c r="D771" s="22">
        <f>HLOOKUP(A771,'CSAV.Fin'!$F$11:$AF$13,2,1)/1000</f>
        <v>183.101</v>
      </c>
      <c r="E771" s="23">
        <f>HLOOKUP(A771,'CSAV.Fin'!$F$11:$AB$13,3,1)</f>
        <v>0.2586</v>
      </c>
      <c r="G771" s="24">
        <v>652.04999999999995</v>
      </c>
      <c r="H771" s="25">
        <f t="shared" si="67"/>
        <v>145.18213962178265</v>
      </c>
      <c r="J771" s="21">
        <v>21.738575999999998</v>
      </c>
      <c r="K771" s="22">
        <v>175760293</v>
      </c>
      <c r="L771" s="24">
        <v>0.87090000000000001</v>
      </c>
      <c r="M771" s="25">
        <f t="shared" si="68"/>
        <v>111.61168173369043</v>
      </c>
      <c r="N771" s="22">
        <f t="shared" si="69"/>
        <v>1134.519826363867</v>
      </c>
      <c r="O771" s="30">
        <f t="shared" ref="O771:O834" si="72">D771+N771</f>
        <v>1317.6208263638669</v>
      </c>
      <c r="P771" s="22">
        <f t="shared" si="70"/>
        <v>1101.5643327808605</v>
      </c>
      <c r="Q771" s="26">
        <f t="shared" si="71"/>
        <v>0.16397471052369461</v>
      </c>
    </row>
    <row r="772" spans="1:17" s="24" customFormat="1">
      <c r="A772" s="20">
        <v>43500</v>
      </c>
      <c r="B772" s="21">
        <v>19.57</v>
      </c>
      <c r="C772" s="22">
        <v>36796876188</v>
      </c>
      <c r="D772" s="22">
        <f>HLOOKUP(A772,'CSAV.Fin'!$F$11:$AF$13,2,1)/1000</f>
        <v>183.101</v>
      </c>
      <c r="E772" s="23">
        <f>HLOOKUP(A772,'CSAV.Fin'!$F$11:$AB$13,3,1)</f>
        <v>0.2586</v>
      </c>
      <c r="G772" s="24">
        <v>651.20000000000005</v>
      </c>
      <c r="H772" s="25">
        <f t="shared" ref="H772:H835" si="73">B772/$B$3*100</f>
        <v>145.55402010237125</v>
      </c>
      <c r="J772" s="21">
        <v>22.574674999999999</v>
      </c>
      <c r="K772" s="22">
        <v>175760293</v>
      </c>
      <c r="L772" s="24">
        <v>0.87490000000000001</v>
      </c>
      <c r="M772" s="25">
        <f t="shared" ref="M772:M835" si="74">J772/$J$3*100</f>
        <v>115.90443832850403</v>
      </c>
      <c r="N772" s="22">
        <f t="shared" ref="N772:N835" si="75">(J772*K772*E772/L772)/1000000</f>
        <v>1172.7687323458792</v>
      </c>
      <c r="O772" s="30">
        <f t="shared" si="72"/>
        <v>1355.8697323458791</v>
      </c>
      <c r="P772" s="22">
        <f t="shared" ref="P772:P835" si="76">(B772*C772/G772)/1000000</f>
        <v>1105.8274984630834</v>
      </c>
      <c r="Q772" s="26">
        <f t="shared" ref="Q772:Q835" si="77">1-P772/O772</f>
        <v>0.18441464391286411</v>
      </c>
    </row>
    <row r="773" spans="1:17" s="24" customFormat="1">
      <c r="A773" s="20">
        <v>43501</v>
      </c>
      <c r="B773" s="21">
        <v>20.34</v>
      </c>
      <c r="C773" s="22">
        <v>36796876188</v>
      </c>
      <c r="D773" s="22">
        <f>HLOOKUP(A773,'CSAV.Fin'!$F$11:$AF$13,2,1)/1000</f>
        <v>183.101</v>
      </c>
      <c r="E773" s="23">
        <f>HLOOKUP(A773,'CSAV.Fin'!$F$11:$AB$13,3,1)</f>
        <v>0.2586</v>
      </c>
      <c r="G773" s="24">
        <v>651.70000000000005</v>
      </c>
      <c r="H773" s="25">
        <f t="shared" si="73"/>
        <v>151.28097950343542</v>
      </c>
      <c r="J773" s="21">
        <v>22.654302999999999</v>
      </c>
      <c r="K773" s="22">
        <v>175760293</v>
      </c>
      <c r="L773" s="24">
        <v>0.87670000000000003</v>
      </c>
      <c r="M773" s="25">
        <f t="shared" si="74"/>
        <v>116.31326984502519</v>
      </c>
      <c r="N773" s="22">
        <f t="shared" si="75"/>
        <v>1174.489089621781</v>
      </c>
      <c r="O773" s="30">
        <f t="shared" si="72"/>
        <v>1357.5900896217809</v>
      </c>
      <c r="P773" s="22">
        <f t="shared" si="76"/>
        <v>1148.4555188950744</v>
      </c>
      <c r="Q773" s="26">
        <f t="shared" si="77"/>
        <v>0.1540483923133017</v>
      </c>
    </row>
    <row r="774" spans="1:17" s="24" customFormat="1">
      <c r="A774" s="20">
        <v>43502</v>
      </c>
      <c r="B774" s="21">
        <v>20.5</v>
      </c>
      <c r="C774" s="22">
        <v>36796876188</v>
      </c>
      <c r="D774" s="22">
        <f>HLOOKUP(A774,'CSAV.Fin'!$F$11:$AF$13,2,1)/1000</f>
        <v>183.101</v>
      </c>
      <c r="E774" s="23">
        <f>HLOOKUP(A774,'CSAV.Fin'!$F$11:$AB$13,3,1)</f>
        <v>0.2586</v>
      </c>
      <c r="G774" s="24">
        <v>654.59</v>
      </c>
      <c r="H774" s="25">
        <f t="shared" si="73"/>
        <v>152.4709970413189</v>
      </c>
      <c r="J774" s="21">
        <v>23.23161</v>
      </c>
      <c r="K774" s="22">
        <v>175760293</v>
      </c>
      <c r="L774" s="24">
        <v>0.87890000000000001</v>
      </c>
      <c r="M774" s="25">
        <f t="shared" si="74"/>
        <v>119.27731887687676</v>
      </c>
      <c r="N774" s="22">
        <f t="shared" si="75"/>
        <v>1201.4041625980242</v>
      </c>
      <c r="O774" s="30">
        <f t="shared" si="72"/>
        <v>1384.5051625980241</v>
      </c>
      <c r="P774" s="22">
        <f t="shared" si="76"/>
        <v>1152.3792936861241</v>
      </c>
      <c r="Q774" s="26">
        <f t="shared" si="77"/>
        <v>0.16765980740462949</v>
      </c>
    </row>
    <row r="775" spans="1:17" s="24" customFormat="1">
      <c r="A775" s="20">
        <v>43503</v>
      </c>
      <c r="B775" s="21">
        <v>20.6</v>
      </c>
      <c r="C775" s="22">
        <v>36796876188</v>
      </c>
      <c r="D775" s="22">
        <f>HLOOKUP(A775,'CSAV.Fin'!$F$11:$AF$13,2,1)/1000</f>
        <v>183.101</v>
      </c>
      <c r="E775" s="23">
        <f>HLOOKUP(A775,'CSAV.Fin'!$F$11:$AB$13,3,1)</f>
        <v>0.2586</v>
      </c>
      <c r="G775" s="24">
        <v>655.12</v>
      </c>
      <c r="H775" s="25">
        <f t="shared" si="73"/>
        <v>153.21475800249607</v>
      </c>
      <c r="J775" s="21">
        <v>22.116810999999998</v>
      </c>
      <c r="K775" s="22">
        <v>175760293</v>
      </c>
      <c r="L775" s="24">
        <v>0.88060000000000005</v>
      </c>
      <c r="M775" s="25">
        <f t="shared" si="74"/>
        <v>113.5536417057025</v>
      </c>
      <c r="N775" s="22">
        <f t="shared" si="75"/>
        <v>1141.5452045855577</v>
      </c>
      <c r="O775" s="30">
        <f t="shared" si="72"/>
        <v>1324.6462045855578</v>
      </c>
      <c r="P775" s="22">
        <f t="shared" si="76"/>
        <v>1157.0638195640495</v>
      </c>
      <c r="Q775" s="26">
        <f t="shared" si="77"/>
        <v>0.12651105211443225</v>
      </c>
    </row>
    <row r="776" spans="1:17" s="24" customFormat="1">
      <c r="A776" s="20">
        <v>43504</v>
      </c>
      <c r="B776" s="21">
        <v>20.420000000000002</v>
      </c>
      <c r="C776" s="22">
        <v>36796876188</v>
      </c>
      <c r="D776" s="22">
        <f>HLOOKUP(A776,'CSAV.Fin'!$F$11:$AF$13,2,1)/1000</f>
        <v>183.101</v>
      </c>
      <c r="E776" s="23">
        <f>HLOOKUP(A776,'CSAV.Fin'!$F$11:$AB$13,3,1)</f>
        <v>0.2586</v>
      </c>
      <c r="G776" s="24">
        <v>658.94</v>
      </c>
      <c r="H776" s="25">
        <f t="shared" si="73"/>
        <v>151.87598827237716</v>
      </c>
      <c r="J776" s="21">
        <v>22.634395999999999</v>
      </c>
      <c r="K776" s="22">
        <v>175760293</v>
      </c>
      <c r="L776" s="24">
        <v>0.88300000000000001</v>
      </c>
      <c r="M776" s="25">
        <f t="shared" si="74"/>
        <v>116.2110619658949</v>
      </c>
      <c r="N776" s="22">
        <f t="shared" si="75"/>
        <v>1165.0846881493928</v>
      </c>
      <c r="O776" s="30">
        <f t="shared" si="72"/>
        <v>1348.1856881493927</v>
      </c>
      <c r="P776" s="22">
        <f t="shared" si="76"/>
        <v>1140.3044461695451</v>
      </c>
      <c r="Q776" s="26">
        <f t="shared" si="77"/>
        <v>0.15419333093885523</v>
      </c>
    </row>
    <row r="777" spans="1:17" s="24" customFormat="1">
      <c r="A777" s="20">
        <v>43507</v>
      </c>
      <c r="B777" s="21">
        <v>20.61</v>
      </c>
      <c r="C777" s="22">
        <v>36796876188</v>
      </c>
      <c r="D777" s="22">
        <f>HLOOKUP(A777,'CSAV.Fin'!$F$11:$AF$13,2,1)/1000</f>
        <v>183.101</v>
      </c>
      <c r="E777" s="23">
        <f>HLOOKUP(A777,'CSAV.Fin'!$F$11:$AB$13,3,1)</f>
        <v>0.2586</v>
      </c>
      <c r="G777" s="24">
        <v>663.11</v>
      </c>
      <c r="H777" s="25">
        <f t="shared" si="73"/>
        <v>153.28913409861377</v>
      </c>
      <c r="J777" s="21">
        <v>22.992723999999999</v>
      </c>
      <c r="K777" s="22">
        <v>175760293</v>
      </c>
      <c r="L777" s="24">
        <v>0.88649999999999995</v>
      </c>
      <c r="M777" s="25">
        <f t="shared" si="74"/>
        <v>118.05081405877669</v>
      </c>
      <c r="N777" s="22">
        <f t="shared" si="75"/>
        <v>1178.8565874542164</v>
      </c>
      <c r="O777" s="30">
        <f t="shared" si="72"/>
        <v>1361.9575874542165</v>
      </c>
      <c r="P777" s="22">
        <f t="shared" si="76"/>
        <v>1143.676943847446</v>
      </c>
      <c r="Q777" s="26">
        <f t="shared" si="77"/>
        <v>0.16026978051114116</v>
      </c>
    </row>
    <row r="778" spans="1:17" s="24" customFormat="1">
      <c r="A778" s="20">
        <v>43508</v>
      </c>
      <c r="B778" s="21">
        <v>20.84</v>
      </c>
      <c r="C778" s="22">
        <v>36796876188</v>
      </c>
      <c r="D778" s="22">
        <f>HLOOKUP(A778,'CSAV.Fin'!$F$11:$AF$13,2,1)/1000</f>
        <v>183.101</v>
      </c>
      <c r="E778" s="23">
        <f>HLOOKUP(A778,'CSAV.Fin'!$F$11:$AB$13,3,1)</f>
        <v>0.2586</v>
      </c>
      <c r="G778" s="24">
        <v>660.7</v>
      </c>
      <c r="H778" s="25">
        <f t="shared" si="73"/>
        <v>154.99978430932123</v>
      </c>
      <c r="J778" s="21">
        <v>23.828824000000001</v>
      </c>
      <c r="K778" s="22">
        <v>175760293</v>
      </c>
      <c r="L778" s="24">
        <v>0.88370000000000004</v>
      </c>
      <c r="M778" s="25">
        <f t="shared" si="74"/>
        <v>122.34357578785861</v>
      </c>
      <c r="N778" s="22">
        <f t="shared" si="75"/>
        <v>1225.5951763934511</v>
      </c>
      <c r="O778" s="30">
        <f t="shared" si="72"/>
        <v>1408.696176393451</v>
      </c>
      <c r="P778" s="22">
        <f t="shared" si="76"/>
        <v>1160.6582408928712</v>
      </c>
      <c r="Q778" s="26">
        <f t="shared" si="77"/>
        <v>0.17607624671460909</v>
      </c>
    </row>
    <row r="779" spans="1:17" s="24" customFormat="1">
      <c r="A779" s="20">
        <v>43509</v>
      </c>
      <c r="B779" s="21">
        <v>21.5</v>
      </c>
      <c r="C779" s="22">
        <v>36796876188</v>
      </c>
      <c r="D779" s="22">
        <f>HLOOKUP(A779,'CSAV.Fin'!$F$11:$AF$13,2,1)/1000</f>
        <v>183.101</v>
      </c>
      <c r="E779" s="23">
        <f>HLOOKUP(A779,'CSAV.Fin'!$F$11:$AB$13,3,1)</f>
        <v>0.2586</v>
      </c>
      <c r="G779" s="24">
        <v>663.75</v>
      </c>
      <c r="H779" s="25">
        <f t="shared" si="73"/>
        <v>159.90860665309054</v>
      </c>
      <c r="J779" s="21">
        <v>24.047802000000001</v>
      </c>
      <c r="K779" s="22">
        <v>175760293</v>
      </c>
      <c r="L779" s="24">
        <v>0.88580000000000003</v>
      </c>
      <c r="M779" s="25">
        <f t="shared" si="74"/>
        <v>123.46786759256008</v>
      </c>
      <c r="N779" s="22">
        <f t="shared" si="75"/>
        <v>1233.9256721844886</v>
      </c>
      <c r="O779" s="30">
        <f t="shared" si="72"/>
        <v>1417.0266721844887</v>
      </c>
      <c r="P779" s="22">
        <f t="shared" si="76"/>
        <v>1191.9138802892655</v>
      </c>
      <c r="Q779" s="26">
        <f t="shared" si="77"/>
        <v>0.15886277676636051</v>
      </c>
    </row>
    <row r="780" spans="1:17" s="24" customFormat="1">
      <c r="A780" s="20">
        <v>43510</v>
      </c>
      <c r="B780" s="21">
        <v>21.28</v>
      </c>
      <c r="C780" s="22">
        <v>36796876188</v>
      </c>
      <c r="D780" s="22">
        <f>HLOOKUP(A780,'CSAV.Fin'!$F$11:$AF$13,2,1)/1000</f>
        <v>183.101</v>
      </c>
      <c r="E780" s="23">
        <f>HLOOKUP(A780,'CSAV.Fin'!$F$11:$AB$13,3,1)</f>
        <v>0.2586</v>
      </c>
      <c r="G780" s="24">
        <v>666.93</v>
      </c>
      <c r="H780" s="25">
        <f t="shared" si="73"/>
        <v>158.27233253850079</v>
      </c>
      <c r="J780" s="21">
        <v>23.888545000000001</v>
      </c>
      <c r="K780" s="22">
        <v>175760293</v>
      </c>
      <c r="L780" s="24">
        <v>0.88690000000000002</v>
      </c>
      <c r="M780" s="25">
        <f t="shared" si="74"/>
        <v>122.65019942524947</v>
      </c>
      <c r="N780" s="22">
        <f t="shared" si="75"/>
        <v>1224.2337051363143</v>
      </c>
      <c r="O780" s="30">
        <f t="shared" si="72"/>
        <v>1407.3347051363144</v>
      </c>
      <c r="P780" s="22">
        <f t="shared" si="76"/>
        <v>1174.092521375017</v>
      </c>
      <c r="Q780" s="26">
        <f t="shared" si="77"/>
        <v>0.16573327077776112</v>
      </c>
    </row>
    <row r="781" spans="1:17" s="24" customFormat="1">
      <c r="A781" s="20">
        <v>43511</v>
      </c>
      <c r="B781" s="21">
        <v>21.21</v>
      </c>
      <c r="C781" s="22">
        <v>36796876188</v>
      </c>
      <c r="D781" s="22">
        <f>HLOOKUP(A781,'CSAV.Fin'!$F$11:$AF$13,2,1)/1000</f>
        <v>183.101</v>
      </c>
      <c r="E781" s="23">
        <f>HLOOKUP(A781,'CSAV.Fin'!$F$11:$AB$13,3,1)</f>
        <v>0.2586</v>
      </c>
      <c r="G781" s="24">
        <v>663.86</v>
      </c>
      <c r="H781" s="25">
        <f t="shared" si="73"/>
        <v>157.75169986567676</v>
      </c>
      <c r="J781" s="21">
        <v>24.684830000000002</v>
      </c>
      <c r="K781" s="22">
        <v>175760293</v>
      </c>
      <c r="L781" s="24">
        <v>0.88700000000000001</v>
      </c>
      <c r="M781" s="25">
        <f t="shared" si="74"/>
        <v>126.73854026180251</v>
      </c>
      <c r="N781" s="22">
        <f t="shared" si="75"/>
        <v>1264.8988836116262</v>
      </c>
      <c r="O781" s="30">
        <f t="shared" si="72"/>
        <v>1447.999883611626</v>
      </c>
      <c r="P781" s="22">
        <f t="shared" si="76"/>
        <v>1175.6420690318439</v>
      </c>
      <c r="Q781" s="26">
        <f t="shared" si="77"/>
        <v>0.18809242850245445</v>
      </c>
    </row>
    <row r="782" spans="1:17" s="24" customFormat="1">
      <c r="A782" s="20">
        <v>43514</v>
      </c>
      <c r="B782" s="21">
        <v>22</v>
      </c>
      <c r="C782" s="22">
        <v>36796876188</v>
      </c>
      <c r="D782" s="22">
        <f>HLOOKUP(A782,'CSAV.Fin'!$F$11:$AF$13,2,1)/1000</f>
        <v>183.101</v>
      </c>
      <c r="E782" s="23">
        <f>HLOOKUP(A782,'CSAV.Fin'!$F$11:$AB$13,3,1)</f>
        <v>0.2586</v>
      </c>
      <c r="G782" s="24">
        <v>661</v>
      </c>
      <c r="H782" s="25">
        <f t="shared" si="73"/>
        <v>163.62741145897638</v>
      </c>
      <c r="J782" s="21">
        <v>26.337121</v>
      </c>
      <c r="K782" s="22">
        <v>175760293</v>
      </c>
      <c r="L782" s="24">
        <v>0.88419999999999999</v>
      </c>
      <c r="M782" s="25">
        <f t="shared" si="74"/>
        <v>135.22184557229943</v>
      </c>
      <c r="N782" s="22">
        <f t="shared" si="75"/>
        <v>1353.8391753293899</v>
      </c>
      <c r="O782" s="30">
        <f t="shared" si="72"/>
        <v>1536.9401753293901</v>
      </c>
      <c r="P782" s="22">
        <f t="shared" si="76"/>
        <v>1224.7069230499244</v>
      </c>
      <c r="Q782" s="26">
        <f t="shared" si="77"/>
        <v>0.20315250866062451</v>
      </c>
    </row>
    <row r="783" spans="1:17" s="24" customFormat="1">
      <c r="A783" s="20">
        <v>43515</v>
      </c>
      <c r="B783" s="21">
        <v>22</v>
      </c>
      <c r="C783" s="22">
        <v>36796876188</v>
      </c>
      <c r="D783" s="22">
        <f>HLOOKUP(A783,'CSAV.Fin'!$F$11:$AF$13,2,1)/1000</f>
        <v>183.101</v>
      </c>
      <c r="E783" s="23">
        <f>HLOOKUP(A783,'CSAV.Fin'!$F$11:$AB$13,3,1)</f>
        <v>0.2586</v>
      </c>
      <c r="G783" s="24">
        <v>656.98</v>
      </c>
      <c r="H783" s="25">
        <f t="shared" si="73"/>
        <v>163.62741145897638</v>
      </c>
      <c r="J783" s="21">
        <v>26.13805</v>
      </c>
      <c r="K783" s="22">
        <v>175760293</v>
      </c>
      <c r="L783" s="24">
        <v>0.88249999999999995</v>
      </c>
      <c r="M783" s="25">
        <f t="shared" si="74"/>
        <v>134.19976164672823</v>
      </c>
      <c r="N783" s="22">
        <f t="shared" si="75"/>
        <v>1346.1943354329983</v>
      </c>
      <c r="O783" s="30">
        <f t="shared" si="72"/>
        <v>1529.2953354329984</v>
      </c>
      <c r="P783" s="22">
        <f t="shared" si="76"/>
        <v>1232.20079170751</v>
      </c>
      <c r="Q783" s="26">
        <f t="shared" si="77"/>
        <v>0.19426891382060629</v>
      </c>
    </row>
    <row r="784" spans="1:17" s="24" customFormat="1">
      <c r="A784" s="20">
        <v>43516</v>
      </c>
      <c r="B784" s="21">
        <v>22.25</v>
      </c>
      <c r="C784" s="22">
        <v>36796876188</v>
      </c>
      <c r="D784" s="22">
        <f>HLOOKUP(A784,'CSAV.Fin'!$F$11:$AF$13,2,1)/1000</f>
        <v>183.101</v>
      </c>
      <c r="E784" s="23">
        <f>HLOOKUP(A784,'CSAV.Fin'!$F$11:$AB$13,3,1)</f>
        <v>0.2586</v>
      </c>
      <c r="G784" s="24">
        <v>652.94000000000005</v>
      </c>
      <c r="H784" s="25">
        <f t="shared" si="73"/>
        <v>165.48681386191927</v>
      </c>
      <c r="J784" s="21">
        <v>26.715356</v>
      </c>
      <c r="K784" s="22">
        <v>175760293</v>
      </c>
      <c r="L784" s="24">
        <v>0.88019999999999998</v>
      </c>
      <c r="M784" s="25">
        <f t="shared" si="74"/>
        <v>137.16380554431151</v>
      </c>
      <c r="N784" s="22">
        <f t="shared" si="75"/>
        <v>1379.5228234537574</v>
      </c>
      <c r="O784" s="30">
        <f t="shared" si="72"/>
        <v>1562.6238234537573</v>
      </c>
      <c r="P784" s="22">
        <f t="shared" si="76"/>
        <v>1253.9138285033846</v>
      </c>
      <c r="Q784" s="26">
        <f t="shared" si="77"/>
        <v>0.19755874082864855</v>
      </c>
    </row>
    <row r="785" spans="1:17" s="24" customFormat="1">
      <c r="A785" s="20">
        <v>43517</v>
      </c>
      <c r="B785" s="21">
        <v>21.7</v>
      </c>
      <c r="C785" s="22">
        <v>36796876188</v>
      </c>
      <c r="D785" s="22">
        <f>HLOOKUP(A785,'CSAV.Fin'!$F$11:$AF$13,2,1)/1000</f>
        <v>183.101</v>
      </c>
      <c r="E785" s="23">
        <f>HLOOKUP(A785,'CSAV.Fin'!$F$11:$AB$13,3,1)</f>
        <v>0.2586</v>
      </c>
      <c r="G785" s="24">
        <v>654.13</v>
      </c>
      <c r="H785" s="25">
        <f t="shared" si="73"/>
        <v>161.39612857544486</v>
      </c>
      <c r="J785" s="21">
        <v>26.615819999999999</v>
      </c>
      <c r="K785" s="22">
        <v>175760293</v>
      </c>
      <c r="L785" s="24">
        <v>0.88229999999999997</v>
      </c>
      <c r="M785" s="25">
        <f t="shared" si="74"/>
        <v>136.65276101439176</v>
      </c>
      <c r="N785" s="22">
        <f t="shared" si="75"/>
        <v>1371.1117732912596</v>
      </c>
      <c r="O785" s="30">
        <f t="shared" si="72"/>
        <v>1554.2127732912595</v>
      </c>
      <c r="P785" s="22">
        <f t="shared" si="76"/>
        <v>1220.693460443031</v>
      </c>
      <c r="Q785" s="26">
        <f t="shared" si="77"/>
        <v>0.2145905107586753</v>
      </c>
    </row>
    <row r="786" spans="1:17" s="24" customFormat="1">
      <c r="A786" s="20">
        <v>43518</v>
      </c>
      <c r="B786" s="21">
        <v>21.6</v>
      </c>
      <c r="C786" s="22">
        <v>36796876188</v>
      </c>
      <c r="D786" s="22">
        <f>HLOOKUP(A786,'CSAV.Fin'!$F$11:$AF$13,2,1)/1000</f>
        <v>183.101</v>
      </c>
      <c r="E786" s="23">
        <f>HLOOKUP(A786,'CSAV.Fin'!$F$11:$AB$13,3,1)</f>
        <v>0.2586</v>
      </c>
      <c r="G786" s="24">
        <v>651.03</v>
      </c>
      <c r="H786" s="25">
        <f t="shared" si="73"/>
        <v>160.65236761426772</v>
      </c>
      <c r="J786" s="21">
        <v>26.277398999999999</v>
      </c>
      <c r="K786" s="22">
        <v>175760293</v>
      </c>
      <c r="L786" s="24">
        <v>0.88190000000000002</v>
      </c>
      <c r="M786" s="25">
        <f t="shared" si="74"/>
        <v>134.91521680064028</v>
      </c>
      <c r="N786" s="22">
        <f t="shared" si="75"/>
        <v>1354.2920259305261</v>
      </c>
      <c r="O786" s="30">
        <f t="shared" si="72"/>
        <v>1537.3930259305262</v>
      </c>
      <c r="P786" s="22">
        <f t="shared" si="76"/>
        <v>1220.8539171171838</v>
      </c>
      <c r="Q786" s="26">
        <f t="shared" si="77"/>
        <v>0.20589342053360316</v>
      </c>
    </row>
    <row r="787" spans="1:17" s="24" customFormat="1">
      <c r="A787" s="20">
        <v>43521</v>
      </c>
      <c r="B787" s="21">
        <v>21.58</v>
      </c>
      <c r="C787" s="22">
        <v>36796876188</v>
      </c>
      <c r="D787" s="22">
        <f>HLOOKUP(A787,'CSAV.Fin'!$F$11:$AF$13,2,1)/1000</f>
        <v>183.101</v>
      </c>
      <c r="E787" s="23">
        <f>HLOOKUP(A787,'CSAV.Fin'!$F$11:$AB$13,3,1)</f>
        <v>0.2586</v>
      </c>
      <c r="G787" s="24">
        <v>649.61</v>
      </c>
      <c r="H787" s="25">
        <f t="shared" si="73"/>
        <v>160.50361542203225</v>
      </c>
      <c r="J787" s="21">
        <v>26.317214</v>
      </c>
      <c r="K787" s="22">
        <v>175760293</v>
      </c>
      <c r="L787" s="24">
        <v>0.88119999999999998</v>
      </c>
      <c r="M787" s="25">
        <f t="shared" si="74"/>
        <v>135.11963769316915</v>
      </c>
      <c r="N787" s="22">
        <f t="shared" si="75"/>
        <v>1357.4214634484174</v>
      </c>
      <c r="O787" s="30">
        <f t="shared" si="72"/>
        <v>1540.5224634484175</v>
      </c>
      <c r="P787" s="22">
        <f t="shared" si="76"/>
        <v>1222.3897232755651</v>
      </c>
      <c r="Q787" s="26">
        <f t="shared" si="77"/>
        <v>0.20650964054150889</v>
      </c>
    </row>
    <row r="788" spans="1:17" s="24" customFormat="1">
      <c r="A788" s="20">
        <v>43522</v>
      </c>
      <c r="B788" s="21">
        <v>21.43</v>
      </c>
      <c r="C788" s="22">
        <v>36796876188</v>
      </c>
      <c r="D788" s="22">
        <f>HLOOKUP(A788,'CSAV.Fin'!$F$11:$AF$13,2,1)/1000</f>
        <v>183.101</v>
      </c>
      <c r="E788" s="23">
        <f>HLOOKUP(A788,'CSAV.Fin'!$F$11:$AB$13,3,1)</f>
        <v>0.2586</v>
      </c>
      <c r="G788" s="24">
        <v>648.92999999999995</v>
      </c>
      <c r="H788" s="25">
        <f t="shared" si="73"/>
        <v>159.38797398026651</v>
      </c>
      <c r="J788" s="21">
        <v>25.560742999999999</v>
      </c>
      <c r="K788" s="22">
        <v>175760293</v>
      </c>
      <c r="L788" s="24">
        <v>0.87980000000000003</v>
      </c>
      <c r="M788" s="25">
        <f t="shared" si="74"/>
        <v>131.23571261487669</v>
      </c>
      <c r="N788" s="22">
        <f t="shared" si="75"/>
        <v>1320.501213211676</v>
      </c>
      <c r="O788" s="30">
        <f t="shared" si="72"/>
        <v>1503.6022132116759</v>
      </c>
      <c r="P788" s="22">
        <f t="shared" si="76"/>
        <v>1215.1650512518147</v>
      </c>
      <c r="Q788" s="26">
        <f t="shared" si="77"/>
        <v>0.19183076443054903</v>
      </c>
    </row>
    <row r="789" spans="1:17" s="24" customFormat="1">
      <c r="A789" s="20">
        <v>43523</v>
      </c>
      <c r="B789" s="21">
        <v>21.5</v>
      </c>
      <c r="C789" s="22">
        <v>36796876188</v>
      </c>
      <c r="D789" s="22">
        <f>HLOOKUP(A789,'CSAV.Fin'!$F$11:$AF$13,2,1)/1000</f>
        <v>183.101</v>
      </c>
      <c r="E789" s="23">
        <f>HLOOKUP(A789,'CSAV.Fin'!$F$11:$AB$13,3,1)</f>
        <v>0.2586</v>
      </c>
      <c r="G789" s="24">
        <v>650.77</v>
      </c>
      <c r="H789" s="25">
        <f t="shared" si="73"/>
        <v>159.90860665309054</v>
      </c>
      <c r="J789" s="21">
        <v>25.381578999999999</v>
      </c>
      <c r="K789" s="22">
        <v>175760293</v>
      </c>
      <c r="L789" s="24">
        <v>0.87929999999999997</v>
      </c>
      <c r="M789" s="25">
        <f t="shared" si="74"/>
        <v>130.3158365684358</v>
      </c>
      <c r="N789" s="22">
        <f t="shared" si="75"/>
        <v>1311.9909869356402</v>
      </c>
      <c r="O789" s="30">
        <f t="shared" si="72"/>
        <v>1495.0919869356403</v>
      </c>
      <c r="P789" s="22">
        <f t="shared" si="76"/>
        <v>1215.6873212379182</v>
      </c>
      <c r="Q789" s="26">
        <f t="shared" si="77"/>
        <v>0.18688125422328927</v>
      </c>
    </row>
    <row r="790" spans="1:17" s="24" customFormat="1">
      <c r="A790" s="20">
        <v>43524</v>
      </c>
      <c r="B790" s="21">
        <v>21.4</v>
      </c>
      <c r="C790" s="22">
        <v>36796876188</v>
      </c>
      <c r="D790" s="22">
        <f>HLOOKUP(A790,'CSAV.Fin'!$F$11:$AF$13,2,1)/1000</f>
        <v>183.101</v>
      </c>
      <c r="E790" s="23">
        <f>HLOOKUP(A790,'CSAV.Fin'!$F$11:$AB$13,3,1)</f>
        <v>0.2586</v>
      </c>
      <c r="G790" s="24">
        <v>654.63</v>
      </c>
      <c r="H790" s="25">
        <f t="shared" si="73"/>
        <v>159.16484569191337</v>
      </c>
      <c r="J790" s="21">
        <v>25.779720999999999</v>
      </c>
      <c r="K790" s="22">
        <v>175760293</v>
      </c>
      <c r="L790" s="24">
        <v>0.87809999999999999</v>
      </c>
      <c r="M790" s="25">
        <f t="shared" si="74"/>
        <v>132.36000441957816</v>
      </c>
      <c r="N790" s="22">
        <f t="shared" si="75"/>
        <v>1334.3922906568275</v>
      </c>
      <c r="O790" s="30">
        <f t="shared" si="72"/>
        <v>1517.4932906568274</v>
      </c>
      <c r="P790" s="22">
        <f t="shared" si="76"/>
        <v>1202.8980499262177</v>
      </c>
      <c r="Q790" s="26">
        <f t="shared" si="77"/>
        <v>0.20731244261016879</v>
      </c>
    </row>
    <row r="791" spans="1:17" s="24" customFormat="1">
      <c r="A791" s="20">
        <v>43525</v>
      </c>
      <c r="B791" s="21">
        <v>21.49</v>
      </c>
      <c r="C791" s="22">
        <v>36796876188</v>
      </c>
      <c r="D791" s="22">
        <f>HLOOKUP(A791,'CSAV.Fin'!$F$11:$AF$13,2,1)/1000</f>
        <v>183.101</v>
      </c>
      <c r="E791" s="23">
        <f>HLOOKUP(A791,'CSAV.Fin'!$F$11:$AB$13,3,1)</f>
        <v>0.2586</v>
      </c>
      <c r="G791" s="24">
        <v>658.66</v>
      </c>
      <c r="H791" s="25">
        <f t="shared" si="73"/>
        <v>159.83423055697281</v>
      </c>
      <c r="J791" s="21">
        <v>25.520928999999999</v>
      </c>
      <c r="K791" s="22">
        <v>175760293</v>
      </c>
      <c r="L791" s="24">
        <v>0.87890000000000001</v>
      </c>
      <c r="M791" s="25">
        <f t="shared" si="74"/>
        <v>131.03129685661611</v>
      </c>
      <c r="N791" s="22">
        <f t="shared" si="75"/>
        <v>1319.7944668479124</v>
      </c>
      <c r="O791" s="30">
        <f t="shared" si="72"/>
        <v>1502.8954668479123</v>
      </c>
      <c r="P791" s="22">
        <f t="shared" si="76"/>
        <v>1200.5661028149882</v>
      </c>
      <c r="Q791" s="26">
        <f t="shared" si="77"/>
        <v>0.20116459907022843</v>
      </c>
    </row>
    <row r="792" spans="1:17" s="24" customFormat="1">
      <c r="A792" s="20">
        <v>43528</v>
      </c>
      <c r="B792" s="21">
        <v>21.26</v>
      </c>
      <c r="C792" s="22">
        <v>36796876188</v>
      </c>
      <c r="D792" s="22">
        <f>HLOOKUP(A792,'CSAV.Fin'!$F$11:$AF$13,2,1)/1000</f>
        <v>183.101</v>
      </c>
      <c r="E792" s="23">
        <f>HLOOKUP(A792,'CSAV.Fin'!$F$11:$AB$13,3,1)</f>
        <v>0.2586</v>
      </c>
      <c r="G792" s="24">
        <v>658.71</v>
      </c>
      <c r="H792" s="25">
        <f t="shared" si="73"/>
        <v>158.12358034626536</v>
      </c>
      <c r="J792" s="21">
        <v>25.680185999999999</v>
      </c>
      <c r="K792" s="22">
        <v>175760293</v>
      </c>
      <c r="L792" s="24">
        <v>0.88329999999999997</v>
      </c>
      <c r="M792" s="25">
        <f t="shared" si="74"/>
        <v>131.84896502392672</v>
      </c>
      <c r="N792" s="22">
        <f t="shared" si="75"/>
        <v>1321.4149714120381</v>
      </c>
      <c r="O792" s="30">
        <f t="shared" si="72"/>
        <v>1504.5159714120382</v>
      </c>
      <c r="P792" s="22">
        <f t="shared" si="76"/>
        <v>1187.6267063759165</v>
      </c>
      <c r="Q792" s="26">
        <f t="shared" si="77"/>
        <v>0.21062539119389379</v>
      </c>
    </row>
    <row r="793" spans="1:17" s="24" customFormat="1">
      <c r="A793" s="20">
        <v>43529</v>
      </c>
      <c r="B793" s="21">
        <v>21.71</v>
      </c>
      <c r="C793" s="22">
        <v>36796876188</v>
      </c>
      <c r="D793" s="22">
        <f>HLOOKUP(A793,'CSAV.Fin'!$F$11:$AF$13,2,1)/1000</f>
        <v>183.101</v>
      </c>
      <c r="E793" s="23">
        <f>HLOOKUP(A793,'CSAV.Fin'!$F$11:$AB$13,3,1)</f>
        <v>0.2586</v>
      </c>
      <c r="G793" s="24">
        <v>657.28</v>
      </c>
      <c r="H793" s="25">
        <f t="shared" si="73"/>
        <v>161.47050467156259</v>
      </c>
      <c r="J793" s="21">
        <v>25.361671999999999</v>
      </c>
      <c r="K793" s="22">
        <v>175760293</v>
      </c>
      <c r="L793" s="24">
        <v>0.88500000000000001</v>
      </c>
      <c r="M793" s="25">
        <f t="shared" si="74"/>
        <v>130.21362868930549</v>
      </c>
      <c r="N793" s="22">
        <f t="shared" si="75"/>
        <v>1302.5184966971831</v>
      </c>
      <c r="O793" s="30">
        <f t="shared" si="72"/>
        <v>1485.619496697183</v>
      </c>
      <c r="P793" s="22">
        <f t="shared" si="76"/>
        <v>1215.4031494058545</v>
      </c>
      <c r="Q793" s="26">
        <f t="shared" si="77"/>
        <v>0.18188799210839068</v>
      </c>
    </row>
    <row r="794" spans="1:17" s="24" customFormat="1">
      <c r="A794" s="20">
        <v>43530</v>
      </c>
      <c r="B794" s="21">
        <v>21.69</v>
      </c>
      <c r="C794" s="22">
        <v>36796876188</v>
      </c>
      <c r="D794" s="22">
        <f>HLOOKUP(A794,'CSAV.Fin'!$F$11:$AF$13,2,1)/1000</f>
        <v>183.101</v>
      </c>
      <c r="E794" s="23">
        <f>HLOOKUP(A794,'CSAV.Fin'!$F$11:$AB$13,3,1)</f>
        <v>0.2586</v>
      </c>
      <c r="G794" s="24">
        <v>659.11</v>
      </c>
      <c r="H794" s="25">
        <f t="shared" si="73"/>
        <v>161.32175247932716</v>
      </c>
      <c r="J794" s="21">
        <v>25.082972000000002</v>
      </c>
      <c r="K794" s="22">
        <v>175760293</v>
      </c>
      <c r="L794" s="24">
        <v>0.88360000000000005</v>
      </c>
      <c r="M794" s="25">
        <f t="shared" si="74"/>
        <v>128.78270811294487</v>
      </c>
      <c r="N794" s="22">
        <f t="shared" si="75"/>
        <v>1290.2461581900902</v>
      </c>
      <c r="O794" s="30">
        <f t="shared" si="72"/>
        <v>1473.3471581900903</v>
      </c>
      <c r="P794" s="22">
        <f t="shared" si="76"/>
        <v>1210.912054919088</v>
      </c>
      <c r="Q794" s="26">
        <f t="shared" si="77"/>
        <v>0.1781217018760104</v>
      </c>
    </row>
    <row r="795" spans="1:17" s="24" customFormat="1">
      <c r="A795" s="20">
        <v>43531</v>
      </c>
      <c r="B795" s="21">
        <v>21.38</v>
      </c>
      <c r="C795" s="22">
        <v>36796876188</v>
      </c>
      <c r="D795" s="22">
        <f>HLOOKUP(A795,'CSAV.Fin'!$F$11:$AF$13,2,1)/1000</f>
        <v>183.101</v>
      </c>
      <c r="E795" s="23">
        <f>HLOOKUP(A795,'CSAV.Fin'!$F$11:$AB$13,3,1)</f>
        <v>0.2586</v>
      </c>
      <c r="G795" s="24">
        <v>665.96</v>
      </c>
      <c r="H795" s="25">
        <f t="shared" si="73"/>
        <v>159.01609349967794</v>
      </c>
      <c r="J795" s="21">
        <v>23.868638000000001</v>
      </c>
      <c r="K795" s="22">
        <v>175760293</v>
      </c>
      <c r="L795" s="24">
        <v>0.89080000000000004</v>
      </c>
      <c r="M795" s="25">
        <f t="shared" si="74"/>
        <v>122.54799154611919</v>
      </c>
      <c r="N795" s="22">
        <f t="shared" si="75"/>
        <v>1217.8581812414632</v>
      </c>
      <c r="O795" s="30">
        <f t="shared" si="72"/>
        <v>1400.9591812414633</v>
      </c>
      <c r="P795" s="22">
        <f t="shared" si="76"/>
        <v>1181.3280270578412</v>
      </c>
      <c r="Q795" s="26">
        <f t="shared" si="77"/>
        <v>0.15677198673911075</v>
      </c>
    </row>
    <row r="796" spans="1:17" s="24" customFormat="1">
      <c r="A796" s="20">
        <v>43532</v>
      </c>
      <c r="B796" s="21">
        <v>21.24</v>
      </c>
      <c r="C796" s="22">
        <v>36796876188</v>
      </c>
      <c r="D796" s="22">
        <f>HLOOKUP(A796,'CSAV.Fin'!$F$11:$AF$13,2,1)/1000</f>
        <v>183.101</v>
      </c>
      <c r="E796" s="23">
        <f>HLOOKUP(A796,'CSAV.Fin'!$F$11:$AB$13,3,1)</f>
        <v>0.2586</v>
      </c>
      <c r="G796" s="24">
        <v>671.55</v>
      </c>
      <c r="H796" s="25">
        <f t="shared" si="73"/>
        <v>157.97482815402989</v>
      </c>
      <c r="J796" s="21">
        <v>24.326502000000001</v>
      </c>
      <c r="K796" s="22">
        <v>175760293</v>
      </c>
      <c r="L796" s="24">
        <v>0.88939999999999997</v>
      </c>
      <c r="M796" s="25">
        <f t="shared" si="74"/>
        <v>124.89878816892073</v>
      </c>
      <c r="N796" s="22">
        <f t="shared" si="75"/>
        <v>1243.1737402982496</v>
      </c>
      <c r="O796" s="30">
        <f t="shared" si="72"/>
        <v>1426.2747402982495</v>
      </c>
      <c r="P796" s="22">
        <f t="shared" si="76"/>
        <v>1163.8234684433328</v>
      </c>
      <c r="Q796" s="26">
        <f t="shared" si="77"/>
        <v>0.18401172259422849</v>
      </c>
    </row>
    <row r="797" spans="1:17" s="24" customFormat="1">
      <c r="A797" s="20">
        <v>43535</v>
      </c>
      <c r="B797" s="21">
        <v>21.82</v>
      </c>
      <c r="C797" s="22">
        <v>36796876188</v>
      </c>
      <c r="D797" s="22">
        <f>HLOOKUP(A797,'CSAV.Fin'!$F$11:$AF$13,2,1)/1000</f>
        <v>183.101</v>
      </c>
      <c r="E797" s="23">
        <f>HLOOKUP(A797,'CSAV.Fin'!$F$11:$AB$13,3,1)</f>
        <v>0.2586</v>
      </c>
      <c r="G797" s="24">
        <v>670.69</v>
      </c>
      <c r="H797" s="25">
        <f t="shared" si="73"/>
        <v>162.28864172885747</v>
      </c>
      <c r="J797" s="21">
        <v>24.684830000000002</v>
      </c>
      <c r="K797" s="22">
        <v>175760293</v>
      </c>
      <c r="L797" s="24">
        <v>0.89039999999999997</v>
      </c>
      <c r="M797" s="25">
        <f t="shared" si="74"/>
        <v>126.73854026180251</v>
      </c>
      <c r="N797" s="22">
        <f t="shared" si="75"/>
        <v>1260.0688564280238</v>
      </c>
      <c r="O797" s="30">
        <f t="shared" si="72"/>
        <v>1443.1698564280236</v>
      </c>
      <c r="P797" s="22">
        <f t="shared" si="76"/>
        <v>1197.1370356232535</v>
      </c>
      <c r="Q797" s="26">
        <f t="shared" si="77"/>
        <v>0.17048084791191775</v>
      </c>
    </row>
    <row r="798" spans="1:17" s="24" customFormat="1">
      <c r="A798" s="20">
        <v>43536</v>
      </c>
      <c r="B798" s="21">
        <v>21.64</v>
      </c>
      <c r="C798" s="22">
        <v>36796876188</v>
      </c>
      <c r="D798" s="22">
        <f>HLOOKUP(A798,'CSAV.Fin'!$F$11:$AF$13,2,1)/1000</f>
        <v>183.101</v>
      </c>
      <c r="E798" s="23">
        <f>HLOOKUP(A798,'CSAV.Fin'!$F$11:$AB$13,3,1)</f>
        <v>0.2586</v>
      </c>
      <c r="G798" s="24">
        <v>666.51</v>
      </c>
      <c r="H798" s="25">
        <f t="shared" si="73"/>
        <v>160.94987199873859</v>
      </c>
      <c r="J798" s="21">
        <v>24.545480000000001</v>
      </c>
      <c r="K798" s="22">
        <v>175760293</v>
      </c>
      <c r="L798" s="24">
        <v>0.88590000000000002</v>
      </c>
      <c r="M798" s="25">
        <f t="shared" si="74"/>
        <v>126.02307997362219</v>
      </c>
      <c r="N798" s="22">
        <f t="shared" si="75"/>
        <v>1259.3200447718596</v>
      </c>
      <c r="O798" s="30">
        <f t="shared" si="72"/>
        <v>1442.4210447718597</v>
      </c>
      <c r="P798" s="22">
        <f t="shared" si="76"/>
        <v>1194.7073572914435</v>
      </c>
      <c r="Q798" s="26">
        <f t="shared" si="77"/>
        <v>0.17173465984725411</v>
      </c>
    </row>
    <row r="799" spans="1:17" s="24" customFormat="1">
      <c r="A799" s="20">
        <v>43537</v>
      </c>
      <c r="B799" s="21">
        <v>21.8</v>
      </c>
      <c r="C799" s="22">
        <v>36796876188</v>
      </c>
      <c r="D799" s="22">
        <f>HLOOKUP(A799,'CSAV.Fin'!$F$11:$AF$13,2,1)/1000</f>
        <v>183.101</v>
      </c>
      <c r="E799" s="23">
        <f>HLOOKUP(A799,'CSAV.Fin'!$F$11:$AB$13,3,1)</f>
        <v>0.2586</v>
      </c>
      <c r="G799" s="24">
        <v>668.86</v>
      </c>
      <c r="H799" s="25">
        <f t="shared" si="73"/>
        <v>162.13988953662204</v>
      </c>
      <c r="J799" s="21">
        <v>24.445944000000001</v>
      </c>
      <c r="K799" s="22">
        <v>175760293</v>
      </c>
      <c r="L799" s="24">
        <v>0.88460000000000005</v>
      </c>
      <c r="M799" s="25">
        <f t="shared" si="74"/>
        <v>125.51203544370244</v>
      </c>
      <c r="N799" s="22">
        <f t="shared" si="75"/>
        <v>1256.0564730208814</v>
      </c>
      <c r="O799" s="30">
        <f t="shared" si="72"/>
        <v>1439.1574730208813</v>
      </c>
      <c r="P799" s="22">
        <f t="shared" si="76"/>
        <v>1199.3121144909248</v>
      </c>
      <c r="Q799" s="26">
        <f t="shared" si="77"/>
        <v>0.16665678567231845</v>
      </c>
    </row>
    <row r="800" spans="1:17" s="24" customFormat="1">
      <c r="A800" s="20">
        <v>43538</v>
      </c>
      <c r="B800" s="21">
        <v>21.8</v>
      </c>
      <c r="C800" s="22">
        <v>36796876188</v>
      </c>
      <c r="D800" s="22">
        <f>HLOOKUP(A800,'CSAV.Fin'!$F$11:$AF$13,2,1)/1000</f>
        <v>183.101</v>
      </c>
      <c r="E800" s="23">
        <f>HLOOKUP(A800,'CSAV.Fin'!$F$11:$AB$13,3,1)</f>
        <v>0.2586</v>
      </c>
      <c r="G800" s="24">
        <v>671.26</v>
      </c>
      <c r="H800" s="25">
        <f t="shared" si="73"/>
        <v>162.13988953662204</v>
      </c>
      <c r="J800" s="21">
        <v>24.286687000000001</v>
      </c>
      <c r="K800" s="22">
        <v>175760293</v>
      </c>
      <c r="L800" s="24">
        <v>0.88480000000000003</v>
      </c>
      <c r="M800" s="25">
        <f t="shared" si="74"/>
        <v>124.69436727639183</v>
      </c>
      <c r="N800" s="22">
        <f t="shared" si="75"/>
        <v>1247.5916237552537</v>
      </c>
      <c r="O800" s="30">
        <f t="shared" si="72"/>
        <v>1430.6926237552539</v>
      </c>
      <c r="P800" s="22">
        <f t="shared" si="76"/>
        <v>1195.0241350570568</v>
      </c>
      <c r="Q800" s="26">
        <f t="shared" si="77"/>
        <v>0.16472335481790568</v>
      </c>
    </row>
    <row r="801" spans="1:17" s="24" customFormat="1">
      <c r="A801" s="20">
        <v>43539</v>
      </c>
      <c r="B801" s="21">
        <v>21.98</v>
      </c>
      <c r="C801" s="22">
        <v>36796876188</v>
      </c>
      <c r="D801" s="22">
        <f>HLOOKUP(A801,'CSAV.Fin'!$F$11:$AF$13,2,1)/1000</f>
        <v>183.101</v>
      </c>
      <c r="E801" s="23">
        <f>HLOOKUP(A801,'CSAV.Fin'!$F$11:$AB$13,3,1)</f>
        <v>0.2586</v>
      </c>
      <c r="G801" s="24">
        <v>668.83</v>
      </c>
      <c r="H801" s="25">
        <f t="shared" si="73"/>
        <v>163.47865926674095</v>
      </c>
      <c r="J801" s="21">
        <v>24.784365000000001</v>
      </c>
      <c r="K801" s="22">
        <v>175760293</v>
      </c>
      <c r="L801" s="24">
        <v>0.88319999999999999</v>
      </c>
      <c r="M801" s="25">
        <f t="shared" si="74"/>
        <v>127.24957965745394</v>
      </c>
      <c r="N801" s="22">
        <f t="shared" si="75"/>
        <v>1275.463469136118</v>
      </c>
      <c r="O801" s="30">
        <f t="shared" si="72"/>
        <v>1458.5644691361181</v>
      </c>
      <c r="P801" s="22">
        <f t="shared" si="76"/>
        <v>1209.2689302397321</v>
      </c>
      <c r="Q801" s="26">
        <f t="shared" si="77"/>
        <v>0.17091842299164151</v>
      </c>
    </row>
    <row r="802" spans="1:17" s="24" customFormat="1">
      <c r="A802" s="20">
        <v>43542</v>
      </c>
      <c r="B802" s="21">
        <v>22.1</v>
      </c>
      <c r="C802" s="22">
        <v>36796876188</v>
      </c>
      <c r="D802" s="22">
        <f>HLOOKUP(A802,'CSAV.Fin'!$F$11:$AF$13,2,1)/1000</f>
        <v>183.101</v>
      </c>
      <c r="E802" s="23">
        <f>HLOOKUP(A802,'CSAV.Fin'!$F$11:$AB$13,3,1)</f>
        <v>0.2586</v>
      </c>
      <c r="G802" s="24">
        <v>665.89</v>
      </c>
      <c r="H802" s="25">
        <f t="shared" si="73"/>
        <v>164.37117242015356</v>
      </c>
      <c r="J802" s="21">
        <v>25.182507999999999</v>
      </c>
      <c r="K802" s="22">
        <v>175760293</v>
      </c>
      <c r="L802" s="24">
        <v>0.88219999999999998</v>
      </c>
      <c r="M802" s="25">
        <f t="shared" si="74"/>
        <v>129.2937526428646</v>
      </c>
      <c r="N802" s="22">
        <f t="shared" si="75"/>
        <v>1297.421873731447</v>
      </c>
      <c r="O802" s="30">
        <f t="shared" si="72"/>
        <v>1480.5228737314469</v>
      </c>
      <c r="P802" s="22">
        <f t="shared" si="76"/>
        <v>1221.2391892877201</v>
      </c>
      <c r="Q802" s="26">
        <f t="shared" si="77"/>
        <v>0.17512980653263344</v>
      </c>
    </row>
    <row r="803" spans="1:17" s="24" customFormat="1">
      <c r="A803" s="20">
        <v>43543</v>
      </c>
      <c r="B803" s="21">
        <v>22.08</v>
      </c>
      <c r="C803" s="22">
        <v>36796876188</v>
      </c>
      <c r="D803" s="22">
        <f>HLOOKUP(A803,'CSAV.Fin'!$F$11:$AF$13,2,1)/1000</f>
        <v>183.101</v>
      </c>
      <c r="E803" s="23">
        <f>HLOOKUP(A803,'CSAV.Fin'!$F$11:$AB$13,3,1)</f>
        <v>0.2586</v>
      </c>
      <c r="G803" s="24">
        <v>665.7</v>
      </c>
      <c r="H803" s="25">
        <f t="shared" si="73"/>
        <v>164.22242022791809</v>
      </c>
      <c r="J803" s="21">
        <v>25.938977999999999</v>
      </c>
      <c r="K803" s="22">
        <v>175760293</v>
      </c>
      <c r="L803" s="24">
        <v>0.88100000000000001</v>
      </c>
      <c r="M803" s="25">
        <f t="shared" si="74"/>
        <v>133.17767258688875</v>
      </c>
      <c r="N803" s="22">
        <f t="shared" si="75"/>
        <v>1338.2160701037265</v>
      </c>
      <c r="O803" s="30">
        <f t="shared" si="72"/>
        <v>1521.3170701037266</v>
      </c>
      <c r="P803" s="22">
        <f t="shared" si="76"/>
        <v>1220.482238592519</v>
      </c>
      <c r="Q803" s="26">
        <f t="shared" si="77"/>
        <v>0.19774630642295754</v>
      </c>
    </row>
    <row r="804" spans="1:17" s="24" customFormat="1">
      <c r="A804" s="20">
        <v>43544</v>
      </c>
      <c r="B804" s="21">
        <v>21.77</v>
      </c>
      <c r="C804" s="22">
        <v>36796876188</v>
      </c>
      <c r="D804" s="22">
        <f>HLOOKUP(A804,'CSAV.Fin'!$F$11:$AF$13,2,1)/1000</f>
        <v>183.101</v>
      </c>
      <c r="E804" s="23">
        <f>HLOOKUP(A804,'CSAV.Fin'!$F$11:$AB$13,3,1)</f>
        <v>0.2586</v>
      </c>
      <c r="G804" s="24">
        <v>666.06</v>
      </c>
      <c r="H804" s="25">
        <f t="shared" si="73"/>
        <v>161.91676124826887</v>
      </c>
      <c r="J804" s="21">
        <v>25.978793</v>
      </c>
      <c r="K804" s="22">
        <v>175760293</v>
      </c>
      <c r="L804" s="24">
        <v>0.88070000000000004</v>
      </c>
      <c r="M804" s="25">
        <f t="shared" si="74"/>
        <v>133.38209347941765</v>
      </c>
      <c r="N804" s="22">
        <f t="shared" si="75"/>
        <v>1340.7267102123285</v>
      </c>
      <c r="O804" s="30">
        <f t="shared" si="72"/>
        <v>1523.8277102123284</v>
      </c>
      <c r="P804" s="22">
        <f t="shared" si="76"/>
        <v>1202.6964456847131</v>
      </c>
      <c r="Q804" s="26">
        <f t="shared" si="77"/>
        <v>0.21073987720230469</v>
      </c>
    </row>
    <row r="805" spans="1:17" s="24" customFormat="1">
      <c r="A805" s="20">
        <v>43545</v>
      </c>
      <c r="B805" s="21">
        <v>21.67</v>
      </c>
      <c r="C805" s="22">
        <v>36796876188</v>
      </c>
      <c r="D805" s="22">
        <f>HLOOKUP(A805,'CSAV.Fin'!$F$11:$AF$13,2,1)/1000</f>
        <v>183.101</v>
      </c>
      <c r="E805" s="23">
        <f>HLOOKUP(A805,'CSAV.Fin'!$F$11:$AB$13,3,1)</f>
        <v>0.2586</v>
      </c>
      <c r="G805" s="24">
        <v>669.58</v>
      </c>
      <c r="H805" s="25">
        <f t="shared" si="73"/>
        <v>161.17300028709172</v>
      </c>
      <c r="J805" s="21">
        <v>25.361671999999999</v>
      </c>
      <c r="K805" s="22">
        <v>175760293</v>
      </c>
      <c r="L805" s="24">
        <v>0.88139999999999996</v>
      </c>
      <c r="M805" s="25">
        <f t="shared" si="74"/>
        <v>130.21362868930549</v>
      </c>
      <c r="N805" s="22">
        <f t="shared" si="75"/>
        <v>1307.8385177864843</v>
      </c>
      <c r="O805" s="30">
        <f t="shared" si="72"/>
        <v>1490.9395177864844</v>
      </c>
      <c r="P805" s="22">
        <f t="shared" si="76"/>
        <v>1190.8783222228262</v>
      </c>
      <c r="Q805" s="26">
        <f t="shared" si="77"/>
        <v>0.20125645070374321</v>
      </c>
    </row>
    <row r="806" spans="1:17" s="24" customFormat="1">
      <c r="A806" s="20">
        <v>43546</v>
      </c>
      <c r="B806" s="21">
        <v>21.9</v>
      </c>
      <c r="C806" s="22">
        <v>36796876188</v>
      </c>
      <c r="D806" s="22">
        <f>HLOOKUP(A806,'CSAV.Fin'!$F$11:$AF$13,2,1)/1000</f>
        <v>183.101</v>
      </c>
      <c r="E806" s="23">
        <f>HLOOKUP(A806,'CSAV.Fin'!$F$11:$AB$13,3,1)</f>
        <v>0.2586</v>
      </c>
      <c r="G806" s="24">
        <v>679.99</v>
      </c>
      <c r="H806" s="25">
        <f t="shared" si="73"/>
        <v>162.88365049779921</v>
      </c>
      <c r="J806" s="21">
        <v>25.162600999999999</v>
      </c>
      <c r="K806" s="22">
        <v>175760293</v>
      </c>
      <c r="L806" s="24">
        <v>0.88539999999999996</v>
      </c>
      <c r="M806" s="25">
        <f t="shared" si="74"/>
        <v>129.1915447637343</v>
      </c>
      <c r="N806" s="22">
        <f t="shared" si="75"/>
        <v>1291.7108332622333</v>
      </c>
      <c r="O806" s="30">
        <f t="shared" si="72"/>
        <v>1474.8118332622334</v>
      </c>
      <c r="P806" s="22">
        <f t="shared" si="76"/>
        <v>1185.0932933090191</v>
      </c>
      <c r="Q806" s="26">
        <f t="shared" si="77"/>
        <v>0.19644440966571763</v>
      </c>
    </row>
    <row r="807" spans="1:17" s="24" customFormat="1">
      <c r="A807" s="20">
        <v>43549</v>
      </c>
      <c r="B807" s="21">
        <v>21.96</v>
      </c>
      <c r="C807" s="22">
        <v>36796876188</v>
      </c>
      <c r="D807" s="22">
        <f>HLOOKUP(A807,'CSAV.Fin'!$F$11:$AF$13,2,1)/1000</f>
        <v>183.101</v>
      </c>
      <c r="E807" s="23">
        <f>HLOOKUP(A807,'CSAV.Fin'!$F$11:$AB$13,3,1)</f>
        <v>0.2586</v>
      </c>
      <c r="G807" s="24">
        <v>679.98</v>
      </c>
      <c r="H807" s="25">
        <f t="shared" si="73"/>
        <v>163.32990707450551</v>
      </c>
      <c r="J807" s="21">
        <v>25.779720999999999</v>
      </c>
      <c r="K807" s="22">
        <v>175760293</v>
      </c>
      <c r="L807" s="24">
        <v>0.88390000000000002</v>
      </c>
      <c r="M807" s="25">
        <f t="shared" si="74"/>
        <v>132.36000441957816</v>
      </c>
      <c r="N807" s="22">
        <f t="shared" si="75"/>
        <v>1325.6362376125808</v>
      </c>
      <c r="O807" s="30">
        <f t="shared" si="72"/>
        <v>1508.7372376125809</v>
      </c>
      <c r="P807" s="22">
        <f t="shared" si="76"/>
        <v>1188.3576003536575</v>
      </c>
      <c r="Q807" s="26">
        <f t="shared" si="77"/>
        <v>0.21234952599558732</v>
      </c>
    </row>
    <row r="808" spans="1:17" s="24" customFormat="1">
      <c r="A808" s="20">
        <v>43550</v>
      </c>
      <c r="B808" s="21">
        <v>22.12</v>
      </c>
      <c r="C808" s="22">
        <v>36796876188</v>
      </c>
      <c r="D808" s="22">
        <f>HLOOKUP(A808,'CSAV.Fin'!$F$11:$AF$13,2,1)/1000</f>
        <v>183.101</v>
      </c>
      <c r="E808" s="23">
        <f>HLOOKUP(A808,'CSAV.Fin'!$F$11:$AB$13,3,1)</f>
        <v>0.2586</v>
      </c>
      <c r="G808" s="24">
        <v>680.79</v>
      </c>
      <c r="H808" s="25">
        <f t="shared" si="73"/>
        <v>164.51992461238899</v>
      </c>
      <c r="J808" s="21">
        <v>26.177864</v>
      </c>
      <c r="K808" s="22">
        <v>175760293</v>
      </c>
      <c r="L808" s="24">
        <v>0.88590000000000002</v>
      </c>
      <c r="M808" s="25">
        <f t="shared" si="74"/>
        <v>134.40417740498881</v>
      </c>
      <c r="N808" s="22">
        <f t="shared" si="75"/>
        <v>1343.0704498144526</v>
      </c>
      <c r="O808" s="30">
        <f t="shared" si="72"/>
        <v>1526.1714498144524</v>
      </c>
      <c r="P808" s="22">
        <f t="shared" si="76"/>
        <v>1195.591740887146</v>
      </c>
      <c r="Q808" s="26">
        <f t="shared" si="77"/>
        <v>0.21660718981966109</v>
      </c>
    </row>
    <row r="809" spans="1:17" s="24" customFormat="1">
      <c r="A809" s="20">
        <v>43551</v>
      </c>
      <c r="B809" s="21">
        <v>22.4</v>
      </c>
      <c r="C809" s="22">
        <v>36796876188</v>
      </c>
      <c r="D809" s="22">
        <f>HLOOKUP(A809,'CSAV.Fin'!$F$11:$AF$13,2,1)/1000</f>
        <v>183.101</v>
      </c>
      <c r="E809" s="23">
        <f>HLOOKUP(A809,'CSAV.Fin'!$F$11:$AB$13,3,1)</f>
        <v>0.2586</v>
      </c>
      <c r="G809" s="24">
        <v>683.27</v>
      </c>
      <c r="H809" s="25">
        <f t="shared" si="73"/>
        <v>166.60245530368502</v>
      </c>
      <c r="J809" s="21">
        <v>27.491734000000001</v>
      </c>
      <c r="K809" s="22">
        <v>175760293</v>
      </c>
      <c r="L809" s="24">
        <v>0.88870000000000005</v>
      </c>
      <c r="M809" s="25">
        <f t="shared" si="74"/>
        <v>141.14993850173425</v>
      </c>
      <c r="N809" s="22">
        <f t="shared" si="75"/>
        <v>1406.0353557405322</v>
      </c>
      <c r="O809" s="30">
        <f t="shared" si="72"/>
        <v>1589.1363557405321</v>
      </c>
      <c r="P809" s="22">
        <f t="shared" si="76"/>
        <v>1206.3313574592767</v>
      </c>
      <c r="Q809" s="26">
        <f t="shared" si="77"/>
        <v>0.24088870467183388</v>
      </c>
    </row>
    <row r="810" spans="1:17" s="24" customFormat="1">
      <c r="A810" s="20">
        <v>43552</v>
      </c>
      <c r="B810" s="21">
        <v>22.62</v>
      </c>
      <c r="C810" s="22">
        <v>36796876188</v>
      </c>
      <c r="D810" s="22">
        <f>HLOOKUP(A810,'CSAV.Fin'!$F$11:$AF$13,2,1)/1000</f>
        <v>183.101</v>
      </c>
      <c r="E810" s="23">
        <f>HLOOKUP(A810,'CSAV.Fin'!$F$11:$AB$13,3,1)</f>
        <v>0.2586</v>
      </c>
      <c r="G810" s="24">
        <v>683.38</v>
      </c>
      <c r="H810" s="25">
        <f t="shared" si="73"/>
        <v>168.2387294182748</v>
      </c>
      <c r="J810" s="21">
        <v>27.949598000000002</v>
      </c>
      <c r="K810" s="22">
        <v>175760293</v>
      </c>
      <c r="L810" s="24">
        <v>0.89100000000000001</v>
      </c>
      <c r="M810" s="25">
        <f t="shared" si="74"/>
        <v>143.50073512453579</v>
      </c>
      <c r="N810" s="22">
        <f t="shared" si="75"/>
        <v>1425.7623764511548</v>
      </c>
      <c r="O810" s="30">
        <f t="shared" si="72"/>
        <v>1608.8633764511546</v>
      </c>
      <c r="P810" s="22">
        <f t="shared" si="76"/>
        <v>1217.9831709628027</v>
      </c>
      <c r="Q810" s="26">
        <f t="shared" si="77"/>
        <v>0.24295425653268277</v>
      </c>
    </row>
    <row r="811" spans="1:17" s="24" customFormat="1">
      <c r="A811" s="20">
        <v>43553</v>
      </c>
      <c r="B811" s="21">
        <v>22.88</v>
      </c>
      <c r="C811" s="22">
        <v>36796876188</v>
      </c>
      <c r="D811" s="22">
        <f>HLOOKUP(A811,'CSAV.Fin'!$F$11:$AF$13,2,1)/1000</f>
        <v>183.101</v>
      </c>
      <c r="E811" s="23">
        <f>HLOOKUP(A811,'CSAV.Fin'!$F$11:$AB$13,3,1)</f>
        <v>0.2586</v>
      </c>
      <c r="G811" s="24">
        <v>679.77</v>
      </c>
      <c r="H811" s="25">
        <f t="shared" si="73"/>
        <v>170.17250791733542</v>
      </c>
      <c r="J811" s="21">
        <v>28.069040000000001</v>
      </c>
      <c r="K811" s="22">
        <v>175760293</v>
      </c>
      <c r="L811" s="24">
        <v>0.89100000000000001</v>
      </c>
      <c r="M811" s="25">
        <f t="shared" si="74"/>
        <v>144.11398239931751</v>
      </c>
      <c r="N811" s="22">
        <f t="shared" si="75"/>
        <v>1431.8553409999854</v>
      </c>
      <c r="O811" s="30">
        <f t="shared" si="72"/>
        <v>1614.9563409999855</v>
      </c>
      <c r="P811" s="22">
        <f t="shared" si="76"/>
        <v>1238.525570680436</v>
      </c>
      <c r="Q811" s="26">
        <f t="shared" si="77"/>
        <v>0.23309036954303208</v>
      </c>
    </row>
    <row r="812" spans="1:17" s="24" customFormat="1">
      <c r="A812" s="20">
        <v>43556</v>
      </c>
      <c r="B812" s="21">
        <v>23</v>
      </c>
      <c r="C812" s="22">
        <v>36796876188</v>
      </c>
      <c r="D812" s="22">
        <f>HLOOKUP(A812,'CSAV.Fin'!$F$11:$AF$13,2,1)/1000</f>
        <v>149.66</v>
      </c>
      <c r="E812" s="23">
        <f>HLOOKUP(A812,'CSAV.Fin'!$F$11:$AB$13,3,1)</f>
        <v>0.26050000000000001</v>
      </c>
      <c r="G812" s="24">
        <v>672.78</v>
      </c>
      <c r="H812" s="25">
        <f t="shared" si="73"/>
        <v>171.065021070748</v>
      </c>
      <c r="J812" s="21">
        <v>28.964860999999999</v>
      </c>
      <c r="K812" s="22">
        <v>175760293</v>
      </c>
      <c r="L812" s="24">
        <v>0.89159999999999995</v>
      </c>
      <c r="M812" s="25">
        <f t="shared" si="74"/>
        <v>148.71336776579028</v>
      </c>
      <c r="N812" s="22">
        <f t="shared" si="75"/>
        <v>1487.4072171430498</v>
      </c>
      <c r="O812" s="30">
        <f t="shared" si="72"/>
        <v>1637.0672171430499</v>
      </c>
      <c r="P812" s="22">
        <f t="shared" si="76"/>
        <v>1257.9567649513958</v>
      </c>
      <c r="Q812" s="26">
        <f t="shared" si="77"/>
        <v>0.23157903855240825</v>
      </c>
    </row>
    <row r="813" spans="1:17" s="24" customFormat="1">
      <c r="A813" s="20">
        <v>43557</v>
      </c>
      <c r="B813" s="21">
        <v>22.9</v>
      </c>
      <c r="C813" s="22">
        <v>36796876188</v>
      </c>
      <c r="D813" s="22">
        <f>HLOOKUP(A813,'CSAV.Fin'!$F$11:$AF$13,2,1)/1000</f>
        <v>149.66</v>
      </c>
      <c r="E813" s="23">
        <f>HLOOKUP(A813,'CSAV.Fin'!$F$11:$AB$13,3,1)</f>
        <v>0.26050000000000001</v>
      </c>
      <c r="G813" s="24">
        <v>671.53</v>
      </c>
      <c r="H813" s="25">
        <f t="shared" si="73"/>
        <v>170.32126010957086</v>
      </c>
      <c r="J813" s="21">
        <v>29.462539</v>
      </c>
      <c r="K813" s="22">
        <v>175760293</v>
      </c>
      <c r="L813" s="24">
        <v>0.89390000000000003</v>
      </c>
      <c r="M813" s="25">
        <f t="shared" si="74"/>
        <v>151.2685801468524</v>
      </c>
      <c r="N813" s="22">
        <f t="shared" si="75"/>
        <v>1509.0711924221982</v>
      </c>
      <c r="O813" s="30">
        <f t="shared" si="72"/>
        <v>1658.7311924221983</v>
      </c>
      <c r="P813" s="22">
        <f t="shared" si="76"/>
        <v>1254.8187939558918</v>
      </c>
      <c r="Q813" s="26">
        <f t="shared" si="77"/>
        <v>0.24350684445530002</v>
      </c>
    </row>
    <row r="814" spans="1:17" s="24" customFormat="1">
      <c r="A814" s="20">
        <v>43558</v>
      </c>
      <c r="B814" s="21">
        <v>22.7</v>
      </c>
      <c r="C814" s="22">
        <v>36796876188</v>
      </c>
      <c r="D814" s="22">
        <f>HLOOKUP(A814,'CSAV.Fin'!$F$11:$AF$13,2,1)/1000</f>
        <v>149.66</v>
      </c>
      <c r="E814" s="23">
        <f>HLOOKUP(A814,'CSAV.Fin'!$F$11:$AB$13,3,1)</f>
        <v>0.26050000000000001</v>
      </c>
      <c r="G814" s="24">
        <v>666.43</v>
      </c>
      <c r="H814" s="25">
        <f t="shared" si="73"/>
        <v>168.83373818721651</v>
      </c>
      <c r="J814" s="21">
        <v>29.711378</v>
      </c>
      <c r="K814" s="22">
        <v>175760293</v>
      </c>
      <c r="L814" s="24">
        <v>0.8901</v>
      </c>
      <c r="M814" s="25">
        <f t="shared" si="74"/>
        <v>152.54618633738343</v>
      </c>
      <c r="N814" s="22">
        <f t="shared" si="75"/>
        <v>1528.3136399920602</v>
      </c>
      <c r="O814" s="30">
        <f t="shared" si="72"/>
        <v>1677.9736399920603</v>
      </c>
      <c r="P814" s="22">
        <f t="shared" si="76"/>
        <v>1253.3785835985775</v>
      </c>
      <c r="Q814" s="26">
        <f t="shared" si="77"/>
        <v>0.25304036146568543</v>
      </c>
    </row>
    <row r="815" spans="1:17" s="24" customFormat="1">
      <c r="A815" s="20">
        <v>43559</v>
      </c>
      <c r="B815" s="21">
        <v>22.8</v>
      </c>
      <c r="C815" s="22">
        <v>36796876188</v>
      </c>
      <c r="D815" s="22">
        <f>HLOOKUP(A815,'CSAV.Fin'!$F$11:$AF$13,2,1)/1000</f>
        <v>149.66</v>
      </c>
      <c r="E815" s="23">
        <f>HLOOKUP(A815,'CSAV.Fin'!$F$11:$AB$13,3,1)</f>
        <v>0.26050000000000001</v>
      </c>
      <c r="G815" s="24">
        <v>666.25</v>
      </c>
      <c r="H815" s="25">
        <f t="shared" si="73"/>
        <v>169.57749914839371</v>
      </c>
      <c r="J815" s="21">
        <v>29.114163999999999</v>
      </c>
      <c r="K815" s="22">
        <v>175760293</v>
      </c>
      <c r="L815" s="24">
        <v>0.89119999999999999</v>
      </c>
      <c r="M815" s="25">
        <f t="shared" si="74"/>
        <v>149.47992942640161</v>
      </c>
      <c r="N815" s="22">
        <f t="shared" si="75"/>
        <v>1495.7452824517038</v>
      </c>
      <c r="O815" s="30">
        <f t="shared" si="72"/>
        <v>1645.4052824517039</v>
      </c>
      <c r="P815" s="22">
        <f t="shared" si="76"/>
        <v>1259.2401907488181</v>
      </c>
      <c r="Q815" s="26">
        <f t="shared" si="77"/>
        <v>0.23469299376958852</v>
      </c>
    </row>
    <row r="816" spans="1:17" s="24" customFormat="1">
      <c r="A816" s="20">
        <v>43560</v>
      </c>
      <c r="B816" s="21">
        <v>22.69</v>
      </c>
      <c r="C816" s="22">
        <v>36796876188</v>
      </c>
      <c r="D816" s="22">
        <f>HLOOKUP(A816,'CSAV.Fin'!$F$11:$AF$13,2,1)/1000</f>
        <v>149.66</v>
      </c>
      <c r="E816" s="23">
        <f>HLOOKUP(A816,'CSAV.Fin'!$F$11:$AB$13,3,1)</f>
        <v>0.26050000000000001</v>
      </c>
      <c r="G816" s="24">
        <v>663.92</v>
      </c>
      <c r="H816" s="25">
        <f t="shared" si="73"/>
        <v>168.75936209109884</v>
      </c>
      <c r="J816" s="21">
        <v>28.467182999999999</v>
      </c>
      <c r="K816" s="22">
        <v>175760293</v>
      </c>
      <c r="L816" s="24">
        <v>0.89170000000000005</v>
      </c>
      <c r="M816" s="25">
        <f t="shared" si="74"/>
        <v>146.15815538472819</v>
      </c>
      <c r="N816" s="22">
        <f t="shared" si="75"/>
        <v>1461.6864536315836</v>
      </c>
      <c r="O816" s="30">
        <f t="shared" si="72"/>
        <v>1611.3464536315837</v>
      </c>
      <c r="P816" s="22">
        <f t="shared" si="76"/>
        <v>1257.5628399592122</v>
      </c>
      <c r="Q816" s="26">
        <f t="shared" si="77"/>
        <v>0.21955775734946958</v>
      </c>
    </row>
    <row r="817" spans="1:17" s="24" customFormat="1">
      <c r="A817" s="20">
        <v>43563</v>
      </c>
      <c r="B817" s="21">
        <v>22.8</v>
      </c>
      <c r="C817" s="22">
        <v>36796876188</v>
      </c>
      <c r="D817" s="22">
        <f>HLOOKUP(A817,'CSAV.Fin'!$F$11:$AF$13,2,1)/1000</f>
        <v>149.66</v>
      </c>
      <c r="E817" s="23">
        <f>HLOOKUP(A817,'CSAV.Fin'!$F$11:$AB$13,3,1)</f>
        <v>0.26050000000000001</v>
      </c>
      <c r="G817" s="24">
        <v>663.21</v>
      </c>
      <c r="H817" s="25">
        <f t="shared" si="73"/>
        <v>169.57749914839371</v>
      </c>
      <c r="J817" s="21">
        <v>28.815556999999998</v>
      </c>
      <c r="K817" s="22">
        <v>175760293</v>
      </c>
      <c r="L817" s="24">
        <v>0.8881</v>
      </c>
      <c r="M817" s="25">
        <f t="shared" si="74"/>
        <v>147.94680097091066</v>
      </c>
      <c r="N817" s="22">
        <f t="shared" si="75"/>
        <v>1485.5717915808711</v>
      </c>
      <c r="O817" s="30">
        <f t="shared" si="72"/>
        <v>1635.2317915808712</v>
      </c>
      <c r="P817" s="22">
        <f t="shared" si="76"/>
        <v>1265.0122541674582</v>
      </c>
      <c r="Q817" s="26">
        <f t="shared" si="77"/>
        <v>0.22640187117173205</v>
      </c>
    </row>
    <row r="818" spans="1:17" s="24" customFormat="1">
      <c r="A818" s="20">
        <v>43564</v>
      </c>
      <c r="B818" s="21">
        <v>22.68</v>
      </c>
      <c r="C818" s="22">
        <v>36796876188</v>
      </c>
      <c r="D818" s="22">
        <f>HLOOKUP(A818,'CSAV.Fin'!$F$11:$AF$13,2,1)/1000</f>
        <v>149.66</v>
      </c>
      <c r="E818" s="23">
        <f>HLOOKUP(A818,'CSAV.Fin'!$F$11:$AB$13,3,1)</f>
        <v>0.26050000000000001</v>
      </c>
      <c r="G818" s="24">
        <v>662.81</v>
      </c>
      <c r="H818" s="25">
        <f t="shared" si="73"/>
        <v>168.6849859949811</v>
      </c>
      <c r="J818" s="21">
        <v>28.168576000000002</v>
      </c>
      <c r="K818" s="22">
        <v>175760293</v>
      </c>
      <c r="L818" s="24">
        <v>0.88729999999999998</v>
      </c>
      <c r="M818" s="25">
        <f t="shared" si="74"/>
        <v>144.62502692923726</v>
      </c>
      <c r="N818" s="22">
        <f t="shared" si="75"/>
        <v>1453.5263418069383</v>
      </c>
      <c r="O818" s="30">
        <f t="shared" si="72"/>
        <v>1603.1863418069383</v>
      </c>
      <c r="P818" s="22">
        <f t="shared" si="76"/>
        <v>1259.1137006741601</v>
      </c>
      <c r="Q818" s="26">
        <f t="shared" si="77"/>
        <v>0.21461799677321147</v>
      </c>
    </row>
    <row r="819" spans="1:17" s="24" customFormat="1">
      <c r="A819" s="20">
        <v>43565</v>
      </c>
      <c r="B819" s="21">
        <v>22.59</v>
      </c>
      <c r="C819" s="22">
        <v>36796876188</v>
      </c>
      <c r="D819" s="22">
        <f>HLOOKUP(A819,'CSAV.Fin'!$F$11:$AF$13,2,1)/1000</f>
        <v>149.66</v>
      </c>
      <c r="E819" s="23">
        <f>HLOOKUP(A819,'CSAV.Fin'!$F$11:$AB$13,3,1)</f>
        <v>0.26050000000000001</v>
      </c>
      <c r="G819" s="24">
        <v>662.97</v>
      </c>
      <c r="H819" s="25">
        <f t="shared" si="73"/>
        <v>168.01560112992163</v>
      </c>
      <c r="J819" s="21">
        <v>28.367647000000002</v>
      </c>
      <c r="K819" s="22">
        <v>175760293</v>
      </c>
      <c r="L819" s="24">
        <v>0.88819999999999999</v>
      </c>
      <c r="M819" s="25">
        <f t="shared" si="74"/>
        <v>145.64711085480843</v>
      </c>
      <c r="N819" s="22">
        <f t="shared" si="75"/>
        <v>1462.3153564160873</v>
      </c>
      <c r="O819" s="30">
        <f t="shared" si="72"/>
        <v>1611.9753564160874</v>
      </c>
      <c r="P819" s="22">
        <f t="shared" si="76"/>
        <v>1253.8145513174352</v>
      </c>
      <c r="Q819" s="26">
        <f t="shared" si="77"/>
        <v>0.22218751897978939</v>
      </c>
    </row>
    <row r="820" spans="1:17" s="24" customFormat="1">
      <c r="A820" s="20">
        <v>43566</v>
      </c>
      <c r="B820" s="21">
        <v>22.67</v>
      </c>
      <c r="C820" s="22">
        <v>36796876188</v>
      </c>
      <c r="D820" s="22">
        <f>HLOOKUP(A820,'CSAV.Fin'!$F$11:$AF$13,2,1)/1000</f>
        <v>149.66</v>
      </c>
      <c r="E820" s="23">
        <f>HLOOKUP(A820,'CSAV.Fin'!$F$11:$AB$13,3,1)</f>
        <v>0.26050000000000001</v>
      </c>
      <c r="G820" s="24">
        <v>663.65</v>
      </c>
      <c r="H820" s="25">
        <f t="shared" si="73"/>
        <v>168.61060989886337</v>
      </c>
      <c r="J820" s="21">
        <v>28.964860999999999</v>
      </c>
      <c r="K820" s="22">
        <v>175760293</v>
      </c>
      <c r="L820" s="24">
        <v>0.88739999999999997</v>
      </c>
      <c r="M820" s="25">
        <f t="shared" si="74"/>
        <v>148.71336776579028</v>
      </c>
      <c r="N820" s="22">
        <f t="shared" si="75"/>
        <v>1494.4470078935578</v>
      </c>
      <c r="O820" s="30">
        <f t="shared" si="72"/>
        <v>1644.1070078935579</v>
      </c>
      <c r="P820" s="22">
        <f t="shared" si="76"/>
        <v>1256.9655438589018</v>
      </c>
      <c r="Q820" s="26">
        <f t="shared" si="77"/>
        <v>0.23547218166210759</v>
      </c>
    </row>
    <row r="821" spans="1:17" s="24" customFormat="1">
      <c r="A821" s="20">
        <v>43567</v>
      </c>
      <c r="B821" s="21">
        <v>22.57</v>
      </c>
      <c r="C821" s="22">
        <v>36796876188</v>
      </c>
      <c r="D821" s="22">
        <f>HLOOKUP(A821,'CSAV.Fin'!$F$11:$AF$13,2,1)/1000</f>
        <v>149.66</v>
      </c>
      <c r="E821" s="23">
        <f>HLOOKUP(A821,'CSAV.Fin'!$F$11:$AB$13,3,1)</f>
        <v>0.26050000000000001</v>
      </c>
      <c r="G821" s="24">
        <v>660.71</v>
      </c>
      <c r="H821" s="25">
        <f t="shared" si="73"/>
        <v>167.86684893768623</v>
      </c>
      <c r="J821" s="21">
        <v>28.168576000000002</v>
      </c>
      <c r="K821" s="22">
        <v>175760293</v>
      </c>
      <c r="L821" s="24">
        <v>0.88370000000000004</v>
      </c>
      <c r="M821" s="25">
        <f t="shared" si="74"/>
        <v>144.62502692923726</v>
      </c>
      <c r="N821" s="22">
        <f t="shared" si="75"/>
        <v>1459.4476893575832</v>
      </c>
      <c r="O821" s="30">
        <f t="shared" si="72"/>
        <v>1609.1076893575832</v>
      </c>
      <c r="P821" s="22">
        <f t="shared" si="76"/>
        <v>1256.9894440271223</v>
      </c>
      <c r="Q821" s="26">
        <f t="shared" si="77"/>
        <v>0.21882826591366289</v>
      </c>
    </row>
    <row r="822" spans="1:17" s="24" customFormat="1">
      <c r="A822" s="20">
        <v>43570</v>
      </c>
      <c r="B822" s="21">
        <v>22.71</v>
      </c>
      <c r="C822" s="22">
        <v>36796876188</v>
      </c>
      <c r="D822" s="22">
        <f>HLOOKUP(A822,'CSAV.Fin'!$F$11:$AF$13,2,1)/1000</f>
        <v>149.66</v>
      </c>
      <c r="E822" s="23">
        <f>HLOOKUP(A822,'CSAV.Fin'!$F$11:$AB$13,3,1)</f>
        <v>0.26050000000000001</v>
      </c>
      <c r="G822" s="24">
        <v>663.77</v>
      </c>
      <c r="H822" s="25">
        <f t="shared" si="73"/>
        <v>168.90811428333424</v>
      </c>
      <c r="J822" s="21">
        <v>27.272755</v>
      </c>
      <c r="K822" s="22">
        <v>175760293</v>
      </c>
      <c r="L822" s="24">
        <v>0.88490000000000002</v>
      </c>
      <c r="M822" s="25">
        <f t="shared" si="74"/>
        <v>140.02564156276446</v>
      </c>
      <c r="N822" s="22">
        <f t="shared" si="75"/>
        <v>1411.1179344912807</v>
      </c>
      <c r="O822" s="30">
        <f t="shared" si="72"/>
        <v>1560.7779344912808</v>
      </c>
      <c r="P822" s="22">
        <f t="shared" si="76"/>
        <v>1258.9557500783103</v>
      </c>
      <c r="Q822" s="26">
        <f t="shared" si="77"/>
        <v>0.19337932561901983</v>
      </c>
    </row>
    <row r="823" spans="1:17" s="24" customFormat="1">
      <c r="A823" s="20">
        <v>43571</v>
      </c>
      <c r="B823" s="21">
        <v>22.63</v>
      </c>
      <c r="C823" s="22">
        <v>36796876188</v>
      </c>
      <c r="D823" s="22">
        <f>HLOOKUP(A823,'CSAV.Fin'!$F$11:$AF$13,2,1)/1000</f>
        <v>149.66</v>
      </c>
      <c r="E823" s="23">
        <f>HLOOKUP(A823,'CSAV.Fin'!$F$11:$AB$13,3,1)</f>
        <v>0.26050000000000001</v>
      </c>
      <c r="G823" s="24">
        <v>664.33</v>
      </c>
      <c r="H823" s="25">
        <f t="shared" si="73"/>
        <v>168.3131055143925</v>
      </c>
      <c r="J823" s="21">
        <v>27.272755</v>
      </c>
      <c r="K823" s="22">
        <v>175760293</v>
      </c>
      <c r="L823" s="24">
        <v>0.88570000000000004</v>
      </c>
      <c r="M823" s="25">
        <f t="shared" si="74"/>
        <v>140.02564156276446</v>
      </c>
      <c r="N823" s="22">
        <f t="shared" si="75"/>
        <v>1409.8433557991807</v>
      </c>
      <c r="O823" s="30">
        <f t="shared" si="72"/>
        <v>1559.5033557991808</v>
      </c>
      <c r="P823" s="22">
        <f t="shared" si="76"/>
        <v>1253.4633512477835</v>
      </c>
      <c r="Q823" s="26">
        <f t="shared" si="77"/>
        <v>0.19624196601652355</v>
      </c>
    </row>
    <row r="824" spans="1:17" s="24" customFormat="1">
      <c r="A824" s="20">
        <v>43572</v>
      </c>
      <c r="B824" s="21">
        <v>22.79</v>
      </c>
      <c r="C824" s="22">
        <v>36796876188</v>
      </c>
      <c r="D824" s="22">
        <f>HLOOKUP(A824,'CSAV.Fin'!$F$11:$AF$13,2,1)/1000</f>
        <v>149.66</v>
      </c>
      <c r="E824" s="23">
        <f>HLOOKUP(A824,'CSAV.Fin'!$F$11:$AB$13,3,1)</f>
        <v>0.26050000000000001</v>
      </c>
      <c r="G824" s="24">
        <v>659.95</v>
      </c>
      <c r="H824" s="25">
        <f t="shared" si="73"/>
        <v>169.50312305227598</v>
      </c>
      <c r="J824" s="21">
        <v>27.471827000000001</v>
      </c>
      <c r="K824" s="22">
        <v>175760293</v>
      </c>
      <c r="L824" s="24">
        <v>0.88490000000000002</v>
      </c>
      <c r="M824" s="25">
        <f t="shared" si="74"/>
        <v>141.04773062260395</v>
      </c>
      <c r="N824" s="22">
        <f t="shared" si="75"/>
        <v>1421.4181065661244</v>
      </c>
      <c r="O824" s="30">
        <f t="shared" si="72"/>
        <v>1571.0781065661245</v>
      </c>
      <c r="P824" s="22">
        <f t="shared" si="76"/>
        <v>1270.703550760694</v>
      </c>
      <c r="Q824" s="26">
        <f t="shared" si="77"/>
        <v>0.19119008440767682</v>
      </c>
    </row>
    <row r="825" spans="1:17" s="24" customFormat="1">
      <c r="A825" s="20">
        <v>43573</v>
      </c>
      <c r="B825" s="21">
        <v>22.77</v>
      </c>
      <c r="C825" s="22">
        <v>36796876188</v>
      </c>
      <c r="D825" s="22">
        <f>HLOOKUP(A825,'CSAV.Fin'!$F$11:$AF$13,2,1)/1000</f>
        <v>149.66</v>
      </c>
      <c r="E825" s="23">
        <f>HLOOKUP(A825,'CSAV.Fin'!$F$11:$AB$13,3,1)</f>
        <v>0.26050000000000001</v>
      </c>
      <c r="G825" s="24">
        <v>661.69</v>
      </c>
      <c r="H825" s="25">
        <f t="shared" si="73"/>
        <v>169.35437086004055</v>
      </c>
      <c r="J825" s="21">
        <v>27.670898000000001</v>
      </c>
      <c r="K825" s="22">
        <v>175760293</v>
      </c>
      <c r="L825" s="24">
        <v>0.88959999999999995</v>
      </c>
      <c r="M825" s="25">
        <f t="shared" si="74"/>
        <v>142.06981454817515</v>
      </c>
      <c r="N825" s="22">
        <f t="shared" si="75"/>
        <v>1424.1540681023341</v>
      </c>
      <c r="O825" s="30">
        <f t="shared" si="72"/>
        <v>1573.8140681023342</v>
      </c>
      <c r="P825" s="22">
        <f t="shared" si="76"/>
        <v>1266.249861416615</v>
      </c>
      <c r="Q825" s="26">
        <f t="shared" si="77"/>
        <v>0.19542601182652564</v>
      </c>
    </row>
    <row r="826" spans="1:17" s="24" customFormat="1">
      <c r="A826" s="20">
        <v>43577</v>
      </c>
      <c r="B826" s="21">
        <v>22.4</v>
      </c>
      <c r="C826" s="22">
        <v>36796876188</v>
      </c>
      <c r="D826" s="22">
        <f>HLOOKUP(A826,'CSAV.Fin'!$F$11:$AF$13,2,1)/1000</f>
        <v>149.66</v>
      </c>
      <c r="E826" s="23">
        <f>HLOOKUP(A826,'CSAV.Fin'!$F$11:$AB$13,3,1)</f>
        <v>0.26050000000000001</v>
      </c>
      <c r="G826" s="24">
        <v>664.48</v>
      </c>
      <c r="H826" s="25">
        <f t="shared" si="73"/>
        <v>166.60245530368502</v>
      </c>
      <c r="J826" s="21">
        <v>27.670898000000001</v>
      </c>
      <c r="K826" s="22">
        <v>175760293</v>
      </c>
      <c r="L826" s="24">
        <v>0.88819999999999999</v>
      </c>
      <c r="M826" s="25">
        <f t="shared" si="74"/>
        <v>142.06981454817515</v>
      </c>
      <c r="N826" s="22">
        <f t="shared" si="75"/>
        <v>1426.3988504659269</v>
      </c>
      <c r="O826" s="30">
        <f t="shared" si="72"/>
        <v>1576.058850465927</v>
      </c>
      <c r="P826" s="22">
        <f t="shared" si="76"/>
        <v>1240.443695237178</v>
      </c>
      <c r="Q826" s="26">
        <f t="shared" si="77"/>
        <v>0.21294582694645681</v>
      </c>
    </row>
    <row r="827" spans="1:17" s="24" customFormat="1">
      <c r="A827" s="20">
        <v>43578</v>
      </c>
      <c r="B827" s="21">
        <v>22.27</v>
      </c>
      <c r="C827" s="22">
        <v>36796876188</v>
      </c>
      <c r="D827" s="22">
        <f>HLOOKUP(A827,'CSAV.Fin'!$F$11:$AF$13,2,1)/1000</f>
        <v>149.66</v>
      </c>
      <c r="E827" s="23">
        <f>HLOOKUP(A827,'CSAV.Fin'!$F$11:$AB$13,3,1)</f>
        <v>0.26050000000000001</v>
      </c>
      <c r="G827" s="24">
        <v>670.02</v>
      </c>
      <c r="H827" s="25">
        <f t="shared" si="73"/>
        <v>165.63556605415471</v>
      </c>
      <c r="J827" s="21">
        <v>27.422059000000001</v>
      </c>
      <c r="K827" s="22">
        <v>175760293</v>
      </c>
      <c r="L827" s="24">
        <v>0.89239999999999997</v>
      </c>
      <c r="M827" s="25">
        <f t="shared" si="74"/>
        <v>140.79220835764409</v>
      </c>
      <c r="N827" s="22">
        <f t="shared" si="75"/>
        <v>1406.9186765274612</v>
      </c>
      <c r="O827" s="30">
        <f t="shared" si="72"/>
        <v>1556.5786765274613</v>
      </c>
      <c r="P827" s="22">
        <f t="shared" si="76"/>
        <v>1223.047719033402</v>
      </c>
      <c r="Q827" s="26">
        <f t="shared" si="77"/>
        <v>0.21427182738885164</v>
      </c>
    </row>
    <row r="828" spans="1:17" s="24" customFormat="1">
      <c r="A828" s="20">
        <v>43579</v>
      </c>
      <c r="B828" s="21">
        <v>22.39</v>
      </c>
      <c r="C828" s="22">
        <v>36796876188</v>
      </c>
      <c r="D828" s="22">
        <f>HLOOKUP(A828,'CSAV.Fin'!$F$11:$AF$13,2,1)/1000</f>
        <v>149.66</v>
      </c>
      <c r="E828" s="23">
        <f>HLOOKUP(A828,'CSAV.Fin'!$F$11:$AB$13,3,1)</f>
        <v>0.26050000000000001</v>
      </c>
      <c r="G828" s="24">
        <v>674.32</v>
      </c>
      <c r="H828" s="25">
        <f t="shared" si="73"/>
        <v>166.52807920756732</v>
      </c>
      <c r="J828" s="21">
        <v>26.974149000000001</v>
      </c>
      <c r="K828" s="22">
        <v>175760293</v>
      </c>
      <c r="L828" s="24">
        <v>0.89349999999999996</v>
      </c>
      <c r="M828" s="25">
        <f t="shared" si="74"/>
        <v>138.49251824154186</v>
      </c>
      <c r="N828" s="22">
        <f t="shared" si="75"/>
        <v>1382.2343798532777</v>
      </c>
      <c r="O828" s="30">
        <f t="shared" si="72"/>
        <v>1531.8943798532778</v>
      </c>
      <c r="P828" s="22">
        <f t="shared" si="76"/>
        <v>1221.7968588345591</v>
      </c>
      <c r="Q828" s="26">
        <f t="shared" si="77"/>
        <v>0.2024274813570498</v>
      </c>
    </row>
    <row r="829" spans="1:17" s="24" customFormat="1">
      <c r="A829" s="20">
        <v>43580</v>
      </c>
      <c r="B829" s="21">
        <v>22.19</v>
      </c>
      <c r="C829" s="22">
        <v>36796876188</v>
      </c>
      <c r="D829" s="22">
        <f>HLOOKUP(A829,'CSAV.Fin'!$F$11:$AF$13,2,1)/1000</f>
        <v>149.66</v>
      </c>
      <c r="E829" s="23">
        <f>HLOOKUP(A829,'CSAV.Fin'!$F$11:$AB$13,3,1)</f>
        <v>0.26050000000000001</v>
      </c>
      <c r="G829" s="24">
        <v>676.97</v>
      </c>
      <c r="H829" s="25">
        <f t="shared" si="73"/>
        <v>165.040557285213</v>
      </c>
      <c r="J829" s="21">
        <v>26.675542</v>
      </c>
      <c r="K829" s="22">
        <v>175760293</v>
      </c>
      <c r="L829" s="24">
        <v>0.89780000000000004</v>
      </c>
      <c r="M829" s="25">
        <f t="shared" si="74"/>
        <v>136.95938978605093</v>
      </c>
      <c r="N829" s="22">
        <f t="shared" si="75"/>
        <v>1360.3859777020675</v>
      </c>
      <c r="O829" s="30">
        <f t="shared" si="72"/>
        <v>1510.0459777020676</v>
      </c>
      <c r="P829" s="22">
        <f t="shared" si="76"/>
        <v>1206.1430825763623</v>
      </c>
      <c r="Q829" s="26">
        <f t="shared" si="77"/>
        <v>0.20125406750076147</v>
      </c>
    </row>
    <row r="830" spans="1:17" s="24" customFormat="1">
      <c r="A830" s="20">
        <v>43581</v>
      </c>
      <c r="B830" s="21">
        <v>22.02</v>
      </c>
      <c r="C830" s="22">
        <v>36796876188</v>
      </c>
      <c r="D830" s="22">
        <f>HLOOKUP(A830,'CSAV.Fin'!$F$11:$AF$13,2,1)/1000</f>
        <v>149.66</v>
      </c>
      <c r="E830" s="23">
        <f>HLOOKUP(A830,'CSAV.Fin'!$F$11:$AB$13,3,1)</f>
        <v>0.26050000000000001</v>
      </c>
      <c r="G830" s="24">
        <v>673.73</v>
      </c>
      <c r="H830" s="25">
        <f t="shared" si="73"/>
        <v>163.77616365121179</v>
      </c>
      <c r="J830" s="21">
        <v>25.879256999999999</v>
      </c>
      <c r="K830" s="22">
        <v>175760293</v>
      </c>
      <c r="L830" s="24">
        <v>0.89580000000000004</v>
      </c>
      <c r="M830" s="25">
        <f t="shared" si="74"/>
        <v>132.87104894949792</v>
      </c>
      <c r="N830" s="22">
        <f t="shared" si="75"/>
        <v>1322.7240221717675</v>
      </c>
      <c r="O830" s="30">
        <f t="shared" si="72"/>
        <v>1472.3840221717676</v>
      </c>
      <c r="P830" s="22">
        <f t="shared" si="76"/>
        <v>1202.6586520709484</v>
      </c>
      <c r="Q830" s="26">
        <f t="shared" si="77"/>
        <v>0.18318955248031965</v>
      </c>
    </row>
    <row r="831" spans="1:17" s="24" customFormat="1">
      <c r="A831" s="20">
        <v>43584</v>
      </c>
      <c r="B831" s="21">
        <v>22</v>
      </c>
      <c r="C831" s="22">
        <v>36796876188</v>
      </c>
      <c r="D831" s="22">
        <f>HLOOKUP(A831,'CSAV.Fin'!$F$11:$AF$13,2,1)/1000</f>
        <v>149.66</v>
      </c>
      <c r="E831" s="23">
        <f>HLOOKUP(A831,'CSAV.Fin'!$F$11:$AB$13,3,1)</f>
        <v>0.26050000000000001</v>
      </c>
      <c r="G831" s="24">
        <v>677.75</v>
      </c>
      <c r="H831" s="25">
        <f t="shared" si="73"/>
        <v>163.62741145897638</v>
      </c>
      <c r="J831" s="21">
        <v>26.376935</v>
      </c>
      <c r="K831" s="22">
        <v>175760293</v>
      </c>
      <c r="L831" s="24">
        <v>0.89539999999999997</v>
      </c>
      <c r="M831" s="25">
        <f t="shared" si="74"/>
        <v>135.42626133056001</v>
      </c>
      <c r="N831" s="22">
        <f t="shared" si="75"/>
        <v>1348.7632825138812</v>
      </c>
      <c r="O831" s="30">
        <f t="shared" si="72"/>
        <v>1498.4232825138813</v>
      </c>
      <c r="P831" s="22">
        <f t="shared" si="76"/>
        <v>1194.4393598465513</v>
      </c>
      <c r="Q831" s="26">
        <f t="shared" si="77"/>
        <v>0.20286919338128606</v>
      </c>
    </row>
    <row r="832" spans="1:17" s="24" customFormat="1">
      <c r="A832" s="20">
        <v>43585</v>
      </c>
      <c r="B832" s="21">
        <v>21.62</v>
      </c>
      <c r="C832" s="22">
        <v>36796876188</v>
      </c>
      <c r="D832" s="22">
        <f>HLOOKUP(A832,'CSAV.Fin'!$F$11:$AF$13,2,1)/1000</f>
        <v>149.66</v>
      </c>
      <c r="E832" s="23">
        <f>HLOOKUP(A832,'CSAV.Fin'!$F$11:$AB$13,3,1)</f>
        <v>0.26050000000000001</v>
      </c>
      <c r="G832" s="24">
        <v>679.21</v>
      </c>
      <c r="H832" s="25">
        <f t="shared" si="73"/>
        <v>160.80111980650315</v>
      </c>
      <c r="J832" s="21">
        <v>27.322523</v>
      </c>
      <c r="K832" s="22">
        <v>175760293</v>
      </c>
      <c r="L832" s="24">
        <v>0.89249999999999996</v>
      </c>
      <c r="M832" s="25">
        <f t="shared" si="74"/>
        <v>140.28116382772436</v>
      </c>
      <c r="N832" s="22">
        <f t="shared" si="75"/>
        <v>1401.6548076174699</v>
      </c>
      <c r="O832" s="30">
        <f t="shared" si="72"/>
        <v>1551.31480761747</v>
      </c>
      <c r="P832" s="22">
        <f t="shared" si="76"/>
        <v>1171.2849681020009</v>
      </c>
      <c r="Q832" s="26">
        <f t="shared" si="77"/>
        <v>0.24497274031640559</v>
      </c>
    </row>
    <row r="833" spans="1:17" s="24" customFormat="1">
      <c r="A833" s="20">
        <v>43587</v>
      </c>
      <c r="B833" s="21">
        <v>21.37</v>
      </c>
      <c r="C833" s="22">
        <v>36796876188</v>
      </c>
      <c r="D833" s="22">
        <f>HLOOKUP(A833,'CSAV.Fin'!$F$11:$AF$13,2,1)/1000</f>
        <v>149.66</v>
      </c>
      <c r="E833" s="23">
        <f>HLOOKUP(A833,'CSAV.Fin'!$F$11:$AB$13,3,1)</f>
        <v>0.26050000000000001</v>
      </c>
      <c r="G833" s="24">
        <v>683.25</v>
      </c>
      <c r="H833" s="25">
        <f t="shared" si="73"/>
        <v>158.94171740356023</v>
      </c>
      <c r="J833" s="21">
        <v>27.571362000000001</v>
      </c>
      <c r="K833" s="22">
        <v>175760293</v>
      </c>
      <c r="L833" s="24">
        <v>0.89439999999999997</v>
      </c>
      <c r="M833" s="25">
        <f t="shared" si="74"/>
        <v>141.55877001825542</v>
      </c>
      <c r="N833" s="22">
        <f t="shared" si="75"/>
        <v>1411.4156393664152</v>
      </c>
      <c r="O833" s="30">
        <f t="shared" si="72"/>
        <v>1561.0756393664153</v>
      </c>
      <c r="P833" s="22">
        <f t="shared" si="76"/>
        <v>1150.8953445116135</v>
      </c>
      <c r="Q833" s="26">
        <f t="shared" si="77"/>
        <v>0.26275491367047354</v>
      </c>
    </row>
    <row r="834" spans="1:17" s="24" customFormat="1">
      <c r="A834" s="20">
        <v>43588</v>
      </c>
      <c r="B834" s="21">
        <v>21.17</v>
      </c>
      <c r="C834" s="22">
        <v>36796876188</v>
      </c>
      <c r="D834" s="22">
        <f>HLOOKUP(A834,'CSAV.Fin'!$F$11:$AF$13,2,1)/1000</f>
        <v>149.66</v>
      </c>
      <c r="E834" s="23">
        <f>HLOOKUP(A834,'CSAV.Fin'!$F$11:$AB$13,3,1)</f>
        <v>0.26050000000000001</v>
      </c>
      <c r="G834" s="24">
        <v>678.03</v>
      </c>
      <c r="H834" s="25">
        <f t="shared" si="73"/>
        <v>157.45419548120591</v>
      </c>
      <c r="J834" s="21">
        <v>28.367647000000002</v>
      </c>
      <c r="K834" s="22">
        <v>175760293</v>
      </c>
      <c r="L834" s="24">
        <v>0.89339999999999997</v>
      </c>
      <c r="M834" s="25">
        <f t="shared" si="74"/>
        <v>145.64711085480843</v>
      </c>
      <c r="N834" s="22">
        <f t="shared" si="75"/>
        <v>1453.804006680959</v>
      </c>
      <c r="O834" s="30">
        <f t="shared" si="72"/>
        <v>1603.4640066809591</v>
      </c>
      <c r="P834" s="22">
        <f t="shared" si="76"/>
        <v>1148.9017726353702</v>
      </c>
      <c r="Q834" s="26">
        <f t="shared" si="77"/>
        <v>0.28348764434475582</v>
      </c>
    </row>
    <row r="835" spans="1:17" s="24" customFormat="1">
      <c r="A835" s="20">
        <v>43591</v>
      </c>
      <c r="B835" s="21">
        <v>20.98</v>
      </c>
      <c r="C835" s="22">
        <v>36796876188</v>
      </c>
      <c r="D835" s="22">
        <f>HLOOKUP(A835,'CSAV.Fin'!$F$11:$AF$13,2,1)/1000</f>
        <v>149.66</v>
      </c>
      <c r="E835" s="23">
        <f>HLOOKUP(A835,'CSAV.Fin'!$F$11:$AB$13,3,1)</f>
        <v>0.26050000000000001</v>
      </c>
      <c r="G835" s="24">
        <v>681.51</v>
      </c>
      <c r="H835" s="25">
        <f t="shared" si="73"/>
        <v>156.04104965496927</v>
      </c>
      <c r="J835" s="21">
        <v>27.621130000000001</v>
      </c>
      <c r="K835" s="22">
        <v>175760293</v>
      </c>
      <c r="L835" s="24">
        <v>0.89300000000000002</v>
      </c>
      <c r="M835" s="25">
        <f t="shared" si="74"/>
        <v>141.81429228321528</v>
      </c>
      <c r="N835" s="22">
        <f t="shared" si="75"/>
        <v>1416.1800710152061</v>
      </c>
      <c r="O835" s="30">
        <f t="shared" ref="O835:O898" si="78">D835+N835</f>
        <v>1565.8400710152061</v>
      </c>
      <c r="P835" s="22">
        <f t="shared" si="76"/>
        <v>1132.7764265003302</v>
      </c>
      <c r="Q835" s="26">
        <f t="shared" si="77"/>
        <v>0.27656952490307696</v>
      </c>
    </row>
    <row r="836" spans="1:17" s="24" customFormat="1">
      <c r="A836" s="20">
        <v>43592</v>
      </c>
      <c r="B836" s="21">
        <v>20.83</v>
      </c>
      <c r="C836" s="22">
        <v>36796876188</v>
      </c>
      <c r="D836" s="22">
        <f>HLOOKUP(A836,'CSAV.Fin'!$F$11:$AF$13,2,1)/1000</f>
        <v>149.66</v>
      </c>
      <c r="E836" s="23">
        <f>HLOOKUP(A836,'CSAV.Fin'!$F$11:$AB$13,3,1)</f>
        <v>0.26050000000000001</v>
      </c>
      <c r="G836" s="24">
        <v>683.65</v>
      </c>
      <c r="H836" s="25">
        <f t="shared" ref="H836:H899" si="79">B836/$B$3*100</f>
        <v>154.92540821320353</v>
      </c>
      <c r="J836" s="21">
        <v>26.277398999999999</v>
      </c>
      <c r="K836" s="22">
        <v>175760293</v>
      </c>
      <c r="L836" s="24">
        <v>0.89410000000000001</v>
      </c>
      <c r="M836" s="25">
        <f t="shared" ref="M836:M899" si="80">J836/$J$3*100</f>
        <v>134.91521680064028</v>
      </c>
      <c r="N836" s="22">
        <f t="shared" ref="N836:N899" si="81">(J836*K836*E836/L836)/1000000</f>
        <v>1345.627258727676</v>
      </c>
      <c r="O836" s="30">
        <f t="shared" si="78"/>
        <v>1495.2872587276761</v>
      </c>
      <c r="P836" s="22">
        <f t="shared" ref="P836:P899" si="82">(B836*C836/G836)/1000000</f>
        <v>1121.1569238587579</v>
      </c>
      <c r="Q836" s="26">
        <f t="shared" ref="Q836:Q899" si="83">1-P836/O836</f>
        <v>0.25020632837282497</v>
      </c>
    </row>
    <row r="837" spans="1:17" s="24" customFormat="1">
      <c r="A837" s="20">
        <v>43593</v>
      </c>
      <c r="B837" s="21">
        <v>20.88</v>
      </c>
      <c r="C837" s="22">
        <v>36796876188</v>
      </c>
      <c r="D837" s="22">
        <f>HLOOKUP(A837,'CSAV.Fin'!$F$11:$AF$13,2,1)/1000</f>
        <v>149.66</v>
      </c>
      <c r="E837" s="23">
        <f>HLOOKUP(A837,'CSAV.Fin'!$F$11:$AB$13,3,1)</f>
        <v>0.26050000000000001</v>
      </c>
      <c r="G837" s="24">
        <v>684.48</v>
      </c>
      <c r="H837" s="25">
        <f t="shared" si="79"/>
        <v>155.29728869379213</v>
      </c>
      <c r="J837" s="21">
        <v>26.874613</v>
      </c>
      <c r="K837" s="22">
        <v>175760293</v>
      </c>
      <c r="L837" s="24">
        <v>0.89239999999999997</v>
      </c>
      <c r="M837" s="25">
        <f t="shared" si="80"/>
        <v>137.9814737116221</v>
      </c>
      <c r="N837" s="22">
        <f t="shared" si="81"/>
        <v>1378.8313617933543</v>
      </c>
      <c r="O837" s="30">
        <f t="shared" si="78"/>
        <v>1528.4913617933544</v>
      </c>
      <c r="P837" s="22">
        <f t="shared" si="82"/>
        <v>1122.4853535610096</v>
      </c>
      <c r="Q837" s="26">
        <f t="shared" si="83"/>
        <v>0.26562532074501521</v>
      </c>
    </row>
    <row r="838" spans="1:17" s="24" customFormat="1">
      <c r="A838" s="20">
        <v>43594</v>
      </c>
      <c r="B838" s="21">
        <v>21.3</v>
      </c>
      <c r="C838" s="22">
        <v>36796876188</v>
      </c>
      <c r="D838" s="22">
        <f>HLOOKUP(A838,'CSAV.Fin'!$F$11:$AF$13,2,1)/1000</f>
        <v>149.66</v>
      </c>
      <c r="E838" s="23">
        <f>HLOOKUP(A838,'CSAV.Fin'!$F$11:$AB$13,3,1)</f>
        <v>0.26050000000000001</v>
      </c>
      <c r="G838" s="24">
        <v>687.35</v>
      </c>
      <c r="H838" s="25">
        <f t="shared" si="79"/>
        <v>158.42108473073623</v>
      </c>
      <c r="J838" s="21">
        <v>26.625774</v>
      </c>
      <c r="K838" s="22">
        <v>175760293</v>
      </c>
      <c r="L838" s="24">
        <v>0.89039999999999997</v>
      </c>
      <c r="M838" s="25">
        <f t="shared" si="80"/>
        <v>136.70386752109104</v>
      </c>
      <c r="N838" s="22">
        <f t="shared" si="81"/>
        <v>1369.1328337979101</v>
      </c>
      <c r="O838" s="30">
        <f t="shared" si="78"/>
        <v>1518.7928337979101</v>
      </c>
      <c r="P838" s="22">
        <f t="shared" si="82"/>
        <v>1140.2829167155016</v>
      </c>
      <c r="Q838" s="26">
        <f t="shared" si="83"/>
        <v>0.24921760799720294</v>
      </c>
    </row>
    <row r="839" spans="1:17" s="24" customFormat="1">
      <c r="A839" s="20">
        <v>43595</v>
      </c>
      <c r="B839" s="21">
        <v>21.16</v>
      </c>
      <c r="C839" s="22">
        <v>36796876188</v>
      </c>
      <c r="D839" s="22">
        <f>HLOOKUP(A839,'CSAV.Fin'!$F$11:$AF$13,2,1)/1000</f>
        <v>149.66</v>
      </c>
      <c r="E839" s="23">
        <f>HLOOKUP(A839,'CSAV.Fin'!$F$11:$AB$13,3,1)</f>
        <v>0.26050000000000001</v>
      </c>
      <c r="G839" s="24">
        <v>687.16</v>
      </c>
      <c r="H839" s="25">
        <f t="shared" si="79"/>
        <v>157.37981938508818</v>
      </c>
      <c r="J839" s="21">
        <v>26.874613</v>
      </c>
      <c r="K839" s="22">
        <v>175760293</v>
      </c>
      <c r="L839" s="24">
        <v>0.88949999999999996</v>
      </c>
      <c r="M839" s="25">
        <f t="shared" si="80"/>
        <v>137.9814737116221</v>
      </c>
      <c r="N839" s="22">
        <f t="shared" si="81"/>
        <v>1383.3267085603027</v>
      </c>
      <c r="O839" s="30">
        <f t="shared" si="78"/>
        <v>1532.9867085603028</v>
      </c>
      <c r="P839" s="22">
        <f t="shared" si="82"/>
        <v>1133.101315760638</v>
      </c>
      <c r="Q839" s="26">
        <f t="shared" si="83"/>
        <v>0.26085378990351138</v>
      </c>
    </row>
    <row r="840" spans="1:17" s="24" customFormat="1">
      <c r="A840" s="20">
        <v>43598</v>
      </c>
      <c r="B840" s="21">
        <v>20.84</v>
      </c>
      <c r="C840" s="22">
        <v>36796876188</v>
      </c>
      <c r="D840" s="22">
        <f>HLOOKUP(A840,'CSAV.Fin'!$F$11:$AF$13,2,1)/1000</f>
        <v>149.66</v>
      </c>
      <c r="E840" s="23">
        <f>HLOOKUP(A840,'CSAV.Fin'!$F$11:$AB$13,3,1)</f>
        <v>0.26050000000000001</v>
      </c>
      <c r="G840" s="24">
        <v>694.17</v>
      </c>
      <c r="H840" s="25">
        <f t="shared" si="79"/>
        <v>154.99978430932123</v>
      </c>
      <c r="J840" s="21">
        <v>26.874613</v>
      </c>
      <c r="K840" s="22">
        <v>175760293</v>
      </c>
      <c r="L840" s="24">
        <v>0.89029999999999998</v>
      </c>
      <c r="M840" s="25">
        <f t="shared" si="80"/>
        <v>137.9814737116221</v>
      </c>
      <c r="N840" s="22">
        <f t="shared" si="81"/>
        <v>1382.0836878180269</v>
      </c>
      <c r="O840" s="30">
        <f t="shared" si="78"/>
        <v>1531.743687818027</v>
      </c>
      <c r="P840" s="22">
        <f t="shared" si="82"/>
        <v>1104.6961115546912</v>
      </c>
      <c r="Q840" s="26">
        <f t="shared" si="83"/>
        <v>0.27879832615577227</v>
      </c>
    </row>
    <row r="841" spans="1:17" s="24" customFormat="1">
      <c r="A841" s="20">
        <v>43599</v>
      </c>
      <c r="B841" s="21">
        <v>20.58</v>
      </c>
      <c r="C841" s="22">
        <v>36796876188</v>
      </c>
      <c r="D841" s="22">
        <f>HLOOKUP(A841,'CSAV.Fin'!$F$11:$AF$13,2,1)/1000</f>
        <v>149.66</v>
      </c>
      <c r="E841" s="23">
        <f>HLOOKUP(A841,'CSAV.Fin'!$F$11:$AB$13,3,1)</f>
        <v>0.26050000000000001</v>
      </c>
      <c r="G841" s="24">
        <v>692.34</v>
      </c>
      <c r="H841" s="25">
        <f t="shared" si="79"/>
        <v>153.06600581026061</v>
      </c>
      <c r="J841" s="21">
        <v>25.182507999999999</v>
      </c>
      <c r="K841" s="22">
        <v>175760293</v>
      </c>
      <c r="L841" s="24">
        <v>0.89219999999999999</v>
      </c>
      <c r="M841" s="25">
        <f t="shared" si="80"/>
        <v>129.2937526428646</v>
      </c>
      <c r="N841" s="22">
        <f t="shared" si="81"/>
        <v>1292.3056920830945</v>
      </c>
      <c r="O841" s="30">
        <f t="shared" si="78"/>
        <v>1441.9656920830946</v>
      </c>
      <c r="P841" s="22">
        <f t="shared" si="82"/>
        <v>1093.7974289352628</v>
      </c>
      <c r="Q841" s="26">
        <f t="shared" si="83"/>
        <v>0.24145391603933408</v>
      </c>
    </row>
    <row r="842" spans="1:17" s="24" customFormat="1">
      <c r="A842" s="20">
        <v>43600</v>
      </c>
      <c r="B842" s="21">
        <v>20</v>
      </c>
      <c r="C842" s="22">
        <v>36796876188</v>
      </c>
      <c r="D842" s="22">
        <f>HLOOKUP(A842,'CSAV.Fin'!$F$11:$AF$13,2,1)/1000</f>
        <v>149.66</v>
      </c>
      <c r="E842" s="23">
        <f>HLOOKUP(A842,'CSAV.Fin'!$F$11:$AB$13,3,1)</f>
        <v>0.26050000000000001</v>
      </c>
      <c r="G842" s="24">
        <v>692.08</v>
      </c>
      <c r="H842" s="25">
        <f t="shared" si="79"/>
        <v>148.75219223543306</v>
      </c>
      <c r="J842" s="21">
        <v>25.381578999999999</v>
      </c>
      <c r="K842" s="22">
        <v>175760293</v>
      </c>
      <c r="L842" s="24">
        <v>0.89259999999999995</v>
      </c>
      <c r="M842" s="25">
        <f t="shared" si="80"/>
        <v>130.3158365684358</v>
      </c>
      <c r="N842" s="22">
        <f t="shared" si="81"/>
        <v>1301.9378388528003</v>
      </c>
      <c r="O842" s="30">
        <f t="shared" si="78"/>
        <v>1451.5978388528004</v>
      </c>
      <c r="P842" s="22">
        <f t="shared" si="82"/>
        <v>1063.3705984279275</v>
      </c>
      <c r="Q842" s="26">
        <f t="shared" si="83"/>
        <v>0.26744820778438838</v>
      </c>
    </row>
    <row r="843" spans="1:17" s="24" customFormat="1">
      <c r="A843" s="20">
        <v>43601</v>
      </c>
      <c r="B843" s="21">
        <v>20.73</v>
      </c>
      <c r="C843" s="22">
        <v>36796876188</v>
      </c>
      <c r="D843" s="22">
        <f>HLOOKUP(A843,'CSAV.Fin'!$F$11:$AF$13,2,1)/1000</f>
        <v>149.66</v>
      </c>
      <c r="E843" s="23">
        <f>HLOOKUP(A843,'CSAV.Fin'!$F$11:$AB$13,3,1)</f>
        <v>0.26050000000000001</v>
      </c>
      <c r="G843" s="24">
        <v>692.99</v>
      </c>
      <c r="H843" s="25">
        <f t="shared" si="79"/>
        <v>154.18164725202638</v>
      </c>
      <c r="J843" s="21">
        <v>25.381578999999999</v>
      </c>
      <c r="K843" s="22">
        <v>175760293</v>
      </c>
      <c r="L843" s="24">
        <v>0.89480000000000004</v>
      </c>
      <c r="M843" s="25">
        <f t="shared" si="80"/>
        <v>130.3158365684358</v>
      </c>
      <c r="N843" s="22">
        <f t="shared" si="81"/>
        <v>1298.7368294144048</v>
      </c>
      <c r="O843" s="30">
        <f t="shared" si="78"/>
        <v>1448.3968294144049</v>
      </c>
      <c r="P843" s="22">
        <f t="shared" si="82"/>
        <v>1100.7362925543514</v>
      </c>
      <c r="Q843" s="26">
        <f t="shared" si="83"/>
        <v>0.2400312744405928</v>
      </c>
    </row>
    <row r="844" spans="1:17" s="24" customFormat="1">
      <c r="A844" s="20">
        <v>43602</v>
      </c>
      <c r="B844" s="21">
        <v>20.46</v>
      </c>
      <c r="C844" s="22">
        <v>36796876188</v>
      </c>
      <c r="D844" s="22">
        <f>HLOOKUP(A844,'CSAV.Fin'!$F$11:$AF$13,2,1)/1000</f>
        <v>149.66</v>
      </c>
      <c r="E844" s="23">
        <f>HLOOKUP(A844,'CSAV.Fin'!$F$11:$AB$13,3,1)</f>
        <v>0.26050000000000001</v>
      </c>
      <c r="G844" s="24">
        <v>696.99</v>
      </c>
      <c r="H844" s="25">
        <f t="shared" si="79"/>
        <v>152.17349265684803</v>
      </c>
      <c r="J844" s="21">
        <v>24.734597999999998</v>
      </c>
      <c r="K844" s="22">
        <v>175760293</v>
      </c>
      <c r="L844" s="24">
        <v>0.89600000000000002</v>
      </c>
      <c r="M844" s="25">
        <f t="shared" si="80"/>
        <v>126.99406252676238</v>
      </c>
      <c r="N844" s="22">
        <f t="shared" si="81"/>
        <v>1263.9367521677837</v>
      </c>
      <c r="O844" s="30">
        <f t="shared" si="78"/>
        <v>1413.5967521677837</v>
      </c>
      <c r="P844" s="22">
        <f t="shared" si="82"/>
        <v>1080.1648327902553</v>
      </c>
      <c r="Q844" s="26">
        <f t="shared" si="83"/>
        <v>0.2358748482310834</v>
      </c>
    </row>
    <row r="845" spans="1:17" s="24" customFormat="1">
      <c r="A845" s="20">
        <v>43605</v>
      </c>
      <c r="B845" s="21">
        <v>20.13</v>
      </c>
      <c r="C845" s="22">
        <v>36796876188</v>
      </c>
      <c r="D845" s="22">
        <f>HLOOKUP(A845,'CSAV.Fin'!$F$11:$AF$13,2,1)/1000</f>
        <v>149.66</v>
      </c>
      <c r="E845" s="23">
        <f>HLOOKUP(A845,'CSAV.Fin'!$F$11:$AB$13,3,1)</f>
        <v>0.26050000000000001</v>
      </c>
      <c r="G845" s="24">
        <v>698.69</v>
      </c>
      <c r="H845" s="25">
        <f t="shared" si="79"/>
        <v>149.71908148496337</v>
      </c>
      <c r="J845" s="21">
        <v>23.888545000000001</v>
      </c>
      <c r="K845" s="22">
        <v>175760293</v>
      </c>
      <c r="L845" s="24">
        <v>0.89510000000000001</v>
      </c>
      <c r="M845" s="25">
        <f t="shared" si="80"/>
        <v>122.65019942524947</v>
      </c>
      <c r="N845" s="22">
        <f t="shared" si="81"/>
        <v>1221.9308710262874</v>
      </c>
      <c r="O845" s="30">
        <f t="shared" si="78"/>
        <v>1371.5908710262875</v>
      </c>
      <c r="P845" s="22">
        <f t="shared" si="82"/>
        <v>1060.157033397415</v>
      </c>
      <c r="Q845" s="26">
        <f t="shared" si="83"/>
        <v>0.22706030217002193</v>
      </c>
    </row>
    <row r="846" spans="1:17" s="24" customFormat="1">
      <c r="A846" s="20">
        <v>43607</v>
      </c>
      <c r="B846" s="21">
        <v>20.27</v>
      </c>
      <c r="C846" s="22">
        <v>36796876188</v>
      </c>
      <c r="D846" s="22">
        <f>HLOOKUP(A846,'CSAV.Fin'!$F$11:$AF$13,2,1)/1000</f>
        <v>149.66</v>
      </c>
      <c r="E846" s="23">
        <f>HLOOKUP(A846,'CSAV.Fin'!$F$11:$AB$13,3,1)</f>
        <v>0.26050000000000001</v>
      </c>
      <c r="G846" s="24">
        <v>697.32</v>
      </c>
      <c r="H846" s="25">
        <f t="shared" si="79"/>
        <v>150.76034683061141</v>
      </c>
      <c r="J846" s="21">
        <v>24.137384000000001</v>
      </c>
      <c r="K846" s="22">
        <v>175760293</v>
      </c>
      <c r="L846" s="24">
        <v>0.89670000000000005</v>
      </c>
      <c r="M846" s="25">
        <f t="shared" si="80"/>
        <v>123.92780561578051</v>
      </c>
      <c r="N846" s="22">
        <f t="shared" si="81"/>
        <v>1232.4562894015389</v>
      </c>
      <c r="O846" s="30">
        <f t="shared" si="78"/>
        <v>1382.116289401539</v>
      </c>
      <c r="P846" s="22">
        <f t="shared" si="82"/>
        <v>1069.6275459340904</v>
      </c>
      <c r="Q846" s="26">
        <f t="shared" si="83"/>
        <v>0.22609439297091072</v>
      </c>
    </row>
    <row r="847" spans="1:17" s="24" customFormat="1">
      <c r="A847" s="20">
        <v>43608</v>
      </c>
      <c r="B847" s="21">
        <v>20.25</v>
      </c>
      <c r="C847" s="22">
        <v>36796876188</v>
      </c>
      <c r="D847" s="22">
        <f>HLOOKUP(A847,'CSAV.Fin'!$F$11:$AF$13,2,1)/1000</f>
        <v>149.66</v>
      </c>
      <c r="E847" s="23">
        <f>HLOOKUP(A847,'CSAV.Fin'!$F$11:$AB$13,3,1)</f>
        <v>0.26050000000000001</v>
      </c>
      <c r="G847" s="24">
        <v>696.22</v>
      </c>
      <c r="H847" s="25">
        <f t="shared" si="79"/>
        <v>150.61159463837598</v>
      </c>
      <c r="J847" s="21">
        <v>24.236920000000001</v>
      </c>
      <c r="K847" s="22">
        <v>175760293</v>
      </c>
      <c r="L847" s="24">
        <v>0.89549999999999996</v>
      </c>
      <c r="M847" s="25">
        <f t="shared" si="80"/>
        <v>124.43885014570026</v>
      </c>
      <c r="N847" s="22">
        <f t="shared" si="81"/>
        <v>1239.1969467793126</v>
      </c>
      <c r="O847" s="30">
        <f t="shared" si="78"/>
        <v>1388.8569467793127</v>
      </c>
      <c r="P847" s="22">
        <f t="shared" si="82"/>
        <v>1070.2604676783201</v>
      </c>
      <c r="Q847" s="26">
        <f t="shared" si="83"/>
        <v>0.22939474064611287</v>
      </c>
    </row>
    <row r="848" spans="1:17" s="24" customFormat="1">
      <c r="A848" s="20">
        <v>43609</v>
      </c>
      <c r="B848" s="21">
        <v>20.81</v>
      </c>
      <c r="C848" s="22">
        <v>36796876188</v>
      </c>
      <c r="D848" s="22">
        <f>HLOOKUP(A848,'CSAV.Fin'!$F$11:$AF$13,2,1)/1000</f>
        <v>149.66</v>
      </c>
      <c r="E848" s="23">
        <f>HLOOKUP(A848,'CSAV.Fin'!$F$11:$AB$13,3,1)</f>
        <v>0.26050000000000001</v>
      </c>
      <c r="G848" s="24">
        <v>694.68</v>
      </c>
      <c r="H848" s="25">
        <f t="shared" si="79"/>
        <v>154.77665602096809</v>
      </c>
      <c r="J848" s="21">
        <v>24.435991000000001</v>
      </c>
      <c r="K848" s="22">
        <v>175760293</v>
      </c>
      <c r="L848" s="24">
        <v>0.89219999999999999</v>
      </c>
      <c r="M848" s="25">
        <f t="shared" si="80"/>
        <v>125.46093407127145</v>
      </c>
      <c r="N848" s="22">
        <f t="shared" si="81"/>
        <v>1253.996236633431</v>
      </c>
      <c r="O848" s="30">
        <f t="shared" si="78"/>
        <v>1403.656236633431</v>
      </c>
      <c r="P848" s="22">
        <f t="shared" si="82"/>
        <v>1102.2960117928828</v>
      </c>
      <c r="Q848" s="26">
        <f t="shared" si="83"/>
        <v>0.21469660232717602</v>
      </c>
    </row>
    <row r="849" spans="1:17" s="24" customFormat="1">
      <c r="A849" s="20">
        <v>43612</v>
      </c>
      <c r="B849" s="21">
        <v>20.66</v>
      </c>
      <c r="C849" s="22">
        <v>36796876188</v>
      </c>
      <c r="D849" s="22">
        <f>HLOOKUP(A849,'CSAV.Fin'!$F$11:$AF$13,2,1)/1000</f>
        <v>149.66</v>
      </c>
      <c r="E849" s="23">
        <f>HLOOKUP(A849,'CSAV.Fin'!$F$11:$AB$13,3,1)</f>
        <v>0.26050000000000001</v>
      </c>
      <c r="G849" s="24">
        <v>694.73</v>
      </c>
      <c r="H849" s="25">
        <f t="shared" si="79"/>
        <v>153.66101457920237</v>
      </c>
      <c r="J849" s="21">
        <v>25.381578999999999</v>
      </c>
      <c r="K849" s="22">
        <v>175760293</v>
      </c>
      <c r="L849" s="24">
        <v>0.89349999999999996</v>
      </c>
      <c r="M849" s="25">
        <f t="shared" si="80"/>
        <v>130.3158365684358</v>
      </c>
      <c r="N849" s="22">
        <f t="shared" si="81"/>
        <v>1300.6264297258081</v>
      </c>
      <c r="O849" s="30">
        <f t="shared" si="78"/>
        <v>1450.2864297258081</v>
      </c>
      <c r="P849" s="22">
        <f t="shared" si="82"/>
        <v>1094.2718207707742</v>
      </c>
      <c r="Q849" s="26">
        <f t="shared" si="83"/>
        <v>0.24547882518789221</v>
      </c>
    </row>
    <row r="850" spans="1:17" s="24" customFormat="1">
      <c r="A850" s="20">
        <v>43613</v>
      </c>
      <c r="B850" s="21">
        <v>20.68</v>
      </c>
      <c r="C850" s="22">
        <v>36796876188</v>
      </c>
      <c r="D850" s="22">
        <f>HLOOKUP(A850,'CSAV.Fin'!$F$11:$AF$13,2,1)/1000</f>
        <v>149.66</v>
      </c>
      <c r="E850" s="23">
        <f>HLOOKUP(A850,'CSAV.Fin'!$F$11:$AB$13,3,1)</f>
        <v>0.26050000000000001</v>
      </c>
      <c r="G850" s="24">
        <v>705.71</v>
      </c>
      <c r="H850" s="25">
        <f t="shared" si="79"/>
        <v>153.80976677143778</v>
      </c>
      <c r="J850" s="21">
        <v>27.023916</v>
      </c>
      <c r="K850" s="22">
        <v>175760293</v>
      </c>
      <c r="L850" s="24">
        <v>0.89480000000000004</v>
      </c>
      <c r="M850" s="25">
        <f t="shared" si="80"/>
        <v>138.7480353722334</v>
      </c>
      <c r="N850" s="22">
        <f t="shared" si="81"/>
        <v>1382.7727181276314</v>
      </c>
      <c r="O850" s="30">
        <f t="shared" si="78"/>
        <v>1532.4327181276315</v>
      </c>
      <c r="P850" s="22">
        <f t="shared" si="82"/>
        <v>1078.2890983092771</v>
      </c>
      <c r="Q850" s="26">
        <f t="shared" si="83"/>
        <v>0.296354687841199</v>
      </c>
    </row>
    <row r="851" spans="1:17" s="24" customFormat="1">
      <c r="A851" s="20">
        <v>43614</v>
      </c>
      <c r="B851" s="21">
        <v>20.32</v>
      </c>
      <c r="C851" s="22">
        <v>36796876188</v>
      </c>
      <c r="D851" s="22">
        <f>HLOOKUP(A851,'CSAV.Fin'!$F$11:$AF$13,2,1)/1000</f>
        <v>149.66</v>
      </c>
      <c r="E851" s="23">
        <f>HLOOKUP(A851,'CSAV.Fin'!$F$11:$AB$13,3,1)</f>
        <v>0.26050000000000001</v>
      </c>
      <c r="G851" s="24">
        <v>709.04</v>
      </c>
      <c r="H851" s="25">
        <f t="shared" si="79"/>
        <v>151.13222731119998</v>
      </c>
      <c r="J851" s="21">
        <v>27.869969000000001</v>
      </c>
      <c r="K851" s="22">
        <v>175760293</v>
      </c>
      <c r="L851" s="24">
        <v>0.89859999999999995</v>
      </c>
      <c r="M851" s="25">
        <f t="shared" si="80"/>
        <v>143.09189847374631</v>
      </c>
      <c r="N851" s="22">
        <f t="shared" si="81"/>
        <v>1420.0334247354874</v>
      </c>
      <c r="O851" s="30">
        <f t="shared" si="78"/>
        <v>1569.6934247354875</v>
      </c>
      <c r="P851" s="22">
        <f t="shared" si="82"/>
        <v>1054.5420909118809</v>
      </c>
      <c r="Q851" s="26">
        <f t="shared" si="83"/>
        <v>0.32818595383389326</v>
      </c>
    </row>
    <row r="852" spans="1:17" s="24" customFormat="1">
      <c r="A852" s="20">
        <v>43615</v>
      </c>
      <c r="B852" s="21">
        <v>20.399999999999999</v>
      </c>
      <c r="C852" s="22">
        <v>36796876188</v>
      </c>
      <c r="D852" s="22">
        <f>HLOOKUP(A852,'CSAV.Fin'!$F$11:$AF$13,2,1)/1000</f>
        <v>149.66</v>
      </c>
      <c r="E852" s="23">
        <f>HLOOKUP(A852,'CSAV.Fin'!$F$11:$AB$13,3,1)</f>
        <v>0.26050000000000001</v>
      </c>
      <c r="G852" s="24">
        <v>708.72</v>
      </c>
      <c r="H852" s="25">
        <f t="shared" si="79"/>
        <v>151.72723608014172</v>
      </c>
      <c r="J852" s="21">
        <v>27.969505000000002</v>
      </c>
      <c r="K852" s="22">
        <v>175760293</v>
      </c>
      <c r="L852" s="24">
        <v>0.89810000000000001</v>
      </c>
      <c r="M852" s="25">
        <f t="shared" si="80"/>
        <v>143.60294300366607</v>
      </c>
      <c r="N852" s="22">
        <f t="shared" si="81"/>
        <v>1425.8983928313367</v>
      </c>
      <c r="O852" s="30">
        <f t="shared" si="78"/>
        <v>1575.5583928313367</v>
      </c>
      <c r="P852" s="22">
        <f t="shared" si="82"/>
        <v>1059.1718509922111</v>
      </c>
      <c r="Q852" s="26">
        <f t="shared" si="83"/>
        <v>0.32774827273215812</v>
      </c>
    </row>
    <row r="853" spans="1:17" s="24" customFormat="1">
      <c r="A853" s="20">
        <v>43616</v>
      </c>
      <c r="B853" s="21">
        <v>20.21</v>
      </c>
      <c r="C853" s="22">
        <v>36796876188</v>
      </c>
      <c r="D853" s="22">
        <f>HLOOKUP(A853,'CSAV.Fin'!$F$11:$AF$13,2,1)/1000</f>
        <v>149.66</v>
      </c>
      <c r="E853" s="23">
        <f>HLOOKUP(A853,'CSAV.Fin'!$F$11:$AB$13,3,1)</f>
        <v>0.26050000000000001</v>
      </c>
      <c r="G853" s="24">
        <v>707.15</v>
      </c>
      <c r="H853" s="25">
        <f t="shared" si="79"/>
        <v>150.31409025390511</v>
      </c>
      <c r="J853" s="21">
        <v>28.566718000000002</v>
      </c>
      <c r="K853" s="22">
        <v>175760293</v>
      </c>
      <c r="L853" s="24">
        <v>0.89710000000000001</v>
      </c>
      <c r="M853" s="25">
        <f t="shared" si="80"/>
        <v>146.66919478037963</v>
      </c>
      <c r="N853" s="22">
        <f t="shared" si="81"/>
        <v>1457.9679813312243</v>
      </c>
      <c r="O853" s="30">
        <f t="shared" si="78"/>
        <v>1607.6279813312244</v>
      </c>
      <c r="P853" s="22">
        <f t="shared" si="82"/>
        <v>1051.6366651481017</v>
      </c>
      <c r="Q853" s="26">
        <f t="shared" si="83"/>
        <v>0.3458457570032617</v>
      </c>
    </row>
    <row r="854" spans="1:17" s="24" customFormat="1">
      <c r="A854" s="20">
        <v>43619</v>
      </c>
      <c r="B854" s="21">
        <v>20.39</v>
      </c>
      <c r="C854" s="22">
        <v>36796876188</v>
      </c>
      <c r="D854" s="22">
        <f>HLOOKUP(A854,'CSAV.Fin'!$F$11:$AF$13,2,1)/1000</f>
        <v>149.66</v>
      </c>
      <c r="E854" s="23">
        <f>HLOOKUP(A854,'CSAV.Fin'!$F$11:$AB$13,3,1)</f>
        <v>0.26050000000000001</v>
      </c>
      <c r="G854" s="24">
        <v>704.82</v>
      </c>
      <c r="H854" s="25">
        <f t="shared" si="79"/>
        <v>151.65285998402399</v>
      </c>
      <c r="J854" s="21">
        <v>28.964860999999999</v>
      </c>
      <c r="K854" s="22">
        <v>175760293</v>
      </c>
      <c r="L854" s="24">
        <v>0.89249999999999996</v>
      </c>
      <c r="M854" s="25">
        <f t="shared" si="80"/>
        <v>148.71336776579028</v>
      </c>
      <c r="N854" s="22">
        <f t="shared" si="81"/>
        <v>1485.9073107055945</v>
      </c>
      <c r="O854" s="30">
        <f t="shared" si="78"/>
        <v>1635.5673107055945</v>
      </c>
      <c r="P854" s="22">
        <f t="shared" si="82"/>
        <v>1064.5105210881077</v>
      </c>
      <c r="Q854" s="26">
        <f t="shared" si="83"/>
        <v>0.34914906031664894</v>
      </c>
    </row>
    <row r="855" spans="1:17" s="24" customFormat="1">
      <c r="A855" s="20">
        <v>43620</v>
      </c>
      <c r="B855" s="21">
        <v>20.8</v>
      </c>
      <c r="C855" s="22">
        <v>36796876188</v>
      </c>
      <c r="D855" s="22">
        <f>HLOOKUP(A855,'CSAV.Fin'!$F$11:$AF$13,2,1)/1000</f>
        <v>149.66</v>
      </c>
      <c r="E855" s="23">
        <f>HLOOKUP(A855,'CSAV.Fin'!$F$11:$AB$13,3,1)</f>
        <v>0.26050000000000001</v>
      </c>
      <c r="G855" s="24">
        <v>695.67</v>
      </c>
      <c r="H855" s="25">
        <f t="shared" si="79"/>
        <v>154.70227992485039</v>
      </c>
      <c r="J855" s="21">
        <v>30.10952</v>
      </c>
      <c r="K855" s="22">
        <v>175760293</v>
      </c>
      <c r="L855" s="24">
        <v>0.88970000000000005</v>
      </c>
      <c r="M855" s="25">
        <f t="shared" si="80"/>
        <v>154.59035418852579</v>
      </c>
      <c r="N855" s="22">
        <f t="shared" si="81"/>
        <v>1549.4898549217469</v>
      </c>
      <c r="O855" s="30">
        <f t="shared" si="78"/>
        <v>1699.149854921747</v>
      </c>
      <c r="P855" s="22">
        <f t="shared" si="82"/>
        <v>1100.1984054370607</v>
      </c>
      <c r="Q855" s="26">
        <f t="shared" si="83"/>
        <v>0.3525006624635062</v>
      </c>
    </row>
    <row r="856" spans="1:17" s="24" customFormat="1">
      <c r="A856" s="20">
        <v>43621</v>
      </c>
      <c r="B856" s="21">
        <v>20.59</v>
      </c>
      <c r="C856" s="22">
        <v>36796876188</v>
      </c>
      <c r="D856" s="22">
        <f>HLOOKUP(A856,'CSAV.Fin'!$F$11:$AF$13,2,1)/1000</f>
        <v>149.66</v>
      </c>
      <c r="E856" s="23">
        <f>HLOOKUP(A856,'CSAV.Fin'!$F$11:$AB$13,3,1)</f>
        <v>0.26050000000000001</v>
      </c>
      <c r="G856" s="24">
        <v>694.29</v>
      </c>
      <c r="H856" s="25">
        <f t="shared" si="79"/>
        <v>153.14038190637834</v>
      </c>
      <c r="J856" s="21">
        <v>30.159288</v>
      </c>
      <c r="K856" s="22">
        <v>175760293</v>
      </c>
      <c r="L856" s="24">
        <v>0.8891</v>
      </c>
      <c r="M856" s="25">
        <f t="shared" si="80"/>
        <v>154.84587645348569</v>
      </c>
      <c r="N856" s="22">
        <f t="shared" si="81"/>
        <v>1553.0983910596508</v>
      </c>
      <c r="O856" s="30">
        <f t="shared" si="78"/>
        <v>1702.7583910596509</v>
      </c>
      <c r="P856" s="22">
        <f t="shared" si="82"/>
        <v>1091.2553554147692</v>
      </c>
      <c r="Q856" s="26">
        <f t="shared" si="83"/>
        <v>0.35912495798322541</v>
      </c>
    </row>
    <row r="857" spans="1:17" s="24" customFormat="1">
      <c r="A857" s="20">
        <v>43622</v>
      </c>
      <c r="B857" s="21">
        <v>20.52</v>
      </c>
      <c r="C857" s="22">
        <v>36796876188</v>
      </c>
      <c r="D857" s="22">
        <f>HLOOKUP(A857,'CSAV.Fin'!$F$11:$AF$13,2,1)/1000</f>
        <v>149.66</v>
      </c>
      <c r="E857" s="23">
        <f>HLOOKUP(A857,'CSAV.Fin'!$F$11:$AB$13,3,1)</f>
        <v>0.26050000000000001</v>
      </c>
      <c r="G857" s="24">
        <v>693.7</v>
      </c>
      <c r="H857" s="25">
        <f t="shared" si="79"/>
        <v>152.61974923355433</v>
      </c>
      <c r="J857" s="21">
        <v>30.955573000000001</v>
      </c>
      <c r="K857" s="22">
        <v>175760293</v>
      </c>
      <c r="L857" s="24">
        <v>0.88549999999999995</v>
      </c>
      <c r="M857" s="25">
        <f t="shared" si="80"/>
        <v>158.9342172900387</v>
      </c>
      <c r="N857" s="22">
        <f t="shared" si="81"/>
        <v>1600.585128413984</v>
      </c>
      <c r="O857" s="30">
        <f t="shared" si="78"/>
        <v>1750.245128413984</v>
      </c>
      <c r="P857" s="22">
        <f t="shared" si="82"/>
        <v>1088.4703753463457</v>
      </c>
      <c r="Q857" s="26">
        <f t="shared" si="83"/>
        <v>0.37810403944235937</v>
      </c>
    </row>
    <row r="858" spans="1:17" s="24" customFormat="1">
      <c r="A858" s="20">
        <v>43623</v>
      </c>
      <c r="B858" s="21">
        <v>20.41</v>
      </c>
      <c r="C858" s="22">
        <v>36796876188</v>
      </c>
      <c r="D858" s="22">
        <f>HLOOKUP(A858,'CSAV.Fin'!$F$11:$AF$13,2,1)/1000</f>
        <v>149.66</v>
      </c>
      <c r="E858" s="23">
        <f>HLOOKUP(A858,'CSAV.Fin'!$F$11:$AB$13,3,1)</f>
        <v>0.26050000000000001</v>
      </c>
      <c r="G858" s="24">
        <v>691.98</v>
      </c>
      <c r="H858" s="25">
        <f t="shared" si="79"/>
        <v>151.80161217625945</v>
      </c>
      <c r="J858" s="21">
        <v>32.15</v>
      </c>
      <c r="K858" s="22">
        <v>175760293</v>
      </c>
      <c r="L858" s="24">
        <v>0.88200000000000001</v>
      </c>
      <c r="M858" s="25">
        <f t="shared" si="80"/>
        <v>165.06672597773411</v>
      </c>
      <c r="N858" s="22">
        <f t="shared" si="81"/>
        <v>1668.9406302686791</v>
      </c>
      <c r="O858" s="30">
        <f t="shared" si="78"/>
        <v>1818.6006302686792</v>
      </c>
      <c r="P858" s="22">
        <f t="shared" si="82"/>
        <v>1085.3265166581114</v>
      </c>
      <c r="Q858" s="26">
        <f t="shared" si="83"/>
        <v>0.40320788490116943</v>
      </c>
    </row>
    <row r="859" spans="1:17" s="24" customFormat="1">
      <c r="A859" s="20">
        <v>43626</v>
      </c>
      <c r="B859" s="21">
        <v>20.62</v>
      </c>
      <c r="C859" s="22">
        <v>36796876188</v>
      </c>
      <c r="D859" s="22">
        <f>HLOOKUP(A859,'CSAV.Fin'!$F$11:$AF$13,2,1)/1000</f>
        <v>149.66</v>
      </c>
      <c r="E859" s="23">
        <f>HLOOKUP(A859,'CSAV.Fin'!$F$11:$AB$13,3,1)</f>
        <v>0.26050000000000001</v>
      </c>
      <c r="G859" s="24">
        <v>697.85</v>
      </c>
      <c r="H859" s="25">
        <f t="shared" si="79"/>
        <v>153.36351019473148</v>
      </c>
      <c r="J859" s="21">
        <v>32.15</v>
      </c>
      <c r="K859" s="22">
        <v>175760293</v>
      </c>
      <c r="L859" s="24">
        <v>0.88400000000000001</v>
      </c>
      <c r="M859" s="25">
        <f t="shared" si="80"/>
        <v>165.06672597773411</v>
      </c>
      <c r="N859" s="22">
        <f t="shared" si="81"/>
        <v>1665.1647464897908</v>
      </c>
      <c r="O859" s="30">
        <f t="shared" si="78"/>
        <v>1814.8247464897909</v>
      </c>
      <c r="P859" s="22">
        <f t="shared" si="82"/>
        <v>1087.2703116666335</v>
      </c>
      <c r="Q859" s="26">
        <f t="shared" si="83"/>
        <v>0.40089514771626478</v>
      </c>
    </row>
    <row r="860" spans="1:17" s="24" customFormat="1">
      <c r="A860" s="20">
        <v>43627</v>
      </c>
      <c r="B860" s="21">
        <v>21.01</v>
      </c>
      <c r="C860" s="22">
        <v>36796876188</v>
      </c>
      <c r="D860" s="22">
        <f>HLOOKUP(A860,'CSAV.Fin'!$F$11:$AF$13,2,1)/1000</f>
        <v>149.66</v>
      </c>
      <c r="E860" s="23">
        <f>HLOOKUP(A860,'CSAV.Fin'!$F$11:$AB$13,3,1)</f>
        <v>0.26050000000000001</v>
      </c>
      <c r="G860" s="24">
        <v>693.08</v>
      </c>
      <c r="H860" s="25">
        <f t="shared" si="79"/>
        <v>156.26417794332244</v>
      </c>
      <c r="J860" s="21">
        <v>32.100231999999998</v>
      </c>
      <c r="K860" s="22">
        <v>175760293</v>
      </c>
      <c r="L860" s="24">
        <v>0.88370000000000004</v>
      </c>
      <c r="M860" s="25">
        <f t="shared" si="80"/>
        <v>164.81120371277424</v>
      </c>
      <c r="N860" s="22">
        <f t="shared" si="81"/>
        <v>1663.1514997507275</v>
      </c>
      <c r="O860" s="30">
        <f t="shared" si="78"/>
        <v>1812.8114997507275</v>
      </c>
      <c r="P860" s="22">
        <f t="shared" si="82"/>
        <v>1115.4590649129682</v>
      </c>
      <c r="Q860" s="26">
        <f t="shared" si="83"/>
        <v>0.38468005908703107</v>
      </c>
    </row>
    <row r="861" spans="1:17" s="24" customFormat="1">
      <c r="A861" s="20">
        <v>43628</v>
      </c>
      <c r="B861" s="21">
        <v>20.83</v>
      </c>
      <c r="C861" s="22">
        <v>36796876188</v>
      </c>
      <c r="D861" s="22">
        <f>HLOOKUP(A861,'CSAV.Fin'!$F$11:$AF$13,2,1)/1000</f>
        <v>149.66</v>
      </c>
      <c r="E861" s="23">
        <f>HLOOKUP(A861,'CSAV.Fin'!$F$11:$AB$13,3,1)</f>
        <v>0.26050000000000001</v>
      </c>
      <c r="G861" s="24">
        <v>695.28</v>
      </c>
      <c r="H861" s="25">
        <f t="shared" si="79"/>
        <v>154.92540821320353</v>
      </c>
      <c r="J861" s="21">
        <v>32.15</v>
      </c>
      <c r="K861" s="22">
        <v>175760293</v>
      </c>
      <c r="L861" s="24">
        <v>0.88349999999999995</v>
      </c>
      <c r="M861" s="25">
        <f t="shared" si="80"/>
        <v>165.06672597773411</v>
      </c>
      <c r="N861" s="22">
        <f t="shared" si="81"/>
        <v>1666.1071147673742</v>
      </c>
      <c r="O861" s="30">
        <f t="shared" si="78"/>
        <v>1815.7671147673743</v>
      </c>
      <c r="P861" s="22">
        <f t="shared" si="82"/>
        <v>1102.4032490450466</v>
      </c>
      <c r="Q861" s="26">
        <f t="shared" si="83"/>
        <v>0.39287189415462009</v>
      </c>
    </row>
    <row r="862" spans="1:17" s="24" customFormat="1">
      <c r="A862" s="20">
        <v>43629</v>
      </c>
      <c r="B862" s="21">
        <v>21.35</v>
      </c>
      <c r="C862" s="22">
        <v>36796876188</v>
      </c>
      <c r="D862" s="22">
        <f>HLOOKUP(A862,'CSAV.Fin'!$F$11:$AF$13,2,1)/1000</f>
        <v>149.66</v>
      </c>
      <c r="E862" s="23">
        <f>HLOOKUP(A862,'CSAV.Fin'!$F$11:$AB$13,3,1)</f>
        <v>0.26050000000000001</v>
      </c>
      <c r="G862" s="24">
        <v>696.57</v>
      </c>
      <c r="H862" s="25">
        <f t="shared" si="79"/>
        <v>158.7929652113248</v>
      </c>
      <c r="J862" s="21">
        <v>33.65</v>
      </c>
      <c r="K862" s="22">
        <v>175760293</v>
      </c>
      <c r="L862" s="24">
        <v>0.88690000000000002</v>
      </c>
      <c r="M862" s="25">
        <f t="shared" si="80"/>
        <v>172.76812843392699</v>
      </c>
      <c r="N862" s="22">
        <f t="shared" si="81"/>
        <v>1737.1563540272014</v>
      </c>
      <c r="O862" s="30">
        <f t="shared" si="78"/>
        <v>1886.8163540272014</v>
      </c>
      <c r="P862" s="22">
        <f t="shared" si="82"/>
        <v>1127.831096104914</v>
      </c>
      <c r="Q862" s="26">
        <f t="shared" si="83"/>
        <v>0.4022570910530413</v>
      </c>
    </row>
    <row r="863" spans="1:17" s="24" customFormat="1">
      <c r="A863" s="20">
        <v>43630</v>
      </c>
      <c r="B863" s="21">
        <v>21.4</v>
      </c>
      <c r="C863" s="22">
        <v>36796876188</v>
      </c>
      <c r="D863" s="22">
        <f>HLOOKUP(A863,'CSAV.Fin'!$F$11:$AF$13,2,1)/1000</f>
        <v>149.66</v>
      </c>
      <c r="E863" s="23">
        <f>HLOOKUP(A863,'CSAV.Fin'!$F$11:$AB$13,3,1)</f>
        <v>0.26050000000000001</v>
      </c>
      <c r="G863" s="24">
        <v>698.79</v>
      </c>
      <c r="H863" s="25">
        <f t="shared" si="79"/>
        <v>159.16484569191337</v>
      </c>
      <c r="J863" s="21">
        <v>34.9</v>
      </c>
      <c r="K863" s="22">
        <v>175760293</v>
      </c>
      <c r="L863" s="24">
        <v>0.8911</v>
      </c>
      <c r="M863" s="25">
        <f t="shared" si="80"/>
        <v>179.18596381408773</v>
      </c>
      <c r="N863" s="22">
        <f t="shared" si="81"/>
        <v>1793.1948331218159</v>
      </c>
      <c r="O863" s="30">
        <f t="shared" si="78"/>
        <v>1942.854833121816</v>
      </c>
      <c r="P863" s="22">
        <f t="shared" si="82"/>
        <v>1126.8809662748465</v>
      </c>
      <c r="Q863" s="26">
        <f t="shared" si="83"/>
        <v>0.41998704840744439</v>
      </c>
    </row>
    <row r="864" spans="1:17" s="24" customFormat="1">
      <c r="A864" s="20">
        <v>43633</v>
      </c>
      <c r="B864" s="21">
        <v>21.48</v>
      </c>
      <c r="C864" s="22">
        <v>36796876188</v>
      </c>
      <c r="D864" s="22">
        <f>HLOOKUP(A864,'CSAV.Fin'!$F$11:$AF$13,2,1)/1000</f>
        <v>149.66</v>
      </c>
      <c r="E864" s="23">
        <f>HLOOKUP(A864,'CSAV.Fin'!$F$11:$AB$13,3,1)</f>
        <v>0.26050000000000001</v>
      </c>
      <c r="G864" s="24">
        <v>699.61</v>
      </c>
      <c r="H864" s="25">
        <f t="shared" si="79"/>
        <v>159.75985446085511</v>
      </c>
      <c r="J864" s="21">
        <v>34</v>
      </c>
      <c r="K864" s="22">
        <v>175760293</v>
      </c>
      <c r="L864" s="24">
        <v>0.89019999999999999</v>
      </c>
      <c r="M864" s="25">
        <f t="shared" si="80"/>
        <v>174.565122340372</v>
      </c>
      <c r="N864" s="22">
        <f t="shared" si="81"/>
        <v>1748.7181701875984</v>
      </c>
      <c r="O864" s="30">
        <f t="shared" si="78"/>
        <v>1898.3781701875985</v>
      </c>
      <c r="P864" s="22">
        <f t="shared" si="82"/>
        <v>1129.767871411558</v>
      </c>
      <c r="Q864" s="26">
        <f t="shared" si="83"/>
        <v>0.40487733732214493</v>
      </c>
    </row>
    <row r="865" spans="1:17" s="24" customFormat="1">
      <c r="A865" s="20">
        <v>43634</v>
      </c>
      <c r="B865" s="21">
        <v>22.1</v>
      </c>
      <c r="C865" s="22">
        <v>36796876188</v>
      </c>
      <c r="D865" s="22">
        <f>HLOOKUP(A865,'CSAV.Fin'!$F$11:$AF$13,2,1)/1000</f>
        <v>149.66</v>
      </c>
      <c r="E865" s="23">
        <f>HLOOKUP(A865,'CSAV.Fin'!$F$11:$AB$13,3,1)</f>
        <v>0.26050000000000001</v>
      </c>
      <c r="G865" s="24">
        <v>695.55</v>
      </c>
      <c r="H865" s="25">
        <f t="shared" si="79"/>
        <v>164.37117242015356</v>
      </c>
      <c r="J865" s="21">
        <v>34.700000000000003</v>
      </c>
      <c r="K865" s="22">
        <v>175760293</v>
      </c>
      <c r="L865" s="24">
        <v>0.89270000000000005</v>
      </c>
      <c r="M865" s="25">
        <f t="shared" si="80"/>
        <v>178.15911015326202</v>
      </c>
      <c r="N865" s="22">
        <f t="shared" si="81"/>
        <v>1779.7230923373472</v>
      </c>
      <c r="O865" s="30">
        <f t="shared" si="78"/>
        <v>1929.3830923373473</v>
      </c>
      <c r="P865" s="22">
        <f t="shared" si="82"/>
        <v>1169.1624811369422</v>
      </c>
      <c r="Q865" s="26">
        <f t="shared" si="83"/>
        <v>0.39402263563916551</v>
      </c>
    </row>
    <row r="866" spans="1:17" s="24" customFormat="1">
      <c r="A866" s="20">
        <v>43635</v>
      </c>
      <c r="B866" s="21">
        <v>22.23</v>
      </c>
      <c r="C866" s="22">
        <v>36796876188</v>
      </c>
      <c r="D866" s="22">
        <f>HLOOKUP(A866,'CSAV.Fin'!$F$11:$AF$13,2,1)/1000</f>
        <v>149.66</v>
      </c>
      <c r="E866" s="23">
        <f>HLOOKUP(A866,'CSAV.Fin'!$F$11:$AB$13,3,1)</f>
        <v>0.26050000000000001</v>
      </c>
      <c r="G866" s="24">
        <v>694.95</v>
      </c>
      <c r="H866" s="25">
        <f t="shared" si="79"/>
        <v>165.33806166968387</v>
      </c>
      <c r="J866" s="21">
        <v>35.4</v>
      </c>
      <c r="K866" s="22">
        <v>175760293</v>
      </c>
      <c r="L866" s="24">
        <v>0.89149999999999996</v>
      </c>
      <c r="M866" s="25">
        <f t="shared" si="80"/>
        <v>181.75309796615201</v>
      </c>
      <c r="N866" s="22">
        <f t="shared" si="81"/>
        <v>1818.0692024207517</v>
      </c>
      <c r="O866" s="30">
        <f t="shared" si="78"/>
        <v>1967.7292024207518</v>
      </c>
      <c r="P866" s="22">
        <f t="shared" si="82"/>
        <v>1177.0552667950788</v>
      </c>
      <c r="Q866" s="26">
        <f t="shared" si="83"/>
        <v>0.40182050185206653</v>
      </c>
    </row>
    <row r="867" spans="1:17" s="24" customFormat="1">
      <c r="A867" s="20">
        <v>43636</v>
      </c>
      <c r="B867" s="21">
        <v>22.46</v>
      </c>
      <c r="C867" s="22">
        <v>36796876188</v>
      </c>
      <c r="D867" s="22">
        <f>HLOOKUP(A867,'CSAV.Fin'!$F$11:$AF$13,2,1)/1000</f>
        <v>149.66</v>
      </c>
      <c r="E867" s="23">
        <f>HLOOKUP(A867,'CSAV.Fin'!$F$11:$AB$13,3,1)</f>
        <v>0.26050000000000001</v>
      </c>
      <c r="G867" s="24">
        <v>682.26</v>
      </c>
      <c r="H867" s="25">
        <f t="shared" si="79"/>
        <v>167.04871188039135</v>
      </c>
      <c r="J867" s="21">
        <v>37</v>
      </c>
      <c r="K867" s="22">
        <v>175760293</v>
      </c>
      <c r="L867" s="24">
        <v>0.88700000000000001</v>
      </c>
      <c r="M867" s="25">
        <f t="shared" si="80"/>
        <v>189.96792725275776</v>
      </c>
      <c r="N867" s="22">
        <f t="shared" si="81"/>
        <v>1909.8822819396844</v>
      </c>
      <c r="O867" s="30">
        <f t="shared" si="78"/>
        <v>2059.5422819396845</v>
      </c>
      <c r="P867" s="22">
        <f t="shared" si="82"/>
        <v>1211.3532072560022</v>
      </c>
      <c r="Q867" s="26">
        <f t="shared" si="83"/>
        <v>0.41183377594212567</v>
      </c>
    </row>
    <row r="868" spans="1:17" s="24" customFormat="1">
      <c r="A868" s="20">
        <v>43637</v>
      </c>
      <c r="B868" s="21">
        <v>22.47</v>
      </c>
      <c r="C868" s="22">
        <v>36796876188</v>
      </c>
      <c r="D868" s="22">
        <f>HLOOKUP(A868,'CSAV.Fin'!$F$11:$AF$13,2,1)/1000</f>
        <v>149.66</v>
      </c>
      <c r="E868" s="23">
        <f>HLOOKUP(A868,'CSAV.Fin'!$F$11:$AB$13,3,1)</f>
        <v>0.26050000000000001</v>
      </c>
      <c r="G868" s="24">
        <v>682.36</v>
      </c>
      <c r="H868" s="25">
        <f t="shared" si="79"/>
        <v>167.12308797650903</v>
      </c>
      <c r="J868" s="21">
        <v>37.549999999999997</v>
      </c>
      <c r="K868" s="22">
        <v>175760293</v>
      </c>
      <c r="L868" s="24">
        <v>0.88319999999999999</v>
      </c>
      <c r="M868" s="25">
        <f t="shared" si="80"/>
        <v>192.79177482002848</v>
      </c>
      <c r="N868" s="22">
        <f t="shared" si="81"/>
        <v>1946.6119112999038</v>
      </c>
      <c r="O868" s="30">
        <f t="shared" si="78"/>
        <v>2096.2719112999039</v>
      </c>
      <c r="P868" s="22">
        <f t="shared" si="82"/>
        <v>1211.7149421776774</v>
      </c>
      <c r="Q868" s="26">
        <f t="shared" si="83"/>
        <v>0.42196671355182658</v>
      </c>
    </row>
    <row r="869" spans="1:17" s="24" customFormat="1">
      <c r="A869" s="20">
        <v>43640</v>
      </c>
      <c r="B869" s="21">
        <v>22.89</v>
      </c>
      <c r="C869" s="22">
        <v>36796876188</v>
      </c>
      <c r="D869" s="22">
        <f>HLOOKUP(A869,'CSAV.Fin'!$F$11:$AF$13,2,1)/1000</f>
        <v>149.66</v>
      </c>
      <c r="E869" s="23">
        <f>HLOOKUP(A869,'CSAV.Fin'!$F$11:$AB$13,3,1)</f>
        <v>0.26050000000000001</v>
      </c>
      <c r="G869" s="24">
        <v>681.59</v>
      </c>
      <c r="H869" s="25">
        <f t="shared" si="79"/>
        <v>170.24688401345313</v>
      </c>
      <c r="J869" s="21">
        <v>38.1</v>
      </c>
      <c r="K869" s="22">
        <v>175760293</v>
      </c>
      <c r="L869" s="24">
        <v>0.87719999999999998</v>
      </c>
      <c r="M869" s="25">
        <f t="shared" si="80"/>
        <v>195.61562238729923</v>
      </c>
      <c r="N869" s="22">
        <f t="shared" si="81"/>
        <v>1988.6339444136461</v>
      </c>
      <c r="O869" s="30">
        <f t="shared" si="78"/>
        <v>2138.2939444136459</v>
      </c>
      <c r="P869" s="22">
        <f t="shared" si="82"/>
        <v>1235.7582944927597</v>
      </c>
      <c r="Q869" s="26">
        <f t="shared" si="83"/>
        <v>0.4220821240591297</v>
      </c>
    </row>
    <row r="870" spans="1:17" s="24" customFormat="1">
      <c r="A870" s="20">
        <v>43641</v>
      </c>
      <c r="B870" s="21">
        <v>22.65</v>
      </c>
      <c r="C870" s="22">
        <v>36796876188</v>
      </c>
      <c r="D870" s="22">
        <f>HLOOKUP(A870,'CSAV.Fin'!$F$11:$AF$13,2,1)/1000</f>
        <v>149.66</v>
      </c>
      <c r="E870" s="23">
        <f>HLOOKUP(A870,'CSAV.Fin'!$F$11:$AB$13,3,1)</f>
        <v>0.26050000000000001</v>
      </c>
      <c r="G870" s="24">
        <v>677.9</v>
      </c>
      <c r="H870" s="25">
        <f t="shared" si="79"/>
        <v>168.46185770662794</v>
      </c>
      <c r="J870" s="21">
        <v>38</v>
      </c>
      <c r="K870" s="22">
        <v>175760293</v>
      </c>
      <c r="L870" s="24">
        <v>0.87839999999999996</v>
      </c>
      <c r="M870" s="25">
        <f t="shared" si="80"/>
        <v>195.10219555688636</v>
      </c>
      <c r="N870" s="22">
        <f t="shared" si="81"/>
        <v>1980.7048501901186</v>
      </c>
      <c r="O870" s="30">
        <f t="shared" si="78"/>
        <v>2130.3648501901184</v>
      </c>
      <c r="P870" s="22">
        <f t="shared" si="82"/>
        <v>1229.4575094530164</v>
      </c>
      <c r="Q870" s="26">
        <f t="shared" si="83"/>
        <v>0.42288875572496565</v>
      </c>
    </row>
    <row r="871" spans="1:17" s="24" customFormat="1">
      <c r="A871" s="20">
        <v>43642</v>
      </c>
      <c r="B871" s="21">
        <v>22.85</v>
      </c>
      <c r="C871" s="22">
        <v>36796876188</v>
      </c>
      <c r="D871" s="22">
        <f>HLOOKUP(A871,'CSAV.Fin'!$F$11:$AF$13,2,1)/1000</f>
        <v>149.66</v>
      </c>
      <c r="E871" s="23">
        <f>HLOOKUP(A871,'CSAV.Fin'!$F$11:$AB$13,3,1)</f>
        <v>0.26050000000000001</v>
      </c>
      <c r="G871" s="24">
        <v>679.75</v>
      </c>
      <c r="H871" s="25">
        <f t="shared" si="79"/>
        <v>169.94937962898229</v>
      </c>
      <c r="J871" s="21">
        <v>38.65</v>
      </c>
      <c r="K871" s="22">
        <v>175760293</v>
      </c>
      <c r="L871" s="24">
        <v>0.87870000000000004</v>
      </c>
      <c r="M871" s="25">
        <f t="shared" si="80"/>
        <v>198.43946995456994</v>
      </c>
      <c r="N871" s="22">
        <f t="shared" si="81"/>
        <v>2013.8975213602198</v>
      </c>
      <c r="O871" s="30">
        <f t="shared" si="78"/>
        <v>2163.5575213602197</v>
      </c>
      <c r="P871" s="22">
        <f t="shared" si="82"/>
        <v>1236.9380226492092</v>
      </c>
      <c r="Q871" s="26">
        <f t="shared" si="83"/>
        <v>0.42828512279555597</v>
      </c>
    </row>
    <row r="872" spans="1:17" s="24" customFormat="1">
      <c r="A872" s="20">
        <v>43643</v>
      </c>
      <c r="B872" s="21">
        <v>23.2</v>
      </c>
      <c r="C872" s="22">
        <v>36796876188</v>
      </c>
      <c r="D872" s="22">
        <f>HLOOKUP(A872,'CSAV.Fin'!$F$11:$AF$13,2,1)/1000</f>
        <v>149.66</v>
      </c>
      <c r="E872" s="23">
        <f>HLOOKUP(A872,'CSAV.Fin'!$F$11:$AB$13,3,1)</f>
        <v>0.26050000000000001</v>
      </c>
      <c r="G872" s="24">
        <v>681.31</v>
      </c>
      <c r="H872" s="25">
        <f t="shared" si="79"/>
        <v>172.55254299310235</v>
      </c>
      <c r="J872" s="21">
        <v>38.450000000000003</v>
      </c>
      <c r="K872" s="22">
        <v>175760293</v>
      </c>
      <c r="L872" s="24">
        <v>0.87980000000000003</v>
      </c>
      <c r="M872" s="25">
        <f t="shared" si="80"/>
        <v>197.41261629374424</v>
      </c>
      <c r="N872" s="22">
        <f t="shared" si="81"/>
        <v>2000.9714034484257</v>
      </c>
      <c r="O872" s="30">
        <f t="shared" si="78"/>
        <v>2150.6314034484258</v>
      </c>
      <c r="P872" s="22">
        <f t="shared" si="82"/>
        <v>1253.0089497609019</v>
      </c>
      <c r="Q872" s="26">
        <f t="shared" si="83"/>
        <v>0.41737624227388892</v>
      </c>
    </row>
    <row r="873" spans="1:17" s="24" customFormat="1">
      <c r="A873" s="20">
        <v>43644</v>
      </c>
      <c r="B873" s="21">
        <v>23.39</v>
      </c>
      <c r="C873" s="22">
        <v>36796876188</v>
      </c>
      <c r="D873" s="22">
        <f>HLOOKUP(A873,'CSAV.Fin'!$F$11:$AF$13,2,1)/1000</f>
        <v>149.66</v>
      </c>
      <c r="E873" s="23">
        <f>HLOOKUP(A873,'CSAV.Fin'!$F$11:$AB$13,3,1)</f>
        <v>0.26050000000000001</v>
      </c>
      <c r="G873" s="24">
        <v>678.68</v>
      </c>
      <c r="H873" s="25">
        <f t="shared" si="79"/>
        <v>173.96568881933899</v>
      </c>
      <c r="J873" s="21">
        <v>38.5</v>
      </c>
      <c r="K873" s="22">
        <v>175760293</v>
      </c>
      <c r="L873" s="24">
        <v>0.87880000000000003</v>
      </c>
      <c r="M873" s="25">
        <f t="shared" si="80"/>
        <v>197.66932970895067</v>
      </c>
      <c r="N873" s="22">
        <f t="shared" si="81"/>
        <v>2005.8533438441625</v>
      </c>
      <c r="O873" s="30">
        <f t="shared" si="78"/>
        <v>2155.5133438441626</v>
      </c>
      <c r="P873" s="22">
        <f t="shared" si="82"/>
        <v>1268.1660488556022</v>
      </c>
      <c r="Q873" s="26">
        <f t="shared" si="83"/>
        <v>0.41166402310739447</v>
      </c>
    </row>
    <row r="874" spans="1:17" s="24" customFormat="1">
      <c r="A874" s="20">
        <v>43647</v>
      </c>
      <c r="B874" s="21">
        <v>24.31</v>
      </c>
      <c r="C874" s="22">
        <v>36796876188</v>
      </c>
      <c r="D874" s="22">
        <f>HLOOKUP(A874,'CSAV.Fin'!$F$11:$AF$13,2,1)/1000</f>
        <v>72.003</v>
      </c>
      <c r="E874" s="23">
        <f>HLOOKUP(A874,'CSAV.Fin'!$F$11:$AB$13,3,1)</f>
        <v>0.27479999999999999</v>
      </c>
      <c r="G874" s="24">
        <v>678.56</v>
      </c>
      <c r="H874" s="25">
        <f t="shared" si="79"/>
        <v>180.80828966216887</v>
      </c>
      <c r="J874" s="21">
        <v>38.700000000000003</v>
      </c>
      <c r="K874" s="22">
        <v>175760293</v>
      </c>
      <c r="L874" s="24">
        <v>0.88380000000000003</v>
      </c>
      <c r="M874" s="25">
        <f t="shared" si="80"/>
        <v>198.69618336977638</v>
      </c>
      <c r="N874" s="22">
        <f t="shared" si="81"/>
        <v>2114.9225317771893</v>
      </c>
      <c r="O874" s="30">
        <f t="shared" si="78"/>
        <v>2186.9255317771895</v>
      </c>
      <c r="P874" s="22">
        <f t="shared" si="82"/>
        <v>1318.2799754336831</v>
      </c>
      <c r="Q874" s="26">
        <f t="shared" si="83"/>
        <v>0.39719942161798605</v>
      </c>
    </row>
    <row r="875" spans="1:17" s="24" customFormat="1">
      <c r="A875" s="20">
        <v>43648</v>
      </c>
      <c r="B875" s="21">
        <v>24.4</v>
      </c>
      <c r="C875" s="22">
        <v>36796876188</v>
      </c>
      <c r="D875" s="22">
        <f>HLOOKUP(A875,'CSAV.Fin'!$F$11:$AF$13,2,1)/1000</f>
        <v>72.003</v>
      </c>
      <c r="E875" s="23">
        <f>HLOOKUP(A875,'CSAV.Fin'!$F$11:$AB$13,3,1)</f>
        <v>0.27479999999999999</v>
      </c>
      <c r="G875" s="24">
        <v>682.15</v>
      </c>
      <c r="H875" s="25">
        <f t="shared" si="79"/>
        <v>181.47767452722832</v>
      </c>
      <c r="J875" s="21">
        <v>39.85</v>
      </c>
      <c r="K875" s="22">
        <v>175760293</v>
      </c>
      <c r="L875" s="24">
        <v>0.8851</v>
      </c>
      <c r="M875" s="25">
        <f t="shared" si="80"/>
        <v>204.60059191952428</v>
      </c>
      <c r="N875" s="22">
        <f t="shared" si="81"/>
        <v>2174.5704455751215</v>
      </c>
      <c r="O875" s="30">
        <f t="shared" si="78"/>
        <v>2246.5734455751217</v>
      </c>
      <c r="P875" s="22">
        <f t="shared" si="82"/>
        <v>1316.1969933111486</v>
      </c>
      <c r="Q875" s="26">
        <f t="shared" si="83"/>
        <v>0.41413133147124737</v>
      </c>
    </row>
    <row r="876" spans="1:17" s="24" customFormat="1">
      <c r="A876" s="20">
        <v>43649</v>
      </c>
      <c r="B876" s="21">
        <v>24.5</v>
      </c>
      <c r="C876" s="22">
        <v>36796876188</v>
      </c>
      <c r="D876" s="22">
        <f>HLOOKUP(A876,'CSAV.Fin'!$F$11:$AF$13,2,1)/1000</f>
        <v>72.003</v>
      </c>
      <c r="E876" s="23">
        <f>HLOOKUP(A876,'CSAV.Fin'!$F$11:$AB$13,3,1)</f>
        <v>0.27479999999999999</v>
      </c>
      <c r="G876" s="24">
        <v>680.93</v>
      </c>
      <c r="H876" s="25">
        <f t="shared" si="79"/>
        <v>182.22143548840549</v>
      </c>
      <c r="J876" s="21">
        <v>40.799999999999997</v>
      </c>
      <c r="K876" s="22">
        <v>175760293</v>
      </c>
      <c r="L876" s="24">
        <v>0.88649999999999995</v>
      </c>
      <c r="M876" s="25">
        <f t="shared" si="80"/>
        <v>209.47814680844638</v>
      </c>
      <c r="N876" s="22">
        <f t="shared" si="81"/>
        <v>2222.8948488089336</v>
      </c>
      <c r="O876" s="30">
        <f t="shared" si="78"/>
        <v>2294.8978488089338</v>
      </c>
      <c r="P876" s="22">
        <f t="shared" si="82"/>
        <v>1323.959095069978</v>
      </c>
      <c r="Q876" s="26">
        <f t="shared" si="83"/>
        <v>0.42308582677999329</v>
      </c>
    </row>
    <row r="877" spans="1:17" s="24" customFormat="1">
      <c r="A877" s="20">
        <v>43650</v>
      </c>
      <c r="B877" s="21">
        <v>24.8</v>
      </c>
      <c r="C877" s="22">
        <v>36796876188</v>
      </c>
      <c r="D877" s="22">
        <f>HLOOKUP(A877,'CSAV.Fin'!$F$11:$AF$13,2,1)/1000</f>
        <v>72.003</v>
      </c>
      <c r="E877" s="23">
        <f>HLOOKUP(A877,'CSAV.Fin'!$F$11:$AB$13,3,1)</f>
        <v>0.27479999999999999</v>
      </c>
      <c r="G877" s="24">
        <v>676.32</v>
      </c>
      <c r="H877" s="25">
        <f t="shared" si="79"/>
        <v>184.45271837193701</v>
      </c>
      <c r="J877" s="21">
        <v>41.3</v>
      </c>
      <c r="K877" s="22">
        <v>175760293</v>
      </c>
      <c r="L877" s="24">
        <v>0.88629999999999998</v>
      </c>
      <c r="M877" s="25">
        <f t="shared" si="80"/>
        <v>212.04528096051067</v>
      </c>
      <c r="N877" s="22">
        <f t="shared" si="81"/>
        <v>2250.6439667463837</v>
      </c>
      <c r="O877" s="30">
        <f t="shared" si="78"/>
        <v>2322.6469667463839</v>
      </c>
      <c r="P877" s="22">
        <f t="shared" si="82"/>
        <v>1349.3058455500354</v>
      </c>
      <c r="Q877" s="26">
        <f t="shared" si="83"/>
        <v>0.41906546071434458</v>
      </c>
    </row>
    <row r="878" spans="1:17" s="24" customFormat="1">
      <c r="A878" s="20">
        <v>43651</v>
      </c>
      <c r="B878" s="21">
        <v>24.79</v>
      </c>
      <c r="C878" s="22">
        <v>36796876188</v>
      </c>
      <c r="D878" s="22">
        <f>HLOOKUP(A878,'CSAV.Fin'!$F$11:$AF$13,2,1)/1000</f>
        <v>72.003</v>
      </c>
      <c r="E878" s="23">
        <f>HLOOKUP(A878,'CSAV.Fin'!$F$11:$AB$13,3,1)</f>
        <v>0.27479999999999999</v>
      </c>
      <c r="G878" s="24">
        <v>684.14</v>
      </c>
      <c r="H878" s="25">
        <f t="shared" si="79"/>
        <v>184.37834227581928</v>
      </c>
      <c r="J878" s="21">
        <v>41.55</v>
      </c>
      <c r="K878" s="22">
        <v>175760293</v>
      </c>
      <c r="L878" s="24">
        <v>0.89190000000000003</v>
      </c>
      <c r="M878" s="25">
        <f t="shared" si="80"/>
        <v>213.32884803654281</v>
      </c>
      <c r="N878" s="22">
        <f t="shared" si="81"/>
        <v>2250.0509921027242</v>
      </c>
      <c r="O878" s="30">
        <f t="shared" si="78"/>
        <v>2322.0539921027244</v>
      </c>
      <c r="P878" s="22">
        <f t="shared" si="82"/>
        <v>1333.3448719567925</v>
      </c>
      <c r="Q878" s="26">
        <f t="shared" si="83"/>
        <v>0.42579075400852817</v>
      </c>
    </row>
    <row r="879" spans="1:17" s="24" customFormat="1">
      <c r="A879" s="20">
        <v>43654</v>
      </c>
      <c r="B879" s="21">
        <v>24.32</v>
      </c>
      <c r="C879" s="22">
        <v>36796876188</v>
      </c>
      <c r="D879" s="22">
        <f>HLOOKUP(A879,'CSAV.Fin'!$F$11:$AF$13,2,1)/1000</f>
        <v>72.003</v>
      </c>
      <c r="E879" s="23">
        <f>HLOOKUP(A879,'CSAV.Fin'!$F$11:$AB$13,3,1)</f>
        <v>0.27479999999999999</v>
      </c>
      <c r="G879" s="24">
        <v>686.44</v>
      </c>
      <c r="H879" s="25">
        <f t="shared" si="79"/>
        <v>180.88266575828661</v>
      </c>
      <c r="J879" s="21">
        <v>38.25</v>
      </c>
      <c r="K879" s="22">
        <v>175760293</v>
      </c>
      <c r="L879" s="24">
        <v>0.89170000000000005</v>
      </c>
      <c r="M879" s="25">
        <f t="shared" si="80"/>
        <v>196.38576263291853</v>
      </c>
      <c r="N879" s="22">
        <f t="shared" si="81"/>
        <v>2071.811164912302</v>
      </c>
      <c r="O879" s="30">
        <f t="shared" si="78"/>
        <v>2143.8141649123022</v>
      </c>
      <c r="P879" s="22">
        <f t="shared" si="82"/>
        <v>1303.6828111592565</v>
      </c>
      <c r="Q879" s="26">
        <f t="shared" si="83"/>
        <v>0.39188627797289199</v>
      </c>
    </row>
    <row r="880" spans="1:17" s="24" customFormat="1">
      <c r="A880" s="20">
        <v>43655</v>
      </c>
      <c r="B880" s="21">
        <v>24.05</v>
      </c>
      <c r="C880" s="22">
        <v>36796876188</v>
      </c>
      <c r="D880" s="22">
        <f>HLOOKUP(A880,'CSAV.Fin'!$F$11:$AF$13,2,1)/1000</f>
        <v>72.003</v>
      </c>
      <c r="E880" s="23">
        <f>HLOOKUP(A880,'CSAV.Fin'!$F$11:$AB$13,3,1)</f>
        <v>0.27479999999999999</v>
      </c>
      <c r="G880" s="24">
        <v>688.88</v>
      </c>
      <c r="H880" s="25">
        <f t="shared" si="79"/>
        <v>178.87451116310825</v>
      </c>
      <c r="J880" s="21">
        <v>38.450000000000003</v>
      </c>
      <c r="K880" s="22">
        <v>175760293</v>
      </c>
      <c r="L880" s="24">
        <v>0.89229999999999998</v>
      </c>
      <c r="M880" s="25">
        <f t="shared" si="80"/>
        <v>197.41261629374424</v>
      </c>
      <c r="N880" s="22">
        <f t="shared" si="81"/>
        <v>2081.2437537325786</v>
      </c>
      <c r="O880" s="30">
        <f t="shared" si="78"/>
        <v>2153.2467537325788</v>
      </c>
      <c r="P880" s="22">
        <f t="shared" si="82"/>
        <v>1284.6430036020786</v>
      </c>
      <c r="Q880" s="26">
        <f t="shared" si="83"/>
        <v>0.40339257385378879</v>
      </c>
    </row>
    <row r="881" spans="1:17" s="24" customFormat="1">
      <c r="A881" s="20">
        <v>43656</v>
      </c>
      <c r="B881" s="21">
        <v>23.95</v>
      </c>
      <c r="C881" s="22">
        <v>36796876188</v>
      </c>
      <c r="D881" s="22">
        <f>HLOOKUP(A881,'CSAV.Fin'!$F$11:$AF$13,2,1)/1000</f>
        <v>72.003</v>
      </c>
      <c r="E881" s="23">
        <f>HLOOKUP(A881,'CSAV.Fin'!$F$11:$AB$13,3,1)</f>
        <v>0.27479999999999999</v>
      </c>
      <c r="G881" s="24">
        <v>684.96</v>
      </c>
      <c r="H881" s="25">
        <f t="shared" si="79"/>
        <v>178.13075020193111</v>
      </c>
      <c r="J881" s="21">
        <v>38.6</v>
      </c>
      <c r="K881" s="22">
        <v>175760293</v>
      </c>
      <c r="L881" s="24">
        <v>0.88880000000000003</v>
      </c>
      <c r="M881" s="25">
        <f t="shared" si="80"/>
        <v>198.18275653936354</v>
      </c>
      <c r="N881" s="22">
        <f t="shared" si="81"/>
        <v>2097.5907298976599</v>
      </c>
      <c r="O881" s="30">
        <f t="shared" si="78"/>
        <v>2169.5937298976601</v>
      </c>
      <c r="P881" s="22">
        <f t="shared" si="82"/>
        <v>1286.6228461553958</v>
      </c>
      <c r="Q881" s="26">
        <f t="shared" si="83"/>
        <v>0.40697521917336754</v>
      </c>
    </row>
    <row r="882" spans="1:17" s="24" customFormat="1">
      <c r="A882" s="20">
        <v>43657</v>
      </c>
      <c r="B882" s="21">
        <v>23.49</v>
      </c>
      <c r="C882" s="22">
        <v>36796876188</v>
      </c>
      <c r="D882" s="22">
        <f>HLOOKUP(A882,'CSAV.Fin'!$F$11:$AF$13,2,1)/1000</f>
        <v>72.003</v>
      </c>
      <c r="E882" s="23">
        <f>HLOOKUP(A882,'CSAV.Fin'!$F$11:$AB$13,3,1)</f>
        <v>0.27479999999999999</v>
      </c>
      <c r="G882" s="24">
        <v>683.04</v>
      </c>
      <c r="H882" s="25">
        <f t="shared" si="79"/>
        <v>174.70944978051614</v>
      </c>
      <c r="J882" s="21">
        <v>38.75</v>
      </c>
      <c r="K882" s="22">
        <v>175760293</v>
      </c>
      <c r="L882" s="24">
        <v>0.8881</v>
      </c>
      <c r="M882" s="25">
        <f t="shared" si="80"/>
        <v>198.95289678498281</v>
      </c>
      <c r="N882" s="22">
        <f t="shared" si="81"/>
        <v>2107.4017340507826</v>
      </c>
      <c r="O882" s="30">
        <f t="shared" si="78"/>
        <v>2179.4047340507827</v>
      </c>
      <c r="P882" s="22">
        <f t="shared" si="82"/>
        <v>1265.4582771962405</v>
      </c>
      <c r="Q882" s="26">
        <f t="shared" si="83"/>
        <v>0.41935600238686377</v>
      </c>
    </row>
    <row r="883" spans="1:17" s="24" customFormat="1">
      <c r="A883" s="20">
        <v>43658</v>
      </c>
      <c r="B883" s="21">
        <v>23.9</v>
      </c>
      <c r="C883" s="22">
        <v>36796876188</v>
      </c>
      <c r="D883" s="22">
        <f>HLOOKUP(A883,'CSAV.Fin'!$F$11:$AF$13,2,1)/1000</f>
        <v>72.003</v>
      </c>
      <c r="E883" s="23">
        <f>HLOOKUP(A883,'CSAV.Fin'!$F$11:$AB$13,3,1)</f>
        <v>0.27479999999999999</v>
      </c>
      <c r="G883" s="24">
        <v>680.03</v>
      </c>
      <c r="H883" s="25">
        <f t="shared" si="79"/>
        <v>177.75886972134251</v>
      </c>
      <c r="J883" s="21">
        <v>38</v>
      </c>
      <c r="K883" s="22">
        <v>175760293</v>
      </c>
      <c r="L883" s="24">
        <v>0.88829999999999998</v>
      </c>
      <c r="M883" s="25">
        <f t="shared" si="80"/>
        <v>195.10219555688636</v>
      </c>
      <c r="N883" s="22">
        <f t="shared" si="81"/>
        <v>2066.1480171374537</v>
      </c>
      <c r="O883" s="30">
        <f t="shared" si="78"/>
        <v>2138.1510171374539</v>
      </c>
      <c r="P883" s="22">
        <f t="shared" si="82"/>
        <v>1293.2449169789568</v>
      </c>
      <c r="Q883" s="26">
        <f t="shared" si="83"/>
        <v>0.39515735482971326</v>
      </c>
    </row>
    <row r="884" spans="1:17" s="24" customFormat="1">
      <c r="A884" s="20">
        <v>43661</v>
      </c>
      <c r="B884" s="21">
        <v>23.61</v>
      </c>
      <c r="C884" s="22">
        <v>36796876188</v>
      </c>
      <c r="D884" s="22">
        <f>HLOOKUP(A884,'CSAV.Fin'!$F$11:$AF$13,2,1)/1000</f>
        <v>72.003</v>
      </c>
      <c r="E884" s="23">
        <f>HLOOKUP(A884,'CSAV.Fin'!$F$11:$AB$13,3,1)</f>
        <v>0.27479999999999999</v>
      </c>
      <c r="G884" s="24">
        <v>678.81</v>
      </c>
      <c r="H884" s="25">
        <f t="shared" si="79"/>
        <v>175.60196293392875</v>
      </c>
      <c r="J884" s="21">
        <v>38.5</v>
      </c>
      <c r="K884" s="22">
        <v>175760293</v>
      </c>
      <c r="L884" s="24">
        <v>0.88839999999999997</v>
      </c>
      <c r="M884" s="25">
        <f t="shared" si="80"/>
        <v>197.66932970895067</v>
      </c>
      <c r="N884" s="22">
        <f t="shared" si="81"/>
        <v>2093.0985455666364</v>
      </c>
      <c r="O884" s="30">
        <f t="shared" si="78"/>
        <v>2165.1015455666366</v>
      </c>
      <c r="P884" s="22">
        <f t="shared" si="82"/>
        <v>1279.8489220822912</v>
      </c>
      <c r="Q884" s="26">
        <f t="shared" si="83"/>
        <v>0.40887348923519551</v>
      </c>
    </row>
    <row r="885" spans="1:17" s="24" customFormat="1">
      <c r="A885" s="20">
        <v>43663</v>
      </c>
      <c r="B885" s="21">
        <v>23</v>
      </c>
      <c r="C885" s="22">
        <v>36796876188</v>
      </c>
      <c r="D885" s="22">
        <f>HLOOKUP(A885,'CSAV.Fin'!$F$11:$AF$13,2,1)/1000</f>
        <v>72.003</v>
      </c>
      <c r="E885" s="23">
        <f>HLOOKUP(A885,'CSAV.Fin'!$F$11:$AB$13,3,1)</f>
        <v>0.27479999999999999</v>
      </c>
      <c r="G885" s="24">
        <v>682.38</v>
      </c>
      <c r="H885" s="25">
        <f t="shared" si="79"/>
        <v>171.065021070748</v>
      </c>
      <c r="J885" s="21">
        <v>36.700000000000003</v>
      </c>
      <c r="K885" s="22">
        <v>175760293</v>
      </c>
      <c r="L885" s="24">
        <v>0.89090000000000003</v>
      </c>
      <c r="M885" s="25">
        <f t="shared" si="80"/>
        <v>188.42764676151921</v>
      </c>
      <c r="N885" s="22">
        <f t="shared" si="81"/>
        <v>1989.6404496036369</v>
      </c>
      <c r="O885" s="30">
        <f t="shared" si="78"/>
        <v>2061.6434496036368</v>
      </c>
      <c r="P885" s="22">
        <f t="shared" si="82"/>
        <v>1240.2593163984875</v>
      </c>
      <c r="Q885" s="26">
        <f t="shared" si="83"/>
        <v>0.3984123119655173</v>
      </c>
    </row>
    <row r="886" spans="1:17" s="24" customFormat="1">
      <c r="A886" s="20">
        <v>43664</v>
      </c>
      <c r="B886" s="21">
        <v>22.68</v>
      </c>
      <c r="C886" s="22">
        <v>36796876188</v>
      </c>
      <c r="D886" s="22">
        <f>HLOOKUP(A886,'CSAV.Fin'!$F$11:$AF$13,2,1)/1000</f>
        <v>72.003</v>
      </c>
      <c r="E886" s="23">
        <f>HLOOKUP(A886,'CSAV.Fin'!$F$11:$AB$13,3,1)</f>
        <v>0.27479999999999999</v>
      </c>
      <c r="G886" s="24">
        <v>682.88</v>
      </c>
      <c r="H886" s="25">
        <f t="shared" si="79"/>
        <v>168.6849859949811</v>
      </c>
      <c r="J886" s="21">
        <v>35.799999999999997</v>
      </c>
      <c r="K886" s="22">
        <v>175760293</v>
      </c>
      <c r="L886" s="24">
        <v>0.89080000000000004</v>
      </c>
      <c r="M886" s="25">
        <f t="shared" si="80"/>
        <v>183.80680528780346</v>
      </c>
      <c r="N886" s="22">
        <f t="shared" si="81"/>
        <v>1941.0660539819485</v>
      </c>
      <c r="O886" s="30">
        <f t="shared" si="78"/>
        <v>2013.0690539819484</v>
      </c>
      <c r="P886" s="22">
        <f t="shared" si="82"/>
        <v>1222.1080598990159</v>
      </c>
      <c r="Q886" s="26">
        <f t="shared" si="83"/>
        <v>0.39291299646098743</v>
      </c>
    </row>
    <row r="887" spans="1:17" s="24" customFormat="1">
      <c r="A887" s="20">
        <v>43665</v>
      </c>
      <c r="B887" s="21">
        <v>22.88</v>
      </c>
      <c r="C887" s="22">
        <v>36796876188</v>
      </c>
      <c r="D887" s="22">
        <f>HLOOKUP(A887,'CSAV.Fin'!$F$11:$AF$13,2,1)/1000</f>
        <v>72.003</v>
      </c>
      <c r="E887" s="23">
        <f>HLOOKUP(A887,'CSAV.Fin'!$F$11:$AB$13,3,1)</f>
        <v>0.27479999999999999</v>
      </c>
      <c r="G887" s="24">
        <v>686.14</v>
      </c>
      <c r="H887" s="25">
        <f t="shared" si="79"/>
        <v>170.17250791733542</v>
      </c>
      <c r="J887" s="21">
        <v>35.9</v>
      </c>
      <c r="K887" s="22">
        <v>175760293</v>
      </c>
      <c r="L887" s="24">
        <v>0.89119999999999999</v>
      </c>
      <c r="M887" s="25">
        <f t="shared" si="80"/>
        <v>184.3202321182163</v>
      </c>
      <c r="N887" s="22">
        <f t="shared" si="81"/>
        <v>1945.6143780731149</v>
      </c>
      <c r="O887" s="30">
        <f t="shared" si="78"/>
        <v>2017.6173780731149</v>
      </c>
      <c r="P887" s="22">
        <f t="shared" si="82"/>
        <v>1227.0273226767713</v>
      </c>
      <c r="Q887" s="26">
        <f t="shared" si="83"/>
        <v>0.39184340102749349</v>
      </c>
    </row>
    <row r="888" spans="1:17" s="24" customFormat="1">
      <c r="A888" s="20">
        <v>43668</v>
      </c>
      <c r="B888" s="21">
        <v>22.79</v>
      </c>
      <c r="C888" s="22">
        <v>36796876188</v>
      </c>
      <c r="D888" s="22">
        <f>HLOOKUP(A888,'CSAV.Fin'!$F$11:$AF$13,2,1)/1000</f>
        <v>72.003</v>
      </c>
      <c r="E888" s="23">
        <f>HLOOKUP(A888,'CSAV.Fin'!$F$11:$AB$13,3,1)</f>
        <v>0.27479999999999999</v>
      </c>
      <c r="G888" s="24">
        <v>688.6</v>
      </c>
      <c r="H888" s="25">
        <f t="shared" si="79"/>
        <v>169.50312305227598</v>
      </c>
      <c r="J888" s="21">
        <v>37.200000000000003</v>
      </c>
      <c r="K888" s="22">
        <v>175760293</v>
      </c>
      <c r="L888" s="24">
        <v>0.89129999999999998</v>
      </c>
      <c r="M888" s="25">
        <f t="shared" si="80"/>
        <v>190.9947809135835</v>
      </c>
      <c r="N888" s="22">
        <f t="shared" si="81"/>
        <v>2015.8421864805116</v>
      </c>
      <c r="O888" s="30">
        <f t="shared" si="78"/>
        <v>2087.8451864805115</v>
      </c>
      <c r="P888" s="22">
        <f t="shared" si="82"/>
        <v>1217.8344587925064</v>
      </c>
      <c r="Q888" s="26">
        <f t="shared" si="83"/>
        <v>0.41670270062244674</v>
      </c>
    </row>
    <row r="889" spans="1:17" s="24" customFormat="1">
      <c r="A889" s="20">
        <v>43669</v>
      </c>
      <c r="B889" s="21">
        <v>22.58</v>
      </c>
      <c r="C889" s="22">
        <v>36796876188</v>
      </c>
      <c r="D889" s="22">
        <f>HLOOKUP(A889,'CSAV.Fin'!$F$11:$AF$13,2,1)/1000</f>
        <v>72.003</v>
      </c>
      <c r="E889" s="23">
        <f>HLOOKUP(A889,'CSAV.Fin'!$F$11:$AB$13,3,1)</f>
        <v>0.27479999999999999</v>
      </c>
      <c r="G889" s="24">
        <v>691.17</v>
      </c>
      <c r="H889" s="25">
        <f t="shared" si="79"/>
        <v>167.9412250338039</v>
      </c>
      <c r="J889" s="21">
        <v>37.200000000000003</v>
      </c>
      <c r="K889" s="22">
        <v>175760293</v>
      </c>
      <c r="L889" s="24">
        <v>0.89639999999999997</v>
      </c>
      <c r="M889" s="25">
        <f t="shared" si="80"/>
        <v>190.9947809135835</v>
      </c>
      <c r="N889" s="22">
        <f t="shared" si="81"/>
        <v>2004.3732048305224</v>
      </c>
      <c r="O889" s="30">
        <f t="shared" si="78"/>
        <v>2076.3762048305225</v>
      </c>
      <c r="P889" s="22">
        <f t="shared" si="82"/>
        <v>1202.1260533950258</v>
      </c>
      <c r="Q889" s="26">
        <f t="shared" si="83"/>
        <v>0.42104612324184021</v>
      </c>
    </row>
    <row r="890" spans="1:17" s="24" customFormat="1">
      <c r="A890" s="20">
        <v>43670</v>
      </c>
      <c r="B890" s="21">
        <v>23</v>
      </c>
      <c r="C890" s="22">
        <v>36796876188</v>
      </c>
      <c r="D890" s="22">
        <f>HLOOKUP(A890,'CSAV.Fin'!$F$11:$AF$13,2,1)/1000</f>
        <v>72.003</v>
      </c>
      <c r="E890" s="23">
        <f>HLOOKUP(A890,'CSAV.Fin'!$F$11:$AB$13,3,1)</f>
        <v>0.27479999999999999</v>
      </c>
      <c r="G890" s="24">
        <v>692.25</v>
      </c>
      <c r="H890" s="25">
        <f t="shared" si="79"/>
        <v>171.065021070748</v>
      </c>
      <c r="J890" s="21">
        <v>38</v>
      </c>
      <c r="K890" s="22">
        <v>175760293</v>
      </c>
      <c r="L890" s="24">
        <v>0.89749999999999996</v>
      </c>
      <c r="M890" s="25">
        <f t="shared" si="80"/>
        <v>195.10219555688636</v>
      </c>
      <c r="N890" s="22">
        <f t="shared" si="81"/>
        <v>2044.9685611400557</v>
      </c>
      <c r="O890" s="30">
        <f t="shared" si="78"/>
        <v>2116.9715611400557</v>
      </c>
      <c r="P890" s="22">
        <f t="shared" si="82"/>
        <v>1222.5758791245937</v>
      </c>
      <c r="Q890" s="26">
        <f t="shared" si="83"/>
        <v>0.42248828393981908</v>
      </c>
    </row>
    <row r="891" spans="1:17" s="24" customFormat="1">
      <c r="A891" s="20">
        <v>43671</v>
      </c>
      <c r="B891" s="21">
        <v>22.8</v>
      </c>
      <c r="C891" s="22">
        <v>36796876188</v>
      </c>
      <c r="D891" s="22">
        <f>HLOOKUP(A891,'CSAV.Fin'!$F$11:$AF$13,2,1)/1000</f>
        <v>72.003</v>
      </c>
      <c r="E891" s="23">
        <f>HLOOKUP(A891,'CSAV.Fin'!$F$11:$AB$13,3,1)</f>
        <v>0.27479999999999999</v>
      </c>
      <c r="G891" s="24">
        <v>694.06</v>
      </c>
      <c r="H891" s="25">
        <f t="shared" si="79"/>
        <v>169.57749914839371</v>
      </c>
      <c r="J891" s="21">
        <v>38.5</v>
      </c>
      <c r="K891" s="22">
        <v>175760293</v>
      </c>
      <c r="L891" s="24">
        <v>0.8962</v>
      </c>
      <c r="M891" s="25">
        <f t="shared" si="80"/>
        <v>197.66932970895067</v>
      </c>
      <c r="N891" s="22">
        <f t="shared" si="81"/>
        <v>2074.8814415101538</v>
      </c>
      <c r="O891" s="30">
        <f t="shared" si="78"/>
        <v>2146.8844415101539</v>
      </c>
      <c r="P891" s="22">
        <f t="shared" si="82"/>
        <v>1208.7842219496874</v>
      </c>
      <c r="Q891" s="26">
        <f t="shared" si="83"/>
        <v>0.43695887930539534</v>
      </c>
    </row>
    <row r="892" spans="1:17" s="24" customFormat="1">
      <c r="A892" s="20">
        <v>43672</v>
      </c>
      <c r="B892" s="21">
        <v>23.25</v>
      </c>
      <c r="C892" s="22">
        <v>36796876188</v>
      </c>
      <c r="D892" s="22">
        <f>HLOOKUP(A892,'CSAV.Fin'!$F$11:$AF$13,2,1)/1000</f>
        <v>72.003</v>
      </c>
      <c r="E892" s="23">
        <f>HLOOKUP(A892,'CSAV.Fin'!$F$11:$AB$13,3,1)</f>
        <v>0.27479999999999999</v>
      </c>
      <c r="G892" s="24">
        <v>696.3</v>
      </c>
      <c r="H892" s="25">
        <f t="shared" si="79"/>
        <v>172.92442347369095</v>
      </c>
      <c r="J892" s="21">
        <v>38.1</v>
      </c>
      <c r="K892" s="22">
        <v>175760293</v>
      </c>
      <c r="L892" s="24">
        <v>0.89929999999999999</v>
      </c>
      <c r="M892" s="25">
        <f t="shared" si="80"/>
        <v>195.61562238729923</v>
      </c>
      <c r="N892" s="22">
        <f t="shared" si="81"/>
        <v>2046.2461653228509</v>
      </c>
      <c r="O892" s="30">
        <f t="shared" si="78"/>
        <v>2118.2491653228508</v>
      </c>
      <c r="P892" s="22">
        <f t="shared" si="82"/>
        <v>1228.6763914562691</v>
      </c>
      <c r="Q892" s="26">
        <f t="shared" si="83"/>
        <v>0.41995662664689326</v>
      </c>
    </row>
    <row r="893" spans="1:17" s="24" customFormat="1">
      <c r="A893" s="20">
        <v>43675</v>
      </c>
      <c r="B893" s="21">
        <v>23.73</v>
      </c>
      <c r="C893" s="22">
        <v>36796876188</v>
      </c>
      <c r="D893" s="22">
        <f>HLOOKUP(A893,'CSAV.Fin'!$F$11:$AF$13,2,1)/1000</f>
        <v>72.003</v>
      </c>
      <c r="E893" s="23">
        <f>HLOOKUP(A893,'CSAV.Fin'!$F$11:$AB$13,3,1)</f>
        <v>0.27479999999999999</v>
      </c>
      <c r="G893" s="24">
        <v>697.86</v>
      </c>
      <c r="H893" s="25">
        <f t="shared" si="79"/>
        <v>176.49447608734133</v>
      </c>
      <c r="J893" s="21">
        <v>38.049999999999997</v>
      </c>
      <c r="K893" s="22">
        <v>175760293</v>
      </c>
      <c r="L893" s="24">
        <v>0.89810000000000001</v>
      </c>
      <c r="M893" s="25">
        <f t="shared" si="80"/>
        <v>195.35890897209279</v>
      </c>
      <c r="N893" s="22">
        <f t="shared" si="81"/>
        <v>2046.2913150529116</v>
      </c>
      <c r="O893" s="30">
        <f t="shared" si="78"/>
        <v>2118.2943150529118</v>
      </c>
      <c r="P893" s="22">
        <f t="shared" si="82"/>
        <v>1251.2393201232912</v>
      </c>
      <c r="Q893" s="26">
        <f t="shared" si="83"/>
        <v>0.4093175290931953</v>
      </c>
    </row>
    <row r="894" spans="1:17" s="24" customFormat="1">
      <c r="A894" s="20">
        <v>43676</v>
      </c>
      <c r="B894" s="21">
        <v>23.8</v>
      </c>
      <c r="C894" s="22">
        <v>36796876188</v>
      </c>
      <c r="D894" s="22">
        <f>HLOOKUP(A894,'CSAV.Fin'!$F$11:$AF$13,2,1)/1000</f>
        <v>72.003</v>
      </c>
      <c r="E894" s="23">
        <f>HLOOKUP(A894,'CSAV.Fin'!$F$11:$AB$13,3,1)</f>
        <v>0.27479999999999999</v>
      </c>
      <c r="G894" s="24">
        <v>700.96</v>
      </c>
      <c r="H894" s="25">
        <f t="shared" si="79"/>
        <v>177.01510876016536</v>
      </c>
      <c r="J894" s="21">
        <v>37.950000000000003</v>
      </c>
      <c r="K894" s="22">
        <v>175760293</v>
      </c>
      <c r="L894" s="24">
        <v>0.8972</v>
      </c>
      <c r="M894" s="25">
        <f t="shared" si="80"/>
        <v>194.84548214167995</v>
      </c>
      <c r="N894" s="22">
        <f t="shared" si="81"/>
        <v>2042.9606968316764</v>
      </c>
      <c r="O894" s="30">
        <f t="shared" si="78"/>
        <v>2114.9636968316763</v>
      </c>
      <c r="P894" s="22">
        <f t="shared" si="82"/>
        <v>1249.3803544772882</v>
      </c>
      <c r="Q894" s="26">
        <f t="shared" si="83"/>
        <v>0.40926628842427704</v>
      </c>
    </row>
    <row r="895" spans="1:17" s="24" customFormat="1">
      <c r="A895" s="20">
        <v>43677</v>
      </c>
      <c r="B895" s="21">
        <v>23.9</v>
      </c>
      <c r="C895" s="22">
        <v>36796876188</v>
      </c>
      <c r="D895" s="22">
        <f>HLOOKUP(A895,'CSAV.Fin'!$F$11:$AF$13,2,1)/1000</f>
        <v>72.003</v>
      </c>
      <c r="E895" s="23">
        <f>HLOOKUP(A895,'CSAV.Fin'!$F$11:$AB$13,3,1)</f>
        <v>0.27479999999999999</v>
      </c>
      <c r="G895" s="24">
        <v>701.49</v>
      </c>
      <c r="H895" s="25">
        <f t="shared" si="79"/>
        <v>177.75886972134251</v>
      </c>
      <c r="J895" s="21">
        <v>38.1</v>
      </c>
      <c r="K895" s="22">
        <v>175760293</v>
      </c>
      <c r="L895" s="24">
        <v>0.89849999999999997</v>
      </c>
      <c r="M895" s="25">
        <f t="shared" si="80"/>
        <v>195.61562238729923</v>
      </c>
      <c r="N895" s="22">
        <f t="shared" si="81"/>
        <v>2048.0680873398328</v>
      </c>
      <c r="O895" s="30">
        <f t="shared" si="78"/>
        <v>2120.071087339833</v>
      </c>
      <c r="P895" s="22">
        <f t="shared" si="82"/>
        <v>1253.6819354419877</v>
      </c>
      <c r="Q895" s="26">
        <f t="shared" si="83"/>
        <v>0.4086604251487389</v>
      </c>
    </row>
    <row r="896" spans="1:17" s="24" customFormat="1">
      <c r="A896" s="20">
        <v>43678</v>
      </c>
      <c r="B896" s="21">
        <v>23.9</v>
      </c>
      <c r="C896" s="22">
        <v>36796876188</v>
      </c>
      <c r="D896" s="22">
        <f>HLOOKUP(A896,'CSAV.Fin'!$F$11:$AF$13,2,1)/1000</f>
        <v>72.003</v>
      </c>
      <c r="E896" s="23">
        <f>HLOOKUP(A896,'CSAV.Fin'!$F$11:$AB$13,3,1)</f>
        <v>0.27479999999999999</v>
      </c>
      <c r="G896" s="24">
        <v>704.31</v>
      </c>
      <c r="H896" s="25">
        <f t="shared" si="79"/>
        <v>177.75886972134251</v>
      </c>
      <c r="J896" s="21">
        <v>38.1</v>
      </c>
      <c r="K896" s="22">
        <v>175760293</v>
      </c>
      <c r="L896" s="24">
        <v>0.90380000000000005</v>
      </c>
      <c r="M896" s="25">
        <f t="shared" si="80"/>
        <v>195.61562238729923</v>
      </c>
      <c r="N896" s="22">
        <f t="shared" si="81"/>
        <v>2036.0579513994687</v>
      </c>
      <c r="O896" s="30">
        <f t="shared" si="78"/>
        <v>2108.0609513994686</v>
      </c>
      <c r="P896" s="22">
        <f t="shared" si="82"/>
        <v>1248.6622948605018</v>
      </c>
      <c r="Q896" s="26">
        <f t="shared" si="83"/>
        <v>0.40767258459412281</v>
      </c>
    </row>
    <row r="897" spans="1:17" s="24" customFormat="1">
      <c r="A897" s="20">
        <v>43679</v>
      </c>
      <c r="B897" s="21">
        <v>23.55</v>
      </c>
      <c r="C897" s="22">
        <v>36796876188</v>
      </c>
      <c r="D897" s="22">
        <f>HLOOKUP(A897,'CSAV.Fin'!$F$11:$AF$13,2,1)/1000</f>
        <v>72.003</v>
      </c>
      <c r="E897" s="23">
        <f>HLOOKUP(A897,'CSAV.Fin'!$F$11:$AB$13,3,1)</f>
        <v>0.27479999999999999</v>
      </c>
      <c r="G897" s="24">
        <v>712.27</v>
      </c>
      <c r="H897" s="25">
        <f t="shared" si="79"/>
        <v>175.15570635722244</v>
      </c>
      <c r="J897" s="21">
        <v>38.049999999999997</v>
      </c>
      <c r="K897" s="22">
        <v>175760293</v>
      </c>
      <c r="L897" s="24">
        <v>0.90029999999999999</v>
      </c>
      <c r="M897" s="25">
        <f t="shared" si="80"/>
        <v>195.35890897209279</v>
      </c>
      <c r="N897" s="22">
        <f t="shared" si="81"/>
        <v>2041.2909364089969</v>
      </c>
      <c r="O897" s="30">
        <f t="shared" si="78"/>
        <v>2113.2939364089971</v>
      </c>
      <c r="P897" s="22">
        <f t="shared" si="82"/>
        <v>1216.6263274143234</v>
      </c>
      <c r="Q897" s="26">
        <f t="shared" si="83"/>
        <v>0.42429857652378022</v>
      </c>
    </row>
    <row r="898" spans="1:17" s="24" customFormat="1">
      <c r="A898" s="20">
        <v>43682</v>
      </c>
      <c r="B898" s="21">
        <v>22.09</v>
      </c>
      <c r="C898" s="22">
        <v>36796876188</v>
      </c>
      <c r="D898" s="22">
        <f>HLOOKUP(A898,'CSAV.Fin'!$F$11:$AF$13,2,1)/1000</f>
        <v>72.003</v>
      </c>
      <c r="E898" s="23">
        <f>HLOOKUP(A898,'CSAV.Fin'!$F$11:$AB$13,3,1)</f>
        <v>0.27479999999999999</v>
      </c>
      <c r="G898" s="24">
        <v>721.55</v>
      </c>
      <c r="H898" s="25">
        <f t="shared" si="79"/>
        <v>164.29679632403582</v>
      </c>
      <c r="J898" s="21">
        <v>37.549999999999997</v>
      </c>
      <c r="K898" s="22">
        <v>175760293</v>
      </c>
      <c r="L898" s="24">
        <v>0.89380000000000004</v>
      </c>
      <c r="M898" s="25">
        <f t="shared" si="80"/>
        <v>192.79177482002848</v>
      </c>
      <c r="N898" s="22">
        <f t="shared" si="81"/>
        <v>2029.116990144126</v>
      </c>
      <c r="O898" s="30">
        <f t="shared" si="78"/>
        <v>2101.1199901441259</v>
      </c>
      <c r="P898" s="22">
        <f t="shared" si="82"/>
        <v>1126.5234495085858</v>
      </c>
      <c r="Q898" s="26">
        <f t="shared" si="83"/>
        <v>0.46384620831135293</v>
      </c>
    </row>
    <row r="899" spans="1:17" s="24" customFormat="1">
      <c r="A899" s="20">
        <v>43683</v>
      </c>
      <c r="B899" s="21">
        <v>22.07</v>
      </c>
      <c r="C899" s="22">
        <v>36796876188</v>
      </c>
      <c r="D899" s="22">
        <f>HLOOKUP(A899,'CSAV.Fin'!$F$11:$AF$13,2,1)/1000</f>
        <v>72.003</v>
      </c>
      <c r="E899" s="23">
        <f>HLOOKUP(A899,'CSAV.Fin'!$F$11:$AB$13,3,1)</f>
        <v>0.27479999999999999</v>
      </c>
      <c r="G899" s="24">
        <v>717.01</v>
      </c>
      <c r="H899" s="25">
        <f t="shared" si="79"/>
        <v>164.14804413180039</v>
      </c>
      <c r="J899" s="21">
        <v>38.15</v>
      </c>
      <c r="K899" s="22">
        <v>175760293</v>
      </c>
      <c r="L899" s="24">
        <v>0.89319999999999999</v>
      </c>
      <c r="M899" s="25">
        <f t="shared" si="80"/>
        <v>195.87233580250566</v>
      </c>
      <c r="N899" s="22">
        <f t="shared" si="81"/>
        <v>2062.9244546581504</v>
      </c>
      <c r="O899" s="30">
        <f t="shared" ref="O899:O962" si="84">D899+N899</f>
        <v>2134.9274546581505</v>
      </c>
      <c r="P899" s="22">
        <f t="shared" si="82"/>
        <v>1132.6300295242188</v>
      </c>
      <c r="Q899" s="26">
        <f t="shared" si="83"/>
        <v>0.46947610465500422</v>
      </c>
    </row>
    <row r="900" spans="1:17" s="24" customFormat="1">
      <c r="A900" s="20">
        <v>43684</v>
      </c>
      <c r="B900" s="21">
        <v>23.5</v>
      </c>
      <c r="C900" s="22">
        <v>36796876188</v>
      </c>
      <c r="D900" s="22">
        <f>HLOOKUP(A900,'CSAV.Fin'!$F$11:$AF$13,2,1)/1000</f>
        <v>72.003</v>
      </c>
      <c r="E900" s="23">
        <f>HLOOKUP(A900,'CSAV.Fin'!$F$11:$AB$13,3,1)</f>
        <v>0.27479999999999999</v>
      </c>
      <c r="G900" s="24">
        <v>719.47</v>
      </c>
      <c r="H900" s="25">
        <f t="shared" ref="H900:H963" si="85">B900/$B$3*100</f>
        <v>174.78382587663387</v>
      </c>
      <c r="J900" s="21">
        <v>48.85</v>
      </c>
      <c r="K900" s="22">
        <v>175760293</v>
      </c>
      <c r="L900" s="24">
        <v>0.89049999999999996</v>
      </c>
      <c r="M900" s="25">
        <f t="shared" ref="M900:M963" si="86">J900/$J$3*100</f>
        <v>250.80900665668153</v>
      </c>
      <c r="N900" s="22">
        <f t="shared" ref="N900:N963" si="87">(J900*K900*E900/L900)/1000000</f>
        <v>2649.5257249030205</v>
      </c>
      <c r="O900" s="30">
        <f t="shared" si="84"/>
        <v>2721.5287249030207</v>
      </c>
      <c r="P900" s="22">
        <f t="shared" ref="P900:P963" si="88">(B900*C900/G900)/1000000</f>
        <v>1201.8938807983654</v>
      </c>
      <c r="Q900" s="26">
        <f t="shared" ref="Q900:Q963" si="89">1-P900/O900</f>
        <v>0.5583754564849599</v>
      </c>
    </row>
    <row r="901" spans="1:17" s="24" customFormat="1">
      <c r="A901" s="20">
        <v>43685</v>
      </c>
      <c r="B901" s="21">
        <v>24.2</v>
      </c>
      <c r="C901" s="22">
        <v>36796876188</v>
      </c>
      <c r="D901" s="22">
        <f>HLOOKUP(A901,'CSAV.Fin'!$F$11:$AF$13,2,1)/1000</f>
        <v>72.003</v>
      </c>
      <c r="E901" s="23">
        <f>HLOOKUP(A901,'CSAV.Fin'!$F$11:$AB$13,3,1)</f>
        <v>0.27479999999999999</v>
      </c>
      <c r="G901" s="24">
        <v>710.5</v>
      </c>
      <c r="H901" s="25">
        <f t="shared" si="85"/>
        <v>179.990152604874</v>
      </c>
      <c r="J901" s="21">
        <v>48.85</v>
      </c>
      <c r="K901" s="22">
        <v>175760293</v>
      </c>
      <c r="L901" s="24">
        <v>0.89190000000000003</v>
      </c>
      <c r="M901" s="25">
        <f t="shared" si="86"/>
        <v>250.80900665668153</v>
      </c>
      <c r="N901" s="22">
        <f t="shared" si="87"/>
        <v>2645.3668102098213</v>
      </c>
      <c r="O901" s="30">
        <f t="shared" si="84"/>
        <v>2717.3698102098215</v>
      </c>
      <c r="P901" s="22">
        <f t="shared" si="88"/>
        <v>1253.3207653055595</v>
      </c>
      <c r="Q901" s="26">
        <f t="shared" si="89"/>
        <v>0.53877431014485866</v>
      </c>
    </row>
    <row r="902" spans="1:17" s="24" customFormat="1">
      <c r="A902" s="20">
        <v>43686</v>
      </c>
      <c r="B902" s="21">
        <v>24.85</v>
      </c>
      <c r="C902" s="22">
        <v>36796876188</v>
      </c>
      <c r="D902" s="22">
        <f>HLOOKUP(A902,'CSAV.Fin'!$F$11:$AF$13,2,1)/1000</f>
        <v>72.003</v>
      </c>
      <c r="E902" s="23">
        <f>HLOOKUP(A902,'CSAV.Fin'!$F$11:$AB$13,3,1)</f>
        <v>0.27479999999999999</v>
      </c>
      <c r="G902" s="24">
        <v>712.58</v>
      </c>
      <c r="H902" s="25">
        <f t="shared" si="85"/>
        <v>184.82459885252561</v>
      </c>
      <c r="J902" s="21">
        <v>49.2</v>
      </c>
      <c r="K902" s="22">
        <v>175760293</v>
      </c>
      <c r="L902" s="24">
        <v>0.89149999999999996</v>
      </c>
      <c r="M902" s="25">
        <f t="shared" si="86"/>
        <v>252.60600056312654</v>
      </c>
      <c r="N902" s="22">
        <f t="shared" si="87"/>
        <v>2665.5157408938639</v>
      </c>
      <c r="O902" s="30">
        <f t="shared" si="84"/>
        <v>2737.5187408938641</v>
      </c>
      <c r="P902" s="22">
        <f t="shared" si="88"/>
        <v>1283.2276702570939</v>
      </c>
      <c r="Q902" s="26">
        <f t="shared" si="89"/>
        <v>0.53124424279262106</v>
      </c>
    </row>
    <row r="903" spans="1:17" s="24" customFormat="1">
      <c r="A903" s="20">
        <v>43689</v>
      </c>
      <c r="B903" s="21">
        <v>24.12</v>
      </c>
      <c r="C903" s="22">
        <v>36796876188</v>
      </c>
      <c r="D903" s="22">
        <f>HLOOKUP(A903,'CSAV.Fin'!$F$11:$AF$13,2,1)/1000</f>
        <v>72.003</v>
      </c>
      <c r="E903" s="23">
        <f>HLOOKUP(A903,'CSAV.Fin'!$F$11:$AB$13,3,1)</f>
        <v>0.27479999999999999</v>
      </c>
      <c r="G903" s="24">
        <v>717.17</v>
      </c>
      <c r="H903" s="25">
        <f t="shared" si="85"/>
        <v>179.39514383593229</v>
      </c>
      <c r="J903" s="21">
        <v>48.25</v>
      </c>
      <c r="K903" s="22">
        <v>175760293</v>
      </c>
      <c r="L903" s="24">
        <v>0.89090000000000003</v>
      </c>
      <c r="M903" s="25">
        <f t="shared" si="86"/>
        <v>247.72844567420438</v>
      </c>
      <c r="N903" s="22">
        <f t="shared" si="87"/>
        <v>2615.807948048378</v>
      </c>
      <c r="O903" s="30">
        <f t="shared" si="84"/>
        <v>2687.8109480483781</v>
      </c>
      <c r="P903" s="22">
        <f t="shared" si="88"/>
        <v>1237.5596492527018</v>
      </c>
      <c r="Q903" s="26">
        <f t="shared" si="89"/>
        <v>0.5395659616048164</v>
      </c>
    </row>
    <row r="904" spans="1:17" s="24" customFormat="1">
      <c r="A904" s="20">
        <v>43690</v>
      </c>
      <c r="B904" s="21">
        <v>24.54</v>
      </c>
      <c r="C904" s="22">
        <v>36796876188</v>
      </c>
      <c r="D904" s="22">
        <f>HLOOKUP(A904,'CSAV.Fin'!$F$11:$AF$13,2,1)/1000</f>
        <v>72.003</v>
      </c>
      <c r="E904" s="23">
        <f>HLOOKUP(A904,'CSAV.Fin'!$F$11:$AB$13,3,1)</f>
        <v>0.27479999999999999</v>
      </c>
      <c r="G904" s="24">
        <v>707.79</v>
      </c>
      <c r="H904" s="25">
        <f t="shared" si="85"/>
        <v>182.51893987287639</v>
      </c>
      <c r="J904" s="21">
        <v>50.1</v>
      </c>
      <c r="K904" s="22">
        <v>175760293</v>
      </c>
      <c r="L904" s="24">
        <v>0.89349999999999996</v>
      </c>
      <c r="M904" s="25">
        <f t="shared" si="86"/>
        <v>257.2268420368423</v>
      </c>
      <c r="N904" s="22">
        <f t="shared" si="87"/>
        <v>2708.1995732195192</v>
      </c>
      <c r="O904" s="30">
        <f t="shared" si="84"/>
        <v>2780.2025732195193</v>
      </c>
      <c r="P904" s="22">
        <f t="shared" si="88"/>
        <v>1275.7955631663631</v>
      </c>
      <c r="Q904" s="26">
        <f t="shared" si="89"/>
        <v>0.54111417079620527</v>
      </c>
    </row>
    <row r="905" spans="1:17" s="24" customFormat="1">
      <c r="A905" s="20">
        <v>43691</v>
      </c>
      <c r="B905" s="21">
        <v>24.34</v>
      </c>
      <c r="C905" s="22">
        <v>36796876188</v>
      </c>
      <c r="D905" s="22">
        <f>HLOOKUP(A905,'CSAV.Fin'!$F$11:$AF$13,2,1)/1000</f>
        <v>72.003</v>
      </c>
      <c r="E905" s="23">
        <f>HLOOKUP(A905,'CSAV.Fin'!$F$11:$AB$13,3,1)</f>
        <v>0.27479999999999999</v>
      </c>
      <c r="G905" s="24">
        <v>711.27</v>
      </c>
      <c r="H905" s="25">
        <f t="shared" si="85"/>
        <v>181.03141795052204</v>
      </c>
      <c r="J905" s="21">
        <v>50.2</v>
      </c>
      <c r="K905" s="22">
        <v>175760293</v>
      </c>
      <c r="L905" s="24">
        <v>0.89739999999999998</v>
      </c>
      <c r="M905" s="25">
        <f t="shared" si="86"/>
        <v>257.74026886725517</v>
      </c>
      <c r="N905" s="22">
        <f t="shared" si="87"/>
        <v>2701.8121367542681</v>
      </c>
      <c r="O905" s="30">
        <f t="shared" si="84"/>
        <v>2773.8151367542682</v>
      </c>
      <c r="P905" s="22">
        <f t="shared" si="88"/>
        <v>1259.2067237700453</v>
      </c>
      <c r="Q905" s="26">
        <f t="shared" si="89"/>
        <v>0.54603797957369138</v>
      </c>
    </row>
    <row r="906" spans="1:17" s="24" customFormat="1">
      <c r="A906" s="20">
        <v>43693</v>
      </c>
      <c r="B906" s="21">
        <v>24.52</v>
      </c>
      <c r="C906" s="22">
        <v>36796876188</v>
      </c>
      <c r="D906" s="22">
        <f>HLOOKUP(A906,'CSAV.Fin'!$F$11:$AF$13,2,1)/1000</f>
        <v>72.003</v>
      </c>
      <c r="E906" s="23">
        <f>HLOOKUP(A906,'CSAV.Fin'!$F$11:$AB$13,3,1)</f>
        <v>0.27479999999999999</v>
      </c>
      <c r="G906" s="24">
        <v>708.51</v>
      </c>
      <c r="H906" s="25">
        <f t="shared" si="85"/>
        <v>182.37018768064092</v>
      </c>
      <c r="J906" s="21">
        <v>51.6</v>
      </c>
      <c r="K906" s="22">
        <v>175760293</v>
      </c>
      <c r="L906" s="24">
        <v>0.9012</v>
      </c>
      <c r="M906" s="25">
        <f t="shared" si="86"/>
        <v>264.92824449303515</v>
      </c>
      <c r="N906" s="22">
        <f t="shared" si="87"/>
        <v>2765.4512998737687</v>
      </c>
      <c r="O906" s="30">
        <f t="shared" si="84"/>
        <v>2837.4542998737688</v>
      </c>
      <c r="P906" s="22">
        <f t="shared" si="88"/>
        <v>1273.4603663035948</v>
      </c>
      <c r="Q906" s="26">
        <f t="shared" si="89"/>
        <v>0.55119616680337447</v>
      </c>
    </row>
    <row r="907" spans="1:17" s="24" customFormat="1">
      <c r="A907" s="20">
        <v>43696</v>
      </c>
      <c r="B907" s="21">
        <v>24.61</v>
      </c>
      <c r="C907" s="22">
        <v>36796876188</v>
      </c>
      <c r="D907" s="22">
        <f>HLOOKUP(A907,'CSAV.Fin'!$F$11:$AF$13,2,1)/1000</f>
        <v>72.003</v>
      </c>
      <c r="E907" s="23">
        <f>HLOOKUP(A907,'CSAV.Fin'!$F$11:$AB$13,3,1)</f>
        <v>0.27479999999999999</v>
      </c>
      <c r="G907" s="24">
        <v>712.2</v>
      </c>
      <c r="H907" s="25">
        <f t="shared" si="85"/>
        <v>183.03957254570037</v>
      </c>
      <c r="J907" s="21">
        <v>51.9</v>
      </c>
      <c r="K907" s="22">
        <v>175760293</v>
      </c>
      <c r="L907" s="24">
        <v>0.90139999999999998</v>
      </c>
      <c r="M907" s="25">
        <f t="shared" si="86"/>
        <v>266.4685249842737</v>
      </c>
      <c r="N907" s="22">
        <f t="shared" si="87"/>
        <v>2780.9123474607941</v>
      </c>
      <c r="O907" s="30">
        <f t="shared" si="84"/>
        <v>2852.9153474607942</v>
      </c>
      <c r="P907" s="22">
        <f t="shared" si="88"/>
        <v>1271.5123883553495</v>
      </c>
      <c r="Q907" s="26">
        <f t="shared" si="89"/>
        <v>0.55431121028983732</v>
      </c>
    </row>
    <row r="908" spans="1:17" s="24" customFormat="1">
      <c r="A908" s="20">
        <v>43697</v>
      </c>
      <c r="B908" s="21">
        <v>24.79</v>
      </c>
      <c r="C908" s="22">
        <v>36796876188</v>
      </c>
      <c r="D908" s="22">
        <f>HLOOKUP(A908,'CSAV.Fin'!$F$11:$AF$13,2,1)/1000</f>
        <v>72.003</v>
      </c>
      <c r="E908" s="23">
        <f>HLOOKUP(A908,'CSAV.Fin'!$F$11:$AB$13,3,1)</f>
        <v>0.27479999999999999</v>
      </c>
      <c r="G908" s="24">
        <v>709.98</v>
      </c>
      <c r="H908" s="25">
        <f t="shared" si="85"/>
        <v>184.37834227581928</v>
      </c>
      <c r="J908" s="21">
        <v>52.2</v>
      </c>
      <c r="K908" s="22">
        <v>175760293</v>
      </c>
      <c r="L908" s="24">
        <v>0.90169999999999995</v>
      </c>
      <c r="M908" s="25">
        <f t="shared" si="86"/>
        <v>268.0088054755123</v>
      </c>
      <c r="N908" s="22">
        <f t="shared" si="87"/>
        <v>2796.0564140579795</v>
      </c>
      <c r="O908" s="30">
        <f t="shared" si="84"/>
        <v>2868.0594140579797</v>
      </c>
      <c r="P908" s="22">
        <f t="shared" si="88"/>
        <v>1284.8172634447733</v>
      </c>
      <c r="Q908" s="26">
        <f t="shared" si="89"/>
        <v>0.55202557619721615</v>
      </c>
    </row>
    <row r="909" spans="1:17" s="24" customFormat="1">
      <c r="A909" s="20">
        <v>43698</v>
      </c>
      <c r="B909" s="21">
        <v>24.69</v>
      </c>
      <c r="C909" s="22">
        <v>36796876188</v>
      </c>
      <c r="D909" s="22">
        <f>HLOOKUP(A909,'CSAV.Fin'!$F$11:$AF$13,2,1)/1000</f>
        <v>72.003</v>
      </c>
      <c r="E909" s="23">
        <f>HLOOKUP(A909,'CSAV.Fin'!$F$11:$AB$13,3,1)</f>
        <v>0.27479999999999999</v>
      </c>
      <c r="G909" s="24">
        <v>710.38</v>
      </c>
      <c r="H909" s="25">
        <f t="shared" si="85"/>
        <v>183.63458131464213</v>
      </c>
      <c r="J909" s="21">
        <v>53.5</v>
      </c>
      <c r="K909" s="22">
        <v>175760293</v>
      </c>
      <c r="L909" s="24">
        <v>0.9012</v>
      </c>
      <c r="M909" s="25">
        <f t="shared" si="86"/>
        <v>274.68335427087948</v>
      </c>
      <c r="N909" s="22">
        <f t="shared" si="87"/>
        <v>2867.279933008655</v>
      </c>
      <c r="O909" s="30">
        <f t="shared" si="84"/>
        <v>2939.2829330086552</v>
      </c>
      <c r="P909" s="22">
        <f t="shared" si="88"/>
        <v>1278.9139236489204</v>
      </c>
      <c r="Q909" s="26">
        <f t="shared" si="89"/>
        <v>0.56488914037961568</v>
      </c>
    </row>
    <row r="910" spans="1:17" s="24" customFormat="1">
      <c r="A910" s="20">
        <v>43699</v>
      </c>
      <c r="B910" s="21">
        <v>24.95</v>
      </c>
      <c r="C910" s="22">
        <v>36796876188</v>
      </c>
      <c r="D910" s="22">
        <f>HLOOKUP(A910,'CSAV.Fin'!$F$11:$AF$13,2,1)/1000</f>
        <v>72.003</v>
      </c>
      <c r="E910" s="23">
        <f>HLOOKUP(A910,'CSAV.Fin'!$F$11:$AB$13,3,1)</f>
        <v>0.27479999999999999</v>
      </c>
      <c r="G910" s="24">
        <v>714.32</v>
      </c>
      <c r="H910" s="25">
        <f t="shared" si="85"/>
        <v>185.56835981370276</v>
      </c>
      <c r="J910" s="21">
        <v>57.5</v>
      </c>
      <c r="K910" s="22">
        <v>175760293</v>
      </c>
      <c r="L910" s="24">
        <v>0.90190000000000003</v>
      </c>
      <c r="M910" s="25">
        <f t="shared" si="86"/>
        <v>295.22042748739381</v>
      </c>
      <c r="N910" s="22">
        <f t="shared" si="87"/>
        <v>3079.2642085519456</v>
      </c>
      <c r="O910" s="30">
        <f t="shared" si="84"/>
        <v>3151.2672085519457</v>
      </c>
      <c r="P910" s="22">
        <f t="shared" si="88"/>
        <v>1285.2531930935713</v>
      </c>
      <c r="Q910" s="26">
        <f t="shared" si="89"/>
        <v>0.59214718777080022</v>
      </c>
    </row>
    <row r="911" spans="1:17" s="24" customFormat="1">
      <c r="A911" s="20">
        <v>43700</v>
      </c>
      <c r="B911" s="21">
        <v>23.69</v>
      </c>
      <c r="C911" s="22">
        <v>36796876188</v>
      </c>
      <c r="D911" s="22">
        <f>HLOOKUP(A911,'CSAV.Fin'!$F$11:$AF$13,2,1)/1000</f>
        <v>72.003</v>
      </c>
      <c r="E911" s="23">
        <f>HLOOKUP(A911,'CSAV.Fin'!$F$11:$AB$13,3,1)</f>
        <v>0.27479999999999999</v>
      </c>
      <c r="G911" s="24">
        <v>716.24</v>
      </c>
      <c r="H911" s="25">
        <f t="shared" si="85"/>
        <v>176.19697170287048</v>
      </c>
      <c r="J911" s="21">
        <v>55.6</v>
      </c>
      <c r="K911" s="22">
        <v>175760293</v>
      </c>
      <c r="L911" s="24">
        <v>0.89770000000000005</v>
      </c>
      <c r="M911" s="25">
        <f t="shared" si="86"/>
        <v>285.46531770954948</v>
      </c>
      <c r="N911" s="22">
        <f t="shared" si="87"/>
        <v>2991.4452773887047</v>
      </c>
      <c r="O911" s="30">
        <f t="shared" si="84"/>
        <v>3063.4482773887048</v>
      </c>
      <c r="P911" s="22">
        <f t="shared" si="88"/>
        <v>1217.0752776914444</v>
      </c>
      <c r="Q911" s="26">
        <f t="shared" si="89"/>
        <v>0.60271068172599152</v>
      </c>
    </row>
    <row r="912" spans="1:17" s="24" customFormat="1">
      <c r="A912" s="20">
        <v>43703</v>
      </c>
      <c r="B912" s="21">
        <v>22.95</v>
      </c>
      <c r="C912" s="22">
        <v>36796876188</v>
      </c>
      <c r="D912" s="22">
        <f>HLOOKUP(A912,'CSAV.Fin'!$F$11:$AF$13,2,1)/1000</f>
        <v>72.003</v>
      </c>
      <c r="E912" s="23">
        <f>HLOOKUP(A912,'CSAV.Fin'!$F$11:$AB$13,3,1)</f>
        <v>0.27479999999999999</v>
      </c>
      <c r="G912" s="24">
        <v>719.3</v>
      </c>
      <c r="H912" s="25">
        <f t="shared" si="85"/>
        <v>170.69314059015943</v>
      </c>
      <c r="J912" s="21">
        <v>55.7</v>
      </c>
      <c r="K912" s="22">
        <v>175760293</v>
      </c>
      <c r="L912" s="24">
        <v>0.89980000000000004</v>
      </c>
      <c r="M912" s="25">
        <f t="shared" si="86"/>
        <v>285.97874453996235</v>
      </c>
      <c r="N912" s="22">
        <f t="shared" si="87"/>
        <v>2989.8314273877304</v>
      </c>
      <c r="O912" s="30">
        <f t="shared" si="84"/>
        <v>3061.8344273877306</v>
      </c>
      <c r="P912" s="22">
        <f t="shared" si="88"/>
        <v>1174.0418580767412</v>
      </c>
      <c r="Q912" s="26">
        <f t="shared" si="89"/>
        <v>0.61655605947366654</v>
      </c>
    </row>
    <row r="913" spans="1:17" s="24" customFormat="1">
      <c r="A913" s="20">
        <v>43704</v>
      </c>
      <c r="B913" s="21">
        <v>22.8</v>
      </c>
      <c r="C913" s="22">
        <v>36796876188</v>
      </c>
      <c r="D913" s="22">
        <f>HLOOKUP(A913,'CSAV.Fin'!$F$11:$AF$13,2,1)/1000</f>
        <v>72.003</v>
      </c>
      <c r="E913" s="23">
        <f>HLOOKUP(A913,'CSAV.Fin'!$F$11:$AB$13,3,1)</f>
        <v>0.27479999999999999</v>
      </c>
      <c r="G913" s="24">
        <v>722.46</v>
      </c>
      <c r="H913" s="25">
        <f t="shared" si="85"/>
        <v>169.57749914839371</v>
      </c>
      <c r="J913" s="21">
        <v>57.4</v>
      </c>
      <c r="K913" s="22">
        <v>175760293</v>
      </c>
      <c r="L913" s="24">
        <v>0.90149999999999997</v>
      </c>
      <c r="M913" s="25">
        <f t="shared" si="86"/>
        <v>294.70700065698099</v>
      </c>
      <c r="N913" s="22">
        <f t="shared" si="87"/>
        <v>3075.272875032013</v>
      </c>
      <c r="O913" s="30">
        <f t="shared" si="84"/>
        <v>3147.2758750320131</v>
      </c>
      <c r="P913" s="22">
        <f t="shared" si="88"/>
        <v>1161.2667512199985</v>
      </c>
      <c r="Q913" s="26">
        <f t="shared" si="89"/>
        <v>0.63102479816511592</v>
      </c>
    </row>
    <row r="914" spans="1:17" s="24" customFormat="1">
      <c r="A914" s="20">
        <v>43705</v>
      </c>
      <c r="B914" s="21">
        <v>22.7</v>
      </c>
      <c r="C914" s="22">
        <v>36796876188</v>
      </c>
      <c r="D914" s="22">
        <f>HLOOKUP(A914,'CSAV.Fin'!$F$11:$AF$13,2,1)/1000</f>
        <v>72.003</v>
      </c>
      <c r="E914" s="23">
        <f>HLOOKUP(A914,'CSAV.Fin'!$F$11:$AB$13,3,1)</f>
        <v>0.27479999999999999</v>
      </c>
      <c r="G914" s="24">
        <v>725.23</v>
      </c>
      <c r="H914" s="25">
        <f t="shared" si="85"/>
        <v>168.83373818721651</v>
      </c>
      <c r="J914" s="21">
        <v>58.5</v>
      </c>
      <c r="K914" s="22">
        <v>175760293</v>
      </c>
      <c r="L914" s="24">
        <v>0.9022</v>
      </c>
      <c r="M914" s="25">
        <f t="shared" si="86"/>
        <v>300.35469579152243</v>
      </c>
      <c r="N914" s="22">
        <f t="shared" si="87"/>
        <v>3131.774903801152</v>
      </c>
      <c r="O914" s="30">
        <f t="shared" si="84"/>
        <v>3203.7779038011522</v>
      </c>
      <c r="P914" s="22">
        <f t="shared" si="88"/>
        <v>1151.7574968873323</v>
      </c>
      <c r="Q914" s="26">
        <f t="shared" si="89"/>
        <v>0.64050020585983225</v>
      </c>
    </row>
    <row r="915" spans="1:17" s="24" customFormat="1">
      <c r="A915" s="20">
        <v>43706</v>
      </c>
      <c r="B915" s="21">
        <v>23.15</v>
      </c>
      <c r="C915" s="22">
        <v>36796876188</v>
      </c>
      <c r="D915" s="22">
        <f>HLOOKUP(A915,'CSAV.Fin'!$F$11:$AF$13,2,1)/1000</f>
        <v>72.003</v>
      </c>
      <c r="E915" s="23">
        <f>HLOOKUP(A915,'CSAV.Fin'!$F$11:$AB$13,3,1)</f>
        <v>0.27479999999999999</v>
      </c>
      <c r="G915" s="24">
        <v>719.95</v>
      </c>
      <c r="H915" s="25">
        <f t="shared" si="85"/>
        <v>172.18066251251375</v>
      </c>
      <c r="J915" s="21">
        <v>60</v>
      </c>
      <c r="K915" s="22">
        <v>175760293</v>
      </c>
      <c r="L915" s="24">
        <v>0.90410000000000001</v>
      </c>
      <c r="M915" s="25">
        <f t="shared" si="86"/>
        <v>308.05609824771534</v>
      </c>
      <c r="N915" s="22">
        <f t="shared" si="87"/>
        <v>3205.326524703019</v>
      </c>
      <c r="O915" s="30">
        <f t="shared" si="84"/>
        <v>3277.3295247030192</v>
      </c>
      <c r="P915" s="22">
        <f t="shared" si="88"/>
        <v>1183.2039499301338</v>
      </c>
      <c r="Q915" s="26">
        <f t="shared" si="89"/>
        <v>0.63897315146015043</v>
      </c>
    </row>
    <row r="916" spans="1:17" s="24" customFormat="1">
      <c r="A916" s="20">
        <v>43707</v>
      </c>
      <c r="B916" s="21">
        <v>23.5</v>
      </c>
      <c r="C916" s="22">
        <v>36796876188</v>
      </c>
      <c r="D916" s="22">
        <f>HLOOKUP(A916,'CSAV.Fin'!$F$11:$AF$13,2,1)/1000</f>
        <v>72.003</v>
      </c>
      <c r="E916" s="23">
        <f>HLOOKUP(A916,'CSAV.Fin'!$F$11:$AB$13,3,1)</f>
        <v>0.27479999999999999</v>
      </c>
      <c r="G916" s="24">
        <v>720.42</v>
      </c>
      <c r="H916" s="25">
        <f t="shared" si="85"/>
        <v>174.78382587663387</v>
      </c>
      <c r="J916" s="21">
        <v>63.4</v>
      </c>
      <c r="K916" s="22">
        <v>175760293</v>
      </c>
      <c r="L916" s="24">
        <v>0.90920000000000001</v>
      </c>
      <c r="M916" s="25">
        <f t="shared" si="86"/>
        <v>325.51261048175252</v>
      </c>
      <c r="N916" s="22">
        <f t="shared" si="87"/>
        <v>3367.9631191594367</v>
      </c>
      <c r="O916" s="30">
        <f t="shared" si="84"/>
        <v>3439.9661191594369</v>
      </c>
      <c r="P916" s="22">
        <f t="shared" si="88"/>
        <v>1200.3089731240111</v>
      </c>
      <c r="Q916" s="26">
        <f t="shared" si="89"/>
        <v>0.65106953628447095</v>
      </c>
    </row>
    <row r="917" spans="1:17" s="24" customFormat="1">
      <c r="A917" s="20">
        <v>43710</v>
      </c>
      <c r="B917" s="21">
        <v>23.8</v>
      </c>
      <c r="C917" s="22">
        <v>36796876188</v>
      </c>
      <c r="D917" s="22">
        <f>HLOOKUP(A917,'CSAV.Fin'!$F$11:$AF$13,2,1)/1000</f>
        <v>72.003</v>
      </c>
      <c r="E917" s="23">
        <f>HLOOKUP(A917,'CSAV.Fin'!$F$11:$AB$13,3,1)</f>
        <v>0.27479999999999999</v>
      </c>
      <c r="G917" s="24">
        <v>724.29</v>
      </c>
      <c r="H917" s="25">
        <f t="shared" si="85"/>
        <v>177.01510876016536</v>
      </c>
      <c r="J917" s="21">
        <v>63.6</v>
      </c>
      <c r="K917" s="22">
        <v>175760293</v>
      </c>
      <c r="L917" s="24">
        <v>0.91190000000000004</v>
      </c>
      <c r="M917" s="25">
        <f t="shared" si="86"/>
        <v>326.53946414257825</v>
      </c>
      <c r="N917" s="22">
        <f t="shared" si="87"/>
        <v>3368.5841140947909</v>
      </c>
      <c r="O917" s="30">
        <f t="shared" si="84"/>
        <v>3440.5871140947911</v>
      </c>
      <c r="P917" s="22">
        <f t="shared" si="88"/>
        <v>1209.1367453290811</v>
      </c>
      <c r="Q917" s="26">
        <f t="shared" si="89"/>
        <v>0.64856674014277893</v>
      </c>
    </row>
    <row r="918" spans="1:17" s="24" customFormat="1">
      <c r="A918" s="20">
        <v>43711</v>
      </c>
      <c r="B918" s="21">
        <v>23.5</v>
      </c>
      <c r="C918" s="22">
        <v>36796876188</v>
      </c>
      <c r="D918" s="22">
        <f>HLOOKUP(A918,'CSAV.Fin'!$F$11:$AF$13,2,1)/1000</f>
        <v>72.003</v>
      </c>
      <c r="E918" s="23">
        <f>HLOOKUP(A918,'CSAV.Fin'!$F$11:$AB$13,3,1)</f>
        <v>0.27479999999999999</v>
      </c>
      <c r="G918" s="24">
        <v>725.86</v>
      </c>
      <c r="H918" s="25">
        <f t="shared" si="85"/>
        <v>174.78382587663387</v>
      </c>
      <c r="J918" s="21">
        <v>62.9</v>
      </c>
      <c r="K918" s="22">
        <v>175760293</v>
      </c>
      <c r="L918" s="24">
        <v>0.91200000000000003</v>
      </c>
      <c r="M918" s="25">
        <f t="shared" si="86"/>
        <v>322.94547632968823</v>
      </c>
      <c r="N918" s="22">
        <f t="shared" si="87"/>
        <v>3331.1432057911834</v>
      </c>
      <c r="O918" s="30">
        <f t="shared" si="84"/>
        <v>3403.1462057911835</v>
      </c>
      <c r="P918" s="22">
        <f t="shared" si="88"/>
        <v>1191.3131876918414</v>
      </c>
      <c r="Q918" s="26">
        <f t="shared" si="89"/>
        <v>0.64993770010099294</v>
      </c>
    </row>
    <row r="919" spans="1:17" s="24" customFormat="1">
      <c r="A919" s="20">
        <v>43712</v>
      </c>
      <c r="B919" s="21">
        <v>24.42</v>
      </c>
      <c r="C919" s="22">
        <v>36796876188</v>
      </c>
      <c r="D919" s="22">
        <f>HLOOKUP(A919,'CSAV.Fin'!$F$11:$AF$13,2,1)/1000</f>
        <v>72.003</v>
      </c>
      <c r="E919" s="23">
        <f>HLOOKUP(A919,'CSAV.Fin'!$F$11:$AB$13,3,1)</f>
        <v>0.27479999999999999</v>
      </c>
      <c r="G919" s="24">
        <v>722.61</v>
      </c>
      <c r="H919" s="25">
        <f t="shared" si="85"/>
        <v>181.62642671946378</v>
      </c>
      <c r="J919" s="21">
        <v>64.099999999999994</v>
      </c>
      <c r="K919" s="22">
        <v>175760293</v>
      </c>
      <c r="L919" s="24">
        <v>0.90700000000000003</v>
      </c>
      <c r="M919" s="25">
        <f t="shared" si="86"/>
        <v>329.10659829464248</v>
      </c>
      <c r="N919" s="22">
        <f t="shared" si="87"/>
        <v>3413.4082887555014</v>
      </c>
      <c r="O919" s="30">
        <f t="shared" si="84"/>
        <v>3485.4112887555016</v>
      </c>
      <c r="P919" s="22">
        <f t="shared" si="88"/>
        <v>1243.5196254009218</v>
      </c>
      <c r="Q919" s="26">
        <f t="shared" si="89"/>
        <v>0.6432215533894905</v>
      </c>
    </row>
    <row r="920" spans="1:17" s="24" customFormat="1">
      <c r="A920" s="20">
        <v>43713</v>
      </c>
      <c r="B920" s="21">
        <v>25.06</v>
      </c>
      <c r="C920" s="22">
        <v>36796876188</v>
      </c>
      <c r="D920" s="22">
        <f>HLOOKUP(A920,'CSAV.Fin'!$F$11:$AF$13,2,1)/1000</f>
        <v>72.003</v>
      </c>
      <c r="E920" s="23">
        <f>HLOOKUP(A920,'CSAV.Fin'!$F$11:$AB$13,3,1)</f>
        <v>0.27479999999999999</v>
      </c>
      <c r="G920" s="24">
        <v>718.55</v>
      </c>
      <c r="H920" s="25">
        <f t="shared" si="85"/>
        <v>186.38649687099763</v>
      </c>
      <c r="J920" s="21">
        <v>66</v>
      </c>
      <c r="K920" s="22">
        <v>175760293</v>
      </c>
      <c r="L920" s="24">
        <v>0.90510000000000002</v>
      </c>
      <c r="M920" s="25">
        <f t="shared" si="86"/>
        <v>338.86170807248681</v>
      </c>
      <c r="N920" s="22">
        <f t="shared" si="87"/>
        <v>3521.9636306291018</v>
      </c>
      <c r="O920" s="30">
        <f t="shared" si="84"/>
        <v>3593.9666306291019</v>
      </c>
      <c r="P920" s="22">
        <f t="shared" si="88"/>
        <v>1283.3201826891377</v>
      </c>
      <c r="Q920" s="26">
        <f t="shared" si="89"/>
        <v>0.6429237345299168</v>
      </c>
    </row>
    <row r="921" spans="1:17" s="24" customFormat="1">
      <c r="A921" s="20">
        <v>43714</v>
      </c>
      <c r="B921" s="21">
        <v>25.33</v>
      </c>
      <c r="C921" s="22">
        <v>36796876188</v>
      </c>
      <c r="D921" s="22">
        <f>HLOOKUP(A921,'CSAV.Fin'!$F$11:$AF$13,2,1)/1000</f>
        <v>72.003</v>
      </c>
      <c r="E921" s="23">
        <f>HLOOKUP(A921,'CSAV.Fin'!$F$11:$AB$13,3,1)</f>
        <v>0.27479999999999999</v>
      </c>
      <c r="G921" s="24">
        <v>710.16</v>
      </c>
      <c r="H921" s="25">
        <f t="shared" si="85"/>
        <v>188.39465146617596</v>
      </c>
      <c r="J921" s="21">
        <v>70</v>
      </c>
      <c r="K921" s="22">
        <v>175760293</v>
      </c>
      <c r="L921" s="24">
        <v>0.90500000000000003</v>
      </c>
      <c r="M921" s="25">
        <f t="shared" si="86"/>
        <v>359.39878128900119</v>
      </c>
      <c r="N921" s="22">
        <f t="shared" si="87"/>
        <v>3735.8287250254139</v>
      </c>
      <c r="O921" s="30">
        <f t="shared" si="84"/>
        <v>3807.831725025414</v>
      </c>
      <c r="P921" s="22">
        <f t="shared" si="88"/>
        <v>1312.4716596851977</v>
      </c>
      <c r="Q921" s="26">
        <f t="shared" si="89"/>
        <v>0.65532309343936723</v>
      </c>
    </row>
    <row r="922" spans="1:17" s="24" customFormat="1">
      <c r="A922" s="20">
        <v>43717</v>
      </c>
      <c r="B922" s="21">
        <v>24.9</v>
      </c>
      <c r="C922" s="22">
        <v>36796876188</v>
      </c>
      <c r="D922" s="22">
        <f>HLOOKUP(A922,'CSAV.Fin'!$F$11:$AF$13,2,1)/1000</f>
        <v>72.003</v>
      </c>
      <c r="E922" s="23">
        <f>HLOOKUP(A922,'CSAV.Fin'!$F$11:$AB$13,3,1)</f>
        <v>0.27479999999999999</v>
      </c>
      <c r="G922" s="24">
        <v>714.73</v>
      </c>
      <c r="H922" s="25">
        <f t="shared" si="85"/>
        <v>185.19647933311415</v>
      </c>
      <c r="J922" s="21">
        <v>65.7</v>
      </c>
      <c r="K922" s="22">
        <v>175760293</v>
      </c>
      <c r="L922" s="24">
        <v>0.90429999999999999</v>
      </c>
      <c r="M922" s="25">
        <f t="shared" si="86"/>
        <v>337.32142758124826</v>
      </c>
      <c r="N922" s="22">
        <f t="shared" si="87"/>
        <v>3509.0562905313282</v>
      </c>
      <c r="O922" s="30">
        <f t="shared" si="84"/>
        <v>3581.0592905313283</v>
      </c>
      <c r="P922" s="22">
        <f t="shared" si="88"/>
        <v>1281.9417361537921</v>
      </c>
      <c r="Q922" s="26">
        <f t="shared" si="89"/>
        <v>0.64202163880855823</v>
      </c>
    </row>
    <row r="923" spans="1:17" s="24" customFormat="1">
      <c r="A923" s="20">
        <v>43718</v>
      </c>
      <c r="B923" s="21">
        <v>24.89</v>
      </c>
      <c r="C923" s="22">
        <v>36796876188</v>
      </c>
      <c r="D923" s="22">
        <f>HLOOKUP(A923,'CSAV.Fin'!$F$11:$AF$13,2,1)/1000</f>
        <v>72.003</v>
      </c>
      <c r="E923" s="23">
        <f>HLOOKUP(A923,'CSAV.Fin'!$F$11:$AB$13,3,1)</f>
        <v>0.27479999999999999</v>
      </c>
      <c r="G923" s="24">
        <v>714.21</v>
      </c>
      <c r="H923" s="25">
        <f t="shared" si="85"/>
        <v>185.12210323699645</v>
      </c>
      <c r="J923" s="21">
        <v>64.400000000000006</v>
      </c>
      <c r="K923" s="22">
        <v>175760293</v>
      </c>
      <c r="L923" s="24">
        <v>0.90510000000000002</v>
      </c>
      <c r="M923" s="25">
        <f t="shared" si="86"/>
        <v>330.64687878588114</v>
      </c>
      <c r="N923" s="22">
        <f t="shared" si="87"/>
        <v>3436.5826941290024</v>
      </c>
      <c r="O923" s="30">
        <f t="shared" si="84"/>
        <v>3508.5856941290026</v>
      </c>
      <c r="P923" s="22">
        <f t="shared" si="88"/>
        <v>1282.359877794094</v>
      </c>
      <c r="Q923" s="26">
        <f t="shared" si="89"/>
        <v>0.63450803554837032</v>
      </c>
    </row>
    <row r="924" spans="1:17" s="24" customFormat="1">
      <c r="A924" s="20">
        <v>43719</v>
      </c>
      <c r="B924" s="21">
        <v>26.15</v>
      </c>
      <c r="C924" s="22">
        <v>36796876188</v>
      </c>
      <c r="D924" s="22">
        <f>HLOOKUP(A924,'CSAV.Fin'!$F$11:$AF$13,2,1)/1000</f>
        <v>72.003</v>
      </c>
      <c r="E924" s="23">
        <f>HLOOKUP(A924,'CSAV.Fin'!$F$11:$AB$13,3,1)</f>
        <v>0.27479999999999999</v>
      </c>
      <c r="G924" s="24">
        <v>715.61</v>
      </c>
      <c r="H924" s="25">
        <f t="shared" si="85"/>
        <v>194.49349134782872</v>
      </c>
      <c r="J924" s="21">
        <v>66</v>
      </c>
      <c r="K924" s="22">
        <v>175760293</v>
      </c>
      <c r="L924" s="24">
        <v>0.90939999999999999</v>
      </c>
      <c r="M924" s="25">
        <f t="shared" si="86"/>
        <v>338.86170807248681</v>
      </c>
      <c r="N924" s="22">
        <f t="shared" si="87"/>
        <v>3505.3104047530237</v>
      </c>
      <c r="O924" s="30">
        <f t="shared" si="84"/>
        <v>3577.3134047530239</v>
      </c>
      <c r="P924" s="22">
        <f t="shared" si="88"/>
        <v>1344.6406734341331</v>
      </c>
      <c r="Q924" s="26">
        <f t="shared" si="89"/>
        <v>0.6241199690115028</v>
      </c>
    </row>
    <row r="925" spans="1:17" s="24" customFormat="1">
      <c r="A925" s="20">
        <v>43720</v>
      </c>
      <c r="B925" s="21">
        <v>25.56</v>
      </c>
      <c r="C925" s="22">
        <v>36796876188</v>
      </c>
      <c r="D925" s="22">
        <f>HLOOKUP(A925,'CSAV.Fin'!$F$11:$AF$13,2,1)/1000</f>
        <v>72.003</v>
      </c>
      <c r="E925" s="23">
        <f>HLOOKUP(A925,'CSAV.Fin'!$F$11:$AB$13,3,1)</f>
        <v>0.27479999999999999</v>
      </c>
      <c r="G925" s="24">
        <v>710.56</v>
      </c>
      <c r="H925" s="25">
        <f t="shared" si="85"/>
        <v>190.10530167688344</v>
      </c>
      <c r="J925" s="21">
        <v>67.099999999999994</v>
      </c>
      <c r="K925" s="22">
        <v>175760293</v>
      </c>
      <c r="L925" s="24">
        <v>0.90549999999999997</v>
      </c>
      <c r="M925" s="25">
        <f t="shared" si="86"/>
        <v>344.50940320702824</v>
      </c>
      <c r="N925" s="22">
        <f t="shared" si="87"/>
        <v>3579.0812848707228</v>
      </c>
      <c r="O925" s="30">
        <f t="shared" si="84"/>
        <v>3651.084284870723</v>
      </c>
      <c r="P925" s="22">
        <f t="shared" si="88"/>
        <v>1323.6435422276513</v>
      </c>
      <c r="Q925" s="26">
        <f t="shared" si="89"/>
        <v>0.63746562967266074</v>
      </c>
    </row>
    <row r="926" spans="1:17" s="24" customFormat="1">
      <c r="A926" s="20">
        <v>43721</v>
      </c>
      <c r="B926" s="21">
        <v>25.85</v>
      </c>
      <c r="C926" s="22">
        <v>36796876188</v>
      </c>
      <c r="D926" s="22">
        <f>HLOOKUP(A926,'CSAV.Fin'!$F$11:$AF$13,2,1)/1000</f>
        <v>72.003</v>
      </c>
      <c r="E926" s="23">
        <f>HLOOKUP(A926,'CSAV.Fin'!$F$11:$AB$13,3,1)</f>
        <v>0.27479999999999999</v>
      </c>
      <c r="G926" s="24">
        <v>705.49</v>
      </c>
      <c r="H926" s="25">
        <f t="shared" si="85"/>
        <v>192.26220846429726</v>
      </c>
      <c r="J926" s="21">
        <v>64.7</v>
      </c>
      <c r="K926" s="22">
        <v>175760293</v>
      </c>
      <c r="L926" s="24">
        <v>0.90300000000000002</v>
      </c>
      <c r="M926" s="25">
        <f t="shared" si="86"/>
        <v>332.18715927711969</v>
      </c>
      <c r="N926" s="22">
        <f t="shared" si="87"/>
        <v>3460.6209025593353</v>
      </c>
      <c r="O926" s="30">
        <f t="shared" si="84"/>
        <v>3532.6239025593354</v>
      </c>
      <c r="P926" s="22">
        <f t="shared" si="88"/>
        <v>1348.2816899740606</v>
      </c>
      <c r="Q926" s="26">
        <f t="shared" si="89"/>
        <v>0.61833421072725869</v>
      </c>
    </row>
    <row r="927" spans="1:17" s="24" customFormat="1">
      <c r="A927" s="20">
        <v>43724</v>
      </c>
      <c r="B927" s="21">
        <v>25.95</v>
      </c>
      <c r="C927" s="22">
        <v>36796876188</v>
      </c>
      <c r="D927" s="22">
        <f>HLOOKUP(A927,'CSAV.Fin'!$F$11:$AF$13,2,1)/1000</f>
        <v>72.003</v>
      </c>
      <c r="E927" s="23">
        <f>HLOOKUP(A927,'CSAV.Fin'!$F$11:$AB$13,3,1)</f>
        <v>0.27479999999999999</v>
      </c>
      <c r="G927" s="24">
        <v>709.1</v>
      </c>
      <c r="H927" s="25">
        <f t="shared" si="85"/>
        <v>193.00596942547438</v>
      </c>
      <c r="J927" s="21">
        <v>67</v>
      </c>
      <c r="K927" s="22">
        <v>175760293</v>
      </c>
      <c r="L927" s="24">
        <v>0.9093</v>
      </c>
      <c r="M927" s="25">
        <f t="shared" si="86"/>
        <v>343.99597637661543</v>
      </c>
      <c r="N927" s="22">
        <f t="shared" si="87"/>
        <v>3558.8125047825797</v>
      </c>
      <c r="O927" s="30">
        <f t="shared" si="84"/>
        <v>3630.8155047825799</v>
      </c>
      <c r="P927" s="22">
        <f t="shared" si="88"/>
        <v>1346.6068778431813</v>
      </c>
      <c r="Q927" s="26">
        <f t="shared" si="89"/>
        <v>0.62911723934487862</v>
      </c>
    </row>
    <row r="928" spans="1:17" s="24" customFormat="1">
      <c r="A928" s="20">
        <v>43725</v>
      </c>
      <c r="B928" s="21">
        <v>26.19</v>
      </c>
      <c r="C928" s="22">
        <v>36796876188</v>
      </c>
      <c r="D928" s="22">
        <f>HLOOKUP(A928,'CSAV.Fin'!$F$11:$AF$13,2,1)/1000</f>
        <v>72.003</v>
      </c>
      <c r="E928" s="23">
        <f>HLOOKUP(A928,'CSAV.Fin'!$F$11:$AB$13,3,1)</f>
        <v>0.27479999999999999</v>
      </c>
      <c r="G928" s="24">
        <v>717.11</v>
      </c>
      <c r="H928" s="25">
        <f t="shared" si="85"/>
        <v>194.79099573229962</v>
      </c>
      <c r="J928" s="21">
        <v>65.2</v>
      </c>
      <c r="K928" s="22">
        <v>175760293</v>
      </c>
      <c r="L928" s="24">
        <v>0.90449999999999997</v>
      </c>
      <c r="M928" s="25">
        <f t="shared" si="86"/>
        <v>334.75429342918397</v>
      </c>
      <c r="N928" s="22">
        <f t="shared" si="87"/>
        <v>3481.5811379428192</v>
      </c>
      <c r="O928" s="30">
        <f t="shared" si="84"/>
        <v>3553.5841379428193</v>
      </c>
      <c r="P928" s="22">
        <f t="shared" si="88"/>
        <v>1343.8805585805806</v>
      </c>
      <c r="Q928" s="26">
        <f t="shared" si="89"/>
        <v>0.6218239089285903</v>
      </c>
    </row>
    <row r="929" spans="1:17" s="24" customFormat="1">
      <c r="A929" s="20">
        <v>43731</v>
      </c>
      <c r="B929" s="21">
        <v>25.8</v>
      </c>
      <c r="C929" s="22">
        <v>36796876188</v>
      </c>
      <c r="D929" s="22">
        <f>HLOOKUP(A929,'CSAV.Fin'!$F$11:$AF$13,2,1)/1000</f>
        <v>72.003</v>
      </c>
      <c r="E929" s="23">
        <f>HLOOKUP(A929,'CSAV.Fin'!$F$11:$AB$13,3,1)</f>
        <v>0.27479999999999999</v>
      </c>
      <c r="G929" s="24">
        <v>721.98500000000001</v>
      </c>
      <c r="H929" s="25">
        <f t="shared" si="85"/>
        <v>191.89032798370866</v>
      </c>
      <c r="J929" s="21">
        <v>65.5</v>
      </c>
      <c r="K929" s="22">
        <v>175760293</v>
      </c>
      <c r="L929" s="24">
        <v>0.90939999999999999</v>
      </c>
      <c r="M929" s="25">
        <f t="shared" si="86"/>
        <v>336.29457392042252</v>
      </c>
      <c r="N929" s="22">
        <f t="shared" si="87"/>
        <v>3478.7550228988343</v>
      </c>
      <c r="O929" s="30">
        <f t="shared" si="84"/>
        <v>3550.7580228988345</v>
      </c>
      <c r="P929" s="22">
        <f t="shared" si="88"/>
        <v>1314.9295423733179</v>
      </c>
      <c r="Q929" s="26">
        <f t="shared" si="89"/>
        <v>0.62967638631150336</v>
      </c>
    </row>
    <row r="930" spans="1:17" s="24" customFormat="1">
      <c r="A930" s="20">
        <v>43732</v>
      </c>
      <c r="B930" s="21">
        <v>25.4</v>
      </c>
      <c r="C930" s="22">
        <v>36796876188</v>
      </c>
      <c r="D930" s="22">
        <f>HLOOKUP(A930,'CSAV.Fin'!$F$11:$AF$13,2,1)/1000</f>
        <v>72.003</v>
      </c>
      <c r="E930" s="23">
        <f>HLOOKUP(A930,'CSAV.Fin'!$F$11:$AB$13,3,1)</f>
        <v>0.27479999999999999</v>
      </c>
      <c r="G930" s="24">
        <v>722.76</v>
      </c>
      <c r="H930" s="25">
        <f t="shared" si="85"/>
        <v>188.91528413899999</v>
      </c>
      <c r="J930" s="21">
        <v>63.7</v>
      </c>
      <c r="K930" s="22">
        <v>175760293</v>
      </c>
      <c r="L930" s="24">
        <v>0.90890000000000004</v>
      </c>
      <c r="M930" s="25">
        <f t="shared" si="86"/>
        <v>327.05289097299112</v>
      </c>
      <c r="N930" s="22">
        <f t="shared" si="87"/>
        <v>3385.0167746668276</v>
      </c>
      <c r="O930" s="30">
        <f t="shared" si="84"/>
        <v>3457.0197746668277</v>
      </c>
      <c r="P930" s="22">
        <f t="shared" si="88"/>
        <v>1293.1549271891083</v>
      </c>
      <c r="Q930" s="26">
        <f t="shared" si="89"/>
        <v>0.62593360423755839</v>
      </c>
    </row>
    <row r="931" spans="1:17" s="24" customFormat="1">
      <c r="A931" s="20">
        <v>43733</v>
      </c>
      <c r="B931" s="21">
        <v>25.5</v>
      </c>
      <c r="C931" s="22">
        <v>36796876188</v>
      </c>
      <c r="D931" s="22">
        <f>HLOOKUP(A931,'CSAV.Fin'!$F$11:$AF$13,2,1)/1000</f>
        <v>72.003</v>
      </c>
      <c r="E931" s="23">
        <f>HLOOKUP(A931,'CSAV.Fin'!$F$11:$AB$13,3,1)</f>
        <v>0.27479999999999999</v>
      </c>
      <c r="G931" s="24">
        <v>727.18</v>
      </c>
      <c r="H931" s="25">
        <f t="shared" si="85"/>
        <v>189.65904510017714</v>
      </c>
      <c r="J931" s="21">
        <v>63.6</v>
      </c>
      <c r="K931" s="22">
        <v>175760293</v>
      </c>
      <c r="L931" s="24">
        <v>0.91300000000000003</v>
      </c>
      <c r="M931" s="25">
        <f t="shared" si="86"/>
        <v>326.53946414257825</v>
      </c>
      <c r="N931" s="22">
        <f t="shared" si="87"/>
        <v>3364.5255790175684</v>
      </c>
      <c r="O931" s="30">
        <f t="shared" si="84"/>
        <v>3436.5285790175685</v>
      </c>
      <c r="P931" s="22">
        <f t="shared" si="88"/>
        <v>1290.3549916031795</v>
      </c>
      <c r="Q931" s="26">
        <f t="shared" si="89"/>
        <v>0.62451789300350735</v>
      </c>
    </row>
    <row r="932" spans="1:17" s="24" customFormat="1">
      <c r="A932" s="20">
        <v>43734</v>
      </c>
      <c r="B932" s="21">
        <v>25.49</v>
      </c>
      <c r="C932" s="22">
        <v>36796876188</v>
      </c>
      <c r="D932" s="22">
        <f>HLOOKUP(A932,'CSAV.Fin'!$F$11:$AF$13,2,1)/1000</f>
        <v>72.003</v>
      </c>
      <c r="E932" s="23">
        <f>HLOOKUP(A932,'CSAV.Fin'!$F$11:$AB$13,3,1)</f>
        <v>0.27479999999999999</v>
      </c>
      <c r="G932" s="24">
        <v>727.55</v>
      </c>
      <c r="H932" s="25">
        <f t="shared" si="85"/>
        <v>189.58466900405944</v>
      </c>
      <c r="J932" s="21">
        <v>63.5</v>
      </c>
      <c r="K932" s="22">
        <v>175760293</v>
      </c>
      <c r="L932" s="24">
        <v>0.91439999999999999</v>
      </c>
      <c r="M932" s="25">
        <f t="shared" si="86"/>
        <v>326.02603731216539</v>
      </c>
      <c r="N932" s="22">
        <f t="shared" si="87"/>
        <v>3354.0922580833335</v>
      </c>
      <c r="O932" s="30">
        <f t="shared" si="84"/>
        <v>3426.0952580833336</v>
      </c>
      <c r="P932" s="22">
        <f t="shared" si="88"/>
        <v>1289.1930094593085</v>
      </c>
      <c r="Q932" s="26">
        <f t="shared" si="89"/>
        <v>0.62371361204343045</v>
      </c>
    </row>
    <row r="933" spans="1:17" s="24" customFormat="1">
      <c r="A933" s="20">
        <v>43735</v>
      </c>
      <c r="B933" s="21">
        <v>25.25</v>
      </c>
      <c r="C933" s="22">
        <v>36796876188</v>
      </c>
      <c r="D933" s="22">
        <f>HLOOKUP(A933,'CSAV.Fin'!$F$11:$AF$13,2,1)/1000</f>
        <v>72.003</v>
      </c>
      <c r="E933" s="23">
        <f>HLOOKUP(A933,'CSAV.Fin'!$F$11:$AB$13,3,1)</f>
        <v>0.27479999999999999</v>
      </c>
      <c r="G933" s="24">
        <v>725.38</v>
      </c>
      <c r="H933" s="25">
        <f t="shared" si="85"/>
        <v>187.79964269723425</v>
      </c>
      <c r="J933" s="21">
        <v>63.6</v>
      </c>
      <c r="K933" s="22">
        <v>175760293</v>
      </c>
      <c r="L933" s="24">
        <v>0.91339999999999999</v>
      </c>
      <c r="M933" s="25">
        <f t="shared" si="86"/>
        <v>326.53946414257825</v>
      </c>
      <c r="N933" s="22">
        <f t="shared" si="87"/>
        <v>3363.0521717134229</v>
      </c>
      <c r="O933" s="30">
        <f t="shared" si="84"/>
        <v>3435.0551717134231</v>
      </c>
      <c r="P933" s="22">
        <f t="shared" si="88"/>
        <v>1280.8750223979157</v>
      </c>
      <c r="Q933" s="26">
        <f t="shared" si="89"/>
        <v>0.62711660850588058</v>
      </c>
    </row>
    <row r="934" spans="1:17" s="24" customFormat="1">
      <c r="A934" s="20">
        <v>43738</v>
      </c>
      <c r="B934" s="21">
        <v>25.32</v>
      </c>
      <c r="C934" s="22">
        <v>36796876188</v>
      </c>
      <c r="D934" s="22">
        <f>HLOOKUP(A934,'CSAV.Fin'!$F$11:$AF$13,2,1)/1000</f>
        <v>54.823</v>
      </c>
      <c r="E934" s="23">
        <f>HLOOKUP(A934,'CSAV.Fin'!$F$11:$AB$13,3,1)</f>
        <v>0.27789999999999998</v>
      </c>
      <c r="G934" s="24">
        <v>728.25</v>
      </c>
      <c r="H934" s="25">
        <f t="shared" si="85"/>
        <v>188.32027537005825</v>
      </c>
      <c r="J934" s="21">
        <v>66</v>
      </c>
      <c r="K934" s="22">
        <v>175760293</v>
      </c>
      <c r="L934" s="24">
        <v>0.91710000000000003</v>
      </c>
      <c r="M934" s="25">
        <f t="shared" si="86"/>
        <v>338.86170807248681</v>
      </c>
      <c r="N934" s="22">
        <f t="shared" si="87"/>
        <v>3515.0908712574419</v>
      </c>
      <c r="O934" s="30">
        <f t="shared" si="84"/>
        <v>3569.9138712574418</v>
      </c>
      <c r="P934" s="22">
        <f t="shared" si="88"/>
        <v>1279.3640989772193</v>
      </c>
      <c r="Q934" s="26">
        <f t="shared" si="89"/>
        <v>0.64162606014733203</v>
      </c>
    </row>
    <row r="935" spans="1:17" s="24" customFormat="1">
      <c r="A935" s="20">
        <v>43739</v>
      </c>
      <c r="B935" s="21">
        <v>25.02</v>
      </c>
      <c r="C935" s="22">
        <v>36796876188</v>
      </c>
      <c r="D935" s="22">
        <f>HLOOKUP(A935,'CSAV.Fin'!$F$11:$AF$13,2,1)/1000</f>
        <v>54.823</v>
      </c>
      <c r="E935" s="23">
        <f>HLOOKUP(A935,'CSAV.Fin'!$F$11:$AB$13,3,1)</f>
        <v>0.27789999999999998</v>
      </c>
      <c r="G935" s="24">
        <v>728.74</v>
      </c>
      <c r="H935" s="25">
        <f t="shared" si="85"/>
        <v>186.08899248652676</v>
      </c>
      <c r="J935" s="21">
        <v>61.2</v>
      </c>
      <c r="K935" s="22">
        <v>175760293</v>
      </c>
      <c r="L935" s="24">
        <v>0.91510000000000002</v>
      </c>
      <c r="M935" s="25">
        <f t="shared" si="86"/>
        <v>314.21722021266964</v>
      </c>
      <c r="N935" s="22">
        <f t="shared" si="87"/>
        <v>3266.5715965376899</v>
      </c>
      <c r="O935" s="30">
        <f t="shared" si="84"/>
        <v>3321.3945965376897</v>
      </c>
      <c r="P935" s="22">
        <f t="shared" si="88"/>
        <v>1263.3557129068804</v>
      </c>
      <c r="Q935" s="26">
        <f t="shared" si="89"/>
        <v>0.61963094833000687</v>
      </c>
    </row>
    <row r="936" spans="1:17" s="24" customFormat="1">
      <c r="A936" s="20">
        <v>43740</v>
      </c>
      <c r="B936" s="21">
        <v>25.1</v>
      </c>
      <c r="C936" s="22">
        <v>36796876188</v>
      </c>
      <c r="D936" s="22">
        <f>HLOOKUP(A936,'CSAV.Fin'!$F$11:$AF$13,2,1)/1000</f>
        <v>54.823</v>
      </c>
      <c r="E936" s="23">
        <f>HLOOKUP(A936,'CSAV.Fin'!$F$11:$AB$13,3,1)</f>
        <v>0.27789999999999998</v>
      </c>
      <c r="G936" s="24">
        <v>726.29</v>
      </c>
      <c r="H936" s="25">
        <f t="shared" si="85"/>
        <v>186.6840012554685</v>
      </c>
      <c r="J936" s="21">
        <v>58.8</v>
      </c>
      <c r="K936" s="22">
        <v>175760293</v>
      </c>
      <c r="L936" s="24">
        <v>0.91290000000000004</v>
      </c>
      <c r="M936" s="25">
        <f t="shared" si="86"/>
        <v>301.89497628276098</v>
      </c>
      <c r="N936" s="22">
        <f t="shared" si="87"/>
        <v>3146.0341581469597</v>
      </c>
      <c r="O936" s="30">
        <f t="shared" si="84"/>
        <v>3200.8571581469596</v>
      </c>
      <c r="P936" s="22">
        <f t="shared" si="88"/>
        <v>1271.6705342477524</v>
      </c>
      <c r="Q936" s="26">
        <f t="shared" si="89"/>
        <v>0.60270937707699901</v>
      </c>
    </row>
    <row r="937" spans="1:17" s="24" customFormat="1">
      <c r="A937" s="20">
        <v>43741</v>
      </c>
      <c r="B937" s="21">
        <v>25.2</v>
      </c>
      <c r="C937" s="22">
        <v>36796876188</v>
      </c>
      <c r="D937" s="22">
        <f>HLOOKUP(A937,'CSAV.Fin'!$F$11:$AF$13,2,1)/1000</f>
        <v>54.823</v>
      </c>
      <c r="E937" s="23">
        <f>HLOOKUP(A937,'CSAV.Fin'!$F$11:$AB$13,3,1)</f>
        <v>0.27789999999999998</v>
      </c>
      <c r="G937" s="24">
        <v>717.26</v>
      </c>
      <c r="H937" s="25">
        <f t="shared" si="85"/>
        <v>187.42776221664565</v>
      </c>
      <c r="J937" s="21">
        <v>58.8</v>
      </c>
      <c r="K937" s="22">
        <v>175760293</v>
      </c>
      <c r="L937" s="24">
        <v>0.90990000000000004</v>
      </c>
      <c r="M937" s="25">
        <f t="shared" si="86"/>
        <v>301.89497628276098</v>
      </c>
      <c r="N937" s="22">
        <f t="shared" si="87"/>
        <v>3156.4068391827232</v>
      </c>
      <c r="O937" s="30">
        <f t="shared" si="84"/>
        <v>3211.229839182723</v>
      </c>
      <c r="P937" s="22">
        <f t="shared" si="88"/>
        <v>1292.8105288704235</v>
      </c>
      <c r="Q937" s="26">
        <f t="shared" si="89"/>
        <v>0.59740953042481337</v>
      </c>
    </row>
    <row r="938" spans="1:17" s="24" customFormat="1">
      <c r="A938" s="20">
        <v>43742</v>
      </c>
      <c r="B938" s="21">
        <v>25.44</v>
      </c>
      <c r="C938" s="22">
        <v>36796876188</v>
      </c>
      <c r="D938" s="22">
        <f>HLOOKUP(A938,'CSAV.Fin'!$F$11:$AF$13,2,1)/1000</f>
        <v>54.823</v>
      </c>
      <c r="E938" s="23">
        <f>HLOOKUP(A938,'CSAV.Fin'!$F$11:$AB$13,3,1)</f>
        <v>0.27789999999999998</v>
      </c>
      <c r="G938" s="24">
        <v>715.73</v>
      </c>
      <c r="H938" s="25">
        <f t="shared" si="85"/>
        <v>189.21278852347086</v>
      </c>
      <c r="J938" s="21">
        <v>60.6</v>
      </c>
      <c r="K938" s="22">
        <v>175760293</v>
      </c>
      <c r="L938" s="24">
        <v>0.91100000000000003</v>
      </c>
      <c r="M938" s="25">
        <f t="shared" si="86"/>
        <v>311.13665923019249</v>
      </c>
      <c r="N938" s="22">
        <f t="shared" si="87"/>
        <v>3249.1036188109988</v>
      </c>
      <c r="O938" s="30">
        <f t="shared" si="84"/>
        <v>3303.9266188109987</v>
      </c>
      <c r="P938" s="22">
        <f t="shared" si="88"/>
        <v>1307.9129423423917</v>
      </c>
      <c r="Q938" s="26">
        <f t="shared" si="89"/>
        <v>0.60413377981951755</v>
      </c>
    </row>
    <row r="939" spans="1:17" s="24" customFormat="1">
      <c r="A939" s="20">
        <v>43745</v>
      </c>
      <c r="B939" s="21">
        <v>25.7</v>
      </c>
      <c r="C939" s="22">
        <v>36796876188</v>
      </c>
      <c r="D939" s="22">
        <f>HLOOKUP(A939,'CSAV.Fin'!$F$11:$AF$13,2,1)/1000</f>
        <v>54.823</v>
      </c>
      <c r="E939" s="23">
        <f>HLOOKUP(A939,'CSAV.Fin'!$F$11:$AB$13,3,1)</f>
        <v>0.27789999999999998</v>
      </c>
      <c r="G939" s="24">
        <v>717.82</v>
      </c>
      <c r="H939" s="25">
        <f t="shared" si="85"/>
        <v>191.14656702253149</v>
      </c>
      <c r="J939" s="21">
        <v>60</v>
      </c>
      <c r="K939" s="22">
        <v>175760293</v>
      </c>
      <c r="L939" s="24">
        <v>0.90959999999999996</v>
      </c>
      <c r="M939" s="25">
        <f t="shared" si="86"/>
        <v>308.05609824771534</v>
      </c>
      <c r="N939" s="22">
        <f t="shared" si="87"/>
        <v>3221.8855821042216</v>
      </c>
      <c r="O939" s="30">
        <f t="shared" si="84"/>
        <v>3276.7085821042215</v>
      </c>
      <c r="P939" s="22">
        <f t="shared" si="88"/>
        <v>1317.4329470223731</v>
      </c>
      <c r="Q939" s="26">
        <f t="shared" si="89"/>
        <v>0.59794015427018832</v>
      </c>
    </row>
    <row r="940" spans="1:17" s="24" customFormat="1">
      <c r="A940" s="20">
        <v>43746</v>
      </c>
      <c r="B940" s="21">
        <v>25.39</v>
      </c>
      <c r="C940" s="22">
        <v>36796876188</v>
      </c>
      <c r="D940" s="22">
        <f>HLOOKUP(A940,'CSAV.Fin'!$F$11:$AF$13,2,1)/1000</f>
        <v>54.823</v>
      </c>
      <c r="E940" s="23">
        <f>HLOOKUP(A940,'CSAV.Fin'!$F$11:$AB$13,3,1)</f>
        <v>0.27789999999999998</v>
      </c>
      <c r="G940" s="24">
        <v>722.16</v>
      </c>
      <c r="H940" s="25">
        <f t="shared" si="85"/>
        <v>188.84090804288226</v>
      </c>
      <c r="J940" s="21">
        <v>58.8</v>
      </c>
      <c r="K940" s="22">
        <v>175760293</v>
      </c>
      <c r="L940" s="24">
        <v>0.9133</v>
      </c>
      <c r="M940" s="25">
        <f t="shared" si="86"/>
        <v>301.89497628276098</v>
      </c>
      <c r="N940" s="22">
        <f t="shared" si="87"/>
        <v>3144.6562826807835</v>
      </c>
      <c r="O940" s="30">
        <f t="shared" si="84"/>
        <v>3199.4792826807834</v>
      </c>
      <c r="P940" s="22">
        <f t="shared" si="88"/>
        <v>1293.7197939699238</v>
      </c>
      <c r="Q940" s="26">
        <f t="shared" si="89"/>
        <v>0.5956467663431968</v>
      </c>
    </row>
    <row r="941" spans="1:17" s="24" customFormat="1">
      <c r="A941" s="20">
        <v>43747</v>
      </c>
      <c r="B941" s="21">
        <v>25.2</v>
      </c>
      <c r="C941" s="22">
        <v>36796876188</v>
      </c>
      <c r="D941" s="22">
        <f>HLOOKUP(A941,'CSAV.Fin'!$F$11:$AF$13,2,1)/1000</f>
        <v>54.823</v>
      </c>
      <c r="E941" s="23">
        <f>HLOOKUP(A941,'CSAV.Fin'!$F$11:$AB$13,3,1)</f>
        <v>0.27789999999999998</v>
      </c>
      <c r="G941" s="24">
        <v>724.91</v>
      </c>
      <c r="H941" s="25">
        <f t="shared" si="85"/>
        <v>187.42776221664565</v>
      </c>
      <c r="J941" s="21">
        <v>58.9</v>
      </c>
      <c r="K941" s="22">
        <v>175760293</v>
      </c>
      <c r="L941" s="24">
        <v>0.91080000000000005</v>
      </c>
      <c r="M941" s="25">
        <f t="shared" si="86"/>
        <v>302.40840311317385</v>
      </c>
      <c r="N941" s="22">
        <f t="shared" si="87"/>
        <v>3158.650594548561</v>
      </c>
      <c r="O941" s="30">
        <f t="shared" si="84"/>
        <v>3213.4735945485609</v>
      </c>
      <c r="P941" s="22">
        <f t="shared" si="88"/>
        <v>1279.1674551842298</v>
      </c>
      <c r="Q941" s="26">
        <f t="shared" si="89"/>
        <v>0.6019362171345517</v>
      </c>
    </row>
    <row r="942" spans="1:17" s="24" customFormat="1">
      <c r="A942" s="20">
        <v>43748</v>
      </c>
      <c r="B942" s="21">
        <v>25.4</v>
      </c>
      <c r="C942" s="22">
        <v>36796876188</v>
      </c>
      <c r="D942" s="22">
        <f>HLOOKUP(A942,'CSAV.Fin'!$F$11:$AF$13,2,1)/1000</f>
        <v>54.823</v>
      </c>
      <c r="E942" s="23">
        <f>HLOOKUP(A942,'CSAV.Fin'!$F$11:$AB$13,3,1)</f>
        <v>0.27789999999999998</v>
      </c>
      <c r="G942" s="24">
        <v>719.64</v>
      </c>
      <c r="H942" s="25">
        <f t="shared" si="85"/>
        <v>188.91528413899999</v>
      </c>
      <c r="J942" s="21">
        <v>60.1</v>
      </c>
      <c r="K942" s="22">
        <v>175760293</v>
      </c>
      <c r="L942" s="24">
        <v>0.90839999999999999</v>
      </c>
      <c r="M942" s="25">
        <f t="shared" si="86"/>
        <v>308.56952507812821</v>
      </c>
      <c r="N942" s="22">
        <f t="shared" si="87"/>
        <v>3231.5186085694304</v>
      </c>
      <c r="O942" s="30">
        <f t="shared" si="84"/>
        <v>3286.3416085694303</v>
      </c>
      <c r="P942" s="22">
        <f t="shared" si="88"/>
        <v>1298.7614017775554</v>
      </c>
      <c r="Q942" s="26">
        <f t="shared" si="89"/>
        <v>0.60480024401878407</v>
      </c>
    </row>
    <row r="943" spans="1:17" s="24" customFormat="1">
      <c r="A943" s="20">
        <v>43749</v>
      </c>
      <c r="B943" s="21">
        <v>25.67</v>
      </c>
      <c r="C943" s="22">
        <v>36796876188</v>
      </c>
      <c r="D943" s="22">
        <f>HLOOKUP(A943,'CSAV.Fin'!$F$11:$AF$13,2,1)/1000</f>
        <v>54.823</v>
      </c>
      <c r="E943" s="23">
        <f>HLOOKUP(A943,'CSAV.Fin'!$F$11:$AB$13,3,1)</f>
        <v>0.27789999999999998</v>
      </c>
      <c r="G943" s="24">
        <v>710.72</v>
      </c>
      <c r="H943" s="25">
        <f t="shared" si="85"/>
        <v>190.92343873417835</v>
      </c>
      <c r="J943" s="21">
        <v>60.1</v>
      </c>
      <c r="K943" s="22">
        <v>175760293</v>
      </c>
      <c r="L943" s="24">
        <v>0.90500000000000003</v>
      </c>
      <c r="M943" s="25">
        <f t="shared" si="86"/>
        <v>308.56952507812821</v>
      </c>
      <c r="N943" s="22">
        <f t="shared" si="87"/>
        <v>3243.659120469028</v>
      </c>
      <c r="O943" s="30">
        <f t="shared" si="84"/>
        <v>3298.4821204690279</v>
      </c>
      <c r="P943" s="22">
        <f t="shared" si="88"/>
        <v>1329.0407076569677</v>
      </c>
      <c r="Q943" s="26">
        <f t="shared" si="89"/>
        <v>0.59707506085617812</v>
      </c>
    </row>
    <row r="944" spans="1:17" s="24" customFormat="1">
      <c r="A944" s="20">
        <v>43752</v>
      </c>
      <c r="B944" s="21">
        <v>25.78</v>
      </c>
      <c r="C944" s="22">
        <v>36796876188</v>
      </c>
      <c r="D944" s="22">
        <f>HLOOKUP(A944,'CSAV.Fin'!$F$11:$AF$13,2,1)/1000</f>
        <v>54.823</v>
      </c>
      <c r="E944" s="23">
        <f>HLOOKUP(A944,'CSAV.Fin'!$F$11:$AB$13,3,1)</f>
        <v>0.27789999999999998</v>
      </c>
      <c r="G944" s="24">
        <v>712.03</v>
      </c>
      <c r="H944" s="25">
        <f t="shared" si="85"/>
        <v>191.74157579147322</v>
      </c>
      <c r="J944" s="21">
        <v>60</v>
      </c>
      <c r="K944" s="22">
        <v>175760293</v>
      </c>
      <c r="L944" s="24">
        <v>0.90739999999999998</v>
      </c>
      <c r="M944" s="25">
        <f t="shared" si="86"/>
        <v>308.05609824771534</v>
      </c>
      <c r="N944" s="22">
        <f t="shared" si="87"/>
        <v>3229.6970745889353</v>
      </c>
      <c r="O944" s="30">
        <f t="shared" si="84"/>
        <v>3284.5200745889351</v>
      </c>
      <c r="P944" s="22">
        <f t="shared" si="88"/>
        <v>1332.2801962370127</v>
      </c>
      <c r="Q944" s="26">
        <f t="shared" si="89"/>
        <v>0.5943759922357148</v>
      </c>
    </row>
    <row r="945" spans="1:17" s="24" customFormat="1">
      <c r="A945" s="20">
        <v>43753</v>
      </c>
      <c r="B945" s="21">
        <v>25.8</v>
      </c>
      <c r="C945" s="22">
        <v>36796876188</v>
      </c>
      <c r="D945" s="22">
        <f>HLOOKUP(A945,'CSAV.Fin'!$F$11:$AF$13,2,1)/1000</f>
        <v>54.823</v>
      </c>
      <c r="E945" s="23">
        <f>HLOOKUP(A945,'CSAV.Fin'!$F$11:$AB$13,3,1)</f>
        <v>0.27789999999999998</v>
      </c>
      <c r="G945" s="24">
        <v>714.91</v>
      </c>
      <c r="H945" s="25">
        <f t="shared" si="85"/>
        <v>191.89032798370866</v>
      </c>
      <c r="J945" s="21">
        <v>60</v>
      </c>
      <c r="K945" s="22">
        <v>175760293</v>
      </c>
      <c r="L945" s="24">
        <v>0.90610000000000002</v>
      </c>
      <c r="M945" s="25">
        <f t="shared" si="86"/>
        <v>308.05609824771534</v>
      </c>
      <c r="N945" s="22">
        <f t="shared" si="87"/>
        <v>3234.3307863171835</v>
      </c>
      <c r="O945" s="30">
        <f t="shared" si="84"/>
        <v>3289.1537863171834</v>
      </c>
      <c r="P945" s="22">
        <f t="shared" si="88"/>
        <v>1327.9425461252465</v>
      </c>
      <c r="Q945" s="26">
        <f t="shared" si="89"/>
        <v>0.59626620328624891</v>
      </c>
    </row>
    <row r="946" spans="1:17" s="24" customFormat="1">
      <c r="A946" s="20">
        <v>43754</v>
      </c>
      <c r="B946" s="21">
        <v>25.97</v>
      </c>
      <c r="C946" s="22">
        <v>36796876188</v>
      </c>
      <c r="D946" s="22">
        <f>HLOOKUP(A946,'CSAV.Fin'!$F$11:$AF$13,2,1)/1000</f>
        <v>54.823</v>
      </c>
      <c r="E946" s="23">
        <f>HLOOKUP(A946,'CSAV.Fin'!$F$11:$AB$13,3,1)</f>
        <v>0.27789999999999998</v>
      </c>
      <c r="G946" s="24">
        <v>717.82</v>
      </c>
      <c r="H946" s="25">
        <f t="shared" si="85"/>
        <v>193.15472161770984</v>
      </c>
      <c r="J946" s="21">
        <v>58.8</v>
      </c>
      <c r="K946" s="22">
        <v>175760293</v>
      </c>
      <c r="L946" s="24">
        <v>0.90390000000000004</v>
      </c>
      <c r="M946" s="25">
        <f t="shared" si="86"/>
        <v>301.89497628276098</v>
      </c>
      <c r="N946" s="22">
        <f t="shared" si="87"/>
        <v>3177.358759787985</v>
      </c>
      <c r="O946" s="30">
        <f t="shared" si="84"/>
        <v>3232.1817597879849</v>
      </c>
      <c r="P946" s="22">
        <f t="shared" si="88"/>
        <v>1331.2736822634643</v>
      </c>
      <c r="Q946" s="26">
        <f t="shared" si="89"/>
        <v>0.58811917732287766</v>
      </c>
    </row>
    <row r="947" spans="1:17" s="24" customFormat="1">
      <c r="A947" s="20">
        <v>43755</v>
      </c>
      <c r="B947" s="21">
        <v>25.81</v>
      </c>
      <c r="C947" s="22">
        <v>36796876188</v>
      </c>
      <c r="D947" s="22">
        <f>HLOOKUP(A947,'CSAV.Fin'!$F$11:$AF$13,2,1)/1000</f>
        <v>54.823</v>
      </c>
      <c r="E947" s="23">
        <f>HLOOKUP(A947,'CSAV.Fin'!$F$11:$AB$13,3,1)</f>
        <v>0.27789999999999998</v>
      </c>
      <c r="G947" s="24">
        <v>712.27</v>
      </c>
      <c r="H947" s="25">
        <f t="shared" si="85"/>
        <v>191.96470407982636</v>
      </c>
      <c r="J947" s="21">
        <v>60</v>
      </c>
      <c r="K947" s="22">
        <v>175760293</v>
      </c>
      <c r="L947" s="24">
        <v>0.89910000000000001</v>
      </c>
      <c r="M947" s="25">
        <f t="shared" si="86"/>
        <v>308.05609824771534</v>
      </c>
      <c r="N947" s="22">
        <f t="shared" si="87"/>
        <v>3259.5118735201868</v>
      </c>
      <c r="O947" s="30">
        <f t="shared" si="84"/>
        <v>3314.3348735201866</v>
      </c>
      <c r="P947" s="22">
        <f t="shared" si="88"/>
        <v>1333.3811257139566</v>
      </c>
      <c r="Q947" s="26">
        <f t="shared" si="89"/>
        <v>0.59769269654464341</v>
      </c>
    </row>
    <row r="948" spans="1:17" s="24" customFormat="1">
      <c r="A948" s="20">
        <v>43756</v>
      </c>
      <c r="B948" s="21">
        <v>25.8</v>
      </c>
      <c r="C948" s="22">
        <v>36796876188</v>
      </c>
      <c r="D948" s="22">
        <f>HLOOKUP(A948,'CSAV.Fin'!$F$11:$AF$13,2,1)/1000</f>
        <v>54.823</v>
      </c>
      <c r="E948" s="23">
        <f>HLOOKUP(A948,'CSAV.Fin'!$F$11:$AB$13,3,1)</f>
        <v>0.27789999999999998</v>
      </c>
      <c r="G948" s="24">
        <v>708.7</v>
      </c>
      <c r="H948" s="25">
        <f t="shared" si="85"/>
        <v>191.89032798370866</v>
      </c>
      <c r="J948" s="21">
        <v>60</v>
      </c>
      <c r="K948" s="22">
        <v>175760293</v>
      </c>
      <c r="L948" s="24">
        <v>0.89770000000000005</v>
      </c>
      <c r="M948" s="25">
        <f t="shared" si="86"/>
        <v>308.05609824771534</v>
      </c>
      <c r="N948" s="22">
        <f t="shared" si="87"/>
        <v>3264.5952160877796</v>
      </c>
      <c r="O948" s="30">
        <f t="shared" si="84"/>
        <v>3319.4182160877795</v>
      </c>
      <c r="P948" s="22">
        <f t="shared" si="88"/>
        <v>1339.5786731344715</v>
      </c>
      <c r="Q948" s="26">
        <f t="shared" si="89"/>
        <v>0.59644172986636179</v>
      </c>
    </row>
    <row r="949" spans="1:17" s="24" customFormat="1">
      <c r="A949" s="20">
        <v>43759</v>
      </c>
      <c r="B949" s="21">
        <v>24.85</v>
      </c>
      <c r="C949" s="22">
        <v>36796876188</v>
      </c>
      <c r="D949" s="22">
        <f>HLOOKUP(A949,'CSAV.Fin'!$F$11:$AF$13,2,1)/1000</f>
        <v>54.823</v>
      </c>
      <c r="E949" s="23">
        <f>HLOOKUP(A949,'CSAV.Fin'!$F$11:$AB$13,3,1)</f>
        <v>0.27789999999999998</v>
      </c>
      <c r="G949" s="24">
        <v>725.89</v>
      </c>
      <c r="H949" s="25">
        <f t="shared" si="85"/>
        <v>184.82459885252561</v>
      </c>
      <c r="J949" s="21">
        <v>63.8</v>
      </c>
      <c r="K949" s="22">
        <v>175760293</v>
      </c>
      <c r="L949" s="24">
        <v>0.89759999999999995</v>
      </c>
      <c r="M949" s="25">
        <f t="shared" si="86"/>
        <v>327.56631780340393</v>
      </c>
      <c r="N949" s="22">
        <f t="shared" si="87"/>
        <v>3471.7396502850484</v>
      </c>
      <c r="O949" s="30">
        <f t="shared" si="84"/>
        <v>3526.5626502850482</v>
      </c>
      <c r="P949" s="22">
        <f t="shared" si="88"/>
        <v>1259.6982645742469</v>
      </c>
      <c r="Q949" s="26">
        <f t="shared" si="89"/>
        <v>0.64279714002176402</v>
      </c>
    </row>
    <row r="950" spans="1:17" s="24" customFormat="1">
      <c r="A950" s="20">
        <v>43760</v>
      </c>
      <c r="B950" s="21">
        <v>25.1</v>
      </c>
      <c r="C950" s="22">
        <v>36796876188</v>
      </c>
      <c r="D950" s="22">
        <f>HLOOKUP(A950,'CSAV.Fin'!$F$11:$AF$13,2,1)/1000</f>
        <v>54.823</v>
      </c>
      <c r="E950" s="23">
        <f>HLOOKUP(A950,'CSAV.Fin'!$F$11:$AB$13,3,1)</f>
        <v>0.27789999999999998</v>
      </c>
      <c r="G950" s="24">
        <v>724.11</v>
      </c>
      <c r="H950" s="25">
        <f t="shared" si="85"/>
        <v>186.6840012554685</v>
      </c>
      <c r="J950" s="21">
        <v>64.099999999999994</v>
      </c>
      <c r="K950" s="22">
        <v>175760293</v>
      </c>
      <c r="L950" s="24">
        <v>0.89759999999999995</v>
      </c>
      <c r="M950" s="25">
        <f t="shared" si="86"/>
        <v>329.10659829464248</v>
      </c>
      <c r="N950" s="22">
        <f t="shared" si="87"/>
        <v>3488.0644448788653</v>
      </c>
      <c r="O950" s="30">
        <f t="shared" si="84"/>
        <v>3542.8874448788652</v>
      </c>
      <c r="P950" s="22">
        <f t="shared" si="88"/>
        <v>1275.4990157832374</v>
      </c>
      <c r="Q950" s="26">
        <f t="shared" si="89"/>
        <v>0.63998319573292339</v>
      </c>
    </row>
    <row r="951" spans="1:17" s="24" customFormat="1">
      <c r="A951" s="20">
        <v>43761</v>
      </c>
      <c r="B951" s="21">
        <v>25.24</v>
      </c>
      <c r="C951" s="22">
        <v>36796876188</v>
      </c>
      <c r="D951" s="22">
        <f>HLOOKUP(A951,'CSAV.Fin'!$F$11:$AF$13,2,1)/1000</f>
        <v>54.823</v>
      </c>
      <c r="E951" s="23">
        <f>HLOOKUP(A951,'CSAV.Fin'!$F$11:$AB$13,3,1)</f>
        <v>0.27789999999999998</v>
      </c>
      <c r="G951" s="24">
        <v>727.18</v>
      </c>
      <c r="H951" s="25">
        <f t="shared" si="85"/>
        <v>187.72526660111652</v>
      </c>
      <c r="J951" s="21">
        <v>66.400000000000006</v>
      </c>
      <c r="K951" s="22">
        <v>175760293</v>
      </c>
      <c r="L951" s="24">
        <v>0.89910000000000001</v>
      </c>
      <c r="M951" s="25">
        <f t="shared" si="86"/>
        <v>340.91541539413828</v>
      </c>
      <c r="N951" s="22">
        <f t="shared" si="87"/>
        <v>3607.1931400290064</v>
      </c>
      <c r="O951" s="30">
        <f t="shared" si="84"/>
        <v>3662.0161400290062</v>
      </c>
      <c r="P951" s="22">
        <f t="shared" si="88"/>
        <v>1277.1984309044803</v>
      </c>
      <c r="Q951" s="26">
        <f t="shared" si="89"/>
        <v>0.65123080235949926</v>
      </c>
    </row>
    <row r="952" spans="1:17" s="24" customFormat="1">
      <c r="A952" s="20">
        <v>43762</v>
      </c>
      <c r="B952" s="21">
        <v>25.44</v>
      </c>
      <c r="C952" s="22">
        <v>36796876188</v>
      </c>
      <c r="D952" s="22">
        <f>HLOOKUP(A952,'CSAV.Fin'!$F$11:$AF$13,2,1)/1000</f>
        <v>54.823</v>
      </c>
      <c r="E952" s="23">
        <f>HLOOKUP(A952,'CSAV.Fin'!$F$11:$AB$13,3,1)</f>
        <v>0.27789999999999998</v>
      </c>
      <c r="G952" s="24">
        <v>724.79</v>
      </c>
      <c r="H952" s="25">
        <f t="shared" si="85"/>
        <v>189.21278852347086</v>
      </c>
      <c r="J952" s="21">
        <v>64.5</v>
      </c>
      <c r="K952" s="22">
        <v>175760293</v>
      </c>
      <c r="L952" s="24">
        <v>0.9012</v>
      </c>
      <c r="M952" s="25">
        <f t="shared" si="86"/>
        <v>331.16030561629395</v>
      </c>
      <c r="N952" s="22">
        <f t="shared" si="87"/>
        <v>3495.810208492177</v>
      </c>
      <c r="O952" s="30">
        <f t="shared" si="84"/>
        <v>3550.6332084921769</v>
      </c>
      <c r="P952" s="22">
        <f t="shared" si="88"/>
        <v>1291.5638049955437</v>
      </c>
      <c r="Q952" s="26">
        <f t="shared" si="89"/>
        <v>0.63624409248849911</v>
      </c>
    </row>
    <row r="953" spans="1:17" s="24" customFormat="1">
      <c r="A953" s="20">
        <v>43763</v>
      </c>
      <c r="B953" s="21">
        <v>25.5</v>
      </c>
      <c r="C953" s="22">
        <v>36796876188</v>
      </c>
      <c r="D953" s="22">
        <f>HLOOKUP(A953,'CSAV.Fin'!$F$11:$AF$13,2,1)/1000</f>
        <v>54.823</v>
      </c>
      <c r="E953" s="23">
        <f>HLOOKUP(A953,'CSAV.Fin'!$F$11:$AB$13,3,1)</f>
        <v>0.27789999999999998</v>
      </c>
      <c r="G953" s="24">
        <v>727.91</v>
      </c>
      <c r="H953" s="25">
        <f t="shared" si="85"/>
        <v>189.65904510017714</v>
      </c>
      <c r="J953" s="21">
        <v>66</v>
      </c>
      <c r="K953" s="22">
        <v>175760293</v>
      </c>
      <c r="L953" s="24">
        <v>0.90180000000000005</v>
      </c>
      <c r="M953" s="25">
        <f t="shared" si="86"/>
        <v>338.86170807248681</v>
      </c>
      <c r="N953" s="22">
        <f t="shared" si="87"/>
        <v>3574.7281415282764</v>
      </c>
      <c r="O953" s="30">
        <f t="shared" si="84"/>
        <v>3629.5511415282763</v>
      </c>
      <c r="P953" s="22">
        <f t="shared" si="88"/>
        <v>1289.0609317003477</v>
      </c>
      <c r="Q953" s="26">
        <f t="shared" si="89"/>
        <v>0.64484287961911191</v>
      </c>
    </row>
    <row r="954" spans="1:17" s="24" customFormat="1">
      <c r="A954" s="20">
        <v>43766</v>
      </c>
      <c r="B954" s="21">
        <v>25.29</v>
      </c>
      <c r="C954" s="22">
        <v>36796876188</v>
      </c>
      <c r="D954" s="22">
        <f>HLOOKUP(A954,'CSAV.Fin'!$F$11:$AF$13,2,1)/1000</f>
        <v>54.823</v>
      </c>
      <c r="E954" s="23">
        <f>HLOOKUP(A954,'CSAV.Fin'!$F$11:$AB$13,3,1)</f>
        <v>0.27789999999999998</v>
      </c>
      <c r="G954" s="24">
        <v>723.81</v>
      </c>
      <c r="H954" s="25">
        <f t="shared" si="85"/>
        <v>188.09714708170512</v>
      </c>
      <c r="J954" s="21">
        <v>68</v>
      </c>
      <c r="K954" s="22">
        <v>175760293</v>
      </c>
      <c r="L954" s="24">
        <v>0.9012</v>
      </c>
      <c r="M954" s="25">
        <f t="shared" si="86"/>
        <v>349.130244680744</v>
      </c>
      <c r="N954" s="22">
        <f t="shared" si="87"/>
        <v>3685.5053360847755</v>
      </c>
      <c r="O954" s="30">
        <f t="shared" si="84"/>
        <v>3740.3283360847754</v>
      </c>
      <c r="P954" s="22">
        <f t="shared" si="88"/>
        <v>1285.6868498563438</v>
      </c>
      <c r="Q954" s="26">
        <f t="shared" si="89"/>
        <v>0.65626363935681953</v>
      </c>
    </row>
    <row r="955" spans="1:17" s="24" customFormat="1">
      <c r="A955" s="20">
        <v>43767</v>
      </c>
      <c r="B955" s="21">
        <v>24.88</v>
      </c>
      <c r="C955" s="22">
        <v>36796876188</v>
      </c>
      <c r="D955" s="22">
        <f>HLOOKUP(A955,'CSAV.Fin'!$F$11:$AF$13,2,1)/1000</f>
        <v>54.823</v>
      </c>
      <c r="E955" s="23">
        <f>HLOOKUP(A955,'CSAV.Fin'!$F$11:$AB$13,3,1)</f>
        <v>0.27789999999999998</v>
      </c>
      <c r="G955" s="24">
        <v>727.15</v>
      </c>
      <c r="H955" s="25">
        <f t="shared" si="85"/>
        <v>185.04772714087872</v>
      </c>
      <c r="J955" s="21">
        <v>65.7</v>
      </c>
      <c r="K955" s="22">
        <v>175760293</v>
      </c>
      <c r="L955" s="24">
        <v>0.9</v>
      </c>
      <c r="M955" s="25">
        <f t="shared" si="86"/>
        <v>337.32142758124826</v>
      </c>
      <c r="N955" s="22">
        <f t="shared" si="87"/>
        <v>3565.5963360031001</v>
      </c>
      <c r="O955" s="30">
        <f t="shared" si="84"/>
        <v>3620.4193360030999</v>
      </c>
      <c r="P955" s="22">
        <f t="shared" si="88"/>
        <v>1259.0335963108575</v>
      </c>
      <c r="Q955" s="26">
        <f t="shared" si="89"/>
        <v>0.65224094795029575</v>
      </c>
    </row>
    <row r="956" spans="1:17" s="24" customFormat="1">
      <c r="A956" s="20">
        <v>43768</v>
      </c>
      <c r="B956" s="21">
        <v>24.4</v>
      </c>
      <c r="C956" s="22">
        <v>36796876188</v>
      </c>
      <c r="D956" s="22">
        <f>HLOOKUP(A956,'CSAV.Fin'!$F$11:$AF$13,2,1)/1000</f>
        <v>54.823</v>
      </c>
      <c r="E956" s="23">
        <f>HLOOKUP(A956,'CSAV.Fin'!$F$11:$AB$13,3,1)</f>
        <v>0.27789999999999998</v>
      </c>
      <c r="G956" s="24">
        <v>738.71</v>
      </c>
      <c r="H956" s="25">
        <f t="shared" si="85"/>
        <v>181.47767452722832</v>
      </c>
      <c r="J956" s="21">
        <v>66.7</v>
      </c>
      <c r="K956" s="22">
        <v>175760293</v>
      </c>
      <c r="L956" s="24">
        <v>0.89910000000000001</v>
      </c>
      <c r="M956" s="25">
        <f t="shared" si="86"/>
        <v>342.45569588537688</v>
      </c>
      <c r="N956" s="22">
        <f t="shared" si="87"/>
        <v>3623.4906993966074</v>
      </c>
      <c r="O956" s="30">
        <f t="shared" si="84"/>
        <v>3678.3136993966073</v>
      </c>
      <c r="P956" s="22">
        <f t="shared" si="88"/>
        <v>1215.4211787943848</v>
      </c>
      <c r="Q956" s="26">
        <f t="shared" si="89"/>
        <v>0.66957109204857557</v>
      </c>
    </row>
    <row r="957" spans="1:17" s="24" customFormat="1">
      <c r="A957" s="20">
        <v>43773</v>
      </c>
      <c r="B957" s="21">
        <v>24.97</v>
      </c>
      <c r="C957" s="22">
        <v>36796876188</v>
      </c>
      <c r="D957" s="22">
        <f>HLOOKUP(A957,'CSAV.Fin'!$F$11:$AF$13,2,1)/1000</f>
        <v>54.823</v>
      </c>
      <c r="E957" s="23">
        <f>HLOOKUP(A957,'CSAV.Fin'!$F$11:$AB$13,3,1)</f>
        <v>0.27789999999999998</v>
      </c>
      <c r="G957" s="24">
        <v>739.79</v>
      </c>
      <c r="H957" s="25">
        <f t="shared" si="85"/>
        <v>185.71711200593816</v>
      </c>
      <c r="J957" s="21">
        <v>67.7</v>
      </c>
      <c r="K957" s="22">
        <v>175760293</v>
      </c>
      <c r="L957" s="24">
        <v>0.89749999999999996</v>
      </c>
      <c r="M957" s="25">
        <f t="shared" si="86"/>
        <v>347.58996418950545</v>
      </c>
      <c r="N957" s="22">
        <f t="shared" si="87"/>
        <v>3684.3724493060608</v>
      </c>
      <c r="O957" s="30">
        <f t="shared" si="84"/>
        <v>3739.1954493060607</v>
      </c>
      <c r="P957" s="22">
        <f t="shared" si="88"/>
        <v>1241.998402809392</v>
      </c>
      <c r="Q957" s="26">
        <f t="shared" si="89"/>
        <v>0.66784341186554219</v>
      </c>
    </row>
    <row r="958" spans="1:17" s="24" customFormat="1">
      <c r="A958" s="20">
        <v>43774</v>
      </c>
      <c r="B958" s="21">
        <v>25.3</v>
      </c>
      <c r="C958" s="22">
        <v>36796876188</v>
      </c>
      <c r="D958" s="22">
        <f>HLOOKUP(A958,'CSAV.Fin'!$F$11:$AF$13,2,1)/1000</f>
        <v>54.823</v>
      </c>
      <c r="E958" s="23">
        <f>HLOOKUP(A958,'CSAV.Fin'!$F$11:$AB$13,3,1)</f>
        <v>0.27789999999999998</v>
      </c>
      <c r="G958" s="24">
        <v>748.36</v>
      </c>
      <c r="H958" s="25">
        <f t="shared" si="85"/>
        <v>188.17152317782285</v>
      </c>
      <c r="J958" s="21">
        <v>71.5</v>
      </c>
      <c r="K958" s="22">
        <v>175760293</v>
      </c>
      <c r="L958" s="24">
        <v>0.90339999999999998</v>
      </c>
      <c r="M958" s="25">
        <f t="shared" si="86"/>
        <v>367.10018374519404</v>
      </c>
      <c r="N958" s="22">
        <f t="shared" si="87"/>
        <v>3865.763402552634</v>
      </c>
      <c r="O958" s="30">
        <f t="shared" si="84"/>
        <v>3920.5864025526339</v>
      </c>
      <c r="P958" s="22">
        <f t="shared" si="88"/>
        <v>1244.0015067031911</v>
      </c>
      <c r="Q958" s="26">
        <f t="shared" si="89"/>
        <v>0.68270014253652445</v>
      </c>
    </row>
    <row r="959" spans="1:17" s="24" customFormat="1">
      <c r="A959" s="20">
        <v>43775</v>
      </c>
      <c r="B959" s="21">
        <v>25</v>
      </c>
      <c r="C959" s="22">
        <v>36796876188</v>
      </c>
      <c r="D959" s="22">
        <f>HLOOKUP(A959,'CSAV.Fin'!$F$11:$AF$13,2,1)/1000</f>
        <v>54.823</v>
      </c>
      <c r="E959" s="23">
        <f>HLOOKUP(A959,'CSAV.Fin'!$F$11:$AB$13,3,1)</f>
        <v>0.27789999999999998</v>
      </c>
      <c r="G959" s="24">
        <v>741.2</v>
      </c>
      <c r="H959" s="25">
        <f t="shared" si="85"/>
        <v>185.94024029429133</v>
      </c>
      <c r="J959" s="21">
        <v>70.8</v>
      </c>
      <c r="K959" s="22">
        <v>175760293</v>
      </c>
      <c r="L959" s="24">
        <v>0.9032</v>
      </c>
      <c r="M959" s="25">
        <f t="shared" si="86"/>
        <v>363.50619593230402</v>
      </c>
      <c r="N959" s="22">
        <f t="shared" si="87"/>
        <v>3828.764402201904</v>
      </c>
      <c r="O959" s="30">
        <f t="shared" si="84"/>
        <v>3883.5874022019038</v>
      </c>
      <c r="P959" s="22">
        <f t="shared" si="88"/>
        <v>1241.1250737992443</v>
      </c>
      <c r="Q959" s="26">
        <f t="shared" si="89"/>
        <v>0.68041788551081528</v>
      </c>
    </row>
    <row r="960" spans="1:17" s="24" customFormat="1">
      <c r="A960" s="20">
        <v>43776</v>
      </c>
      <c r="B960" s="21">
        <v>25.74</v>
      </c>
      <c r="C960" s="22">
        <v>36796876188</v>
      </c>
      <c r="D960" s="22">
        <f>HLOOKUP(A960,'CSAV.Fin'!$F$11:$AF$13,2,1)/1000</f>
        <v>54.823</v>
      </c>
      <c r="E960" s="23">
        <f>HLOOKUP(A960,'CSAV.Fin'!$F$11:$AB$13,3,1)</f>
        <v>0.27789999999999998</v>
      </c>
      <c r="G960" s="24">
        <v>741.55</v>
      </c>
      <c r="H960" s="25">
        <f t="shared" si="85"/>
        <v>191.44407140700235</v>
      </c>
      <c r="J960" s="21">
        <v>69</v>
      </c>
      <c r="K960" s="22">
        <v>175760293</v>
      </c>
      <c r="L960" s="24">
        <v>0.90539999999999998</v>
      </c>
      <c r="M960" s="25">
        <f t="shared" si="86"/>
        <v>354.26451298487257</v>
      </c>
      <c r="N960" s="22">
        <f t="shared" si="87"/>
        <v>3722.3560794171635</v>
      </c>
      <c r="O960" s="30">
        <f t="shared" si="84"/>
        <v>3777.1790794171634</v>
      </c>
      <c r="P960" s="22">
        <f t="shared" si="88"/>
        <v>1277.259244931724</v>
      </c>
      <c r="Q960" s="26">
        <f t="shared" si="89"/>
        <v>0.66184837465296686</v>
      </c>
    </row>
    <row r="961" spans="1:17" s="24" customFormat="1">
      <c r="A961" s="20">
        <v>43777</v>
      </c>
      <c r="B961" s="21">
        <v>25.54</v>
      </c>
      <c r="C961" s="22">
        <v>36796876188</v>
      </c>
      <c r="D961" s="22">
        <f>HLOOKUP(A961,'CSAV.Fin'!$F$11:$AF$13,2,1)/1000</f>
        <v>54.823</v>
      </c>
      <c r="E961" s="23">
        <f>HLOOKUP(A961,'CSAV.Fin'!$F$11:$AB$13,3,1)</f>
        <v>0.27789999999999998</v>
      </c>
      <c r="G961" s="24">
        <v>747.64</v>
      </c>
      <c r="H961" s="25">
        <f t="shared" si="85"/>
        <v>189.95654948464801</v>
      </c>
      <c r="J961" s="21">
        <v>67.599999999999994</v>
      </c>
      <c r="K961" s="22">
        <v>175760293</v>
      </c>
      <c r="L961" s="24">
        <v>0.90749999999999997</v>
      </c>
      <c r="M961" s="25">
        <f t="shared" si="86"/>
        <v>347.07653735909253</v>
      </c>
      <c r="N961" s="22">
        <f t="shared" si="87"/>
        <v>3638.3910685506553</v>
      </c>
      <c r="O961" s="30">
        <f t="shared" si="84"/>
        <v>3693.2140685506552</v>
      </c>
      <c r="P961" s="22">
        <f t="shared" si="88"/>
        <v>1257.011687231181</v>
      </c>
      <c r="Q961" s="26">
        <f t="shared" si="89"/>
        <v>0.65964288451752928</v>
      </c>
    </row>
    <row r="962" spans="1:17" s="24" customFormat="1">
      <c r="A962" s="20">
        <v>43780</v>
      </c>
      <c r="B962" s="21">
        <v>24.94</v>
      </c>
      <c r="C962" s="22">
        <v>36796876188</v>
      </c>
      <c r="D962" s="22">
        <f>HLOOKUP(A962,'CSAV.Fin'!$F$11:$AF$13,2,1)/1000</f>
        <v>54.823</v>
      </c>
      <c r="E962" s="23">
        <f>HLOOKUP(A962,'CSAV.Fin'!$F$11:$AB$13,3,1)</f>
        <v>0.27789999999999998</v>
      </c>
      <c r="G962" s="24">
        <v>760.18499999999995</v>
      </c>
      <c r="H962" s="25">
        <f t="shared" si="85"/>
        <v>185.49398371758502</v>
      </c>
      <c r="J962" s="21">
        <v>69</v>
      </c>
      <c r="K962" s="22">
        <v>175760293</v>
      </c>
      <c r="L962" s="24">
        <v>0.90600000000000003</v>
      </c>
      <c r="M962" s="25">
        <f t="shared" si="86"/>
        <v>354.26451298487257</v>
      </c>
      <c r="N962" s="22">
        <f t="shared" si="87"/>
        <v>3719.8909429407281</v>
      </c>
      <c r="O962" s="30">
        <f t="shared" si="84"/>
        <v>3774.713942940728</v>
      </c>
      <c r="P962" s="22">
        <f t="shared" si="88"/>
        <v>1207.2246783726594</v>
      </c>
      <c r="Q962" s="26">
        <f t="shared" si="89"/>
        <v>0.68018114839394717</v>
      </c>
    </row>
    <row r="963" spans="1:17" s="24" customFormat="1">
      <c r="A963" s="20">
        <v>43781</v>
      </c>
      <c r="B963" s="21">
        <v>24.89</v>
      </c>
      <c r="C963" s="22">
        <v>36796876188</v>
      </c>
      <c r="D963" s="22">
        <f>HLOOKUP(A963,'CSAV.Fin'!$F$11:$AF$13,2,1)/1000</f>
        <v>54.823</v>
      </c>
      <c r="E963" s="23">
        <f>HLOOKUP(A963,'CSAV.Fin'!$F$11:$AB$13,3,1)</f>
        <v>0.27789999999999998</v>
      </c>
      <c r="G963" s="24">
        <v>782.56</v>
      </c>
      <c r="H963" s="25">
        <f t="shared" si="85"/>
        <v>185.12210323699645</v>
      </c>
      <c r="J963" s="21">
        <v>68.7</v>
      </c>
      <c r="K963" s="22">
        <v>175760293</v>
      </c>
      <c r="L963" s="24">
        <v>0.90800000000000003</v>
      </c>
      <c r="M963" s="25">
        <f t="shared" si="86"/>
        <v>352.72423249363402</v>
      </c>
      <c r="N963" s="22">
        <f t="shared" si="87"/>
        <v>3695.5595359877639</v>
      </c>
      <c r="O963" s="30">
        <f t="shared" ref="O963:O1026" si="90">D963+N963</f>
        <v>3750.3825359877637</v>
      </c>
      <c r="P963" s="22">
        <f t="shared" si="88"/>
        <v>1170.356583928798</v>
      </c>
      <c r="Q963" s="26">
        <f t="shared" si="89"/>
        <v>0.68793674439918084</v>
      </c>
    </row>
    <row r="964" spans="1:17" s="24" customFormat="1">
      <c r="A964" s="20">
        <v>43782</v>
      </c>
      <c r="B964" s="21">
        <v>24.25</v>
      </c>
      <c r="C964" s="22">
        <v>36796876188</v>
      </c>
      <c r="D964" s="22">
        <f>HLOOKUP(A964,'CSAV.Fin'!$F$11:$AF$13,2,1)/1000</f>
        <v>54.823</v>
      </c>
      <c r="E964" s="23">
        <f>HLOOKUP(A964,'CSAV.Fin'!$F$11:$AB$13,3,1)</f>
        <v>0.27789999999999998</v>
      </c>
      <c r="G964" s="24">
        <v>795.03</v>
      </c>
      <c r="H964" s="25">
        <f t="shared" ref="H964:H1027" si="91">B964/$B$3*100</f>
        <v>180.3620330854626</v>
      </c>
      <c r="J964" s="21">
        <v>68.2</v>
      </c>
      <c r="K964" s="22">
        <v>175760293</v>
      </c>
      <c r="L964" s="24">
        <v>0.90880000000000005</v>
      </c>
      <c r="M964" s="25">
        <f t="shared" ref="M964:M1027" si="92">J964/$J$3*100</f>
        <v>350.15709834156974</v>
      </c>
      <c r="N964" s="22">
        <f t="shared" ref="N964:N1027" si="93">(J964*K964*E964/L964)/1000000</f>
        <v>3665.4337213518261</v>
      </c>
      <c r="O964" s="30">
        <f t="shared" si="90"/>
        <v>3720.2567213518259</v>
      </c>
      <c r="P964" s="22">
        <f t="shared" ref="P964:P1027" si="94">(B964*C964/G964)/1000000</f>
        <v>1122.3780832911966</v>
      </c>
      <c r="Q964" s="26">
        <f t="shared" ref="Q964:Q1027" si="95">1-P964/O964</f>
        <v>0.69830628170107589</v>
      </c>
    </row>
    <row r="965" spans="1:17" s="24" customFormat="1">
      <c r="A965" s="20">
        <v>43783</v>
      </c>
      <c r="B965" s="21">
        <v>24.47</v>
      </c>
      <c r="C965" s="22">
        <v>36796876188</v>
      </c>
      <c r="D965" s="22">
        <f>HLOOKUP(A965,'CSAV.Fin'!$F$11:$AF$13,2,1)/1000</f>
        <v>54.823</v>
      </c>
      <c r="E965" s="23">
        <f>HLOOKUP(A965,'CSAV.Fin'!$F$11:$AB$13,3,1)</f>
        <v>0.27789999999999998</v>
      </c>
      <c r="G965" s="24">
        <v>802.64499999999998</v>
      </c>
      <c r="H965" s="25">
        <f t="shared" si="91"/>
        <v>181.99830720005235</v>
      </c>
      <c r="J965" s="21">
        <v>73.3</v>
      </c>
      <c r="K965" s="22">
        <v>175760293</v>
      </c>
      <c r="L965" s="24">
        <v>0.90810000000000002</v>
      </c>
      <c r="M965" s="25">
        <f t="shared" si="92"/>
        <v>376.3418666926255</v>
      </c>
      <c r="N965" s="22">
        <f t="shared" si="93"/>
        <v>3942.5718220796275</v>
      </c>
      <c r="O965" s="30">
        <f t="shared" si="90"/>
        <v>3997.3948220796274</v>
      </c>
      <c r="P965" s="22">
        <f t="shared" si="94"/>
        <v>1121.8154480752512</v>
      </c>
      <c r="Q965" s="26">
        <f t="shared" si="95"/>
        <v>0.71936336088722119</v>
      </c>
    </row>
    <row r="966" spans="1:17" s="24" customFormat="1">
      <c r="A966" s="20">
        <v>43784</v>
      </c>
      <c r="B966" s="21">
        <v>25.68</v>
      </c>
      <c r="C966" s="22">
        <v>36796876188</v>
      </c>
      <c r="D966" s="22">
        <f>HLOOKUP(A966,'CSAV.Fin'!$F$11:$AF$13,2,1)/1000</f>
        <v>54.823</v>
      </c>
      <c r="E966" s="23">
        <f>HLOOKUP(A966,'CSAV.Fin'!$F$11:$AB$13,3,1)</f>
        <v>0.27789999999999998</v>
      </c>
      <c r="G966" s="24">
        <v>777.24</v>
      </c>
      <c r="H966" s="25">
        <f t="shared" si="91"/>
        <v>190.99781483029605</v>
      </c>
      <c r="J966" s="21">
        <v>77.8</v>
      </c>
      <c r="K966" s="22">
        <v>175760293</v>
      </c>
      <c r="L966" s="24">
        <v>0.9052</v>
      </c>
      <c r="M966" s="25">
        <f t="shared" si="92"/>
        <v>399.44607406120417</v>
      </c>
      <c r="N966" s="22">
        <f t="shared" si="93"/>
        <v>4198.0186765815952</v>
      </c>
      <c r="O966" s="30">
        <f t="shared" si="90"/>
        <v>4252.8416765815955</v>
      </c>
      <c r="P966" s="22">
        <f t="shared" si="94"/>
        <v>1215.7683347586847</v>
      </c>
      <c r="Q966" s="26">
        <f t="shared" si="95"/>
        <v>0.71412800494000273</v>
      </c>
    </row>
    <row r="967" spans="1:17" s="24" customFormat="1">
      <c r="A967" s="20">
        <v>43787</v>
      </c>
      <c r="B967" s="21">
        <v>25.71</v>
      </c>
      <c r="C967" s="22">
        <v>36796876188</v>
      </c>
      <c r="D967" s="22">
        <f>HLOOKUP(A967,'CSAV.Fin'!$F$11:$AF$13,2,1)/1000</f>
        <v>54.823</v>
      </c>
      <c r="E967" s="23">
        <f>HLOOKUP(A967,'CSAV.Fin'!$F$11:$AB$13,3,1)</f>
        <v>0.27789999999999998</v>
      </c>
      <c r="G967" s="24">
        <v>772.6</v>
      </c>
      <c r="H967" s="25">
        <f t="shared" si="91"/>
        <v>191.22094311864922</v>
      </c>
      <c r="J967" s="21">
        <v>78.5</v>
      </c>
      <c r="K967" s="22">
        <v>175760293</v>
      </c>
      <c r="L967" s="24">
        <v>0.90190000000000003</v>
      </c>
      <c r="M967" s="25">
        <f t="shared" si="92"/>
        <v>403.04006187409425</v>
      </c>
      <c r="N967" s="22">
        <f t="shared" si="93"/>
        <v>4251.288563963798</v>
      </c>
      <c r="O967" s="30">
        <f t="shared" si="90"/>
        <v>4306.1115639637983</v>
      </c>
      <c r="P967" s="22">
        <f t="shared" si="94"/>
        <v>1224.4986885755629</v>
      </c>
      <c r="Q967" s="26">
        <f t="shared" si="95"/>
        <v>0.71563702649440752</v>
      </c>
    </row>
    <row r="968" spans="1:17" s="24" customFormat="1">
      <c r="A968" s="20">
        <v>43788</v>
      </c>
      <c r="B968" s="21">
        <v>25.5</v>
      </c>
      <c r="C968" s="22">
        <v>36796876188</v>
      </c>
      <c r="D968" s="22">
        <f>HLOOKUP(A968,'CSAV.Fin'!$F$11:$AF$13,2,1)/1000</f>
        <v>54.823</v>
      </c>
      <c r="E968" s="23">
        <f>HLOOKUP(A968,'CSAV.Fin'!$F$11:$AB$13,3,1)</f>
        <v>0.27789999999999998</v>
      </c>
      <c r="G968" s="24">
        <v>786.97</v>
      </c>
      <c r="H968" s="25">
        <f t="shared" si="91"/>
        <v>189.65904510017714</v>
      </c>
      <c r="J968" s="21">
        <v>76.7</v>
      </c>
      <c r="K968" s="22">
        <v>175760293</v>
      </c>
      <c r="L968" s="24">
        <v>0.90249999999999997</v>
      </c>
      <c r="M968" s="25">
        <f t="shared" si="92"/>
        <v>393.79837892666274</v>
      </c>
      <c r="N968" s="22">
        <f t="shared" si="93"/>
        <v>4151.0452543761667</v>
      </c>
      <c r="O968" s="30">
        <f t="shared" si="90"/>
        <v>4205.868254376167</v>
      </c>
      <c r="P968" s="22">
        <f t="shared" si="94"/>
        <v>1192.3203461300939</v>
      </c>
      <c r="Q968" s="26">
        <f t="shared" si="95"/>
        <v>0.71651029608702177</v>
      </c>
    </row>
    <row r="969" spans="1:17" s="24" customFormat="1">
      <c r="A969" s="20">
        <v>43789</v>
      </c>
      <c r="B969" s="21">
        <v>25.3</v>
      </c>
      <c r="C969" s="22">
        <v>36796876188</v>
      </c>
      <c r="D969" s="22">
        <f>HLOOKUP(A969,'CSAV.Fin'!$F$11:$AF$13,2,1)/1000</f>
        <v>54.823</v>
      </c>
      <c r="E969" s="23">
        <f>HLOOKUP(A969,'CSAV.Fin'!$F$11:$AB$13,3,1)</f>
        <v>0.27789999999999998</v>
      </c>
      <c r="G969" s="24">
        <v>795.37</v>
      </c>
      <c r="H969" s="25">
        <f t="shared" si="91"/>
        <v>188.17152317782285</v>
      </c>
      <c r="J969" s="21">
        <v>76.2</v>
      </c>
      <c r="K969" s="22">
        <v>175760293</v>
      </c>
      <c r="L969" s="24">
        <v>0.90369999999999995</v>
      </c>
      <c r="M969" s="25">
        <f t="shared" si="92"/>
        <v>391.23124477459845</v>
      </c>
      <c r="N969" s="22">
        <f t="shared" si="93"/>
        <v>4118.5088517894656</v>
      </c>
      <c r="O969" s="30">
        <f t="shared" si="90"/>
        <v>4173.3318517894659</v>
      </c>
      <c r="P969" s="22">
        <f t="shared" si="94"/>
        <v>1170.4753354494135</v>
      </c>
      <c r="Q969" s="26">
        <f t="shared" si="95"/>
        <v>0.71953456446375563</v>
      </c>
    </row>
    <row r="970" spans="1:17" s="24" customFormat="1">
      <c r="A970" s="20">
        <v>43790</v>
      </c>
      <c r="B970" s="21">
        <v>25.95</v>
      </c>
      <c r="C970" s="22">
        <v>36796876188</v>
      </c>
      <c r="D970" s="22">
        <f>HLOOKUP(A970,'CSAV.Fin'!$F$11:$AF$13,2,1)/1000</f>
        <v>54.823</v>
      </c>
      <c r="E970" s="23">
        <f>HLOOKUP(A970,'CSAV.Fin'!$F$11:$AB$13,3,1)</f>
        <v>0.27789999999999998</v>
      </c>
      <c r="G970" s="24">
        <v>795.24</v>
      </c>
      <c r="H970" s="25">
        <f t="shared" si="91"/>
        <v>193.00596942547438</v>
      </c>
      <c r="J970" s="21">
        <v>75.400000000000006</v>
      </c>
      <c r="K970" s="22">
        <v>175760293</v>
      </c>
      <c r="L970" s="24">
        <v>0.90359999999999996</v>
      </c>
      <c r="M970" s="25">
        <f t="shared" si="92"/>
        <v>387.12383013129556</v>
      </c>
      <c r="N970" s="22">
        <f t="shared" si="93"/>
        <v>4075.7209174661134</v>
      </c>
      <c r="O970" s="30">
        <f t="shared" si="90"/>
        <v>4130.5439174661133</v>
      </c>
      <c r="P970" s="22">
        <f t="shared" si="94"/>
        <v>1200.743092750113</v>
      </c>
      <c r="Q970" s="26">
        <f t="shared" si="95"/>
        <v>0.70930145841744008</v>
      </c>
    </row>
    <row r="971" spans="1:17" s="24" customFormat="1">
      <c r="A971" s="20">
        <v>43791</v>
      </c>
      <c r="B971" s="21">
        <v>26.74</v>
      </c>
      <c r="C971" s="22">
        <v>36796876188</v>
      </c>
      <c r="D971" s="22">
        <f>HLOOKUP(A971,'CSAV.Fin'!$F$11:$AF$13,2,1)/1000</f>
        <v>54.823</v>
      </c>
      <c r="E971" s="23">
        <f>HLOOKUP(A971,'CSAV.Fin'!$F$11:$AB$13,3,1)</f>
        <v>0.27789999999999998</v>
      </c>
      <c r="G971" s="24">
        <v>798.89</v>
      </c>
      <c r="H971" s="25">
        <f t="shared" si="91"/>
        <v>198.881681018774</v>
      </c>
      <c r="J971" s="21">
        <v>74.3</v>
      </c>
      <c r="K971" s="22">
        <v>175760293</v>
      </c>
      <c r="L971" s="24">
        <v>0.90680000000000005</v>
      </c>
      <c r="M971" s="25">
        <f t="shared" si="92"/>
        <v>381.47613499675413</v>
      </c>
      <c r="N971" s="22">
        <f t="shared" si="93"/>
        <v>4002.0878441279324</v>
      </c>
      <c r="O971" s="30">
        <f t="shared" si="90"/>
        <v>4056.9108441279323</v>
      </c>
      <c r="P971" s="22">
        <f t="shared" si="94"/>
        <v>1231.6444933183791</v>
      </c>
      <c r="Q971" s="26">
        <f t="shared" si="95"/>
        <v>0.69640829176685259</v>
      </c>
    </row>
    <row r="972" spans="1:17" s="24" customFormat="1">
      <c r="A972" s="20">
        <v>43794</v>
      </c>
      <c r="B972" s="21">
        <v>26.35</v>
      </c>
      <c r="C972" s="22">
        <v>36796876188</v>
      </c>
      <c r="D972" s="22">
        <f>HLOOKUP(A972,'CSAV.Fin'!$F$11:$AF$13,2,1)/1000</f>
        <v>54.823</v>
      </c>
      <c r="E972" s="23">
        <f>HLOOKUP(A972,'CSAV.Fin'!$F$11:$AB$13,3,1)</f>
        <v>0.27789999999999998</v>
      </c>
      <c r="G972" s="24">
        <v>795.54</v>
      </c>
      <c r="H972" s="25">
        <f t="shared" si="91"/>
        <v>195.98101327018307</v>
      </c>
      <c r="J972" s="21">
        <v>75.599999999999994</v>
      </c>
      <c r="K972" s="22">
        <v>175760293</v>
      </c>
      <c r="L972" s="24">
        <v>0.90839999999999999</v>
      </c>
      <c r="M972" s="25">
        <f t="shared" si="92"/>
        <v>388.15068379212124</v>
      </c>
      <c r="N972" s="22">
        <f t="shared" si="93"/>
        <v>4064.9385492154552</v>
      </c>
      <c r="O972" s="30">
        <f t="shared" si="90"/>
        <v>4119.7615492154555</v>
      </c>
      <c r="P972" s="22">
        <f t="shared" si="94"/>
        <v>1218.7918741405838</v>
      </c>
      <c r="Q972" s="26">
        <f t="shared" si="95"/>
        <v>0.70415960739944183</v>
      </c>
    </row>
    <row r="973" spans="1:17" s="24" customFormat="1">
      <c r="A973" s="20">
        <v>43795</v>
      </c>
      <c r="B973" s="21">
        <v>26.43</v>
      </c>
      <c r="C973" s="22">
        <v>36796876188</v>
      </c>
      <c r="D973" s="22">
        <f>HLOOKUP(A973,'CSAV.Fin'!$F$11:$AF$13,2,1)/1000</f>
        <v>54.823</v>
      </c>
      <c r="E973" s="23">
        <f>HLOOKUP(A973,'CSAV.Fin'!$F$11:$AB$13,3,1)</f>
        <v>0.27789999999999998</v>
      </c>
      <c r="G973" s="24">
        <v>799.43</v>
      </c>
      <c r="H973" s="25">
        <f t="shared" si="91"/>
        <v>196.57602203912478</v>
      </c>
      <c r="J973" s="21">
        <v>75.3</v>
      </c>
      <c r="K973" s="22">
        <v>175760293</v>
      </c>
      <c r="L973" s="24">
        <v>0.90780000000000005</v>
      </c>
      <c r="M973" s="25">
        <f t="shared" si="92"/>
        <v>386.61040330088269</v>
      </c>
      <c r="N973" s="22">
        <f t="shared" si="93"/>
        <v>4051.4838538002969</v>
      </c>
      <c r="O973" s="30">
        <f t="shared" si="90"/>
        <v>4106.3068538002972</v>
      </c>
      <c r="P973" s="22">
        <f t="shared" si="94"/>
        <v>1216.5435843649102</v>
      </c>
      <c r="Q973" s="26">
        <f t="shared" si="95"/>
        <v>0.70373778003486864</v>
      </c>
    </row>
    <row r="974" spans="1:17" s="24" customFormat="1">
      <c r="A974" s="20">
        <v>43796</v>
      </c>
      <c r="B974" s="21">
        <v>26.35</v>
      </c>
      <c r="C974" s="22">
        <v>36796876188</v>
      </c>
      <c r="D974" s="22">
        <f>HLOOKUP(A974,'CSAV.Fin'!$F$11:$AF$13,2,1)/1000</f>
        <v>54.823</v>
      </c>
      <c r="E974" s="23">
        <f>HLOOKUP(A974,'CSAV.Fin'!$F$11:$AB$13,3,1)</f>
        <v>0.27789999999999998</v>
      </c>
      <c r="G974" s="24">
        <v>818.86</v>
      </c>
      <c r="H974" s="25">
        <f t="shared" si="91"/>
        <v>195.98101327018307</v>
      </c>
      <c r="J974" s="21">
        <v>73.7</v>
      </c>
      <c r="K974" s="22">
        <v>175760293</v>
      </c>
      <c r="L974" s="24">
        <v>0.90949999999999998</v>
      </c>
      <c r="M974" s="25">
        <f t="shared" si="92"/>
        <v>378.39557401427697</v>
      </c>
      <c r="N974" s="22">
        <f t="shared" si="93"/>
        <v>3957.9845913143372</v>
      </c>
      <c r="O974" s="30">
        <f t="shared" si="90"/>
        <v>4012.8075913143371</v>
      </c>
      <c r="P974" s="22">
        <f t="shared" si="94"/>
        <v>1184.0823676254795</v>
      </c>
      <c r="Q974" s="26">
        <f t="shared" si="95"/>
        <v>0.70492421062290445</v>
      </c>
    </row>
    <row r="975" spans="1:17" s="24" customFormat="1">
      <c r="A975" s="20">
        <v>43797</v>
      </c>
      <c r="B975" s="21">
        <v>26.15</v>
      </c>
      <c r="C975" s="22">
        <v>36796876188</v>
      </c>
      <c r="D975" s="22">
        <f>HLOOKUP(A975,'CSAV.Fin'!$F$11:$AF$13,2,1)/1000</f>
        <v>54.823</v>
      </c>
      <c r="E975" s="23">
        <f>HLOOKUP(A975,'CSAV.Fin'!$F$11:$AB$13,3,1)</f>
        <v>0.27789999999999998</v>
      </c>
      <c r="G975" s="24">
        <v>828.46</v>
      </c>
      <c r="H975" s="25">
        <f t="shared" si="91"/>
        <v>194.49349134782872</v>
      </c>
      <c r="J975" s="21">
        <v>73.400000000000006</v>
      </c>
      <c r="K975" s="22">
        <v>175760293</v>
      </c>
      <c r="L975" s="24">
        <v>0.90869999999999995</v>
      </c>
      <c r="M975" s="25">
        <f t="shared" si="92"/>
        <v>376.85529352303843</v>
      </c>
      <c r="N975" s="22">
        <f t="shared" si="93"/>
        <v>3945.3437329954663</v>
      </c>
      <c r="O975" s="30">
        <f t="shared" si="90"/>
        <v>4000.1667329954662</v>
      </c>
      <c r="P975" s="22">
        <f t="shared" si="94"/>
        <v>1161.4782998771211</v>
      </c>
      <c r="Q975" s="26">
        <f t="shared" si="95"/>
        <v>0.70964252807348227</v>
      </c>
    </row>
    <row r="976" spans="1:17" s="24" customFormat="1">
      <c r="A976" s="20">
        <v>43798</v>
      </c>
      <c r="B976" s="21">
        <v>26.19</v>
      </c>
      <c r="C976" s="22">
        <v>36796876188</v>
      </c>
      <c r="D976" s="22">
        <f>HLOOKUP(A976,'CSAV.Fin'!$F$11:$AF$13,2,1)/1000</f>
        <v>54.823</v>
      </c>
      <c r="E976" s="23">
        <f>HLOOKUP(A976,'CSAV.Fin'!$F$11:$AB$13,3,1)</f>
        <v>0.27789999999999998</v>
      </c>
      <c r="G976" s="24">
        <v>810.01</v>
      </c>
      <c r="H976" s="25">
        <f t="shared" si="91"/>
        <v>194.79099573229962</v>
      </c>
      <c r="J976" s="21">
        <v>73.2</v>
      </c>
      <c r="K976" s="22">
        <v>175760293</v>
      </c>
      <c r="L976" s="24">
        <v>0.90759999999999996</v>
      </c>
      <c r="M976" s="25">
        <f t="shared" si="92"/>
        <v>375.82843986221269</v>
      </c>
      <c r="N976" s="22">
        <f t="shared" si="93"/>
        <v>3939.3621563332304</v>
      </c>
      <c r="O976" s="30">
        <f t="shared" si="90"/>
        <v>3994.1851563332302</v>
      </c>
      <c r="P976" s="22">
        <f t="shared" si="94"/>
        <v>1189.7509751283565</v>
      </c>
      <c r="Q976" s="26">
        <f t="shared" si="95"/>
        <v>0.70212923823977658</v>
      </c>
    </row>
    <row r="977" spans="1:17" s="24" customFormat="1">
      <c r="A977" s="20">
        <v>43801</v>
      </c>
      <c r="B977" s="21">
        <v>26.06</v>
      </c>
      <c r="C977" s="22">
        <v>36796876188</v>
      </c>
      <c r="D977" s="22">
        <f>HLOOKUP(A977,'CSAV.Fin'!$F$11:$AF$13,2,1)/1000</f>
        <v>54.823</v>
      </c>
      <c r="E977" s="23">
        <f>HLOOKUP(A977,'CSAV.Fin'!$F$11:$AB$13,3,1)</f>
        <v>0.27789999999999998</v>
      </c>
      <c r="G977" s="24">
        <v>803.15</v>
      </c>
      <c r="H977" s="25">
        <f t="shared" si="91"/>
        <v>193.82410648276925</v>
      </c>
      <c r="J977" s="21">
        <v>71.400000000000006</v>
      </c>
      <c r="K977" s="22">
        <v>175760293</v>
      </c>
      <c r="L977" s="24">
        <v>0.90190000000000003</v>
      </c>
      <c r="M977" s="25">
        <f t="shared" si="92"/>
        <v>366.58675691478123</v>
      </c>
      <c r="N977" s="22">
        <f t="shared" si="93"/>
        <v>3866.7771142294932</v>
      </c>
      <c r="O977" s="30">
        <f t="shared" si="90"/>
        <v>3921.6001142294931</v>
      </c>
      <c r="P977" s="22">
        <f t="shared" si="94"/>
        <v>1193.9570359948702</v>
      </c>
      <c r="Q977" s="26">
        <f t="shared" si="95"/>
        <v>0.69554340034247575</v>
      </c>
    </row>
    <row r="978" spans="1:17" s="24" customFormat="1">
      <c r="A978" s="20">
        <v>43802</v>
      </c>
      <c r="B978" s="21">
        <v>25.82</v>
      </c>
      <c r="C978" s="22">
        <v>36796876188</v>
      </c>
      <c r="D978" s="22">
        <f>HLOOKUP(A978,'CSAV.Fin'!$F$11:$AF$13,2,1)/1000</f>
        <v>54.823</v>
      </c>
      <c r="E978" s="23">
        <f>HLOOKUP(A978,'CSAV.Fin'!$F$11:$AB$13,3,1)</f>
        <v>0.27789999999999998</v>
      </c>
      <c r="G978" s="24">
        <v>802.83</v>
      </c>
      <c r="H978" s="25">
        <f t="shared" si="91"/>
        <v>192.03908017594409</v>
      </c>
      <c r="J978" s="21">
        <v>71</v>
      </c>
      <c r="K978" s="22">
        <v>175760293</v>
      </c>
      <c r="L978" s="24">
        <v>0.90169999999999995</v>
      </c>
      <c r="M978" s="25">
        <f t="shared" si="92"/>
        <v>364.53304959312976</v>
      </c>
      <c r="N978" s="22">
        <f t="shared" si="93"/>
        <v>3845.9673562755906</v>
      </c>
      <c r="O978" s="30">
        <f t="shared" si="90"/>
        <v>3900.7903562755905</v>
      </c>
      <c r="P978" s="22">
        <f t="shared" si="94"/>
        <v>1183.4327854890325</v>
      </c>
      <c r="Q978" s="26">
        <f t="shared" si="95"/>
        <v>0.6966171782123266</v>
      </c>
    </row>
    <row r="979" spans="1:17" s="24" customFormat="1">
      <c r="A979" s="20">
        <v>43803</v>
      </c>
      <c r="B979" s="21">
        <v>26.29</v>
      </c>
      <c r="C979" s="22">
        <v>36796876188</v>
      </c>
      <c r="D979" s="22">
        <f>HLOOKUP(A979,'CSAV.Fin'!$F$11:$AF$13,2,1)/1000</f>
        <v>54.823</v>
      </c>
      <c r="E979" s="23">
        <f>HLOOKUP(A979,'CSAV.Fin'!$F$11:$AB$13,3,1)</f>
        <v>0.27789999999999998</v>
      </c>
      <c r="G979" s="24">
        <v>791.09</v>
      </c>
      <c r="H979" s="25">
        <f t="shared" si="91"/>
        <v>195.53475669347677</v>
      </c>
      <c r="J979" s="21">
        <v>72.3</v>
      </c>
      <c r="K979" s="22">
        <v>175760293</v>
      </c>
      <c r="L979" s="24">
        <v>0.90180000000000005</v>
      </c>
      <c r="M979" s="25">
        <f t="shared" si="92"/>
        <v>371.20759838849693</v>
      </c>
      <c r="N979" s="22">
        <f t="shared" si="93"/>
        <v>3915.9521914014294</v>
      </c>
      <c r="O979" s="30">
        <f t="shared" si="90"/>
        <v>3970.7751914014293</v>
      </c>
      <c r="P979" s="22">
        <f t="shared" si="94"/>
        <v>1222.8569125921449</v>
      </c>
      <c r="Q979" s="26">
        <f t="shared" si="95"/>
        <v>0.69203572258631074</v>
      </c>
    </row>
    <row r="980" spans="1:17" s="24" customFormat="1">
      <c r="A980" s="20">
        <v>43804</v>
      </c>
      <c r="B980" s="21">
        <v>26.48</v>
      </c>
      <c r="C980" s="22">
        <v>36796876188</v>
      </c>
      <c r="D980" s="22">
        <f>HLOOKUP(A980,'CSAV.Fin'!$F$11:$AF$13,2,1)/1000</f>
        <v>54.823</v>
      </c>
      <c r="E980" s="23">
        <f>HLOOKUP(A980,'CSAV.Fin'!$F$11:$AB$13,3,1)</f>
        <v>0.27789999999999998</v>
      </c>
      <c r="G980" s="24">
        <v>783.65</v>
      </c>
      <c r="H980" s="25">
        <f t="shared" si="91"/>
        <v>196.94790251971338</v>
      </c>
      <c r="J980" s="21">
        <v>72.5</v>
      </c>
      <c r="K980" s="22">
        <v>175760293</v>
      </c>
      <c r="L980" s="24">
        <v>0.90059999999999996</v>
      </c>
      <c r="M980" s="25">
        <f t="shared" si="92"/>
        <v>372.23445204932261</v>
      </c>
      <c r="N980" s="22">
        <f t="shared" si="93"/>
        <v>3932.0169257059179</v>
      </c>
      <c r="O980" s="30">
        <f t="shared" si="90"/>
        <v>3986.8399257059177</v>
      </c>
      <c r="P980" s="22">
        <f t="shared" si="94"/>
        <v>1243.3883512515026</v>
      </c>
      <c r="Q980" s="26">
        <f t="shared" si="95"/>
        <v>0.68812684371034893</v>
      </c>
    </row>
    <row r="981" spans="1:17" s="24" customFormat="1">
      <c r="A981" s="20">
        <v>43805</v>
      </c>
      <c r="B981" s="21">
        <v>26.46</v>
      </c>
      <c r="C981" s="22">
        <v>36796876188</v>
      </c>
      <c r="D981" s="22">
        <f>HLOOKUP(A981,'CSAV.Fin'!$F$11:$AF$13,2,1)/1000</f>
        <v>54.823</v>
      </c>
      <c r="E981" s="23">
        <f>HLOOKUP(A981,'CSAV.Fin'!$F$11:$AB$13,3,1)</f>
        <v>0.27789999999999998</v>
      </c>
      <c r="G981" s="24">
        <v>778.14</v>
      </c>
      <c r="H981" s="25">
        <f t="shared" si="91"/>
        <v>196.79915032747795</v>
      </c>
      <c r="J981" s="21">
        <v>73.099999999999994</v>
      </c>
      <c r="K981" s="22">
        <v>175760293</v>
      </c>
      <c r="L981" s="24">
        <v>0.90500000000000003</v>
      </c>
      <c r="M981" s="25">
        <f t="shared" si="92"/>
        <v>375.31501303179982</v>
      </c>
      <c r="N981" s="22">
        <f t="shared" si="93"/>
        <v>3945.2825575089164</v>
      </c>
      <c r="O981" s="30">
        <f t="shared" si="90"/>
        <v>4000.1055575089163</v>
      </c>
      <c r="P981" s="22">
        <f t="shared" si="94"/>
        <v>1251.2470043108951</v>
      </c>
      <c r="Q981" s="26">
        <f t="shared" si="95"/>
        <v>0.68719650361174089</v>
      </c>
    </row>
    <row r="982" spans="1:17" s="24" customFormat="1">
      <c r="A982" s="20">
        <v>43808</v>
      </c>
      <c r="B982" s="21">
        <v>27</v>
      </c>
      <c r="C982" s="22">
        <v>36796876188</v>
      </c>
      <c r="D982" s="22">
        <f>HLOOKUP(A982,'CSAV.Fin'!$F$11:$AF$13,2,1)/1000</f>
        <v>54.823</v>
      </c>
      <c r="E982" s="23">
        <f>HLOOKUP(A982,'CSAV.Fin'!$F$11:$AB$13,3,1)</f>
        <v>0.27789999999999998</v>
      </c>
      <c r="G982" s="24">
        <v>775.7</v>
      </c>
      <c r="H982" s="25">
        <f t="shared" si="91"/>
        <v>200.81545951783463</v>
      </c>
      <c r="J982" s="21">
        <v>75.5</v>
      </c>
      <c r="K982" s="22">
        <v>175760293</v>
      </c>
      <c r="L982" s="24">
        <v>0.9032</v>
      </c>
      <c r="M982" s="25">
        <f t="shared" si="92"/>
        <v>387.63725696170843</v>
      </c>
      <c r="N982" s="22">
        <f t="shared" si="93"/>
        <v>4082.9337904836689</v>
      </c>
      <c r="O982" s="30">
        <f t="shared" si="90"/>
        <v>4137.7567904836687</v>
      </c>
      <c r="P982" s="22">
        <f t="shared" si="94"/>
        <v>1280.7988359881397</v>
      </c>
      <c r="Q982" s="26">
        <f t="shared" si="95"/>
        <v>0.69046058025115942</v>
      </c>
    </row>
    <row r="983" spans="1:17" s="24" customFormat="1">
      <c r="A983" s="20">
        <v>43809</v>
      </c>
      <c r="B983" s="21">
        <v>27</v>
      </c>
      <c r="C983" s="22">
        <v>36796876188</v>
      </c>
      <c r="D983" s="22">
        <f>HLOOKUP(A983,'CSAV.Fin'!$F$11:$AF$13,2,1)/1000</f>
        <v>54.823</v>
      </c>
      <c r="E983" s="23">
        <f>HLOOKUP(A983,'CSAV.Fin'!$F$11:$AB$13,3,1)</f>
        <v>0.27789999999999998</v>
      </c>
      <c r="G983" s="24">
        <v>778.69</v>
      </c>
      <c r="H983" s="25">
        <f t="shared" si="91"/>
        <v>200.81545951783463</v>
      </c>
      <c r="J983" s="21">
        <v>74.099999999999994</v>
      </c>
      <c r="K983" s="22">
        <v>175760293</v>
      </c>
      <c r="L983" s="24">
        <v>0.90129999999999999</v>
      </c>
      <c r="M983" s="25">
        <f t="shared" si="92"/>
        <v>380.44928133592839</v>
      </c>
      <c r="N983" s="22">
        <f t="shared" si="93"/>
        <v>4015.6712526020965</v>
      </c>
      <c r="O983" s="30">
        <f t="shared" si="90"/>
        <v>4070.4942526020964</v>
      </c>
      <c r="P983" s="22">
        <f t="shared" si="94"/>
        <v>1275.8808474180996</v>
      </c>
      <c r="Q983" s="26">
        <f t="shared" si="95"/>
        <v>0.68655382657708397</v>
      </c>
    </row>
    <row r="984" spans="1:17" s="24" customFormat="1">
      <c r="A984" s="20">
        <v>43810</v>
      </c>
      <c r="B984" s="21">
        <v>27.25</v>
      </c>
      <c r="C984" s="22">
        <v>36796876188</v>
      </c>
      <c r="D984" s="22">
        <f>HLOOKUP(A984,'CSAV.Fin'!$F$11:$AF$13,2,1)/1000</f>
        <v>54.823</v>
      </c>
      <c r="E984" s="23">
        <f>HLOOKUP(A984,'CSAV.Fin'!$F$11:$AB$13,3,1)</f>
        <v>0.27789999999999998</v>
      </c>
      <c r="G984" s="24">
        <v>769.89</v>
      </c>
      <c r="H984" s="25">
        <f t="shared" si="91"/>
        <v>202.67486192077752</v>
      </c>
      <c r="J984" s="21">
        <v>73.8</v>
      </c>
      <c r="K984" s="22">
        <v>175760293</v>
      </c>
      <c r="L984" s="24">
        <v>0.90129999999999999</v>
      </c>
      <c r="M984" s="25">
        <f t="shared" si="92"/>
        <v>378.90900084468979</v>
      </c>
      <c r="N984" s="22">
        <f t="shared" si="93"/>
        <v>3999.4134742514811</v>
      </c>
      <c r="O984" s="30">
        <f t="shared" si="90"/>
        <v>4054.236474251481</v>
      </c>
      <c r="P984" s="22">
        <f t="shared" si="94"/>
        <v>1302.4131708724622</v>
      </c>
      <c r="Q984" s="26">
        <f t="shared" si="95"/>
        <v>0.6787525396843257</v>
      </c>
    </row>
    <row r="985" spans="1:17" s="24" customFormat="1">
      <c r="A985" s="20">
        <v>43811</v>
      </c>
      <c r="B985" s="21">
        <v>27.3</v>
      </c>
      <c r="C985" s="22">
        <v>36796876188</v>
      </c>
      <c r="D985" s="22">
        <f>HLOOKUP(A985,'CSAV.Fin'!$F$11:$AF$13,2,1)/1000</f>
        <v>54.823</v>
      </c>
      <c r="E985" s="23">
        <f>HLOOKUP(A985,'CSAV.Fin'!$F$11:$AB$13,3,1)</f>
        <v>0.27789999999999998</v>
      </c>
      <c r="G985" s="24">
        <v>769.59</v>
      </c>
      <c r="H985" s="25">
        <f t="shared" si="91"/>
        <v>203.04674240136615</v>
      </c>
      <c r="J985" s="21">
        <v>72.099999999999994</v>
      </c>
      <c r="K985" s="22">
        <v>175760293</v>
      </c>
      <c r="L985" s="24">
        <v>0.89929999999999999</v>
      </c>
      <c r="M985" s="25">
        <f t="shared" si="92"/>
        <v>370.1807447276712</v>
      </c>
      <c r="N985" s="22">
        <f t="shared" si="93"/>
        <v>3915.9756801077165</v>
      </c>
      <c r="O985" s="30">
        <f t="shared" si="90"/>
        <v>3970.7986801077163</v>
      </c>
      <c r="P985" s="22">
        <f t="shared" si="94"/>
        <v>1305.3115554157407</v>
      </c>
      <c r="Q985" s="26">
        <f t="shared" si="95"/>
        <v>0.67127229039465397</v>
      </c>
    </row>
    <row r="986" spans="1:17" s="24" customFormat="1">
      <c r="A986" s="20">
        <v>43812</v>
      </c>
      <c r="B986" s="21">
        <v>27.25</v>
      </c>
      <c r="C986" s="22">
        <v>36796876188</v>
      </c>
      <c r="D986" s="22">
        <f>HLOOKUP(A986,'CSAV.Fin'!$F$11:$AF$13,2,1)/1000</f>
        <v>54.823</v>
      </c>
      <c r="E986" s="23">
        <f>HLOOKUP(A986,'CSAV.Fin'!$F$11:$AB$13,3,1)</f>
        <v>0.27789999999999998</v>
      </c>
      <c r="G986" s="24">
        <v>763.31</v>
      </c>
      <c r="H986" s="25">
        <f t="shared" si="91"/>
        <v>202.67486192077752</v>
      </c>
      <c r="J986" s="21">
        <v>71.900000000000006</v>
      </c>
      <c r="K986" s="22">
        <v>175760293</v>
      </c>
      <c r="L986" s="24">
        <v>0.89900000000000002</v>
      </c>
      <c r="M986" s="25">
        <f t="shared" si="92"/>
        <v>369.15389106684552</v>
      </c>
      <c r="N986" s="22">
        <f t="shared" si="93"/>
        <v>3906.4162091612125</v>
      </c>
      <c r="O986" s="30">
        <f t="shared" si="90"/>
        <v>3961.2392091612123</v>
      </c>
      <c r="P986" s="22">
        <f t="shared" si="94"/>
        <v>1313.6404293445651</v>
      </c>
      <c r="Q986" s="26">
        <f t="shared" si="95"/>
        <v>0.66837639436000462</v>
      </c>
    </row>
    <row r="987" spans="1:17" s="24" customFormat="1">
      <c r="A987" s="20">
        <v>43815</v>
      </c>
      <c r="B987" s="21">
        <v>27.26</v>
      </c>
      <c r="C987" s="22">
        <v>36796876188</v>
      </c>
      <c r="D987" s="22">
        <f>HLOOKUP(A987,'CSAV.Fin'!$F$11:$AF$13,2,1)/1000</f>
        <v>54.823</v>
      </c>
      <c r="E987" s="23">
        <f>HLOOKUP(A987,'CSAV.Fin'!$F$11:$AB$13,3,1)</f>
        <v>0.27789999999999998</v>
      </c>
      <c r="G987" s="24">
        <v>761.47</v>
      </c>
      <c r="H987" s="25">
        <f t="shared" si="91"/>
        <v>202.74923801689528</v>
      </c>
      <c r="J987" s="21">
        <v>73.099999999999994</v>
      </c>
      <c r="K987" s="22">
        <v>175760293</v>
      </c>
      <c r="L987" s="24">
        <v>0.89749999999999996</v>
      </c>
      <c r="M987" s="25">
        <f t="shared" si="92"/>
        <v>375.31501303179982</v>
      </c>
      <c r="N987" s="22">
        <f t="shared" si="93"/>
        <v>3978.2514925298824</v>
      </c>
      <c r="O987" s="30">
        <f t="shared" si="90"/>
        <v>4033.0744925298823</v>
      </c>
      <c r="P987" s="22">
        <f t="shared" si="94"/>
        <v>1317.297917035313</v>
      </c>
      <c r="Q987" s="26">
        <f t="shared" si="95"/>
        <v>0.67337624944066099</v>
      </c>
    </row>
    <row r="988" spans="1:17" s="24" customFormat="1">
      <c r="A988" s="20">
        <v>43816</v>
      </c>
      <c r="B988" s="21">
        <v>27</v>
      </c>
      <c r="C988" s="22">
        <v>36796876188</v>
      </c>
      <c r="D988" s="22">
        <f>HLOOKUP(A988,'CSAV.Fin'!$F$11:$AF$13,2,1)/1000</f>
        <v>54.823</v>
      </c>
      <c r="E988" s="23">
        <f>HLOOKUP(A988,'CSAV.Fin'!$F$11:$AB$13,3,1)</f>
        <v>0.27789999999999998</v>
      </c>
      <c r="G988" s="24">
        <v>756.07</v>
      </c>
      <c r="H988" s="25">
        <f t="shared" si="91"/>
        <v>200.81545951783463</v>
      </c>
      <c r="J988" s="21">
        <v>71.900000000000006</v>
      </c>
      <c r="K988" s="22">
        <v>175760293</v>
      </c>
      <c r="L988" s="24">
        <v>0.89659999999999995</v>
      </c>
      <c r="M988" s="25">
        <f t="shared" si="92"/>
        <v>369.15389106684552</v>
      </c>
      <c r="N988" s="22">
        <f t="shared" si="93"/>
        <v>3916.8728218112092</v>
      </c>
      <c r="O988" s="30">
        <f t="shared" si="90"/>
        <v>3971.695821811209</v>
      </c>
      <c r="P988" s="22">
        <f t="shared" si="94"/>
        <v>1314.0524780456835</v>
      </c>
      <c r="Q988" s="26">
        <f t="shared" si="95"/>
        <v>0.66914574101335955</v>
      </c>
    </row>
    <row r="989" spans="1:17" s="24" customFormat="1">
      <c r="A989" s="20">
        <v>43817</v>
      </c>
      <c r="B989" s="21">
        <v>27</v>
      </c>
      <c r="C989" s="22">
        <v>36796876188</v>
      </c>
      <c r="D989" s="22">
        <f>HLOOKUP(A989,'CSAV.Fin'!$F$11:$AF$13,2,1)/1000</f>
        <v>54.823</v>
      </c>
      <c r="E989" s="23">
        <f>HLOOKUP(A989,'CSAV.Fin'!$F$11:$AB$13,3,1)</f>
        <v>0.27789999999999998</v>
      </c>
      <c r="G989" s="24">
        <v>752.31</v>
      </c>
      <c r="H989" s="25">
        <f t="shared" si="91"/>
        <v>200.81545951783463</v>
      </c>
      <c r="J989" s="21">
        <v>73.400000000000006</v>
      </c>
      <c r="K989" s="22">
        <v>175760293</v>
      </c>
      <c r="L989" s="24">
        <v>0.8992</v>
      </c>
      <c r="M989" s="25">
        <f t="shared" si="92"/>
        <v>376.85529352303843</v>
      </c>
      <c r="N989" s="22">
        <f t="shared" si="93"/>
        <v>3987.0260789290255</v>
      </c>
      <c r="O989" s="30">
        <f t="shared" si="90"/>
        <v>4041.8490789290254</v>
      </c>
      <c r="P989" s="22">
        <f t="shared" si="94"/>
        <v>1320.6200330661563</v>
      </c>
      <c r="Q989" s="26">
        <f t="shared" si="95"/>
        <v>0.67326339819296699</v>
      </c>
    </row>
    <row r="990" spans="1:17" s="24" customFormat="1">
      <c r="A990" s="20">
        <v>43818</v>
      </c>
      <c r="B990" s="21">
        <v>27</v>
      </c>
      <c r="C990" s="22">
        <v>36796876188</v>
      </c>
      <c r="D990" s="22">
        <f>HLOOKUP(A990,'CSAV.Fin'!$F$11:$AF$13,2,1)/1000</f>
        <v>54.823</v>
      </c>
      <c r="E990" s="23">
        <f>HLOOKUP(A990,'CSAV.Fin'!$F$11:$AB$13,3,1)</f>
        <v>0.27789999999999998</v>
      </c>
      <c r="G990" s="24">
        <v>753.3</v>
      </c>
      <c r="H990" s="25">
        <f t="shared" si="91"/>
        <v>200.81545951783463</v>
      </c>
      <c r="J990" s="21">
        <v>73</v>
      </c>
      <c r="K990" s="22">
        <v>175760293</v>
      </c>
      <c r="L990" s="24">
        <v>0.89910000000000001</v>
      </c>
      <c r="M990" s="25">
        <f t="shared" si="92"/>
        <v>374.80158620138695</v>
      </c>
      <c r="N990" s="22">
        <f t="shared" si="93"/>
        <v>3965.7394461162271</v>
      </c>
      <c r="O990" s="30">
        <f t="shared" si="90"/>
        <v>4020.562446116227</v>
      </c>
      <c r="P990" s="22">
        <f t="shared" si="94"/>
        <v>1318.8844511827958</v>
      </c>
      <c r="Q990" s="26">
        <f t="shared" si="95"/>
        <v>0.67196518674724015</v>
      </c>
    </row>
    <row r="991" spans="1:17" s="24" customFormat="1">
      <c r="A991" s="20">
        <v>43819</v>
      </c>
      <c r="B991" s="21">
        <v>27.3</v>
      </c>
      <c r="C991" s="22">
        <v>36796876188</v>
      </c>
      <c r="D991" s="22">
        <f>HLOOKUP(A991,'CSAV.Fin'!$F$11:$AF$13,2,1)/1000</f>
        <v>54.823</v>
      </c>
      <c r="E991" s="23">
        <f>HLOOKUP(A991,'CSAV.Fin'!$F$11:$AB$13,3,1)</f>
        <v>0.27789999999999998</v>
      </c>
      <c r="G991" s="24">
        <v>753.11</v>
      </c>
      <c r="H991" s="25">
        <f t="shared" si="91"/>
        <v>203.04674240136615</v>
      </c>
      <c r="J991" s="21">
        <v>73.7</v>
      </c>
      <c r="K991" s="22">
        <v>175760293</v>
      </c>
      <c r="L991" s="24">
        <v>0.90280000000000005</v>
      </c>
      <c r="M991" s="25">
        <f t="shared" si="92"/>
        <v>378.39557401427697</v>
      </c>
      <c r="N991" s="22">
        <f t="shared" si="93"/>
        <v>3987.3582031462001</v>
      </c>
      <c r="O991" s="30">
        <f t="shared" si="90"/>
        <v>4042.1812031462</v>
      </c>
      <c r="P991" s="22">
        <f t="shared" si="94"/>
        <v>1333.8751575897279</v>
      </c>
      <c r="Q991" s="26">
        <f t="shared" si="95"/>
        <v>0.67001104340609063</v>
      </c>
    </row>
    <row r="992" spans="1:17" s="24" customFormat="1">
      <c r="A992" s="20">
        <v>43822</v>
      </c>
      <c r="B992" s="21">
        <v>27.35</v>
      </c>
      <c r="C992" s="22">
        <v>36796876188</v>
      </c>
      <c r="D992" s="22">
        <f>HLOOKUP(A992,'CSAV.Fin'!$F$11:$AF$13,2,1)/1000</f>
        <v>54.823</v>
      </c>
      <c r="E992" s="23">
        <f>HLOOKUP(A992,'CSAV.Fin'!$F$11:$AB$13,3,1)</f>
        <v>0.27789999999999998</v>
      </c>
      <c r="G992" s="24">
        <v>754.39</v>
      </c>
      <c r="H992" s="25">
        <f t="shared" si="91"/>
        <v>203.41862288195475</v>
      </c>
      <c r="J992" s="21">
        <v>75</v>
      </c>
      <c r="K992" s="22">
        <v>175760293</v>
      </c>
      <c r="L992" s="24">
        <v>0.90180000000000005</v>
      </c>
      <c r="M992" s="25">
        <f t="shared" si="92"/>
        <v>385.07012280964415</v>
      </c>
      <c r="N992" s="22">
        <f t="shared" si="93"/>
        <v>4062.1910699184959</v>
      </c>
      <c r="O992" s="30">
        <f t="shared" si="90"/>
        <v>4117.0140699184958</v>
      </c>
      <c r="P992" s="22">
        <f t="shared" si="94"/>
        <v>1334.0507744559181</v>
      </c>
      <c r="Q992" s="26">
        <f t="shared" si="95"/>
        <v>0.67596642814428654</v>
      </c>
    </row>
    <row r="993" spans="1:17" s="24" customFormat="1">
      <c r="A993" s="20">
        <v>43823</v>
      </c>
      <c r="B993" s="21">
        <v>27.35</v>
      </c>
      <c r="C993" s="22">
        <v>36796876188</v>
      </c>
      <c r="D993" s="22">
        <f>HLOOKUP(A993,'CSAV.Fin'!$F$11:$AF$13,2,1)/1000</f>
        <v>54.823</v>
      </c>
      <c r="E993" s="23">
        <f>HLOOKUP(A993,'CSAV.Fin'!$F$11:$AB$13,3,1)</f>
        <v>0.27789999999999998</v>
      </c>
      <c r="G993" s="24">
        <v>751.495</v>
      </c>
      <c r="H993" s="25">
        <f t="shared" si="91"/>
        <v>203.41862288195475</v>
      </c>
      <c r="J993" s="21">
        <v>75</v>
      </c>
      <c r="K993" s="22">
        <v>175760293</v>
      </c>
      <c r="L993" s="24">
        <v>0.90159999999999996</v>
      </c>
      <c r="M993" s="25">
        <f t="shared" si="92"/>
        <v>385.07012280964415</v>
      </c>
      <c r="N993" s="22">
        <f t="shared" si="93"/>
        <v>4063.0921770768632</v>
      </c>
      <c r="O993" s="30">
        <f t="shared" si="90"/>
        <v>4117.9151770768631</v>
      </c>
      <c r="P993" s="22">
        <f t="shared" si="94"/>
        <v>1339.189966322863</v>
      </c>
      <c r="Q993" s="26">
        <f t="shared" si="95"/>
        <v>0.67478932694444227</v>
      </c>
    </row>
    <row r="994" spans="1:17" s="24" customFormat="1">
      <c r="A994" s="20">
        <v>43825</v>
      </c>
      <c r="B994" s="21">
        <v>27.1</v>
      </c>
      <c r="C994" s="22">
        <v>36796876188</v>
      </c>
      <c r="D994" s="22">
        <f>HLOOKUP(A994,'CSAV.Fin'!$F$11:$AF$13,2,1)/1000</f>
        <v>54.823</v>
      </c>
      <c r="E994" s="23">
        <f>HLOOKUP(A994,'CSAV.Fin'!$F$11:$AB$13,3,1)</f>
        <v>0.27789999999999998</v>
      </c>
      <c r="G994" s="24">
        <v>745.81</v>
      </c>
      <c r="H994" s="25">
        <f t="shared" si="91"/>
        <v>201.5592204790118</v>
      </c>
      <c r="J994" s="21">
        <v>75</v>
      </c>
      <c r="K994" s="22">
        <v>175760293</v>
      </c>
      <c r="L994" s="24">
        <v>0.90080000000000005</v>
      </c>
      <c r="M994" s="25">
        <f t="shared" si="92"/>
        <v>385.07012280964415</v>
      </c>
      <c r="N994" s="22">
        <f t="shared" si="93"/>
        <v>4066.7006070742668</v>
      </c>
      <c r="O994" s="30">
        <f t="shared" si="90"/>
        <v>4121.5236070742667</v>
      </c>
      <c r="P994" s="22">
        <f t="shared" si="94"/>
        <v>1337.0635211311192</v>
      </c>
      <c r="Q994" s="26">
        <f t="shared" si="95"/>
        <v>0.67558998841201445</v>
      </c>
    </row>
    <row r="995" spans="1:17" s="24" customFormat="1">
      <c r="A995" s="20">
        <v>43826</v>
      </c>
      <c r="B995" s="21">
        <v>27.27</v>
      </c>
      <c r="C995" s="22">
        <v>36796876188</v>
      </c>
      <c r="D995" s="22">
        <f>HLOOKUP(A995,'CSAV.Fin'!$F$11:$AF$13,2,1)/1000</f>
        <v>54.823</v>
      </c>
      <c r="E995" s="23">
        <f>HLOOKUP(A995,'CSAV.Fin'!$F$11:$AB$13,3,1)</f>
        <v>0.27789999999999998</v>
      </c>
      <c r="G995" s="24">
        <v>747.41</v>
      </c>
      <c r="H995" s="25">
        <f t="shared" si="91"/>
        <v>202.82361411301301</v>
      </c>
      <c r="J995" s="21">
        <v>77</v>
      </c>
      <c r="K995" s="22">
        <v>175760293</v>
      </c>
      <c r="L995" s="24">
        <v>0.89490000000000003</v>
      </c>
      <c r="M995" s="25">
        <f t="shared" si="92"/>
        <v>395.33865941790134</v>
      </c>
      <c r="N995" s="22">
        <f t="shared" si="93"/>
        <v>4202.672340710581</v>
      </c>
      <c r="O995" s="30">
        <f t="shared" si="90"/>
        <v>4257.4953407105813</v>
      </c>
      <c r="P995" s="22">
        <f t="shared" si="94"/>
        <v>1342.5707625623957</v>
      </c>
      <c r="Q995" s="26">
        <f t="shared" si="95"/>
        <v>0.68465713873492606</v>
      </c>
    </row>
    <row r="996" spans="1:17" s="24" customFormat="1">
      <c r="A996" s="20">
        <v>43829</v>
      </c>
      <c r="B996" s="21">
        <v>27.39</v>
      </c>
      <c r="C996" s="22">
        <v>36796876188</v>
      </c>
      <c r="D996" s="22">
        <f>HLOOKUP(A996,'CSAV.Fin'!$F$11:$AF$13,2,1)/1000</f>
        <v>54.823</v>
      </c>
      <c r="E996" s="23">
        <f>HLOOKUP(A996,'CSAV.Fin'!$F$11:$AB$13,3,1)</f>
        <v>0.27789999999999998</v>
      </c>
      <c r="G996" s="24">
        <v>751.71</v>
      </c>
      <c r="H996" s="25">
        <f t="shared" si="91"/>
        <v>203.71612726642559</v>
      </c>
      <c r="J996" s="21">
        <v>76.5</v>
      </c>
      <c r="K996" s="22">
        <v>175760293</v>
      </c>
      <c r="L996" s="24">
        <v>0.89149999999999996</v>
      </c>
      <c r="M996" s="25">
        <f t="shared" si="92"/>
        <v>392.77152526583706</v>
      </c>
      <c r="N996" s="22">
        <f t="shared" si="93"/>
        <v>4191.3063207959058</v>
      </c>
      <c r="O996" s="30">
        <f t="shared" si="90"/>
        <v>4246.1293207959061</v>
      </c>
      <c r="P996" s="22">
        <f t="shared" si="94"/>
        <v>1340.7649742444826</v>
      </c>
      <c r="Q996" s="26">
        <f t="shared" si="95"/>
        <v>0.68423830906940775</v>
      </c>
    </row>
    <row r="997" spans="1:17" s="24" customFormat="1">
      <c r="A997" s="20">
        <v>43832</v>
      </c>
      <c r="B997" s="21">
        <v>27.22</v>
      </c>
      <c r="C997" s="22">
        <v>36796876188</v>
      </c>
      <c r="D997" s="22">
        <f>HLOOKUP(A997,'CSAV.Fin'!$F$11:$AF$13,2,1)/1000</f>
        <v>50.198</v>
      </c>
      <c r="E997" s="23">
        <f>HLOOKUP(A997,'CSAV.Fin'!$F$11:$AB$13,3,1)</f>
        <v>0.27789999999999998</v>
      </c>
      <c r="G997" s="24">
        <v>750.92</v>
      </c>
      <c r="H997" s="25">
        <f t="shared" si="91"/>
        <v>202.45173363242438</v>
      </c>
      <c r="J997" s="21">
        <v>75.8</v>
      </c>
      <c r="K997" s="22">
        <v>175760293</v>
      </c>
      <c r="L997" s="24">
        <v>0.89410000000000001</v>
      </c>
      <c r="M997" s="25">
        <f t="shared" si="92"/>
        <v>389.17753745294698</v>
      </c>
      <c r="N997" s="22">
        <f t="shared" si="93"/>
        <v>4140.877905371055</v>
      </c>
      <c r="O997" s="30">
        <f t="shared" si="90"/>
        <v>4191.0759053710553</v>
      </c>
      <c r="P997" s="22">
        <f t="shared" si="94"/>
        <v>1333.8451097818142</v>
      </c>
      <c r="Q997" s="26">
        <f t="shared" si="95"/>
        <v>0.68174160051063959</v>
      </c>
    </row>
    <row r="998" spans="1:17" s="24" customFormat="1">
      <c r="A998" s="20">
        <v>43833</v>
      </c>
      <c r="B998" s="21">
        <v>27.19</v>
      </c>
      <c r="C998" s="22">
        <v>36796876188</v>
      </c>
      <c r="D998" s="22">
        <f>HLOOKUP(A998,'CSAV.Fin'!$F$11:$AF$13,2,1)/1000</f>
        <v>50.198</v>
      </c>
      <c r="E998" s="23">
        <f>HLOOKUP(A998,'CSAV.Fin'!$F$11:$AB$13,3,1)</f>
        <v>0.27789999999999998</v>
      </c>
      <c r="G998" s="24">
        <v>756.35</v>
      </c>
      <c r="H998" s="25">
        <f t="shared" si="91"/>
        <v>202.22860534407124</v>
      </c>
      <c r="J998" s="21">
        <v>74.7</v>
      </c>
      <c r="K998" s="22">
        <v>175760293</v>
      </c>
      <c r="L998" s="24">
        <v>0.89500000000000002</v>
      </c>
      <c r="M998" s="25">
        <f t="shared" si="92"/>
        <v>383.52984231840554</v>
      </c>
      <c r="N998" s="22">
        <f t="shared" si="93"/>
        <v>4076.6824259498212</v>
      </c>
      <c r="O998" s="30">
        <f t="shared" si="90"/>
        <v>4126.8804259498211</v>
      </c>
      <c r="P998" s="22">
        <f t="shared" si="94"/>
        <v>1322.809629869399</v>
      </c>
      <c r="Q998" s="26">
        <f t="shared" si="95"/>
        <v>0.67946499696197327</v>
      </c>
    </row>
    <row r="999" spans="1:17" s="24" customFormat="1">
      <c r="A999" s="20">
        <v>43836</v>
      </c>
      <c r="B999" s="21">
        <v>26.75</v>
      </c>
      <c r="C999" s="22">
        <v>36796876188</v>
      </c>
      <c r="D999" s="22">
        <f>HLOOKUP(A999,'CSAV.Fin'!$F$11:$AF$13,2,1)/1000</f>
        <v>50.198</v>
      </c>
      <c r="E999" s="23">
        <f>HLOOKUP(A999,'CSAV.Fin'!$F$11:$AB$13,3,1)</f>
        <v>0.27789999999999998</v>
      </c>
      <c r="G999" s="24">
        <v>772.1</v>
      </c>
      <c r="H999" s="25">
        <f t="shared" si="91"/>
        <v>198.95605711489173</v>
      </c>
      <c r="J999" s="21">
        <v>71.599999999999994</v>
      </c>
      <c r="K999" s="22">
        <v>175760293</v>
      </c>
      <c r="L999" s="24">
        <v>0.89400000000000002</v>
      </c>
      <c r="M999" s="25">
        <f t="shared" si="92"/>
        <v>367.61361057560691</v>
      </c>
      <c r="N999" s="22">
        <f t="shared" si="93"/>
        <v>3911.8736425151228</v>
      </c>
      <c r="O999" s="30">
        <f t="shared" si="90"/>
        <v>3962.0716425151227</v>
      </c>
      <c r="P999" s="22">
        <f t="shared" si="94"/>
        <v>1274.8561559759098</v>
      </c>
      <c r="Q999" s="26">
        <f t="shared" si="95"/>
        <v>0.67823495610325935</v>
      </c>
    </row>
    <row r="1000" spans="1:17" s="24" customFormat="1">
      <c r="A1000" s="20">
        <v>43837</v>
      </c>
      <c r="B1000" s="21">
        <v>26.88</v>
      </c>
      <c r="C1000" s="22">
        <v>36796876188</v>
      </c>
      <c r="D1000" s="22">
        <f>HLOOKUP(A1000,'CSAV.Fin'!$F$11:$AF$13,2,1)/1000</f>
        <v>50.198</v>
      </c>
      <c r="E1000" s="23">
        <f>HLOOKUP(A1000,'CSAV.Fin'!$F$11:$AB$13,3,1)</f>
        <v>0.27789999999999998</v>
      </c>
      <c r="G1000" s="24">
        <v>769.23</v>
      </c>
      <c r="H1000" s="25">
        <f t="shared" si="91"/>
        <v>199.92294636442202</v>
      </c>
      <c r="J1000" s="21">
        <v>74.099999999999994</v>
      </c>
      <c r="K1000" s="22">
        <v>175760293</v>
      </c>
      <c r="L1000" s="24">
        <v>0.89780000000000004</v>
      </c>
      <c r="M1000" s="25">
        <f t="shared" si="92"/>
        <v>380.44928133592839</v>
      </c>
      <c r="N1000" s="22">
        <f t="shared" si="93"/>
        <v>4031.3260191248269</v>
      </c>
      <c r="O1000" s="30">
        <f t="shared" si="90"/>
        <v>4081.5240191248267</v>
      </c>
      <c r="P1000" s="22">
        <f t="shared" si="94"/>
        <v>1285.8313273447993</v>
      </c>
      <c r="Q1000" s="26">
        <f t="shared" si="95"/>
        <v>0.68496293999011892</v>
      </c>
    </row>
    <row r="1001" spans="1:17" s="24" customFormat="1">
      <c r="A1001" s="20">
        <v>43838</v>
      </c>
      <c r="B1001" s="21">
        <v>26.52</v>
      </c>
      <c r="C1001" s="22">
        <v>36796876188</v>
      </c>
      <c r="D1001" s="22">
        <f>HLOOKUP(A1001,'CSAV.Fin'!$F$11:$AF$13,2,1)/1000</f>
        <v>50.198</v>
      </c>
      <c r="E1001" s="23">
        <f>HLOOKUP(A1001,'CSAV.Fin'!$F$11:$AB$13,3,1)</f>
        <v>0.27789999999999998</v>
      </c>
      <c r="G1001" s="24">
        <v>762.09</v>
      </c>
      <c r="H1001" s="25">
        <f t="shared" si="91"/>
        <v>197.24540690418425</v>
      </c>
      <c r="J1001" s="21">
        <v>74.8</v>
      </c>
      <c r="K1001" s="22">
        <v>175760293</v>
      </c>
      <c r="L1001" s="24">
        <v>0.89990000000000003</v>
      </c>
      <c r="M1001" s="25">
        <f t="shared" si="92"/>
        <v>384.04326914881841</v>
      </c>
      <c r="N1001" s="22">
        <f t="shared" si="93"/>
        <v>4059.9123788949432</v>
      </c>
      <c r="O1001" s="30">
        <f t="shared" si="90"/>
        <v>4110.1103788949431</v>
      </c>
      <c r="P1001" s="22">
        <f t="shared" si="94"/>
        <v>1280.4959473366137</v>
      </c>
      <c r="Q1001" s="26">
        <f t="shared" si="95"/>
        <v>0.6884521754180013</v>
      </c>
    </row>
    <row r="1002" spans="1:17" s="24" customFormat="1">
      <c r="A1002" s="20">
        <v>43839</v>
      </c>
      <c r="B1002" s="21">
        <v>26.85</v>
      </c>
      <c r="C1002" s="22">
        <v>36796876188</v>
      </c>
      <c r="D1002" s="22">
        <f>HLOOKUP(A1002,'CSAV.Fin'!$F$11:$AF$13,2,1)/1000</f>
        <v>50.198</v>
      </c>
      <c r="E1002" s="23">
        <f>HLOOKUP(A1002,'CSAV.Fin'!$F$11:$AB$13,3,1)</f>
        <v>0.27789999999999998</v>
      </c>
      <c r="G1002" s="24">
        <v>767.22</v>
      </c>
      <c r="H1002" s="25">
        <f t="shared" si="91"/>
        <v>199.69981807606888</v>
      </c>
      <c r="J1002" s="21">
        <v>78.099999999999994</v>
      </c>
      <c r="K1002" s="22">
        <v>175760293</v>
      </c>
      <c r="L1002" s="24">
        <v>0.90110000000000001</v>
      </c>
      <c r="M1002" s="25">
        <f t="shared" si="92"/>
        <v>400.98635455244278</v>
      </c>
      <c r="N1002" s="22">
        <f t="shared" si="93"/>
        <v>4233.381025046132</v>
      </c>
      <c r="O1002" s="30">
        <f t="shared" si="90"/>
        <v>4283.5790250461323</v>
      </c>
      <c r="P1002" s="22">
        <f t="shared" si="94"/>
        <v>1287.761171043247</v>
      </c>
      <c r="Q1002" s="26">
        <f t="shared" si="95"/>
        <v>0.69937261259481998</v>
      </c>
    </row>
    <row r="1003" spans="1:17" s="24" customFormat="1">
      <c r="A1003" s="20">
        <v>43840</v>
      </c>
      <c r="B1003" s="21">
        <v>27.49</v>
      </c>
      <c r="C1003" s="22">
        <v>36796876188</v>
      </c>
      <c r="D1003" s="22">
        <f>HLOOKUP(A1003,'CSAV.Fin'!$F$11:$AF$13,2,1)/1000</f>
        <v>50.198</v>
      </c>
      <c r="E1003" s="23">
        <f>HLOOKUP(A1003,'CSAV.Fin'!$F$11:$AB$13,3,1)</f>
        <v>0.27789999999999998</v>
      </c>
      <c r="G1003" s="24">
        <v>772.18</v>
      </c>
      <c r="H1003" s="25">
        <f t="shared" si="91"/>
        <v>204.45988822760276</v>
      </c>
      <c r="J1003" s="21">
        <v>76.2</v>
      </c>
      <c r="K1003" s="22">
        <v>175760293</v>
      </c>
      <c r="L1003" s="24">
        <v>0.89959999999999996</v>
      </c>
      <c r="M1003" s="25">
        <f t="shared" si="92"/>
        <v>391.23124477459845</v>
      </c>
      <c r="N1003" s="22">
        <f t="shared" si="93"/>
        <v>4137.2792900868608</v>
      </c>
      <c r="O1003" s="30">
        <f t="shared" si="90"/>
        <v>4187.4772900868611</v>
      </c>
      <c r="P1003" s="22">
        <f t="shared" si="94"/>
        <v>1309.9874723615219</v>
      </c>
      <c r="Q1003" s="26">
        <f t="shared" si="95"/>
        <v>0.68716547419547946</v>
      </c>
    </row>
    <row r="1004" spans="1:17" s="24" customFormat="1">
      <c r="A1004" s="20">
        <v>43843</v>
      </c>
      <c r="B1004" s="21">
        <v>26.25</v>
      </c>
      <c r="C1004" s="22">
        <v>36796876188</v>
      </c>
      <c r="D1004" s="22">
        <f>HLOOKUP(A1004,'CSAV.Fin'!$F$11:$AF$13,2,1)/1000</f>
        <v>50.198</v>
      </c>
      <c r="E1004" s="23">
        <f>HLOOKUP(A1004,'CSAV.Fin'!$F$11:$AB$13,3,1)</f>
        <v>0.3</v>
      </c>
      <c r="G1004" s="24">
        <v>775.25</v>
      </c>
      <c r="H1004" s="25">
        <f t="shared" si="91"/>
        <v>195.2372523090059</v>
      </c>
      <c r="J1004" s="21">
        <v>79</v>
      </c>
      <c r="K1004" s="22">
        <v>175760293</v>
      </c>
      <c r="L1004" s="24">
        <v>0.89739999999999998</v>
      </c>
      <c r="M1004" s="25">
        <f t="shared" si="92"/>
        <v>405.60719602615853</v>
      </c>
      <c r="N1004" s="22">
        <f t="shared" si="93"/>
        <v>4641.7639225540452</v>
      </c>
      <c r="O1004" s="30">
        <f t="shared" si="90"/>
        <v>4691.9619225540455</v>
      </c>
      <c r="P1004" s="22">
        <f t="shared" si="94"/>
        <v>1245.9438889841986</v>
      </c>
      <c r="Q1004" s="26">
        <f t="shared" si="95"/>
        <v>0.73445140656512931</v>
      </c>
    </row>
    <row r="1005" spans="1:17" s="24" customFormat="1">
      <c r="A1005" s="20">
        <v>43844</v>
      </c>
      <c r="B1005" s="21">
        <v>26</v>
      </c>
      <c r="C1005" s="22">
        <v>36796876188</v>
      </c>
      <c r="D1005" s="22">
        <f>HLOOKUP(A1005,'CSAV.Fin'!$F$11:$AF$13,2,1)/1000</f>
        <v>50.198</v>
      </c>
      <c r="E1005" s="23">
        <f>HLOOKUP(A1005,'CSAV.Fin'!$F$11:$AB$13,3,1)</f>
        <v>0.3</v>
      </c>
      <c r="G1005" s="24">
        <v>771.2</v>
      </c>
      <c r="H1005" s="25">
        <f t="shared" si="91"/>
        <v>193.37784990606301</v>
      </c>
      <c r="J1005" s="21">
        <v>79.8</v>
      </c>
      <c r="K1005" s="22">
        <v>175760293</v>
      </c>
      <c r="L1005" s="24">
        <v>0.89890000000000003</v>
      </c>
      <c r="M1005" s="25">
        <f t="shared" si="92"/>
        <v>409.71461066946136</v>
      </c>
      <c r="N1005" s="22">
        <f t="shared" si="93"/>
        <v>4680.9449487373449</v>
      </c>
      <c r="O1005" s="30">
        <f t="shared" si="90"/>
        <v>4731.1429487373453</v>
      </c>
      <c r="P1005" s="22">
        <f t="shared" si="94"/>
        <v>1240.5585851763485</v>
      </c>
      <c r="Q1005" s="26">
        <f t="shared" si="95"/>
        <v>0.73778881792032291</v>
      </c>
    </row>
    <row r="1006" spans="1:17" s="24" customFormat="1">
      <c r="A1006" s="20">
        <v>43845</v>
      </c>
      <c r="B1006" s="21">
        <v>26.19</v>
      </c>
      <c r="C1006" s="22">
        <v>36796876188</v>
      </c>
      <c r="D1006" s="22">
        <f>HLOOKUP(A1006,'CSAV.Fin'!$F$11:$AF$13,2,1)/1000</f>
        <v>50.198</v>
      </c>
      <c r="E1006" s="23">
        <f>HLOOKUP(A1006,'CSAV.Fin'!$F$11:$AB$13,3,1)</f>
        <v>0.3</v>
      </c>
      <c r="G1006" s="24">
        <v>775.34</v>
      </c>
      <c r="H1006" s="25">
        <f t="shared" si="91"/>
        <v>194.79099573229962</v>
      </c>
      <c r="J1006" s="21">
        <v>76.2</v>
      </c>
      <c r="K1006" s="22">
        <v>175760293</v>
      </c>
      <c r="L1006" s="24">
        <v>0.89639999999999997</v>
      </c>
      <c r="M1006" s="25">
        <f t="shared" si="92"/>
        <v>391.23124477459845</v>
      </c>
      <c r="N1006" s="22">
        <f t="shared" si="93"/>
        <v>4482.2404038152608</v>
      </c>
      <c r="O1006" s="30">
        <f t="shared" si="90"/>
        <v>4532.4384038152612</v>
      </c>
      <c r="P1006" s="22">
        <f t="shared" si="94"/>
        <v>1242.9517210046174</v>
      </c>
      <c r="Q1006" s="26">
        <f t="shared" si="95"/>
        <v>0.72576533638971452</v>
      </c>
    </row>
    <row r="1007" spans="1:17" s="24" customFormat="1">
      <c r="A1007" s="20">
        <v>43846</v>
      </c>
      <c r="B1007" s="21">
        <v>26.12</v>
      </c>
      <c r="C1007" s="22">
        <v>36796876188</v>
      </c>
      <c r="D1007" s="22">
        <f>HLOOKUP(A1007,'CSAV.Fin'!$F$11:$AF$13,2,1)/1000</f>
        <v>50.198</v>
      </c>
      <c r="E1007" s="23">
        <f>HLOOKUP(A1007,'CSAV.Fin'!$F$11:$AB$13,3,1)</f>
        <v>0.3</v>
      </c>
      <c r="G1007" s="24">
        <v>775.81</v>
      </c>
      <c r="H1007" s="25">
        <f t="shared" si="91"/>
        <v>194.27036305947559</v>
      </c>
      <c r="J1007" s="21">
        <v>76.900000000000006</v>
      </c>
      <c r="K1007" s="22">
        <v>175760293</v>
      </c>
      <c r="L1007" s="24">
        <v>0.89829999999999999</v>
      </c>
      <c r="M1007" s="25">
        <f t="shared" si="92"/>
        <v>394.82523258748847</v>
      </c>
      <c r="N1007" s="22">
        <f t="shared" si="93"/>
        <v>4513.848335199822</v>
      </c>
      <c r="O1007" s="30">
        <f t="shared" si="90"/>
        <v>4564.0463351998224</v>
      </c>
      <c r="P1007" s="22">
        <f t="shared" si="94"/>
        <v>1238.8785991809336</v>
      </c>
      <c r="Q1007" s="26">
        <f t="shared" si="95"/>
        <v>0.72855696279282123</v>
      </c>
    </row>
    <row r="1008" spans="1:17" s="24" customFormat="1">
      <c r="A1008" s="20">
        <v>43847</v>
      </c>
      <c r="B1008" s="21">
        <v>26.19</v>
      </c>
      <c r="C1008" s="22">
        <v>36796876188</v>
      </c>
      <c r="D1008" s="22">
        <f>HLOOKUP(A1008,'CSAV.Fin'!$F$11:$AF$13,2,1)/1000</f>
        <v>50.198</v>
      </c>
      <c r="E1008" s="23">
        <f>HLOOKUP(A1008,'CSAV.Fin'!$F$11:$AB$13,3,1)</f>
        <v>0.3</v>
      </c>
      <c r="G1008" s="24">
        <v>772.64</v>
      </c>
      <c r="H1008" s="25">
        <f t="shared" si="91"/>
        <v>194.79099573229962</v>
      </c>
      <c r="J1008" s="21">
        <v>76.7</v>
      </c>
      <c r="K1008" s="22">
        <v>175760293</v>
      </c>
      <c r="L1008" s="24">
        <v>0.90149999999999997</v>
      </c>
      <c r="M1008" s="25">
        <f t="shared" si="92"/>
        <v>393.79837892666274</v>
      </c>
      <c r="N1008" s="22">
        <f t="shared" si="93"/>
        <v>4486.1279444592346</v>
      </c>
      <c r="O1008" s="30">
        <f t="shared" si="90"/>
        <v>4536.325944459235</v>
      </c>
      <c r="P1008" s="22">
        <f t="shared" si="94"/>
        <v>1247.295231108563</v>
      </c>
      <c r="Q1008" s="26">
        <f t="shared" si="95"/>
        <v>0.72504285486098374</v>
      </c>
    </row>
    <row r="1009" spans="1:17" s="24" customFormat="1">
      <c r="A1009" s="20">
        <v>43850</v>
      </c>
      <c r="B1009" s="21">
        <v>26.11</v>
      </c>
      <c r="C1009" s="22">
        <v>36796876188</v>
      </c>
      <c r="D1009" s="22">
        <f>HLOOKUP(A1009,'CSAV.Fin'!$F$11:$AF$13,2,1)/1000</f>
        <v>50.198</v>
      </c>
      <c r="E1009" s="23">
        <f>HLOOKUP(A1009,'CSAV.Fin'!$F$11:$AB$13,3,1)</f>
        <v>0.3</v>
      </c>
      <c r="G1009" s="24">
        <v>769.56</v>
      </c>
      <c r="H1009" s="25">
        <f t="shared" si="91"/>
        <v>194.19598696335788</v>
      </c>
      <c r="J1009" s="21">
        <v>76.599999999999994</v>
      </c>
      <c r="K1009" s="22">
        <v>175760293</v>
      </c>
      <c r="L1009" s="24">
        <v>0.90229999999999999</v>
      </c>
      <c r="M1009" s="25">
        <f t="shared" si="92"/>
        <v>393.28495209624987</v>
      </c>
      <c r="N1009" s="22">
        <f t="shared" si="93"/>
        <v>4476.3066974842059</v>
      </c>
      <c r="O1009" s="30">
        <f t="shared" si="90"/>
        <v>4526.5046974842062</v>
      </c>
      <c r="P1009" s="22">
        <f t="shared" si="94"/>
        <v>1248.4620267018556</v>
      </c>
      <c r="Q1009" s="26">
        <f t="shared" si="95"/>
        <v>0.72418850522882683</v>
      </c>
    </row>
    <row r="1010" spans="1:17" s="24" customFormat="1">
      <c r="A1010" s="20">
        <v>43851</v>
      </c>
      <c r="B1010" s="21">
        <v>26.15</v>
      </c>
      <c r="C1010" s="22">
        <v>36796876188</v>
      </c>
      <c r="D1010" s="22">
        <f>HLOOKUP(A1010,'CSAV.Fin'!$F$11:$AF$13,2,1)/1000</f>
        <v>50.198</v>
      </c>
      <c r="E1010" s="23">
        <f>HLOOKUP(A1010,'CSAV.Fin'!$F$11:$AB$13,3,1)</f>
        <v>0.3</v>
      </c>
      <c r="G1010" s="24">
        <v>773.37</v>
      </c>
      <c r="H1010" s="25">
        <f t="shared" si="91"/>
        <v>194.49349134782872</v>
      </c>
      <c r="J1010" s="21">
        <v>76</v>
      </c>
      <c r="K1010" s="22">
        <v>175760293</v>
      </c>
      <c r="L1010" s="24">
        <v>0.9012</v>
      </c>
      <c r="M1010" s="25">
        <f t="shared" si="92"/>
        <v>390.20439111377272</v>
      </c>
      <c r="N1010" s="22">
        <f t="shared" si="93"/>
        <v>4446.6652023968036</v>
      </c>
      <c r="O1010" s="30">
        <f t="shared" si="90"/>
        <v>4496.8632023968039</v>
      </c>
      <c r="P1010" s="22">
        <f t="shared" si="94"/>
        <v>1244.2146867814886</v>
      </c>
      <c r="Q1010" s="26">
        <f t="shared" si="95"/>
        <v>0.72331497962439051</v>
      </c>
    </row>
    <row r="1011" spans="1:17" s="24" customFormat="1">
      <c r="A1011" s="20">
        <v>43852</v>
      </c>
      <c r="B1011" s="21">
        <v>26.13</v>
      </c>
      <c r="C1011" s="22">
        <v>36796876188</v>
      </c>
      <c r="D1011" s="22">
        <f>HLOOKUP(A1011,'CSAV.Fin'!$F$11:$AF$13,2,1)/1000</f>
        <v>50.198</v>
      </c>
      <c r="E1011" s="23">
        <f>HLOOKUP(A1011,'CSAV.Fin'!$F$11:$AB$13,3,1)</f>
        <v>0.3</v>
      </c>
      <c r="G1011" s="24">
        <v>772.01</v>
      </c>
      <c r="H1011" s="25">
        <f t="shared" si="91"/>
        <v>194.34473915559329</v>
      </c>
      <c r="J1011" s="21">
        <v>75.900000000000006</v>
      </c>
      <c r="K1011" s="22">
        <v>175760293</v>
      </c>
      <c r="L1011" s="24">
        <v>0.90190000000000003</v>
      </c>
      <c r="M1011" s="25">
        <f t="shared" si="92"/>
        <v>389.6909642833599</v>
      </c>
      <c r="N1011" s="22">
        <f t="shared" si="93"/>
        <v>4437.3676367779135</v>
      </c>
      <c r="O1011" s="30">
        <f t="shared" si="90"/>
        <v>4487.5656367779138</v>
      </c>
      <c r="P1011" s="22">
        <f t="shared" si="94"/>
        <v>1245.4532645852255</v>
      </c>
      <c r="Q1011" s="26">
        <f t="shared" si="95"/>
        <v>0.72246572743625315</v>
      </c>
    </row>
    <row r="1012" spans="1:17" s="24" customFormat="1">
      <c r="A1012" s="20">
        <v>43853</v>
      </c>
      <c r="B1012" s="21">
        <v>25.89</v>
      </c>
      <c r="C1012" s="22">
        <v>36796876188</v>
      </c>
      <c r="D1012" s="22">
        <f>HLOOKUP(A1012,'CSAV.Fin'!$F$11:$AF$13,2,1)/1000</f>
        <v>50.198</v>
      </c>
      <c r="E1012" s="23">
        <f>HLOOKUP(A1012,'CSAV.Fin'!$F$11:$AB$13,3,1)</f>
        <v>0.3</v>
      </c>
      <c r="G1012" s="24">
        <v>776.56</v>
      </c>
      <c r="H1012" s="25">
        <f t="shared" si="91"/>
        <v>192.5597128487681</v>
      </c>
      <c r="J1012" s="21">
        <v>76.900000000000006</v>
      </c>
      <c r="K1012" s="22">
        <v>175760293</v>
      </c>
      <c r="L1012" s="24">
        <v>0.90580000000000005</v>
      </c>
      <c r="M1012" s="25">
        <f t="shared" si="92"/>
        <v>394.82523258748847</v>
      </c>
      <c r="N1012" s="22">
        <f t="shared" si="93"/>
        <v>4476.4737905829106</v>
      </c>
      <c r="O1012" s="30">
        <f t="shared" si="90"/>
        <v>4526.6717905829109</v>
      </c>
      <c r="P1012" s="22">
        <f t="shared" si="94"/>
        <v>1226.7836670795821</v>
      </c>
      <c r="Q1012" s="26">
        <f t="shared" si="95"/>
        <v>0.72898771463137024</v>
      </c>
    </row>
    <row r="1013" spans="1:17" s="24" customFormat="1">
      <c r="A1013" s="20">
        <v>43854</v>
      </c>
      <c r="B1013" s="21">
        <v>26.15</v>
      </c>
      <c r="C1013" s="22">
        <v>36796876188</v>
      </c>
      <c r="D1013" s="22">
        <f>HLOOKUP(A1013,'CSAV.Fin'!$F$11:$AF$13,2,1)/1000</f>
        <v>50.198</v>
      </c>
      <c r="E1013" s="23">
        <f>HLOOKUP(A1013,'CSAV.Fin'!$F$11:$AB$13,3,1)</f>
        <v>0.3</v>
      </c>
      <c r="G1013" s="24">
        <v>777.66</v>
      </c>
      <c r="H1013" s="25">
        <f t="shared" si="91"/>
        <v>194.49349134782872</v>
      </c>
      <c r="J1013" s="21">
        <v>76.3</v>
      </c>
      <c r="K1013" s="22">
        <v>175760293</v>
      </c>
      <c r="L1013" s="24">
        <v>0.90690000000000004</v>
      </c>
      <c r="M1013" s="25">
        <f t="shared" si="92"/>
        <v>391.74467160501132</v>
      </c>
      <c r="N1013" s="22">
        <f t="shared" si="93"/>
        <v>4436.1595619913987</v>
      </c>
      <c r="O1013" s="30">
        <f t="shared" si="90"/>
        <v>4486.3575619913991</v>
      </c>
      <c r="P1013" s="22">
        <f t="shared" si="94"/>
        <v>1237.3509146879098</v>
      </c>
      <c r="Q1013" s="26">
        <f t="shared" si="95"/>
        <v>0.72419699108006985</v>
      </c>
    </row>
    <row r="1014" spans="1:17" s="24" customFormat="1">
      <c r="A1014" s="20">
        <v>43857</v>
      </c>
      <c r="B1014" s="21">
        <v>25.3</v>
      </c>
      <c r="C1014" s="22">
        <v>36796876188</v>
      </c>
      <c r="D1014" s="22">
        <f>HLOOKUP(A1014,'CSAV.Fin'!$F$11:$AF$13,2,1)/1000</f>
        <v>50.198</v>
      </c>
      <c r="E1014" s="23">
        <f>HLOOKUP(A1014,'CSAV.Fin'!$F$11:$AB$13,3,1)</f>
        <v>0.3</v>
      </c>
      <c r="G1014" s="24">
        <v>791.22</v>
      </c>
      <c r="H1014" s="25">
        <f t="shared" si="91"/>
        <v>188.17152317782285</v>
      </c>
      <c r="J1014" s="21">
        <v>75.099999999999994</v>
      </c>
      <c r="K1014" s="22">
        <v>175760293</v>
      </c>
      <c r="L1014" s="24">
        <v>0.90739999999999998</v>
      </c>
      <c r="M1014" s="25">
        <f t="shared" si="92"/>
        <v>385.58354964005696</v>
      </c>
      <c r="N1014" s="22">
        <f t="shared" si="93"/>
        <v>4363.9843523143045</v>
      </c>
      <c r="O1014" s="30">
        <f t="shared" si="90"/>
        <v>4414.1823523143048</v>
      </c>
      <c r="P1014" s="22">
        <f t="shared" si="94"/>
        <v>1176.6145541775993</v>
      </c>
      <c r="Q1014" s="26">
        <f t="shared" si="95"/>
        <v>0.73344677218404586</v>
      </c>
    </row>
    <row r="1015" spans="1:17" s="24" customFormat="1">
      <c r="A1015" s="20">
        <v>43858</v>
      </c>
      <c r="B1015" s="21">
        <v>25.3</v>
      </c>
      <c r="C1015" s="22">
        <v>36796876188</v>
      </c>
      <c r="D1015" s="22">
        <f>HLOOKUP(A1015,'CSAV.Fin'!$F$11:$AF$13,2,1)/1000</f>
        <v>50.198</v>
      </c>
      <c r="E1015" s="23">
        <f>HLOOKUP(A1015,'CSAV.Fin'!$F$11:$AB$13,3,1)</f>
        <v>0.3</v>
      </c>
      <c r="G1015" s="24">
        <v>788.4</v>
      </c>
      <c r="H1015" s="25">
        <f t="shared" si="91"/>
        <v>188.17152317782285</v>
      </c>
      <c r="J1015" s="21">
        <v>75.3</v>
      </c>
      <c r="K1015" s="22">
        <v>175760293</v>
      </c>
      <c r="L1015" s="24">
        <v>0.90839999999999999</v>
      </c>
      <c r="M1015" s="25">
        <f t="shared" si="92"/>
        <v>386.61040330088269</v>
      </c>
      <c r="N1015" s="22">
        <f t="shared" si="93"/>
        <v>4370.789320640687</v>
      </c>
      <c r="O1015" s="30">
        <f t="shared" si="90"/>
        <v>4420.9873206406874</v>
      </c>
      <c r="P1015" s="22">
        <f t="shared" si="94"/>
        <v>1180.8231450487062</v>
      </c>
      <c r="Q1015" s="26">
        <f t="shared" si="95"/>
        <v>0.73290510480867388</v>
      </c>
    </row>
    <row r="1016" spans="1:17" s="24" customFormat="1">
      <c r="A1016" s="20">
        <v>43859</v>
      </c>
      <c r="B1016" s="21">
        <v>25.35</v>
      </c>
      <c r="C1016" s="22">
        <v>36796876188</v>
      </c>
      <c r="D1016" s="22">
        <f>HLOOKUP(A1016,'CSAV.Fin'!$F$11:$AF$13,2,1)/1000</f>
        <v>50.198</v>
      </c>
      <c r="E1016" s="23">
        <f>HLOOKUP(A1016,'CSAV.Fin'!$F$11:$AB$13,3,1)</f>
        <v>0.3</v>
      </c>
      <c r="G1016" s="24">
        <v>791.69500000000005</v>
      </c>
      <c r="H1016" s="25">
        <f t="shared" si="91"/>
        <v>188.54340365841142</v>
      </c>
      <c r="J1016" s="21">
        <v>75.400000000000006</v>
      </c>
      <c r="K1016" s="22">
        <v>175760293</v>
      </c>
      <c r="L1016" s="24">
        <v>0.90900000000000003</v>
      </c>
      <c r="M1016" s="25">
        <f t="shared" si="92"/>
        <v>387.12383013129556</v>
      </c>
      <c r="N1016" s="22">
        <f t="shared" si="93"/>
        <v>4373.7049809240925</v>
      </c>
      <c r="O1016" s="30">
        <f t="shared" si="90"/>
        <v>4423.9029809240928</v>
      </c>
      <c r="P1016" s="22">
        <f t="shared" si="94"/>
        <v>1178.2325407711303</v>
      </c>
      <c r="Q1016" s="26">
        <f t="shared" si="95"/>
        <v>0.73366673142433747</v>
      </c>
    </row>
    <row r="1017" spans="1:17" s="24" customFormat="1">
      <c r="A1017" s="20">
        <v>43860</v>
      </c>
      <c r="B1017" s="21">
        <v>25.5</v>
      </c>
      <c r="C1017" s="22">
        <v>36796876188</v>
      </c>
      <c r="D1017" s="22">
        <f>HLOOKUP(A1017,'CSAV.Fin'!$F$11:$AF$13,2,1)/1000</f>
        <v>50.198</v>
      </c>
      <c r="E1017" s="23">
        <f>HLOOKUP(A1017,'CSAV.Fin'!$F$11:$AB$13,3,1)</f>
        <v>0.3</v>
      </c>
      <c r="G1017" s="24">
        <v>796.26</v>
      </c>
      <c r="H1017" s="25">
        <f t="shared" si="91"/>
        <v>189.65904510017714</v>
      </c>
      <c r="J1017" s="21">
        <v>74.099999999999994</v>
      </c>
      <c r="K1017" s="22">
        <v>175760293</v>
      </c>
      <c r="L1017" s="24">
        <v>0.90659999999999996</v>
      </c>
      <c r="M1017" s="25">
        <f t="shared" si="92"/>
        <v>380.44928133592839</v>
      </c>
      <c r="N1017" s="22">
        <f t="shared" si="93"/>
        <v>4309.6749541032423</v>
      </c>
      <c r="O1017" s="30">
        <f t="shared" si="90"/>
        <v>4359.8729541032426</v>
      </c>
      <c r="P1017" s="22">
        <f t="shared" si="94"/>
        <v>1178.409492871675</v>
      </c>
      <c r="Q1017" s="26">
        <f t="shared" si="95"/>
        <v>0.72971471754409056</v>
      </c>
    </row>
    <row r="1018" spans="1:17" s="24" customFormat="1">
      <c r="A1018" s="20">
        <v>43861</v>
      </c>
      <c r="B1018" s="21">
        <v>25.17</v>
      </c>
      <c r="C1018" s="22">
        <v>36796876188</v>
      </c>
      <c r="D1018" s="22">
        <f>HLOOKUP(A1018,'CSAV.Fin'!$F$11:$AF$13,2,1)/1000</f>
        <v>50.198</v>
      </c>
      <c r="E1018" s="23">
        <f>HLOOKUP(A1018,'CSAV.Fin'!$F$11:$AB$13,3,1)</f>
        <v>0.3</v>
      </c>
      <c r="G1018" s="24">
        <v>800.58500000000004</v>
      </c>
      <c r="H1018" s="25">
        <f t="shared" si="91"/>
        <v>187.20463392829251</v>
      </c>
      <c r="J1018" s="21">
        <v>74.2</v>
      </c>
      <c r="K1018" s="22">
        <v>175760293</v>
      </c>
      <c r="L1018" s="24">
        <v>0.90200000000000002</v>
      </c>
      <c r="M1018" s="25">
        <f t="shared" si="92"/>
        <v>380.96270816634126</v>
      </c>
      <c r="N1018" s="22">
        <f t="shared" si="93"/>
        <v>4337.4990268070942</v>
      </c>
      <c r="O1018" s="30">
        <f t="shared" si="90"/>
        <v>4387.6970268070945</v>
      </c>
      <c r="P1018" s="22">
        <f t="shared" si="94"/>
        <v>1156.8757516715402</v>
      </c>
      <c r="Q1018" s="26">
        <f t="shared" si="95"/>
        <v>0.73633645518287005</v>
      </c>
    </row>
    <row r="1019" spans="1:17" s="24" customFormat="1">
      <c r="A1019" s="20">
        <v>43864</v>
      </c>
      <c r="B1019" s="21">
        <v>24.75</v>
      </c>
      <c r="C1019" s="22">
        <v>36796876188</v>
      </c>
      <c r="D1019" s="22">
        <f>HLOOKUP(A1019,'CSAV.Fin'!$F$11:$AF$13,2,1)/1000</f>
        <v>50.198</v>
      </c>
      <c r="E1019" s="23">
        <f>HLOOKUP(A1019,'CSAV.Fin'!$F$11:$AB$13,3,1)</f>
        <v>0.3</v>
      </c>
      <c r="G1019" s="24">
        <v>788.7</v>
      </c>
      <c r="H1019" s="25">
        <f t="shared" si="91"/>
        <v>184.08083789134841</v>
      </c>
      <c r="J1019" s="21">
        <v>73.099999999999994</v>
      </c>
      <c r="K1019" s="22">
        <v>175760293</v>
      </c>
      <c r="L1019" s="24">
        <v>0.90429999999999999</v>
      </c>
      <c r="M1019" s="25">
        <f t="shared" si="92"/>
        <v>375.31501303179982</v>
      </c>
      <c r="N1019" s="22">
        <f t="shared" si="93"/>
        <v>4262.3280166869399</v>
      </c>
      <c r="O1019" s="30">
        <f t="shared" si="90"/>
        <v>4312.5260166869402</v>
      </c>
      <c r="P1019" s="22">
        <f t="shared" si="94"/>
        <v>1154.7136879079496</v>
      </c>
      <c r="Q1019" s="26">
        <f t="shared" si="95"/>
        <v>0.73224191959888785</v>
      </c>
    </row>
    <row r="1020" spans="1:17" s="24" customFormat="1">
      <c r="A1020" s="20">
        <v>43865</v>
      </c>
      <c r="B1020" s="21">
        <v>25.19</v>
      </c>
      <c r="C1020" s="22">
        <v>36796876188</v>
      </c>
      <c r="D1020" s="22">
        <f>HLOOKUP(A1020,'CSAV.Fin'!$F$11:$AF$13,2,1)/1000</f>
        <v>50.198</v>
      </c>
      <c r="E1020" s="23">
        <f>HLOOKUP(A1020,'CSAV.Fin'!$F$11:$AB$13,3,1)</f>
        <v>0.3</v>
      </c>
      <c r="G1020" s="24">
        <v>781.43</v>
      </c>
      <c r="H1020" s="25">
        <f t="shared" si="91"/>
        <v>187.35338612052794</v>
      </c>
      <c r="J1020" s="21">
        <v>74.2</v>
      </c>
      <c r="K1020" s="22">
        <v>175760293</v>
      </c>
      <c r="L1020" s="24">
        <v>0.90620000000000001</v>
      </c>
      <c r="M1020" s="25">
        <f t="shared" si="92"/>
        <v>380.96270816634126</v>
      </c>
      <c r="N1020" s="22">
        <f t="shared" si="93"/>
        <v>4317.395853211211</v>
      </c>
      <c r="O1020" s="30">
        <f t="shared" si="90"/>
        <v>4367.5938532112114</v>
      </c>
      <c r="P1020" s="22">
        <f t="shared" si="94"/>
        <v>1186.1757434136393</v>
      </c>
      <c r="Q1020" s="26">
        <f t="shared" si="95"/>
        <v>0.72841436651864488</v>
      </c>
    </row>
    <row r="1021" spans="1:17" s="24" customFormat="1">
      <c r="A1021" s="20">
        <v>43866</v>
      </c>
      <c r="B1021" s="21">
        <v>25.5</v>
      </c>
      <c r="C1021" s="22">
        <v>36796876188</v>
      </c>
      <c r="D1021" s="22">
        <f>HLOOKUP(A1021,'CSAV.Fin'!$F$11:$AF$13,2,1)/1000</f>
        <v>50.198</v>
      </c>
      <c r="E1021" s="23">
        <f>HLOOKUP(A1021,'CSAV.Fin'!$F$11:$AB$13,3,1)</f>
        <v>0.3</v>
      </c>
      <c r="G1021" s="24">
        <v>778.11</v>
      </c>
      <c r="H1021" s="25">
        <f t="shared" si="91"/>
        <v>189.65904510017714</v>
      </c>
      <c r="J1021" s="21">
        <v>77.099999999999994</v>
      </c>
      <c r="K1021" s="22">
        <v>175760293</v>
      </c>
      <c r="L1021" s="24">
        <v>0.90880000000000005</v>
      </c>
      <c r="M1021" s="25">
        <f t="shared" si="92"/>
        <v>395.85208624831415</v>
      </c>
      <c r="N1021" s="22">
        <f t="shared" si="93"/>
        <v>4473.3005909881149</v>
      </c>
      <c r="O1021" s="30">
        <f t="shared" si="90"/>
        <v>4523.4985909881152</v>
      </c>
      <c r="P1021" s="22">
        <f t="shared" si="94"/>
        <v>1205.8967791109226</v>
      </c>
      <c r="Q1021" s="26">
        <f t="shared" si="95"/>
        <v>0.7334150205079415</v>
      </c>
    </row>
    <row r="1022" spans="1:17" s="24" customFormat="1">
      <c r="A1022" s="20">
        <v>43867</v>
      </c>
      <c r="B1022" s="21">
        <v>25.6</v>
      </c>
      <c r="C1022" s="22">
        <v>36796876188</v>
      </c>
      <c r="D1022" s="22">
        <f>HLOOKUP(A1022,'CSAV.Fin'!$F$11:$AF$13,2,1)/1000</f>
        <v>50.198</v>
      </c>
      <c r="E1022" s="23">
        <f>HLOOKUP(A1022,'CSAV.Fin'!$F$11:$AB$13,3,1)</f>
        <v>0.3</v>
      </c>
      <c r="G1022" s="24">
        <v>783.83</v>
      </c>
      <c r="H1022" s="25">
        <f t="shared" si="91"/>
        <v>190.40280606135434</v>
      </c>
      <c r="J1022" s="21">
        <v>77.099999999999994</v>
      </c>
      <c r="K1022" s="22">
        <v>175760293</v>
      </c>
      <c r="L1022" s="24">
        <v>0.91049999999999998</v>
      </c>
      <c r="M1022" s="25">
        <f t="shared" si="92"/>
        <v>395.85208624831415</v>
      </c>
      <c r="N1022" s="22">
        <f t="shared" si="93"/>
        <v>4464.9484646787478</v>
      </c>
      <c r="O1022" s="30">
        <f t="shared" si="90"/>
        <v>4515.1464646787481</v>
      </c>
      <c r="P1022" s="22">
        <f t="shared" si="94"/>
        <v>1201.7912435257645</v>
      </c>
      <c r="Q1022" s="26">
        <f t="shared" si="95"/>
        <v>0.73383117182860391</v>
      </c>
    </row>
    <row r="1023" spans="1:17" s="24" customFormat="1">
      <c r="A1023" s="20">
        <v>43868</v>
      </c>
      <c r="B1023" s="21">
        <v>25.37</v>
      </c>
      <c r="C1023" s="22">
        <v>36796876188</v>
      </c>
      <c r="D1023" s="22">
        <f>HLOOKUP(A1023,'CSAV.Fin'!$F$11:$AF$13,2,1)/1000</f>
        <v>50.198</v>
      </c>
      <c r="E1023" s="23">
        <f>HLOOKUP(A1023,'CSAV.Fin'!$F$11:$AB$13,3,1)</f>
        <v>0.3</v>
      </c>
      <c r="G1023" s="24">
        <v>790.71</v>
      </c>
      <c r="H1023" s="25">
        <f t="shared" si="91"/>
        <v>188.69215585064686</v>
      </c>
      <c r="J1023" s="21">
        <v>78.099999999999994</v>
      </c>
      <c r="K1023" s="22">
        <v>175760293</v>
      </c>
      <c r="L1023" s="24">
        <v>0.91339999999999999</v>
      </c>
      <c r="M1023" s="25">
        <f t="shared" si="92"/>
        <v>400.98635455244278</v>
      </c>
      <c r="N1023" s="22">
        <f t="shared" si="93"/>
        <v>4508.4997427085609</v>
      </c>
      <c r="O1023" s="30">
        <f t="shared" si="90"/>
        <v>4558.6977427085612</v>
      </c>
      <c r="P1023" s="22">
        <f t="shared" si="94"/>
        <v>1180.6310137592293</v>
      </c>
      <c r="Q1023" s="26">
        <f t="shared" si="95"/>
        <v>0.74101572852738551</v>
      </c>
    </row>
    <row r="1024" spans="1:17" s="24" customFormat="1">
      <c r="A1024" s="20">
        <v>43871</v>
      </c>
      <c r="B1024" s="21">
        <v>25.3</v>
      </c>
      <c r="C1024" s="22">
        <v>36796876188</v>
      </c>
      <c r="D1024" s="22">
        <f>HLOOKUP(A1024,'CSAV.Fin'!$F$11:$AF$13,2,1)/1000</f>
        <v>50.198</v>
      </c>
      <c r="E1024" s="23">
        <f>HLOOKUP(A1024,'CSAV.Fin'!$F$11:$AB$13,3,1)</f>
        <v>0.3</v>
      </c>
      <c r="G1024" s="24">
        <v>795.87</v>
      </c>
      <c r="H1024" s="25">
        <f t="shared" si="91"/>
        <v>188.17152317782285</v>
      </c>
      <c r="J1024" s="21">
        <v>75.5</v>
      </c>
      <c r="K1024" s="22">
        <v>175760293</v>
      </c>
      <c r="L1024" s="24">
        <v>0.91620000000000001</v>
      </c>
      <c r="M1024" s="25">
        <f t="shared" si="92"/>
        <v>387.63725696170843</v>
      </c>
      <c r="N1024" s="22">
        <f t="shared" si="93"/>
        <v>4345.0891033071375</v>
      </c>
      <c r="O1024" s="30">
        <f t="shared" si="90"/>
        <v>4395.2871033071378</v>
      </c>
      <c r="P1024" s="22">
        <f t="shared" si="94"/>
        <v>1169.7399921550002</v>
      </c>
      <c r="Q1024" s="26">
        <f t="shared" si="95"/>
        <v>0.73386494109227707</v>
      </c>
    </row>
    <row r="1025" spans="1:17" s="24" customFormat="1">
      <c r="A1025" s="20">
        <v>43872</v>
      </c>
      <c r="B1025" s="21">
        <v>25.5</v>
      </c>
      <c r="C1025" s="22">
        <v>36796876188</v>
      </c>
      <c r="D1025" s="22">
        <f>HLOOKUP(A1025,'CSAV.Fin'!$F$11:$AF$13,2,1)/1000</f>
        <v>50.198</v>
      </c>
      <c r="E1025" s="23">
        <f>HLOOKUP(A1025,'CSAV.Fin'!$F$11:$AB$13,3,1)</f>
        <v>0.3</v>
      </c>
      <c r="G1025" s="24">
        <v>792.65</v>
      </c>
      <c r="H1025" s="25">
        <f t="shared" si="91"/>
        <v>189.65904510017714</v>
      </c>
      <c r="J1025" s="21">
        <v>76.2</v>
      </c>
      <c r="K1025" s="22">
        <v>175760293</v>
      </c>
      <c r="L1025" s="24">
        <v>0.91579999999999995</v>
      </c>
      <c r="M1025" s="25">
        <f t="shared" si="92"/>
        <v>391.23124477459845</v>
      </c>
      <c r="N1025" s="22">
        <f t="shared" si="93"/>
        <v>4387.2901266433728</v>
      </c>
      <c r="O1025" s="30">
        <f t="shared" si="90"/>
        <v>4437.4881266433731</v>
      </c>
      <c r="P1025" s="22">
        <f t="shared" si="94"/>
        <v>1183.7763739279633</v>
      </c>
      <c r="Q1025" s="26">
        <f t="shared" si="95"/>
        <v>0.73323277941401477</v>
      </c>
    </row>
    <row r="1026" spans="1:17" s="24" customFormat="1">
      <c r="A1026" s="20">
        <v>43873</v>
      </c>
      <c r="B1026" s="21">
        <v>25.5</v>
      </c>
      <c r="C1026" s="22">
        <v>36796876188</v>
      </c>
      <c r="D1026" s="22">
        <f>HLOOKUP(A1026,'CSAV.Fin'!$F$11:$AF$13,2,1)/1000</f>
        <v>50.198</v>
      </c>
      <c r="E1026" s="23">
        <f>HLOOKUP(A1026,'CSAV.Fin'!$F$11:$AB$13,3,1)</f>
        <v>0.3</v>
      </c>
      <c r="G1026" s="24">
        <v>790.11</v>
      </c>
      <c r="H1026" s="25">
        <f t="shared" si="91"/>
        <v>189.65904510017714</v>
      </c>
      <c r="J1026" s="21">
        <v>76.8</v>
      </c>
      <c r="K1026" s="22">
        <v>175760293</v>
      </c>
      <c r="L1026" s="24">
        <v>0.91779999999999995</v>
      </c>
      <c r="M1026" s="25">
        <f t="shared" si="92"/>
        <v>394.3118057570756</v>
      </c>
      <c r="N1026" s="22">
        <f t="shared" si="93"/>
        <v>4412.1999898888644</v>
      </c>
      <c r="O1026" s="30">
        <f t="shared" si="90"/>
        <v>4462.3979898888647</v>
      </c>
      <c r="P1026" s="22">
        <f t="shared" si="94"/>
        <v>1187.5819098530583</v>
      </c>
      <c r="Q1026" s="26">
        <f t="shared" si="95"/>
        <v>0.73386911867925186</v>
      </c>
    </row>
    <row r="1027" spans="1:17" s="24" customFormat="1">
      <c r="A1027" s="20">
        <v>43874</v>
      </c>
      <c r="B1027" s="21">
        <v>25.46</v>
      </c>
      <c r="C1027" s="22">
        <v>36796876188</v>
      </c>
      <c r="D1027" s="22">
        <f>HLOOKUP(A1027,'CSAV.Fin'!$F$11:$AF$13,2,1)/1000</f>
        <v>50.198</v>
      </c>
      <c r="E1027" s="23">
        <f>HLOOKUP(A1027,'CSAV.Fin'!$F$11:$AB$13,3,1)</f>
        <v>0.3</v>
      </c>
      <c r="G1027" s="24">
        <v>795.02</v>
      </c>
      <c r="H1027" s="25">
        <f t="shared" si="91"/>
        <v>189.3615407157063</v>
      </c>
      <c r="J1027" s="21">
        <v>76.7</v>
      </c>
      <c r="K1027" s="22">
        <v>175760293</v>
      </c>
      <c r="L1027" s="24">
        <v>0.92149999999999999</v>
      </c>
      <c r="M1027" s="25">
        <f t="shared" si="92"/>
        <v>393.79837892666274</v>
      </c>
      <c r="N1027" s="22">
        <f t="shared" si="93"/>
        <v>4388.7621724688006</v>
      </c>
      <c r="O1027" s="30">
        <f t="shared" ref="O1027:O1090" si="96">D1027+N1027</f>
        <v>4438.9601724688009</v>
      </c>
      <c r="P1027" s="22">
        <f t="shared" si="94"/>
        <v>1178.3961004081407</v>
      </c>
      <c r="Q1027" s="26">
        <f t="shared" si="95"/>
        <v>0.73453330180415732</v>
      </c>
    </row>
    <row r="1028" spans="1:17" s="24" customFormat="1">
      <c r="A1028" s="20">
        <v>43875</v>
      </c>
      <c r="B1028" s="21">
        <v>26.33</v>
      </c>
      <c r="C1028" s="22">
        <v>36796876188</v>
      </c>
      <c r="D1028" s="22">
        <f>HLOOKUP(A1028,'CSAV.Fin'!$F$11:$AF$13,2,1)/1000</f>
        <v>50.198</v>
      </c>
      <c r="E1028" s="23">
        <f>HLOOKUP(A1028,'CSAV.Fin'!$F$11:$AB$13,3,1)</f>
        <v>0.3</v>
      </c>
      <c r="G1028" s="24">
        <v>791.36</v>
      </c>
      <c r="H1028" s="25">
        <f t="shared" ref="H1028:H1091" si="97">B1028/$B$3*100</f>
        <v>195.83226107794763</v>
      </c>
      <c r="J1028" s="21">
        <v>76.2</v>
      </c>
      <c r="K1028" s="22">
        <v>175760293</v>
      </c>
      <c r="L1028" s="24">
        <v>0.92230000000000001</v>
      </c>
      <c r="M1028" s="25">
        <f t="shared" ref="M1028:M1091" si="98">J1028/$J$3*100</f>
        <v>391.23124477459845</v>
      </c>
      <c r="N1028" s="22">
        <f t="shared" ref="N1028:N1091" si="99">(J1028*K1028*E1028/L1028)/1000000</f>
        <v>4356.3702677870542</v>
      </c>
      <c r="O1028" s="30">
        <f t="shared" si="96"/>
        <v>4406.5682677870545</v>
      </c>
      <c r="P1028" s="22">
        <f t="shared" ref="P1028:P1091" si="100">(B1028*C1028/G1028)/1000000</f>
        <v>1224.2996234710372</v>
      </c>
      <c r="Q1028" s="26">
        <f t="shared" ref="Q1028:Q1049" si="101">1-P1028/O1028</f>
        <v>0.72216483461270164</v>
      </c>
    </row>
    <row r="1029" spans="1:17" s="24" customFormat="1">
      <c r="A1029" s="20">
        <v>43878</v>
      </c>
      <c r="B1029" s="21">
        <v>25.79</v>
      </c>
      <c r="C1029" s="22">
        <v>36796876188</v>
      </c>
      <c r="D1029" s="22">
        <f>HLOOKUP(A1029,'CSAV.Fin'!$F$11:$AF$13,2,1)/1000</f>
        <v>50.198</v>
      </c>
      <c r="E1029" s="23">
        <f>HLOOKUP(A1029,'CSAV.Fin'!$F$11:$AB$13,3,1)</f>
        <v>0.3</v>
      </c>
      <c r="G1029" s="24">
        <v>792.91</v>
      </c>
      <c r="H1029" s="25">
        <f t="shared" si="97"/>
        <v>191.81595188759093</v>
      </c>
      <c r="J1029" s="21">
        <v>74.900000000000006</v>
      </c>
      <c r="K1029" s="22">
        <v>175760293</v>
      </c>
      <c r="L1029" s="24">
        <v>0.92300000000000004</v>
      </c>
      <c r="M1029" s="25">
        <f t="shared" si="98"/>
        <v>384.55669597923128</v>
      </c>
      <c r="N1029" s="22">
        <f t="shared" si="99"/>
        <v>4278.801499144095</v>
      </c>
      <c r="O1029" s="30">
        <f t="shared" si="96"/>
        <v>4328.9994991440954</v>
      </c>
      <c r="P1029" s="22">
        <f t="shared" si="100"/>
        <v>1196.846346859694</v>
      </c>
      <c r="Q1029" s="26">
        <f t="shared" si="101"/>
        <v>0.72352818541643915</v>
      </c>
    </row>
    <row r="1030" spans="1:17" s="24" customFormat="1">
      <c r="A1030" s="20">
        <v>43879</v>
      </c>
      <c r="B1030" s="21">
        <v>25.33</v>
      </c>
      <c r="C1030" s="22">
        <v>36796876188</v>
      </c>
      <c r="D1030" s="22">
        <f>HLOOKUP(A1030,'CSAV.Fin'!$F$11:$AF$13,2,1)/1000</f>
        <v>50.198</v>
      </c>
      <c r="E1030" s="23">
        <f>HLOOKUP(A1030,'CSAV.Fin'!$F$11:$AB$13,3,1)</f>
        <v>0.3</v>
      </c>
      <c r="G1030" s="24">
        <v>796.98</v>
      </c>
      <c r="H1030" s="25">
        <f t="shared" si="97"/>
        <v>188.39465146617596</v>
      </c>
      <c r="J1030" s="21">
        <v>74.8</v>
      </c>
      <c r="K1030" s="22">
        <v>175760293</v>
      </c>
      <c r="L1030" s="24">
        <v>0.9244</v>
      </c>
      <c r="M1030" s="25">
        <f t="shared" si="98"/>
        <v>384.04326914881841</v>
      </c>
      <c r="N1030" s="22">
        <f t="shared" si="99"/>
        <v>4266.6172381220249</v>
      </c>
      <c r="O1030" s="30">
        <f t="shared" si="96"/>
        <v>4316.8152381220252</v>
      </c>
      <c r="P1030" s="22">
        <f t="shared" si="100"/>
        <v>1169.4959394740642</v>
      </c>
      <c r="Q1030" s="26">
        <f t="shared" si="101"/>
        <v>0.72908362416204819</v>
      </c>
    </row>
    <row r="1031" spans="1:17" s="24" customFormat="1">
      <c r="A1031" s="20">
        <v>43880</v>
      </c>
      <c r="B1031" s="21">
        <v>25.3</v>
      </c>
      <c r="C1031" s="22">
        <v>36796876188</v>
      </c>
      <c r="D1031" s="22">
        <f>HLOOKUP(A1031,'CSAV.Fin'!$F$11:$AF$13,2,1)/1000</f>
        <v>50.198</v>
      </c>
      <c r="E1031" s="23">
        <f>HLOOKUP(A1031,'CSAV.Fin'!$F$11:$AB$13,3,1)</f>
        <v>0.3</v>
      </c>
      <c r="G1031" s="24">
        <v>799.02</v>
      </c>
      <c r="H1031" s="25">
        <f t="shared" si="97"/>
        <v>188.17152317782285</v>
      </c>
      <c r="J1031" s="21">
        <v>78.3</v>
      </c>
      <c r="K1031" s="22">
        <v>175760293</v>
      </c>
      <c r="L1031" s="24">
        <v>0.92630000000000001</v>
      </c>
      <c r="M1031" s="25">
        <f t="shared" si="98"/>
        <v>402.01320821326851</v>
      </c>
      <c r="N1031" s="22">
        <f t="shared" si="99"/>
        <v>4457.0973578430312</v>
      </c>
      <c r="O1031" s="30">
        <f t="shared" si="96"/>
        <v>4507.2953578430315</v>
      </c>
      <c r="P1031" s="22">
        <f t="shared" si="100"/>
        <v>1165.1284918480139</v>
      </c>
      <c r="Q1031" s="26">
        <f t="shared" si="101"/>
        <v>0.74150163249883261</v>
      </c>
    </row>
    <row r="1032" spans="1:17" s="24" customFormat="1">
      <c r="A1032" s="20">
        <v>43881</v>
      </c>
      <c r="B1032" s="21">
        <v>25.43</v>
      </c>
      <c r="C1032" s="22">
        <v>36796876188</v>
      </c>
      <c r="D1032" s="22">
        <f>HLOOKUP(A1032,'CSAV.Fin'!$F$11:$AF$13,2,1)/1000</f>
        <v>50.198</v>
      </c>
      <c r="E1032" s="23">
        <f>HLOOKUP(A1032,'CSAV.Fin'!$F$11:$AB$13,3,1)</f>
        <v>0.3</v>
      </c>
      <c r="G1032" s="24">
        <v>806.82500000000005</v>
      </c>
      <c r="H1032" s="25">
        <f t="shared" si="97"/>
        <v>189.13841242735313</v>
      </c>
      <c r="J1032" s="21">
        <v>75.900000000000006</v>
      </c>
      <c r="K1032" s="22">
        <v>175760293</v>
      </c>
      <c r="L1032" s="24">
        <v>0.92659999999999998</v>
      </c>
      <c r="M1032" s="25">
        <f t="shared" si="98"/>
        <v>389.6909642833599</v>
      </c>
      <c r="N1032" s="22">
        <f t="shared" si="99"/>
        <v>4319.0825292575009</v>
      </c>
      <c r="O1032" s="30">
        <f t="shared" si="96"/>
        <v>4369.2805292575013</v>
      </c>
      <c r="P1032" s="22">
        <f t="shared" si="100"/>
        <v>1159.7862751660398</v>
      </c>
      <c r="Q1032" s="26">
        <f t="shared" si="101"/>
        <v>0.73455898118697149</v>
      </c>
    </row>
    <row r="1033" spans="1:17" s="24" customFormat="1">
      <c r="A1033" s="20">
        <v>43882</v>
      </c>
      <c r="B1033" s="21">
        <v>25.23</v>
      </c>
      <c r="C1033" s="22">
        <v>36796876188</v>
      </c>
      <c r="D1033" s="22">
        <f>HLOOKUP(A1033,'CSAV.Fin'!$F$11:$AF$13,2,1)/1000</f>
        <v>50.198</v>
      </c>
      <c r="E1033" s="23">
        <f>HLOOKUP(A1033,'CSAV.Fin'!$F$11:$AB$13,3,1)</f>
        <v>0.3</v>
      </c>
      <c r="G1033" s="24">
        <v>802.66</v>
      </c>
      <c r="H1033" s="25">
        <f t="shared" si="97"/>
        <v>187.65089050499881</v>
      </c>
      <c r="J1033" s="21">
        <v>75.8</v>
      </c>
      <c r="K1033" s="22">
        <v>175760293</v>
      </c>
      <c r="L1033" s="24">
        <v>0.92059999999999997</v>
      </c>
      <c r="M1033" s="25">
        <f t="shared" si="98"/>
        <v>389.17753745294698</v>
      </c>
      <c r="N1033" s="22">
        <f t="shared" si="99"/>
        <v>4341.5045218553114</v>
      </c>
      <c r="O1033" s="30">
        <f t="shared" si="96"/>
        <v>4391.7025218553117</v>
      </c>
      <c r="P1033" s="22">
        <f t="shared" si="100"/>
        <v>1156.6356691790297</v>
      </c>
      <c r="Q1033" s="26">
        <f t="shared" si="101"/>
        <v>0.73663159938018774</v>
      </c>
    </row>
    <row r="1034" spans="1:17" s="24" customFormat="1">
      <c r="A1034" s="20">
        <v>43885</v>
      </c>
      <c r="B1034" s="21">
        <v>24.7</v>
      </c>
      <c r="C1034" s="22">
        <v>36796876188</v>
      </c>
      <c r="D1034" s="22">
        <f>HLOOKUP(A1034,'CSAV.Fin'!$F$11:$AF$13,2,1)/1000</f>
        <v>50.198</v>
      </c>
      <c r="E1034" s="23">
        <f>HLOOKUP(A1034,'CSAV.Fin'!$F$11:$AB$13,3,1)</f>
        <v>0.3</v>
      </c>
      <c r="G1034" s="24">
        <v>808.53</v>
      </c>
      <c r="H1034" s="25">
        <f t="shared" si="97"/>
        <v>183.70895741075984</v>
      </c>
      <c r="J1034" s="21">
        <v>75.8</v>
      </c>
      <c r="K1034" s="22">
        <v>175760293</v>
      </c>
      <c r="L1034" s="24">
        <v>0.92130000000000001</v>
      </c>
      <c r="M1034" s="25">
        <f t="shared" si="98"/>
        <v>389.17753745294698</v>
      </c>
      <c r="N1034" s="22">
        <f t="shared" si="99"/>
        <v>4338.2058643438613</v>
      </c>
      <c r="O1034" s="30">
        <f t="shared" si="96"/>
        <v>4388.4038643438616</v>
      </c>
      <c r="P1034" s="22">
        <f t="shared" si="100"/>
        <v>1124.1176478839377</v>
      </c>
      <c r="Q1034" s="26">
        <f t="shared" si="101"/>
        <v>0.74384361999644444</v>
      </c>
    </row>
    <row r="1035" spans="1:17" s="24" customFormat="1">
      <c r="A1035" s="20">
        <v>43886</v>
      </c>
      <c r="B1035" s="21">
        <v>24.63</v>
      </c>
      <c r="C1035" s="22">
        <v>36796876188</v>
      </c>
      <c r="D1035" s="22">
        <f>HLOOKUP(A1035,'CSAV.Fin'!$F$11:$AF$13,2,1)/1000</f>
        <v>50.198</v>
      </c>
      <c r="E1035" s="23">
        <f>HLOOKUP(A1035,'CSAV.Fin'!$F$11:$AB$13,3,1)</f>
        <v>0.3</v>
      </c>
      <c r="G1035" s="24">
        <v>811.26</v>
      </c>
      <c r="H1035" s="25">
        <f t="shared" si="97"/>
        <v>183.1883247379358</v>
      </c>
      <c r="J1035" s="21">
        <v>75.599999999999994</v>
      </c>
      <c r="K1035" s="22">
        <v>175760293</v>
      </c>
      <c r="L1035" s="24">
        <v>0.91920000000000002</v>
      </c>
      <c r="M1035" s="25">
        <f t="shared" si="98"/>
        <v>388.15068379212124</v>
      </c>
      <c r="N1035" s="22">
        <f t="shared" si="99"/>
        <v>4336.644305091384</v>
      </c>
      <c r="O1035" s="30">
        <f t="shared" si="96"/>
        <v>4386.8423050913843</v>
      </c>
      <c r="P1035" s="22">
        <f t="shared" si="100"/>
        <v>1117.159801432882</v>
      </c>
      <c r="Q1035" s="26">
        <f t="shared" si="101"/>
        <v>0.74533850917405842</v>
      </c>
    </row>
    <row r="1036" spans="1:17" s="24" customFormat="1">
      <c r="A1036" s="20">
        <v>43887</v>
      </c>
      <c r="B1036" s="21">
        <v>24.86</v>
      </c>
      <c r="C1036" s="22">
        <v>36796876188</v>
      </c>
      <c r="D1036" s="22">
        <f>HLOOKUP(A1036,'CSAV.Fin'!$F$11:$AF$13,2,1)/1000</f>
        <v>50.198</v>
      </c>
      <c r="E1036" s="23">
        <f>HLOOKUP(A1036,'CSAV.Fin'!$F$11:$AB$13,3,1)</f>
        <v>0.3</v>
      </c>
      <c r="G1036" s="24">
        <v>810.27</v>
      </c>
      <c r="H1036" s="25">
        <f t="shared" si="97"/>
        <v>184.89897494864329</v>
      </c>
      <c r="J1036" s="21">
        <v>74.3</v>
      </c>
      <c r="K1036" s="22">
        <v>175760293</v>
      </c>
      <c r="L1036" s="24">
        <v>0.91930000000000001</v>
      </c>
      <c r="M1036" s="25">
        <f t="shared" si="98"/>
        <v>381.47613499675413</v>
      </c>
      <c r="N1036" s="22">
        <f t="shared" si="99"/>
        <v>4261.6087577178287</v>
      </c>
      <c r="O1036" s="30">
        <f t="shared" si="96"/>
        <v>4311.806757717829</v>
      </c>
      <c r="P1036" s="22">
        <f t="shared" si="100"/>
        <v>1128.9697780168092</v>
      </c>
      <c r="Q1036" s="26">
        <f t="shared" si="101"/>
        <v>0.73816781654325458</v>
      </c>
    </row>
    <row r="1037" spans="1:17" s="24" customFormat="1">
      <c r="A1037" s="20">
        <v>43888</v>
      </c>
      <c r="B1037" s="21">
        <v>24.46</v>
      </c>
      <c r="C1037" s="22">
        <v>36796876188</v>
      </c>
      <c r="D1037" s="22">
        <f>HLOOKUP(A1037,'CSAV.Fin'!$F$11:$AF$13,2,1)/1000</f>
        <v>50.198</v>
      </c>
      <c r="E1037" s="23">
        <f>HLOOKUP(A1037,'CSAV.Fin'!$F$11:$AB$13,3,1)</f>
        <v>0.3</v>
      </c>
      <c r="G1037" s="24">
        <v>814.72</v>
      </c>
      <c r="H1037" s="25">
        <f t="shared" si="97"/>
        <v>181.92393110393462</v>
      </c>
      <c r="J1037" s="21">
        <v>72</v>
      </c>
      <c r="K1037" s="22">
        <v>175760293</v>
      </c>
      <c r="L1037" s="24">
        <v>0.91110000000000002</v>
      </c>
      <c r="M1037" s="25">
        <f t="shared" si="98"/>
        <v>369.66731789725833</v>
      </c>
      <c r="N1037" s="22">
        <f t="shared" si="99"/>
        <v>4166.8558103391497</v>
      </c>
      <c r="O1037" s="30">
        <f t="shared" si="96"/>
        <v>4217.05381033915</v>
      </c>
      <c r="P1037" s="22">
        <f t="shared" si="100"/>
        <v>1104.7373227102319</v>
      </c>
      <c r="Q1037" s="26">
        <f t="shared" si="101"/>
        <v>0.73803101112874225</v>
      </c>
    </row>
    <row r="1038" spans="1:17" s="24" customFormat="1">
      <c r="A1038" s="20">
        <v>43889</v>
      </c>
      <c r="B1038" s="21">
        <v>23.99</v>
      </c>
      <c r="C1038" s="22">
        <v>36796876188</v>
      </c>
      <c r="D1038" s="22">
        <f>HLOOKUP(A1038,'CSAV.Fin'!$F$11:$AF$13,2,1)/1000</f>
        <v>50.198</v>
      </c>
      <c r="E1038" s="23">
        <f>HLOOKUP(A1038,'CSAV.Fin'!$F$11:$AB$13,3,1)</f>
        <v>0.3</v>
      </c>
      <c r="G1038" s="24">
        <v>820.75</v>
      </c>
      <c r="H1038" s="25">
        <f t="shared" si="97"/>
        <v>178.42825458640195</v>
      </c>
      <c r="J1038" s="21">
        <v>71.3</v>
      </c>
      <c r="K1038" s="22">
        <v>175760293</v>
      </c>
      <c r="L1038" s="24">
        <v>0.9093</v>
      </c>
      <c r="M1038" s="25">
        <f t="shared" si="98"/>
        <v>366.07333008436831</v>
      </c>
      <c r="N1038" s="22">
        <f t="shared" si="99"/>
        <v>4134.5129960079184</v>
      </c>
      <c r="O1038" s="30">
        <f t="shared" si="96"/>
        <v>4184.7109960079188</v>
      </c>
      <c r="P1038" s="22">
        <f t="shared" si="100"/>
        <v>1075.5492656108681</v>
      </c>
      <c r="Q1038" s="26">
        <f t="shared" si="101"/>
        <v>0.74298123176560871</v>
      </c>
    </row>
    <row r="1039" spans="1:17" s="24" customFormat="1">
      <c r="A1039" s="20">
        <v>43892</v>
      </c>
      <c r="B1039" s="21">
        <v>23.2</v>
      </c>
      <c r="C1039" s="22">
        <v>36796876188</v>
      </c>
      <c r="D1039" s="22">
        <f>HLOOKUP(A1039,'CSAV.Fin'!$F$11:$AF$13,2,1)/1000</f>
        <v>50.198</v>
      </c>
      <c r="E1039" s="23">
        <f>HLOOKUP(A1039,'CSAV.Fin'!$F$11:$AB$13,3,1)</f>
        <v>0.3</v>
      </c>
      <c r="G1039" s="24">
        <v>812.5</v>
      </c>
      <c r="H1039" s="25">
        <f t="shared" si="97"/>
        <v>172.55254299310235</v>
      </c>
      <c r="J1039" s="21">
        <v>71.3</v>
      </c>
      <c r="K1039" s="22">
        <v>175760293</v>
      </c>
      <c r="L1039" s="24">
        <v>0.89700000000000002</v>
      </c>
      <c r="M1039" s="25">
        <f t="shared" si="98"/>
        <v>366.07333008436831</v>
      </c>
      <c r="N1039" s="22">
        <f t="shared" si="99"/>
        <v>4191.2069869230763</v>
      </c>
      <c r="O1039" s="30">
        <f t="shared" si="96"/>
        <v>4241.4049869230766</v>
      </c>
      <c r="P1039" s="22">
        <f t="shared" si="100"/>
        <v>1050.692341614277</v>
      </c>
      <c r="Q1039" s="26">
        <f t="shared" si="101"/>
        <v>0.75227728904602886</v>
      </c>
    </row>
    <row r="1040" spans="1:17" s="24" customFormat="1">
      <c r="A1040" s="20">
        <v>43893</v>
      </c>
      <c r="B1040" s="21">
        <v>23.49</v>
      </c>
      <c r="C1040" s="22">
        <v>36796876188</v>
      </c>
      <c r="D1040" s="22">
        <f>HLOOKUP(A1040,'CSAV.Fin'!$F$11:$AF$13,2,1)/1000</f>
        <v>50.198</v>
      </c>
      <c r="E1040" s="23">
        <f>HLOOKUP(A1040,'CSAV.Fin'!$F$11:$AB$13,3,1)</f>
        <v>0.3</v>
      </c>
      <c r="G1040" s="24">
        <v>807.16</v>
      </c>
      <c r="H1040" s="25">
        <f t="shared" si="97"/>
        <v>174.70944978051614</v>
      </c>
      <c r="J1040" s="21">
        <v>74.7</v>
      </c>
      <c r="K1040" s="22">
        <v>175760293</v>
      </c>
      <c r="L1040" s="24">
        <v>0.89670000000000005</v>
      </c>
      <c r="M1040" s="25">
        <f t="shared" si="98"/>
        <v>383.52984231840554</v>
      </c>
      <c r="N1040" s="22">
        <f t="shared" si="99"/>
        <v>4392.5372656741383</v>
      </c>
      <c r="O1040" s="30">
        <f t="shared" si="96"/>
        <v>4442.7352656741386</v>
      </c>
      <c r="P1040" s="22">
        <f t="shared" si="100"/>
        <v>1070.8640438774469</v>
      </c>
      <c r="Q1040" s="26">
        <f t="shared" si="101"/>
        <v>0.75896289563970798</v>
      </c>
    </row>
    <row r="1041" spans="1:17" s="24" customFormat="1">
      <c r="A1041" s="20">
        <v>43894</v>
      </c>
      <c r="B1041" s="21">
        <v>23.48</v>
      </c>
      <c r="C1041" s="22">
        <v>36796876188</v>
      </c>
      <c r="D1041" s="22">
        <f>HLOOKUP(A1041,'CSAV.Fin'!$F$11:$AF$13,2,1)/1000</f>
        <v>50.198</v>
      </c>
      <c r="E1041" s="23">
        <f>HLOOKUP(A1041,'CSAV.Fin'!$F$11:$AB$13,3,1)</f>
        <v>0.3</v>
      </c>
      <c r="G1041" s="24">
        <v>816.04</v>
      </c>
      <c r="H1041" s="25">
        <f t="shared" si="97"/>
        <v>174.63507368439841</v>
      </c>
      <c r="J1041" s="21">
        <v>73.2</v>
      </c>
      <c r="K1041" s="22">
        <v>175760293</v>
      </c>
      <c r="L1041" s="24">
        <v>0.8982</v>
      </c>
      <c r="M1041" s="25">
        <f t="shared" si="98"/>
        <v>375.82843986221269</v>
      </c>
      <c r="N1041" s="22">
        <f t="shared" si="99"/>
        <v>4297.1454400801604</v>
      </c>
      <c r="O1041" s="30">
        <f t="shared" si="96"/>
        <v>4347.3434400801607</v>
      </c>
      <c r="P1041" s="22">
        <f t="shared" si="100"/>
        <v>1058.7601746167345</v>
      </c>
      <c r="Q1041" s="26">
        <f t="shared" si="101"/>
        <v>0.75645812455129791</v>
      </c>
    </row>
    <row r="1042" spans="1:17" s="24" customFormat="1">
      <c r="A1042" s="20">
        <v>43895</v>
      </c>
      <c r="B1042" s="21">
        <v>23.46</v>
      </c>
      <c r="C1042" s="22">
        <v>36796876188</v>
      </c>
      <c r="D1042" s="22">
        <f>HLOOKUP(A1042,'CSAV.Fin'!$F$11:$AF$13,2,1)/1000</f>
        <v>50.198</v>
      </c>
      <c r="E1042" s="23">
        <f>HLOOKUP(A1042,'CSAV.Fin'!$F$11:$AB$13,3,1)</f>
        <v>0.3</v>
      </c>
      <c r="G1042" s="24">
        <v>823.45</v>
      </c>
      <c r="H1042" s="25">
        <f t="shared" si="97"/>
        <v>174.486321492163</v>
      </c>
      <c r="J1042" s="21">
        <v>70.3</v>
      </c>
      <c r="K1042" s="22">
        <v>175760293</v>
      </c>
      <c r="L1042" s="24">
        <v>0.89400000000000002</v>
      </c>
      <c r="M1042" s="25">
        <f t="shared" si="98"/>
        <v>360.93906178023974</v>
      </c>
      <c r="N1042" s="22">
        <f t="shared" si="99"/>
        <v>4146.2914758053685</v>
      </c>
      <c r="O1042" s="30">
        <f t="shared" si="96"/>
        <v>4196.4894758053688</v>
      </c>
      <c r="P1042" s="22">
        <f t="shared" si="100"/>
        <v>1048.3389584922945</v>
      </c>
      <c r="Q1042" s="26">
        <f t="shared" si="101"/>
        <v>0.75018668233616803</v>
      </c>
    </row>
    <row r="1043" spans="1:17" s="24" customFormat="1">
      <c r="A1043" s="20">
        <v>43896</v>
      </c>
      <c r="B1043" s="21">
        <v>23.52</v>
      </c>
      <c r="C1043" s="22">
        <v>36796876188</v>
      </c>
      <c r="D1043" s="22">
        <f>HLOOKUP(A1043,'CSAV.Fin'!$F$11:$AF$13,2,1)/1000</f>
        <v>50.198</v>
      </c>
      <c r="E1043" s="23">
        <f>HLOOKUP(A1043,'CSAV.Fin'!$F$11:$AB$13,3,1)</f>
        <v>0.3</v>
      </c>
      <c r="G1043" s="24">
        <v>826.49</v>
      </c>
      <c r="H1043" s="25">
        <f t="shared" si="97"/>
        <v>174.93257806886928</v>
      </c>
      <c r="J1043" s="21">
        <v>68</v>
      </c>
      <c r="K1043" s="22">
        <v>175760293</v>
      </c>
      <c r="L1043" s="24">
        <v>0.8831</v>
      </c>
      <c r="M1043" s="25">
        <f t="shared" si="98"/>
        <v>349.130244680744</v>
      </c>
      <c r="N1043" s="22">
        <f t="shared" si="99"/>
        <v>4060.140388630959</v>
      </c>
      <c r="O1043" s="30">
        <f t="shared" si="96"/>
        <v>4110.3383886309593</v>
      </c>
      <c r="P1043" s="22">
        <f t="shared" si="100"/>
        <v>1047.1542643489454</v>
      </c>
      <c r="Q1043" s="26">
        <f t="shared" si="101"/>
        <v>0.74523891579210733</v>
      </c>
    </row>
    <row r="1044" spans="1:17" s="24" customFormat="1">
      <c r="A1044" s="20">
        <v>43899</v>
      </c>
      <c r="B1044" s="21">
        <v>23.19</v>
      </c>
      <c r="C1044" s="22">
        <v>36796876188</v>
      </c>
      <c r="D1044" s="22">
        <f>HLOOKUP(A1044,'CSAV.Fin'!$F$11:$AF$13,2,1)/1000</f>
        <v>50.198</v>
      </c>
      <c r="E1044" s="23">
        <f>HLOOKUP(A1044,'CSAV.Fin'!$F$11:$AB$13,3,1)</f>
        <v>0.3</v>
      </c>
      <c r="G1044" s="24">
        <v>842.25</v>
      </c>
      <c r="H1044" s="25">
        <f t="shared" si="97"/>
        <v>172.47816689698465</v>
      </c>
      <c r="J1044" s="21">
        <v>65.599999999999994</v>
      </c>
      <c r="K1044" s="22">
        <v>175760293</v>
      </c>
      <c r="L1044" s="24">
        <v>0.87480000000000002</v>
      </c>
      <c r="M1044" s="25">
        <f t="shared" si="98"/>
        <v>336.80800075083539</v>
      </c>
      <c r="N1044" s="22">
        <f t="shared" si="99"/>
        <v>3954.0038480109733</v>
      </c>
      <c r="O1044" s="30">
        <f t="shared" si="96"/>
        <v>4004.2018480109732</v>
      </c>
      <c r="P1044" s="22">
        <f t="shared" si="100"/>
        <v>1013.1428421486733</v>
      </c>
      <c r="Q1044" s="26">
        <f t="shared" si="101"/>
        <v>0.74698007727758864</v>
      </c>
    </row>
    <row r="1045" spans="1:17" s="24" customFormat="1">
      <c r="A1045" s="20">
        <v>43900</v>
      </c>
      <c r="B1045" s="21">
        <v>23.39</v>
      </c>
      <c r="C1045" s="22">
        <v>36796876188</v>
      </c>
      <c r="D1045" s="22">
        <f>HLOOKUP(A1045,'CSAV.Fin'!$F$11:$AF$13,2,1)/1000</f>
        <v>50.198</v>
      </c>
      <c r="E1045" s="23">
        <f>HLOOKUP(A1045,'CSAV.Fin'!$F$11:$AB$13,3,1)</f>
        <v>0.3</v>
      </c>
      <c r="G1045" s="24">
        <v>835.94</v>
      </c>
      <c r="H1045" s="25">
        <f t="shared" si="97"/>
        <v>173.96568881933899</v>
      </c>
      <c r="J1045" s="21">
        <v>67.5</v>
      </c>
      <c r="K1045" s="22">
        <v>175760293</v>
      </c>
      <c r="L1045" s="24">
        <v>0.88300000000000001</v>
      </c>
      <c r="M1045" s="25">
        <f t="shared" si="98"/>
        <v>346.56311052867972</v>
      </c>
      <c r="N1045" s="22">
        <f t="shared" si="99"/>
        <v>4030.7428462627404</v>
      </c>
      <c r="O1045" s="30">
        <f t="shared" si="96"/>
        <v>4080.9408462627403</v>
      </c>
      <c r="P1045" s="22">
        <f t="shared" si="100"/>
        <v>1029.5941503425126</v>
      </c>
      <c r="Q1045" s="26">
        <f t="shared" si="101"/>
        <v>0.74770667129728219</v>
      </c>
    </row>
    <row r="1046" spans="1:17" s="24" customFormat="1">
      <c r="A1046" s="20">
        <v>43901</v>
      </c>
      <c r="B1046" s="21">
        <v>23.26</v>
      </c>
      <c r="C1046" s="22">
        <v>36796876188</v>
      </c>
      <c r="D1046" s="22">
        <f>HLOOKUP(A1046,'CSAV.Fin'!$F$11:$AF$13,2,1)/1000</f>
        <v>50.198</v>
      </c>
      <c r="E1046" s="23">
        <f>HLOOKUP(A1046,'CSAV.Fin'!$F$11:$AB$13,3,1)</f>
        <v>0.3</v>
      </c>
      <c r="G1046" s="24">
        <v>835.9</v>
      </c>
      <c r="H1046" s="25">
        <f t="shared" si="97"/>
        <v>172.99879956980865</v>
      </c>
      <c r="J1046" s="21">
        <v>67.8</v>
      </c>
      <c r="K1046" s="22">
        <v>175760293</v>
      </c>
      <c r="L1046" s="24">
        <v>0.88729999999999998</v>
      </c>
      <c r="M1046" s="25">
        <f t="shared" si="98"/>
        <v>348.10339101991826</v>
      </c>
      <c r="N1046" s="22">
        <f t="shared" si="99"/>
        <v>4029.0368078665615</v>
      </c>
      <c r="O1046" s="30">
        <f t="shared" si="96"/>
        <v>4079.2348078665614</v>
      </c>
      <c r="P1046" s="22">
        <f t="shared" si="100"/>
        <v>1023.9207323039599</v>
      </c>
      <c r="Q1046" s="26">
        <f t="shared" si="101"/>
        <v>0.74899196037222726</v>
      </c>
    </row>
    <row r="1047" spans="1:17" s="24" customFormat="1">
      <c r="A1047" s="20">
        <v>43902</v>
      </c>
      <c r="B1047" s="21">
        <v>22.9</v>
      </c>
      <c r="C1047" s="22">
        <v>36796876188</v>
      </c>
      <c r="D1047" s="22">
        <f>HLOOKUP(A1047,'CSAV.Fin'!$F$11:$AF$13,2,1)/1000</f>
        <v>50.198</v>
      </c>
      <c r="E1047" s="23">
        <f>HLOOKUP(A1047,'CSAV.Fin'!$F$11:$AB$13,3,1)</f>
        <v>0.3</v>
      </c>
      <c r="G1047" s="24">
        <v>853.45</v>
      </c>
      <c r="H1047" s="25">
        <f t="shared" si="97"/>
        <v>170.32126010957086</v>
      </c>
      <c r="J1047" s="21">
        <v>62.8</v>
      </c>
      <c r="K1047" s="22">
        <v>175760293</v>
      </c>
      <c r="L1047" s="24">
        <v>0.90369999999999995</v>
      </c>
      <c r="M1047" s="25">
        <f t="shared" si="98"/>
        <v>322.43204949927537</v>
      </c>
      <c r="N1047" s="22">
        <f t="shared" si="99"/>
        <v>3664.1849287595442</v>
      </c>
      <c r="O1047" s="30">
        <f t="shared" si="96"/>
        <v>3714.382928759544</v>
      </c>
      <c r="P1047" s="22">
        <f t="shared" si="100"/>
        <v>987.34368118249449</v>
      </c>
      <c r="Q1047" s="26">
        <f t="shared" si="101"/>
        <v>0.73418365846511469</v>
      </c>
    </row>
    <row r="1048" spans="1:17" s="24" customFormat="1">
      <c r="A1048" s="20">
        <v>43903</v>
      </c>
      <c r="B1048" s="21">
        <v>22.89</v>
      </c>
      <c r="C1048" s="22">
        <v>36796876188</v>
      </c>
      <c r="D1048" s="22">
        <f>HLOOKUP(A1048,'CSAV.Fin'!$F$11:$AF$13,2,1)/1000</f>
        <v>50.198</v>
      </c>
      <c r="E1048" s="23">
        <f>HLOOKUP(A1048,'CSAV.Fin'!$F$11:$AB$13,3,1)</f>
        <v>0.3</v>
      </c>
      <c r="G1048" s="24">
        <v>838.35</v>
      </c>
      <c r="H1048" s="25">
        <f t="shared" si="97"/>
        <v>170.24688401345313</v>
      </c>
      <c r="J1048" s="21">
        <v>66</v>
      </c>
      <c r="K1048" s="22">
        <v>175760293</v>
      </c>
      <c r="L1048" s="24">
        <v>0.90290000000000004</v>
      </c>
      <c r="M1048" s="25">
        <f t="shared" si="98"/>
        <v>338.86170807248681</v>
      </c>
      <c r="N1048" s="22">
        <f t="shared" si="99"/>
        <v>3854.3070122937202</v>
      </c>
      <c r="O1048" s="30">
        <f t="shared" si="96"/>
        <v>3904.50501229372</v>
      </c>
      <c r="P1048" s="22">
        <f t="shared" si="100"/>
        <v>1004.6883711377349</v>
      </c>
      <c r="Q1048" s="26">
        <f t="shared" si="101"/>
        <v>0.74268482996580254</v>
      </c>
    </row>
    <row r="1049" spans="1:17" s="24" customFormat="1">
      <c r="A1049" s="20">
        <v>43906</v>
      </c>
      <c r="B1049" s="21">
        <v>20.5</v>
      </c>
      <c r="C1049" s="22">
        <v>36796876188</v>
      </c>
      <c r="D1049" s="22">
        <f>HLOOKUP(A1049,'CSAV.Fin'!$F$11:$AF$13,2,1)/1000</f>
        <v>50.198</v>
      </c>
      <c r="E1049" s="23">
        <f>HLOOKUP(A1049,'CSAV.Fin'!$F$11:$AB$13,3,1)</f>
        <v>0.3</v>
      </c>
      <c r="G1049" s="24">
        <v>854.72</v>
      </c>
      <c r="H1049" s="25">
        <f t="shared" si="97"/>
        <v>152.4709970413189</v>
      </c>
      <c r="J1049" s="21">
        <v>68.099999999999994</v>
      </c>
      <c r="K1049" s="22">
        <v>175760293</v>
      </c>
      <c r="L1049" s="24">
        <v>0.89610000000000001</v>
      </c>
      <c r="M1049" s="25">
        <f t="shared" si="98"/>
        <v>349.64367151115681</v>
      </c>
      <c r="N1049" s="22">
        <f t="shared" si="99"/>
        <v>4007.122850117174</v>
      </c>
      <c r="O1049" s="30">
        <f t="shared" si="96"/>
        <v>4057.3208501171739</v>
      </c>
      <c r="P1049" s="22">
        <f t="shared" si="100"/>
        <v>882.55330617512163</v>
      </c>
      <c r="Q1049" s="26">
        <f t="shared" si="101"/>
        <v>0.7824787985032946</v>
      </c>
    </row>
    <row r="1050" spans="1:17" s="24" customFormat="1">
      <c r="A1050" s="20">
        <v>43907</v>
      </c>
      <c r="B1050" s="21">
        <v>20.5</v>
      </c>
      <c r="C1050" s="22">
        <v>36796876188</v>
      </c>
      <c r="D1050" s="22">
        <f>HLOOKUP(A1050,'CSAV.Fin'!$F$11:$AF$13,2,1)/1000</f>
        <v>50.198</v>
      </c>
      <c r="E1050" s="23">
        <f>HLOOKUP(A1050,'CSAV.Fin'!$F$11:$AB$13,3,1)</f>
        <v>0.3</v>
      </c>
      <c r="G1050" s="24">
        <v>848.54</v>
      </c>
      <c r="H1050" s="25">
        <f t="shared" si="97"/>
        <v>152.4709970413189</v>
      </c>
      <c r="J1050" s="21">
        <v>71</v>
      </c>
      <c r="K1050" s="22">
        <v>175760293</v>
      </c>
      <c r="L1050" s="24">
        <v>0.91049999999999998</v>
      </c>
      <c r="M1050" s="25">
        <f t="shared" si="98"/>
        <v>364.53304959312976</v>
      </c>
      <c r="N1050" s="22">
        <f t="shared" si="99"/>
        <v>4111.6905446457995</v>
      </c>
      <c r="O1050" s="30">
        <f t="shared" si="96"/>
        <v>4161.8885446457998</v>
      </c>
      <c r="P1050" s="22">
        <f t="shared" si="100"/>
        <v>888.98102841822435</v>
      </c>
      <c r="Q1050" s="26">
        <f>1-P1050/O1050</f>
        <v>0.7863996070817697</v>
      </c>
    </row>
    <row r="1051" spans="1:17" s="24" customFormat="1">
      <c r="A1051" s="20">
        <v>43908</v>
      </c>
      <c r="B1051" s="21">
        <v>13.8</v>
      </c>
      <c r="C1051" s="22">
        <v>36796876188</v>
      </c>
      <c r="D1051" s="22">
        <f>HLOOKUP(A1051,'CSAV.Fin'!$F$11:$AF$13,2,1)/1000</f>
        <v>50.198</v>
      </c>
      <c r="E1051" s="23">
        <f>HLOOKUP(A1051,'CSAV.Fin'!$F$11:$AB$13,3,1)</f>
        <v>0.3</v>
      </c>
      <c r="G1051" s="24">
        <v>867.92</v>
      </c>
      <c r="H1051" s="25">
        <f t="shared" si="97"/>
        <v>102.63901264244882</v>
      </c>
      <c r="J1051" s="21">
        <v>68.5</v>
      </c>
      <c r="K1051" s="22">
        <v>175760293</v>
      </c>
      <c r="L1051" s="24">
        <v>0.92290000000000005</v>
      </c>
      <c r="M1051" s="25">
        <f t="shared" si="98"/>
        <v>351.69737883280828</v>
      </c>
      <c r="N1051" s="22">
        <f t="shared" si="99"/>
        <v>3913.613632192003</v>
      </c>
      <c r="O1051" s="30">
        <f t="shared" si="96"/>
        <v>3963.8116321920029</v>
      </c>
      <c r="P1051" s="22">
        <f t="shared" si="100"/>
        <v>585.07338394598594</v>
      </c>
      <c r="Q1051" s="26">
        <f>1-P1051/O1051</f>
        <v>0.85239626949113168</v>
      </c>
    </row>
    <row r="1052" spans="1:17" s="24" customFormat="1">
      <c r="A1052" s="20">
        <v>43909</v>
      </c>
      <c r="B1052" s="21">
        <v>14.1</v>
      </c>
      <c r="C1052" s="22">
        <v>36796876188</v>
      </c>
      <c r="D1052" s="22">
        <f>HLOOKUP(A1052,'CSAV.Fin'!$F$11:$AF$13,2,1)/1000</f>
        <v>50.198</v>
      </c>
      <c r="E1052" s="23">
        <f>HLOOKUP(A1052,'CSAV.Fin'!$F$11:$AB$13,3,1)</f>
        <v>0.3</v>
      </c>
      <c r="G1052" s="24">
        <v>862.43</v>
      </c>
      <c r="H1052" s="25">
        <f t="shared" si="97"/>
        <v>104.87029552598031</v>
      </c>
      <c r="J1052" s="21">
        <v>65</v>
      </c>
      <c r="K1052" s="22">
        <v>175760293</v>
      </c>
      <c r="L1052" s="24">
        <v>0.93379999999999996</v>
      </c>
      <c r="M1052" s="25">
        <f t="shared" si="98"/>
        <v>333.72743976835824</v>
      </c>
      <c r="N1052" s="22">
        <f t="shared" si="99"/>
        <v>3670.2995432640823</v>
      </c>
      <c r="O1052" s="30">
        <f t="shared" si="96"/>
        <v>3720.4975432640822</v>
      </c>
      <c r="P1052" s="22">
        <f t="shared" si="100"/>
        <v>601.59775778996561</v>
      </c>
      <c r="Q1052" s="26">
        <f>1-P1052/O1052</f>
        <v>0.83830179947863392</v>
      </c>
    </row>
    <row r="1053" spans="1:17" s="24" customFormat="1">
      <c r="A1053" s="20">
        <v>43910</v>
      </c>
      <c r="B1053" s="21">
        <v>14.09</v>
      </c>
      <c r="C1053" s="22">
        <v>36796876188</v>
      </c>
      <c r="D1053" s="22">
        <f>HLOOKUP(A1053,'CSAV.Fin'!$F$11:$AF$13,2,1)/1000</f>
        <v>50.198</v>
      </c>
      <c r="E1053" s="23">
        <f>HLOOKUP(A1053,'CSAV.Fin'!$F$11:$AB$13,3,1)</f>
        <v>0.3</v>
      </c>
      <c r="G1053" s="24">
        <v>859.99</v>
      </c>
      <c r="H1053" s="25">
        <f t="shared" si="97"/>
        <v>104.79591942986259</v>
      </c>
      <c r="J1053" s="21">
        <v>67.3</v>
      </c>
      <c r="K1053" s="22">
        <v>175760293</v>
      </c>
      <c r="L1053" s="24">
        <v>0.93440000000000001</v>
      </c>
      <c r="M1053" s="25">
        <f t="shared" si="98"/>
        <v>345.53625686785398</v>
      </c>
      <c r="N1053" s="22">
        <f t="shared" si="99"/>
        <v>3797.7315022153248</v>
      </c>
      <c r="O1053" s="30">
        <f t="shared" si="96"/>
        <v>3847.9295022153246</v>
      </c>
      <c r="P1053" s="22">
        <f t="shared" si="100"/>
        <v>602.87676076340426</v>
      </c>
      <c r="Q1053" s="26">
        <f>1-P1053/O1053</f>
        <v>0.84332437472767707</v>
      </c>
    </row>
    <row r="1054" spans="1:17" s="24" customFormat="1">
      <c r="A1054" s="20">
        <v>43913</v>
      </c>
      <c r="B1054" s="21">
        <v>12</v>
      </c>
      <c r="C1054" s="22">
        <v>36796876188</v>
      </c>
      <c r="D1054" s="22">
        <f>HLOOKUP(A1054,'CSAV.Fin'!$F$11:$AF$13,2,1)/1000</f>
        <v>50.198</v>
      </c>
      <c r="E1054" s="23">
        <f>HLOOKUP(A1054,'CSAV.Fin'!$F$11:$AB$13,3,1)</f>
        <v>0.3</v>
      </c>
      <c r="G1054" s="24">
        <v>860.76</v>
      </c>
      <c r="H1054" s="25">
        <f t="shared" si="97"/>
        <v>89.25131534125984</v>
      </c>
      <c r="J1054" s="21">
        <v>61.5</v>
      </c>
      <c r="K1054" s="22">
        <v>175760293</v>
      </c>
      <c r="L1054" s="24">
        <v>0.93110000000000004</v>
      </c>
      <c r="M1054" s="25">
        <f t="shared" si="98"/>
        <v>315.75750070390819</v>
      </c>
      <c r="N1054" s="22">
        <f t="shared" si="99"/>
        <v>3482.7380580496188</v>
      </c>
      <c r="O1054" s="30">
        <f t="shared" si="96"/>
        <v>3532.9360580496186</v>
      </c>
      <c r="P1054" s="22">
        <f t="shared" si="100"/>
        <v>512.99144274362197</v>
      </c>
      <c r="Q1054" s="26">
        <f>1-P1054/O1054</f>
        <v>0.85479741656382469</v>
      </c>
    </row>
    <row r="1055" spans="1:17" s="24" customFormat="1">
      <c r="A1055" s="20">
        <v>43914</v>
      </c>
      <c r="B1055" s="21">
        <v>12.2</v>
      </c>
      <c r="C1055" s="22">
        <v>36796876188</v>
      </c>
      <c r="D1055" s="22">
        <f>HLOOKUP(A1055,'CSAV.Fin'!$F$11:$AF$13,2,1)/1000</f>
        <v>50.198</v>
      </c>
      <c r="E1055" s="23">
        <f>HLOOKUP(A1055,'CSAV.Fin'!$F$11:$AB$13,3,1)</f>
        <v>0.3</v>
      </c>
      <c r="G1055" s="24">
        <v>845.14</v>
      </c>
      <c r="H1055" s="25">
        <f t="shared" si="97"/>
        <v>90.738837263614158</v>
      </c>
      <c r="J1055" s="21">
        <v>65.8</v>
      </c>
      <c r="K1055" s="22">
        <v>175760293</v>
      </c>
      <c r="L1055" s="24">
        <v>0.92630000000000001</v>
      </c>
      <c r="M1055" s="25">
        <f t="shared" si="98"/>
        <v>337.83485441166107</v>
      </c>
      <c r="N1055" s="22">
        <f t="shared" si="99"/>
        <v>3745.5556340494436</v>
      </c>
      <c r="O1055" s="30">
        <f t="shared" si="96"/>
        <v>3795.7536340494435</v>
      </c>
      <c r="P1055" s="22">
        <f t="shared" si="100"/>
        <v>531.18050203942539</v>
      </c>
      <c r="Q1055" s="26">
        <f t="shared" ref="Q1055:Q1085" si="102">1-P1055/O1055</f>
        <v>0.86005927853838515</v>
      </c>
    </row>
    <row r="1056" spans="1:17" s="24" customFormat="1">
      <c r="A1056" s="20">
        <v>43915</v>
      </c>
      <c r="B1056" s="21">
        <v>13.73</v>
      </c>
      <c r="C1056" s="22">
        <v>36796876188</v>
      </c>
      <c r="D1056" s="22">
        <f>HLOOKUP(A1056,'CSAV.Fin'!$F$11:$AF$13,2,1)/1000</f>
        <v>50.198</v>
      </c>
      <c r="E1056" s="23">
        <f>HLOOKUP(A1056,'CSAV.Fin'!$F$11:$AB$13,3,1)</f>
        <v>0.3</v>
      </c>
      <c r="G1056" s="24">
        <v>844.74</v>
      </c>
      <c r="H1056" s="25">
        <f t="shared" si="97"/>
        <v>102.11837996962481</v>
      </c>
      <c r="J1056" s="21">
        <v>65.599999999999994</v>
      </c>
      <c r="K1056" s="22">
        <v>175760293</v>
      </c>
      <c r="L1056" s="24">
        <v>0.92290000000000005</v>
      </c>
      <c r="M1056" s="25">
        <f t="shared" si="98"/>
        <v>336.80800075083539</v>
      </c>
      <c r="N1056" s="22">
        <f t="shared" si="99"/>
        <v>3747.9277995882539</v>
      </c>
      <c r="O1056" s="30">
        <f t="shared" si="96"/>
        <v>3798.1257995882538</v>
      </c>
      <c r="P1056" s="22">
        <f t="shared" si="100"/>
        <v>598.07882906129691</v>
      </c>
      <c r="Q1056" s="26">
        <f t="shared" si="102"/>
        <v>0.84253317014245988</v>
      </c>
    </row>
    <row r="1057" spans="1:17" s="24" customFormat="1">
      <c r="A1057" s="20">
        <v>43916</v>
      </c>
      <c r="B1057" s="21">
        <v>15.36</v>
      </c>
      <c r="C1057" s="22">
        <v>36796876188</v>
      </c>
      <c r="D1057" s="22">
        <f>HLOOKUP(A1057,'CSAV.Fin'!$F$11:$AF$13,2,1)/1000</f>
        <v>50.198</v>
      </c>
      <c r="E1057" s="23">
        <f>HLOOKUP(A1057,'CSAV.Fin'!$F$11:$AB$13,3,1)</f>
        <v>0.3</v>
      </c>
      <c r="G1057" s="24">
        <v>827.64</v>
      </c>
      <c r="H1057" s="25">
        <f t="shared" si="97"/>
        <v>114.2416836368126</v>
      </c>
      <c r="J1057" s="21">
        <v>66.5</v>
      </c>
      <c r="K1057" s="22">
        <v>175760293</v>
      </c>
      <c r="L1057" s="24">
        <v>0.9073</v>
      </c>
      <c r="M1057" s="25">
        <f t="shared" si="98"/>
        <v>341.42884222455115</v>
      </c>
      <c r="N1057" s="22">
        <f t="shared" si="99"/>
        <v>3864.6730357654578</v>
      </c>
      <c r="O1057" s="30">
        <f t="shared" si="96"/>
        <v>3914.8710357654577</v>
      </c>
      <c r="P1057" s="22">
        <f t="shared" si="100"/>
        <v>682.90563318312297</v>
      </c>
      <c r="Q1057" s="26">
        <f t="shared" si="102"/>
        <v>0.82556114187562313</v>
      </c>
    </row>
    <row r="1058" spans="1:17" s="24" customFormat="1">
      <c r="A1058" s="20">
        <v>43917</v>
      </c>
      <c r="B1058" s="21">
        <v>16.02</v>
      </c>
      <c r="C1058" s="22">
        <v>36796876188</v>
      </c>
      <c r="D1058" s="22">
        <f>HLOOKUP(A1058,'CSAV.Fin'!$F$11:$AF$13,2,1)/1000</f>
        <v>50.198</v>
      </c>
      <c r="E1058" s="23">
        <f>HLOOKUP(A1058,'CSAV.Fin'!$F$11:$AB$13,3,1)</f>
        <v>0.3</v>
      </c>
      <c r="G1058" s="24">
        <v>834.62</v>
      </c>
      <c r="H1058" s="25">
        <f t="shared" si="97"/>
        <v>119.15050598058188</v>
      </c>
      <c r="J1058" s="21">
        <v>64.900000000000006</v>
      </c>
      <c r="K1058" s="22">
        <v>175760293</v>
      </c>
      <c r="L1058" s="24">
        <v>0.90190000000000003</v>
      </c>
      <c r="M1058" s="25">
        <f t="shared" si="98"/>
        <v>333.21401293794543</v>
      </c>
      <c r="N1058" s="22">
        <f t="shared" si="99"/>
        <v>3794.2708778245924</v>
      </c>
      <c r="O1058" s="30">
        <f t="shared" si="96"/>
        <v>3844.4688778245923</v>
      </c>
      <c r="P1058" s="22">
        <f t="shared" si="100"/>
        <v>706.29263201428193</v>
      </c>
      <c r="Q1058" s="26">
        <f t="shared" si="102"/>
        <v>0.81628343096018496</v>
      </c>
    </row>
    <row r="1059" spans="1:17" s="24" customFormat="1">
      <c r="A1059" s="20">
        <v>43920</v>
      </c>
      <c r="B1059" s="21">
        <v>16.649999999999999</v>
      </c>
      <c r="C1059" s="22">
        <v>36796876188</v>
      </c>
      <c r="D1059" s="22">
        <f>HLOOKUP(A1059,'CSAV.Fin'!$F$11:$AF$13,2,1)/1000</f>
        <v>50.198</v>
      </c>
      <c r="E1059" s="23">
        <f>HLOOKUP(A1059,'CSAV.Fin'!$F$11:$AB$13,3,1)</f>
        <v>0.3</v>
      </c>
      <c r="G1059" s="24">
        <v>847.94</v>
      </c>
      <c r="H1059" s="25">
        <f t="shared" si="97"/>
        <v>123.83620003599802</v>
      </c>
      <c r="J1059" s="21">
        <v>65.599999999999994</v>
      </c>
      <c r="K1059" s="22">
        <v>175760293</v>
      </c>
      <c r="L1059" s="24">
        <v>0.90639999999999998</v>
      </c>
      <c r="M1059" s="25">
        <f t="shared" si="98"/>
        <v>336.80800075083539</v>
      </c>
      <c r="N1059" s="22">
        <f t="shared" si="99"/>
        <v>3816.1546406001762</v>
      </c>
      <c r="O1059" s="30">
        <f t="shared" si="96"/>
        <v>3866.3526406001761</v>
      </c>
      <c r="P1059" s="22">
        <f t="shared" si="100"/>
        <v>722.53695842889817</v>
      </c>
      <c r="Q1059" s="26">
        <f t="shared" si="102"/>
        <v>0.81312181645264037</v>
      </c>
    </row>
    <row r="1060" spans="1:17" s="24" customFormat="1">
      <c r="A1060" s="20">
        <v>43921</v>
      </c>
      <c r="B1060" s="21">
        <v>17.02</v>
      </c>
      <c r="C1060" s="22">
        <v>36796876188</v>
      </c>
      <c r="D1060" s="22">
        <f>HLOOKUP(A1060,'CSAV.Fin'!$F$11:$AF$13,2,1)/1000</f>
        <v>-278.28199999999998</v>
      </c>
      <c r="E1060" s="23">
        <f>HLOOKUP(A1060,'CSAV.Fin'!$F$11:$AB$13,3,1)</f>
        <v>0.3</v>
      </c>
      <c r="G1060" s="24">
        <v>848.94</v>
      </c>
      <c r="H1060" s="25">
        <f t="shared" si="97"/>
        <v>126.58811559235352</v>
      </c>
      <c r="J1060" s="21">
        <v>71.2</v>
      </c>
      <c r="K1060" s="22">
        <v>175760293</v>
      </c>
      <c r="L1060" s="24">
        <v>0.91</v>
      </c>
      <c r="M1060" s="25">
        <f t="shared" si="98"/>
        <v>365.5599032539555</v>
      </c>
      <c r="N1060" s="22">
        <f t="shared" si="99"/>
        <v>4125.5383060219783</v>
      </c>
      <c r="O1060" s="30">
        <f t="shared" si="96"/>
        <v>3847.2563060219782</v>
      </c>
      <c r="P1060" s="22">
        <f t="shared" si="100"/>
        <v>737.72331698324967</v>
      </c>
      <c r="Q1060" s="26">
        <f t="shared" si="102"/>
        <v>0.80824690160920221</v>
      </c>
    </row>
    <row r="1061" spans="1:17" s="24" customFormat="1">
      <c r="A1061" s="20">
        <v>43922</v>
      </c>
      <c r="B1061" s="21">
        <v>16.72</v>
      </c>
      <c r="C1061" s="22">
        <v>36796876188</v>
      </c>
      <c r="D1061" s="22">
        <f>HLOOKUP(A1061,'CSAV.Fin'!$F$11:$AF$13,2,1)/1000</f>
        <v>-278.28199999999998</v>
      </c>
      <c r="E1061" s="23">
        <f>HLOOKUP(A1061,'CSAV.Fin'!$F$11:$AB$13,3,1)</f>
        <v>0.3</v>
      </c>
      <c r="G1061" s="24">
        <v>864.09</v>
      </c>
      <c r="H1061" s="25">
        <f t="shared" si="97"/>
        <v>124.35683270882203</v>
      </c>
      <c r="J1061" s="21">
        <v>67.599999999999994</v>
      </c>
      <c r="K1061" s="22">
        <v>175760293</v>
      </c>
      <c r="L1061" s="24">
        <v>0.91449999999999998</v>
      </c>
      <c r="M1061" s="25">
        <f t="shared" si="98"/>
        <v>347.07653735909253</v>
      </c>
      <c r="N1061" s="22">
        <f t="shared" si="99"/>
        <v>3897.669482821213</v>
      </c>
      <c r="O1061" s="30">
        <f t="shared" si="96"/>
        <v>3619.3874828212129</v>
      </c>
      <c r="P1061" s="22">
        <f t="shared" si="100"/>
        <v>712.01352852522302</v>
      </c>
      <c r="Q1061" s="26">
        <f t="shared" si="102"/>
        <v>0.80327789386887416</v>
      </c>
    </row>
    <row r="1062" spans="1:17" s="24" customFormat="1">
      <c r="A1062" s="20">
        <v>43923</v>
      </c>
      <c r="B1062" s="21">
        <v>17.55</v>
      </c>
      <c r="C1062" s="22">
        <v>36796876188</v>
      </c>
      <c r="D1062" s="22">
        <f>HLOOKUP(A1062,'CSAV.Fin'!$F$11:$AF$13,2,1)/1000</f>
        <v>-278.28199999999998</v>
      </c>
      <c r="E1062" s="23">
        <f>HLOOKUP(A1062,'CSAV.Fin'!$F$11:$AB$13,3,1)</f>
        <v>0.3</v>
      </c>
      <c r="G1062" s="24">
        <v>859.99</v>
      </c>
      <c r="H1062" s="25">
        <f t="shared" si="97"/>
        <v>130.53004868659252</v>
      </c>
      <c r="J1062" s="21">
        <v>67</v>
      </c>
      <c r="K1062" s="22">
        <v>175760293</v>
      </c>
      <c r="L1062" s="24">
        <v>0.91930000000000001</v>
      </c>
      <c r="M1062" s="25">
        <f t="shared" si="98"/>
        <v>343.99597637661543</v>
      </c>
      <c r="N1062" s="22">
        <f t="shared" si="99"/>
        <v>3842.9042633525505</v>
      </c>
      <c r="O1062" s="30">
        <f t="shared" si="96"/>
        <v>3564.6222633525504</v>
      </c>
      <c r="P1062" s="22">
        <f t="shared" si="100"/>
        <v>750.92172827521256</v>
      </c>
      <c r="Q1062" s="26">
        <f t="shared" si="102"/>
        <v>0.78934044821653393</v>
      </c>
    </row>
    <row r="1063" spans="1:17" s="24" customFormat="1">
      <c r="A1063" s="20">
        <v>43924</v>
      </c>
      <c r="B1063" s="21">
        <v>17.329999999999998</v>
      </c>
      <c r="C1063" s="22">
        <v>36796876188</v>
      </c>
      <c r="D1063" s="22">
        <f>HLOOKUP(A1063,'CSAV.Fin'!$F$11:$AF$13,2,1)/1000</f>
        <v>-278.28199999999998</v>
      </c>
      <c r="E1063" s="23">
        <f>HLOOKUP(A1063,'CSAV.Fin'!$F$11:$AB$13,3,1)</f>
        <v>0.3</v>
      </c>
      <c r="G1063" s="24">
        <v>865.41</v>
      </c>
      <c r="H1063" s="25">
        <f t="shared" si="97"/>
        <v>128.89377457200274</v>
      </c>
      <c r="J1063" s="21">
        <v>61.8</v>
      </c>
      <c r="K1063" s="22">
        <v>175760293</v>
      </c>
      <c r="L1063" s="24">
        <v>0.92689999999999995</v>
      </c>
      <c r="M1063" s="25">
        <f t="shared" si="98"/>
        <v>317.29778119514674</v>
      </c>
      <c r="N1063" s="22">
        <f t="shared" si="99"/>
        <v>3515.5851032689611</v>
      </c>
      <c r="O1063" s="30">
        <f t="shared" si="96"/>
        <v>3237.303103268961</v>
      </c>
      <c r="P1063" s="22">
        <f t="shared" si="100"/>
        <v>736.86445076673476</v>
      </c>
      <c r="Q1063" s="26">
        <f t="shared" si="102"/>
        <v>0.77238323775655593</v>
      </c>
    </row>
    <row r="1064" spans="1:17" s="24" customFormat="1">
      <c r="A1064" s="20">
        <v>43927</v>
      </c>
      <c r="B1064" s="21">
        <v>17.5</v>
      </c>
      <c r="C1064" s="22">
        <v>36796876188</v>
      </c>
      <c r="D1064" s="22">
        <f>HLOOKUP(A1064,'CSAV.Fin'!$F$11:$AF$13,2,1)/1000</f>
        <v>-278.28199999999998</v>
      </c>
      <c r="E1064" s="23">
        <f>HLOOKUP(A1064,'CSAV.Fin'!$F$11:$AB$13,3,1)</f>
        <v>0.3</v>
      </c>
      <c r="G1064" s="24">
        <v>854.4</v>
      </c>
      <c r="H1064" s="25">
        <f t="shared" si="97"/>
        <v>130.15816820600392</v>
      </c>
      <c r="J1064" s="21">
        <v>64.5</v>
      </c>
      <c r="K1064" s="22">
        <v>175760293</v>
      </c>
      <c r="L1064" s="24">
        <v>0.92469999999999997</v>
      </c>
      <c r="M1064" s="25">
        <f t="shared" si="98"/>
        <v>331.16030561629395</v>
      </c>
      <c r="N1064" s="22">
        <f t="shared" si="99"/>
        <v>3677.9081535092459</v>
      </c>
      <c r="O1064" s="30">
        <f t="shared" si="96"/>
        <v>3399.6261535092458</v>
      </c>
      <c r="P1064" s="22">
        <f t="shared" si="100"/>
        <v>753.68133577949436</v>
      </c>
      <c r="Q1064" s="26">
        <f t="shared" si="102"/>
        <v>0.77830464240854513</v>
      </c>
    </row>
    <row r="1065" spans="1:17" s="24" customFormat="1">
      <c r="A1065" s="20">
        <v>43928</v>
      </c>
      <c r="B1065" s="21">
        <v>17</v>
      </c>
      <c r="C1065" s="22">
        <v>36796876188</v>
      </c>
      <c r="D1065" s="22">
        <f>HLOOKUP(A1065,'CSAV.Fin'!$F$11:$AF$13,2,1)/1000</f>
        <v>-278.28199999999998</v>
      </c>
      <c r="E1065" s="23">
        <f>HLOOKUP(A1065,'CSAV.Fin'!$F$11:$AB$13,3,1)</f>
        <v>0.3</v>
      </c>
      <c r="G1065" s="24">
        <v>840.18</v>
      </c>
      <c r="H1065" s="25">
        <f t="shared" si="97"/>
        <v>126.4393634001181</v>
      </c>
      <c r="J1065" s="21">
        <v>76.400000000000006</v>
      </c>
      <c r="K1065" s="22">
        <v>175760293</v>
      </c>
      <c r="L1065" s="24">
        <v>0.91820000000000002</v>
      </c>
      <c r="M1065" s="25">
        <f t="shared" si="98"/>
        <v>392.25809843542419</v>
      </c>
      <c r="N1065" s="22">
        <f t="shared" si="99"/>
        <v>4387.3076841211059</v>
      </c>
      <c r="O1065" s="30">
        <f t="shared" si="96"/>
        <v>4109.0256841211058</v>
      </c>
      <c r="P1065" s="22">
        <f t="shared" si="100"/>
        <v>744.53914065557387</v>
      </c>
      <c r="Q1065" s="26">
        <f t="shared" si="102"/>
        <v>0.81880397011564898</v>
      </c>
    </row>
    <row r="1066" spans="1:17" s="24" customFormat="1">
      <c r="A1066" s="20">
        <v>43929</v>
      </c>
      <c r="B1066" s="21">
        <v>17.2</v>
      </c>
      <c r="C1066" s="22">
        <v>36796876188</v>
      </c>
      <c r="D1066" s="22">
        <f>HLOOKUP(A1066,'CSAV.Fin'!$F$11:$AF$13,2,1)/1000</f>
        <v>-278.28199999999998</v>
      </c>
      <c r="E1066" s="23">
        <f>HLOOKUP(A1066,'CSAV.Fin'!$F$11:$AB$13,3,1)</f>
        <v>0.3</v>
      </c>
      <c r="G1066" s="24">
        <v>848.41</v>
      </c>
      <c r="H1066" s="25">
        <f t="shared" si="97"/>
        <v>127.92688532247243</v>
      </c>
      <c r="J1066" s="21">
        <v>72.7</v>
      </c>
      <c r="K1066" s="22">
        <v>175760293</v>
      </c>
      <c r="L1066" s="24">
        <v>0.91959999999999997</v>
      </c>
      <c r="M1066" s="25">
        <f t="shared" si="98"/>
        <v>373.26130571014835</v>
      </c>
      <c r="N1066" s="22">
        <f t="shared" si="99"/>
        <v>4168.4775884406263</v>
      </c>
      <c r="O1066" s="30">
        <f t="shared" si="96"/>
        <v>3890.1955884406261</v>
      </c>
      <c r="P1066" s="22">
        <f t="shared" si="100"/>
        <v>745.99105436475293</v>
      </c>
      <c r="Q1066" s="26">
        <f t="shared" si="102"/>
        <v>0.80823816247661173</v>
      </c>
    </row>
    <row r="1067" spans="1:17" s="24" customFormat="1">
      <c r="A1067" s="20">
        <v>43930</v>
      </c>
      <c r="B1067" s="21">
        <v>17.5</v>
      </c>
      <c r="C1067" s="22">
        <v>36796876188</v>
      </c>
      <c r="D1067" s="22">
        <f>HLOOKUP(A1067,'CSAV.Fin'!$F$11:$AF$13,2,1)/1000</f>
        <v>-278.28199999999998</v>
      </c>
      <c r="E1067" s="23">
        <f>HLOOKUP(A1067,'CSAV.Fin'!$F$11:$AB$13,3,1)</f>
        <v>0.3</v>
      </c>
      <c r="G1067" s="24">
        <v>840.94500000000005</v>
      </c>
      <c r="H1067" s="25">
        <f t="shared" si="97"/>
        <v>130.15816820600392</v>
      </c>
      <c r="J1067" s="21">
        <v>72.599999999999994</v>
      </c>
      <c r="K1067" s="22">
        <v>175760293</v>
      </c>
      <c r="L1067" s="24">
        <v>0.91449999999999998</v>
      </c>
      <c r="M1067" s="25">
        <f t="shared" si="98"/>
        <v>372.74787887973548</v>
      </c>
      <c r="N1067" s="22">
        <f t="shared" si="99"/>
        <v>4185.9586457517771</v>
      </c>
      <c r="O1067" s="30">
        <f t="shared" si="96"/>
        <v>3907.676645751777</v>
      </c>
      <c r="P1067" s="22">
        <f t="shared" si="100"/>
        <v>765.7401296041952</v>
      </c>
      <c r="Q1067" s="26">
        <f t="shared" si="102"/>
        <v>0.80404209482464006</v>
      </c>
    </row>
    <row r="1068" spans="1:17" s="24" customFormat="1">
      <c r="A1068" s="20">
        <v>43934</v>
      </c>
      <c r="B1068" s="21">
        <v>17.41</v>
      </c>
      <c r="C1068" s="22">
        <v>36796876188</v>
      </c>
      <c r="D1068" s="22">
        <f>HLOOKUP(A1068,'CSAV.Fin'!$F$11:$AF$13,2,1)/1000</f>
        <v>-278.28199999999998</v>
      </c>
      <c r="E1068" s="23">
        <f>HLOOKUP(A1068,'CSAV.Fin'!$F$11:$AB$13,3,1)</f>
        <v>0.3</v>
      </c>
      <c r="G1068" s="24">
        <v>845.45</v>
      </c>
      <c r="H1068" s="25">
        <f t="shared" si="97"/>
        <v>129.48878334094448</v>
      </c>
      <c r="J1068" s="21">
        <v>72.599999999999994</v>
      </c>
      <c r="K1068" s="22">
        <v>175760293</v>
      </c>
      <c r="L1068" s="24">
        <v>0.91700000000000004</v>
      </c>
      <c r="M1068" s="25">
        <f t="shared" si="98"/>
        <v>372.74787887973548</v>
      </c>
      <c r="N1068" s="22">
        <f t="shared" si="99"/>
        <v>4174.5465447546339</v>
      </c>
      <c r="O1068" s="30">
        <f t="shared" si="96"/>
        <v>3896.2645447546338</v>
      </c>
      <c r="P1068" s="22">
        <f t="shared" si="100"/>
        <v>757.74275762384525</v>
      </c>
      <c r="Q1068" s="26">
        <f t="shared" si="102"/>
        <v>0.80552071120428403</v>
      </c>
    </row>
    <row r="1069" spans="1:17" s="24" customFormat="1">
      <c r="A1069" s="20">
        <v>43935</v>
      </c>
      <c r="B1069" s="21">
        <v>17.7</v>
      </c>
      <c r="C1069" s="22">
        <v>36796876188</v>
      </c>
      <c r="D1069" s="22">
        <f>HLOOKUP(A1069,'CSAV.Fin'!$F$11:$AF$13,2,1)/1000</f>
        <v>-278.28199999999998</v>
      </c>
      <c r="E1069" s="23">
        <f>HLOOKUP(A1069,'CSAV.Fin'!$F$11:$AB$13,3,1)</f>
        <v>0.3</v>
      </c>
      <c r="G1069" s="24">
        <v>849.59</v>
      </c>
      <c r="H1069" s="25">
        <f t="shared" si="97"/>
        <v>131.64569012835824</v>
      </c>
      <c r="J1069" s="21">
        <v>75.3</v>
      </c>
      <c r="K1069" s="22">
        <v>175760293</v>
      </c>
      <c r="L1069" s="24">
        <v>0.91220000000000001</v>
      </c>
      <c r="M1069" s="25">
        <f t="shared" si="98"/>
        <v>386.61040330088269</v>
      </c>
      <c r="N1069" s="22">
        <f t="shared" si="99"/>
        <v>4352.5816913725057</v>
      </c>
      <c r="O1069" s="30">
        <f t="shared" si="96"/>
        <v>4074.2996913725055</v>
      </c>
      <c r="P1069" s="22">
        <f t="shared" si="100"/>
        <v>766.61061044456733</v>
      </c>
      <c r="Q1069" s="26">
        <f t="shared" si="102"/>
        <v>0.81184236101534302</v>
      </c>
    </row>
    <row r="1070" spans="1:17" s="24" customFormat="1">
      <c r="A1070" s="20">
        <v>43936</v>
      </c>
      <c r="B1070" s="21">
        <v>17.7</v>
      </c>
      <c r="C1070" s="22">
        <v>36796876188</v>
      </c>
      <c r="D1070" s="22">
        <f>HLOOKUP(A1070,'CSAV.Fin'!$F$11:$AF$13,2,1)/1000</f>
        <v>-278.28199999999998</v>
      </c>
      <c r="E1070" s="23">
        <f>HLOOKUP(A1070,'CSAV.Fin'!$F$11:$AB$13,3,1)</f>
        <v>0.3</v>
      </c>
      <c r="G1070" s="24">
        <v>860.38</v>
      </c>
      <c r="H1070" s="25">
        <f t="shared" si="97"/>
        <v>131.64569012835824</v>
      </c>
      <c r="J1070" s="21">
        <v>75.099999999999994</v>
      </c>
      <c r="K1070" s="22">
        <v>175760293</v>
      </c>
      <c r="L1070" s="24">
        <v>0.91700000000000004</v>
      </c>
      <c r="M1070" s="25">
        <f t="shared" si="98"/>
        <v>385.58354964005696</v>
      </c>
      <c r="N1070" s="22">
        <f t="shared" si="99"/>
        <v>4318.2981475354409</v>
      </c>
      <c r="O1070" s="30">
        <f t="shared" si="96"/>
        <v>4040.0161475354407</v>
      </c>
      <c r="P1070" s="22">
        <f t="shared" si="100"/>
        <v>756.99656957111972</v>
      </c>
      <c r="Q1070" s="26">
        <f t="shared" si="102"/>
        <v>0.81262536041275091</v>
      </c>
    </row>
    <row r="1071" spans="1:17" s="24" customFormat="1">
      <c r="A1071" s="20">
        <v>43937</v>
      </c>
      <c r="B1071" s="21">
        <v>17.61</v>
      </c>
      <c r="C1071" s="22">
        <v>36796876188</v>
      </c>
      <c r="D1071" s="22">
        <f>HLOOKUP(A1071,'CSAV.Fin'!$F$11:$AF$13,2,1)/1000</f>
        <v>-278.28199999999998</v>
      </c>
      <c r="E1071" s="23">
        <f>HLOOKUP(A1071,'CSAV.Fin'!$F$11:$AB$13,3,1)</f>
        <v>0.3</v>
      </c>
      <c r="G1071" s="24">
        <v>852.25</v>
      </c>
      <c r="H1071" s="25">
        <f t="shared" si="97"/>
        <v>130.9763052632988</v>
      </c>
      <c r="J1071" s="21">
        <v>78.3</v>
      </c>
      <c r="K1071" s="22">
        <v>175760293</v>
      </c>
      <c r="L1071" s="24">
        <v>0.92330000000000001</v>
      </c>
      <c r="M1071" s="25">
        <f t="shared" si="98"/>
        <v>402.01320821326851</v>
      </c>
      <c r="N1071" s="22">
        <f t="shared" si="99"/>
        <v>4471.5794244232638</v>
      </c>
      <c r="O1071" s="30">
        <f t="shared" si="96"/>
        <v>4193.2974244232637</v>
      </c>
      <c r="P1071" s="22">
        <f t="shared" si="100"/>
        <v>760.33205006826631</v>
      </c>
      <c r="Q1071" s="26">
        <f t="shared" si="102"/>
        <v>0.81867919846567028</v>
      </c>
    </row>
    <row r="1072" spans="1:17" s="24" customFormat="1">
      <c r="A1072" s="20">
        <v>43938</v>
      </c>
      <c r="B1072" s="21">
        <v>17.7</v>
      </c>
      <c r="C1072" s="22">
        <v>36796876188</v>
      </c>
      <c r="D1072" s="22">
        <f>HLOOKUP(A1072,'CSAV.Fin'!$F$11:$AF$13,2,1)/1000</f>
        <v>-278.28199999999998</v>
      </c>
      <c r="E1072" s="23">
        <f>HLOOKUP(A1072,'CSAV.Fin'!$F$11:$AB$13,3,1)</f>
        <v>0.3</v>
      </c>
      <c r="G1072" s="24">
        <v>850.78</v>
      </c>
      <c r="H1072" s="25">
        <f t="shared" si="97"/>
        <v>131.64569012835824</v>
      </c>
      <c r="J1072" s="21">
        <v>79.7</v>
      </c>
      <c r="K1072" s="22">
        <v>175760293</v>
      </c>
      <c r="L1072" s="24">
        <v>0.91910000000000003</v>
      </c>
      <c r="M1072" s="25">
        <f t="shared" si="98"/>
        <v>409.20118383904855</v>
      </c>
      <c r="N1072" s="22">
        <f t="shared" si="99"/>
        <v>4572.3301116635839</v>
      </c>
      <c r="O1072" s="30">
        <f t="shared" si="96"/>
        <v>4294.0481116635838</v>
      </c>
      <c r="P1072" s="22">
        <f t="shared" si="100"/>
        <v>765.53833955617199</v>
      </c>
      <c r="Q1072" s="26">
        <f t="shared" si="102"/>
        <v>0.82172106142062062</v>
      </c>
    </row>
    <row r="1073" spans="1:17" s="24" customFormat="1">
      <c r="A1073" s="20">
        <v>43941</v>
      </c>
      <c r="B1073" s="21">
        <v>17.72</v>
      </c>
      <c r="C1073" s="22">
        <v>36796876188</v>
      </c>
      <c r="D1073" s="22">
        <f>HLOOKUP(A1073,'CSAV.Fin'!$F$11:$AF$13,2,1)/1000</f>
        <v>-278.28199999999998</v>
      </c>
      <c r="E1073" s="23">
        <f>HLOOKUP(A1073,'CSAV.Fin'!$F$11:$AB$13,3,1)</f>
        <v>0.3</v>
      </c>
      <c r="G1073" s="24">
        <v>857.66</v>
      </c>
      <c r="H1073" s="25">
        <f t="shared" si="97"/>
        <v>131.7944423205937</v>
      </c>
      <c r="J1073" s="21">
        <v>80</v>
      </c>
      <c r="K1073" s="22">
        <v>175760293</v>
      </c>
      <c r="L1073" s="24">
        <v>0.9194</v>
      </c>
      <c r="M1073" s="25">
        <f t="shared" si="98"/>
        <v>410.7414643302871</v>
      </c>
      <c r="N1073" s="22">
        <f t="shared" si="99"/>
        <v>4588.0433239068952</v>
      </c>
      <c r="O1073" s="30">
        <f t="shared" si="96"/>
        <v>4309.7613239068951</v>
      </c>
      <c r="P1073" s="22">
        <f t="shared" si="100"/>
        <v>760.25539963547328</v>
      </c>
      <c r="Q1073" s="26">
        <f t="shared" si="102"/>
        <v>0.82359686708908397</v>
      </c>
    </row>
    <row r="1074" spans="1:17" s="24" customFormat="1">
      <c r="A1074" s="20">
        <v>43942</v>
      </c>
      <c r="B1074" s="21">
        <v>17.7</v>
      </c>
      <c r="C1074" s="22">
        <v>36796876188</v>
      </c>
      <c r="D1074" s="22">
        <f>HLOOKUP(A1074,'CSAV.Fin'!$F$11:$AF$13,2,1)/1000</f>
        <v>-278.28199999999998</v>
      </c>
      <c r="E1074" s="23">
        <f>HLOOKUP(A1074,'CSAV.Fin'!$F$11:$AB$13,3,1)</f>
        <v>0.3</v>
      </c>
      <c r="G1074" s="24">
        <v>863.23</v>
      </c>
      <c r="H1074" s="25">
        <f t="shared" si="97"/>
        <v>131.64569012835824</v>
      </c>
      <c r="J1074" s="21">
        <v>82.9</v>
      </c>
      <c r="K1074" s="22">
        <v>175760293</v>
      </c>
      <c r="L1074" s="24">
        <v>0.92020000000000002</v>
      </c>
      <c r="M1074" s="25">
        <f t="shared" si="98"/>
        <v>425.63084241225999</v>
      </c>
      <c r="N1074" s="22">
        <f t="shared" si="99"/>
        <v>4750.226566952836</v>
      </c>
      <c r="O1074" s="30">
        <f t="shared" si="96"/>
        <v>4471.9445669528359</v>
      </c>
      <c r="P1074" s="22">
        <f t="shared" si="100"/>
        <v>754.49730492174729</v>
      </c>
      <c r="Q1074" s="26">
        <f t="shared" si="102"/>
        <v>0.83128205333818384</v>
      </c>
    </row>
    <row r="1075" spans="1:17" s="24" customFormat="1">
      <c r="A1075" s="20">
        <v>43943</v>
      </c>
      <c r="B1075" s="21">
        <v>18.100000000000001</v>
      </c>
      <c r="C1075" s="22">
        <v>36796876188</v>
      </c>
      <c r="D1075" s="22">
        <f>HLOOKUP(A1075,'CSAV.Fin'!$F$11:$AF$13,2,1)/1000</f>
        <v>-278.28199999999998</v>
      </c>
      <c r="E1075" s="23">
        <f>HLOOKUP(A1075,'CSAV.Fin'!$F$11:$AB$13,3,1)</f>
        <v>0.3</v>
      </c>
      <c r="G1075" s="24">
        <v>856.05</v>
      </c>
      <c r="H1075" s="25">
        <f t="shared" si="97"/>
        <v>134.62073397306693</v>
      </c>
      <c r="J1075" s="21">
        <v>91.4</v>
      </c>
      <c r="K1075" s="22">
        <v>175760293</v>
      </c>
      <c r="L1075" s="24">
        <v>0.92330000000000001</v>
      </c>
      <c r="M1075" s="25">
        <f t="shared" si="98"/>
        <v>469.27212299735299</v>
      </c>
      <c r="N1075" s="22">
        <f t="shared" si="99"/>
        <v>5219.6980765298385</v>
      </c>
      <c r="O1075" s="30">
        <f t="shared" si="96"/>
        <v>4941.4160765298384</v>
      </c>
      <c r="P1075" s="22">
        <f t="shared" si="100"/>
        <v>778.01934349956207</v>
      </c>
      <c r="Q1075" s="26">
        <f t="shared" si="102"/>
        <v>0.84255133924161785</v>
      </c>
    </row>
    <row r="1076" spans="1:17" s="24" customFormat="1">
      <c r="A1076" s="20">
        <v>43944</v>
      </c>
      <c r="B1076" s="21">
        <v>19.149999999999999</v>
      </c>
      <c r="C1076" s="22">
        <v>36796876188</v>
      </c>
      <c r="D1076" s="22">
        <f>HLOOKUP(A1076,'CSAV.Fin'!$F$11:$AF$13,2,1)/1000</f>
        <v>-278.28199999999998</v>
      </c>
      <c r="E1076" s="23">
        <f>HLOOKUP(A1076,'CSAV.Fin'!$F$11:$AB$13,3,1)</f>
        <v>0.3</v>
      </c>
      <c r="G1076" s="24">
        <v>860.42</v>
      </c>
      <c r="H1076" s="25">
        <f t="shared" si="97"/>
        <v>142.43022406542715</v>
      </c>
      <c r="J1076" s="21">
        <v>99.9</v>
      </c>
      <c r="K1076" s="22">
        <v>175760293</v>
      </c>
      <c r="L1076" s="24">
        <v>0.92349999999999999</v>
      </c>
      <c r="M1076" s="25">
        <f t="shared" si="98"/>
        <v>512.91340358244599</v>
      </c>
      <c r="N1076" s="22">
        <f t="shared" si="99"/>
        <v>5703.8830332539255</v>
      </c>
      <c r="O1076" s="30">
        <f t="shared" si="96"/>
        <v>5425.6010332539254</v>
      </c>
      <c r="P1076" s="22">
        <f t="shared" si="100"/>
        <v>818.97233792822112</v>
      </c>
      <c r="Q1076" s="26">
        <f t="shared" si="102"/>
        <v>0.84905408029291562</v>
      </c>
    </row>
    <row r="1077" spans="1:17" s="24" customFormat="1">
      <c r="A1077" s="20">
        <v>43945</v>
      </c>
      <c r="B1077" s="21">
        <v>19.16</v>
      </c>
      <c r="C1077" s="22">
        <v>36796876188</v>
      </c>
      <c r="D1077" s="22">
        <f>HLOOKUP(A1077,'CSAV.Fin'!$F$11:$AF$13,2,1)/1000</f>
        <v>-278.28199999999998</v>
      </c>
      <c r="E1077" s="23">
        <f>HLOOKUP(A1077,'CSAV.Fin'!$F$11:$AB$13,3,1)</f>
        <v>0.3</v>
      </c>
      <c r="G1077" s="24">
        <v>859.79</v>
      </c>
      <c r="H1077" s="25">
        <f t="shared" si="97"/>
        <v>142.50460016154486</v>
      </c>
      <c r="J1077" s="21">
        <v>119</v>
      </c>
      <c r="K1077" s="22">
        <v>175760293</v>
      </c>
      <c r="L1077" s="24">
        <v>0.92620000000000002</v>
      </c>
      <c r="M1077" s="25">
        <f t="shared" si="98"/>
        <v>610.977928191302</v>
      </c>
      <c r="N1077" s="22">
        <f t="shared" si="99"/>
        <v>6774.6085727704594</v>
      </c>
      <c r="O1077" s="30">
        <f t="shared" si="96"/>
        <v>6496.3265727704593</v>
      </c>
      <c r="P1077" s="22">
        <f t="shared" si="100"/>
        <v>820.00040447327831</v>
      </c>
      <c r="Q1077" s="26">
        <f t="shared" si="102"/>
        <v>0.87377475635071455</v>
      </c>
    </row>
    <row r="1078" spans="1:17" s="24" customFormat="1">
      <c r="A1078" s="20">
        <v>43948</v>
      </c>
      <c r="B1078" s="21">
        <v>19.75</v>
      </c>
      <c r="C1078" s="22">
        <v>36796876188</v>
      </c>
      <c r="D1078" s="22">
        <f>HLOOKUP(A1078,'CSAV.Fin'!$F$11:$AF$13,2,1)/1000</f>
        <v>-278.28199999999998</v>
      </c>
      <c r="E1078" s="23">
        <f>HLOOKUP(A1078,'CSAV.Fin'!$F$11:$AB$13,3,1)</f>
        <v>0.3</v>
      </c>
      <c r="G1078" s="24">
        <v>856.05</v>
      </c>
      <c r="H1078" s="25">
        <f t="shared" si="97"/>
        <v>146.89278983249014</v>
      </c>
      <c r="J1078" s="21">
        <v>125.4</v>
      </c>
      <c r="K1078" s="22">
        <v>175760293</v>
      </c>
      <c r="L1078" s="24">
        <v>0.92290000000000005</v>
      </c>
      <c r="M1078" s="25">
        <f t="shared" si="98"/>
        <v>643.83724533772499</v>
      </c>
      <c r="N1078" s="22">
        <f t="shared" si="99"/>
        <v>7164.4839339690106</v>
      </c>
      <c r="O1078" s="30">
        <f t="shared" si="96"/>
        <v>6886.2019339690105</v>
      </c>
      <c r="P1078" s="22">
        <f t="shared" si="100"/>
        <v>848.94375879095855</v>
      </c>
      <c r="Q1078" s="26">
        <f t="shared" si="102"/>
        <v>0.87671814348005161</v>
      </c>
    </row>
    <row r="1079" spans="1:17" s="24" customFormat="1">
      <c r="A1079" s="20">
        <v>43949</v>
      </c>
      <c r="B1079" s="21">
        <v>20.190000000000001</v>
      </c>
      <c r="C1079" s="22">
        <v>36796876188</v>
      </c>
      <c r="D1079" s="22">
        <f>HLOOKUP(A1079,'CSAV.Fin'!$F$11:$AF$13,2,1)/1000</f>
        <v>-278.28199999999998</v>
      </c>
      <c r="E1079" s="23">
        <f>HLOOKUP(A1079,'CSAV.Fin'!$F$11:$AB$13,3,1)</f>
        <v>0.3</v>
      </c>
      <c r="G1079" s="24">
        <v>849.76</v>
      </c>
      <c r="H1079" s="25">
        <f t="shared" si="97"/>
        <v>150.1653380616697</v>
      </c>
      <c r="J1079" s="21">
        <v>137.80000000000001</v>
      </c>
      <c r="K1079" s="22">
        <v>175760293</v>
      </c>
      <c r="L1079" s="24">
        <v>0.92259999999999998</v>
      </c>
      <c r="M1079" s="25">
        <f t="shared" si="98"/>
        <v>707.50217230891951</v>
      </c>
      <c r="N1079" s="22">
        <f t="shared" si="99"/>
        <v>7875.4937270973342</v>
      </c>
      <c r="O1079" s="30">
        <f t="shared" si="96"/>
        <v>7597.211727097334</v>
      </c>
      <c r="P1079" s="22">
        <f t="shared" si="100"/>
        <v>874.28089135252321</v>
      </c>
      <c r="Q1079" s="26">
        <f t="shared" si="102"/>
        <v>0.88492082059077226</v>
      </c>
    </row>
    <row r="1080" spans="1:17" s="24" customFormat="1">
      <c r="A1080" s="20">
        <v>43950</v>
      </c>
      <c r="B1080" s="21">
        <v>19.95</v>
      </c>
      <c r="C1080" s="22">
        <v>36796876188</v>
      </c>
      <c r="D1080" s="22">
        <f>HLOOKUP(A1080,'CSAV.Fin'!$F$11:$AF$13,2,1)/1000</f>
        <v>-278.28199999999998</v>
      </c>
      <c r="E1080" s="23">
        <f>HLOOKUP(A1080,'CSAV.Fin'!$F$11:$AB$13,3,1)</f>
        <v>0.3</v>
      </c>
      <c r="G1080" s="24">
        <v>835.27</v>
      </c>
      <c r="H1080" s="25">
        <f t="shared" si="97"/>
        <v>148.38031175484448</v>
      </c>
      <c r="J1080" s="21">
        <v>135.4</v>
      </c>
      <c r="K1080" s="22">
        <v>175760293</v>
      </c>
      <c r="L1080" s="24">
        <v>0.92120000000000002</v>
      </c>
      <c r="M1080" s="25">
        <f t="shared" si="98"/>
        <v>695.1799283790109</v>
      </c>
      <c r="N1080" s="22">
        <f t="shared" si="99"/>
        <v>7750.0902102257924</v>
      </c>
      <c r="O1080" s="30">
        <f t="shared" si="96"/>
        <v>7471.8082102257922</v>
      </c>
      <c r="P1080" s="22">
        <f t="shared" si="100"/>
        <v>878.8747111120955</v>
      </c>
      <c r="Q1080" s="26">
        <f t="shared" si="102"/>
        <v>0.88237456230350209</v>
      </c>
    </row>
    <row r="1081" spans="1:17" s="24" customFormat="1">
      <c r="A1081" s="20">
        <v>43951</v>
      </c>
      <c r="B1081" s="21">
        <v>20</v>
      </c>
      <c r="C1081" s="22">
        <v>36796876188</v>
      </c>
      <c r="D1081" s="22">
        <f>HLOOKUP(A1081,'CSAV.Fin'!$F$11:$AF$13,2,1)/1000</f>
        <v>-278.28199999999998</v>
      </c>
      <c r="E1081" s="23">
        <f>HLOOKUP(A1081,'CSAV.Fin'!$F$11:$AB$13,3,1)</f>
        <v>0.3</v>
      </c>
      <c r="G1081" s="24">
        <v>836.20500000000004</v>
      </c>
      <c r="H1081" s="25">
        <f t="shared" si="97"/>
        <v>148.75219223543306</v>
      </c>
      <c r="J1081" s="21">
        <v>131.19999999999999</v>
      </c>
      <c r="K1081" s="22">
        <v>175760293</v>
      </c>
      <c r="L1081" s="24">
        <v>0.91410000000000002</v>
      </c>
      <c r="M1081" s="25">
        <f t="shared" si="98"/>
        <v>673.61600150167078</v>
      </c>
      <c r="N1081" s="22">
        <f t="shared" si="99"/>
        <v>7568.0178672792899</v>
      </c>
      <c r="O1081" s="30">
        <f t="shared" si="96"/>
        <v>7289.7358672792898</v>
      </c>
      <c r="P1081" s="22">
        <f t="shared" si="100"/>
        <v>880.09223068505923</v>
      </c>
      <c r="Q1081" s="26">
        <f t="shared" si="102"/>
        <v>0.87926966810478802</v>
      </c>
    </row>
    <row r="1082" spans="1:17" s="24" customFormat="1">
      <c r="A1082" s="20">
        <v>43955</v>
      </c>
      <c r="B1082" s="21">
        <v>19.239999999999998</v>
      </c>
      <c r="C1082" s="22">
        <v>36796876188</v>
      </c>
      <c r="D1082" s="22">
        <f>HLOOKUP(A1082,'CSAV.Fin'!$F$11:$AF$13,2,1)/1000</f>
        <v>-278.28199999999998</v>
      </c>
      <c r="E1082" s="23">
        <f>HLOOKUP(A1082,'CSAV.Fin'!$F$11:$AB$13,3,1)</f>
        <v>0.3</v>
      </c>
      <c r="G1082" s="24">
        <v>838.22</v>
      </c>
      <c r="H1082" s="25">
        <f t="shared" si="97"/>
        <v>143.0996089304866</v>
      </c>
      <c r="J1082" s="21">
        <v>133</v>
      </c>
      <c r="K1082" s="22">
        <v>175760293</v>
      </c>
      <c r="L1082" s="24">
        <v>0.91669999999999996</v>
      </c>
      <c r="M1082" s="25">
        <f t="shared" si="98"/>
        <v>682.85768444910229</v>
      </c>
      <c r="N1082" s="22">
        <f t="shared" si="99"/>
        <v>7650.0880230173452</v>
      </c>
      <c r="O1082" s="30">
        <f t="shared" si="96"/>
        <v>7371.8060230173451</v>
      </c>
      <c r="P1082" s="22">
        <f t="shared" si="100"/>
        <v>844.61346407520705</v>
      </c>
      <c r="Q1082" s="26">
        <f t="shared" si="102"/>
        <v>0.88542652079584983</v>
      </c>
    </row>
    <row r="1083" spans="1:17" s="24" customFormat="1">
      <c r="A1083" s="20">
        <v>43956</v>
      </c>
      <c r="B1083" s="21">
        <v>19.420000000000002</v>
      </c>
      <c r="C1083" s="22">
        <v>36796876188</v>
      </c>
      <c r="D1083" s="22">
        <f>HLOOKUP(A1083,'CSAV.Fin'!$F$11:$AF$13,2,1)/1000</f>
        <v>-278.28199999999998</v>
      </c>
      <c r="E1083" s="23">
        <f>HLOOKUP(A1083,'CSAV.Fin'!$F$11:$AB$13,3,1)</f>
        <v>0.3</v>
      </c>
      <c r="G1083" s="24">
        <v>832.15</v>
      </c>
      <c r="H1083" s="25">
        <f t="shared" si="97"/>
        <v>144.43837866060551</v>
      </c>
      <c r="J1083" s="21">
        <v>146.19999999999999</v>
      </c>
      <c r="K1083" s="22">
        <v>175760293</v>
      </c>
      <c r="L1083" s="24">
        <v>0.92249999999999999</v>
      </c>
      <c r="M1083" s="25">
        <f t="shared" si="98"/>
        <v>750.63002606359964</v>
      </c>
      <c r="N1083" s="22">
        <f t="shared" si="99"/>
        <v>8356.4731175934958</v>
      </c>
      <c r="O1083" s="30">
        <f t="shared" si="96"/>
        <v>8078.1911175934956</v>
      </c>
      <c r="P1083" s="22">
        <f t="shared" si="100"/>
        <v>858.73380468780874</v>
      </c>
      <c r="Q1083" s="26">
        <f t="shared" si="102"/>
        <v>0.89369726561462848</v>
      </c>
    </row>
    <row r="1084" spans="1:17" s="24" customFormat="1">
      <c r="A1084" s="20">
        <v>43957</v>
      </c>
      <c r="B1084" s="21">
        <v>19.5</v>
      </c>
      <c r="C1084" s="22">
        <v>36796876188</v>
      </c>
      <c r="D1084" s="22">
        <f>HLOOKUP(A1084,'CSAV.Fin'!$F$11:$AF$13,2,1)/1000</f>
        <v>-278.28199999999998</v>
      </c>
      <c r="E1084" s="23">
        <f>HLOOKUP(A1084,'CSAV.Fin'!$F$11:$AB$13,3,1)</f>
        <v>0.3</v>
      </c>
      <c r="G1084" s="24">
        <v>840.64</v>
      </c>
      <c r="H1084" s="25">
        <f t="shared" si="97"/>
        <v>145.03338742954725</v>
      </c>
      <c r="J1084" s="21">
        <v>168.6</v>
      </c>
      <c r="K1084" s="22">
        <v>175760293</v>
      </c>
      <c r="L1084" s="24">
        <v>0.92579999999999996</v>
      </c>
      <c r="M1084" s="25">
        <f t="shared" si="98"/>
        <v>865.63763607607984</v>
      </c>
      <c r="N1084" s="22">
        <f t="shared" si="99"/>
        <v>9602.4580038237182</v>
      </c>
      <c r="O1084" s="30">
        <f t="shared" si="96"/>
        <v>9324.1760038237189</v>
      </c>
      <c r="P1084" s="22">
        <f t="shared" si="100"/>
        <v>853.56286361105822</v>
      </c>
      <c r="Q1084" s="26">
        <f t="shared" si="102"/>
        <v>0.9084570193375775</v>
      </c>
    </row>
    <row r="1085" spans="1:17" s="24" customFormat="1">
      <c r="A1085" s="20">
        <v>43958</v>
      </c>
      <c r="B1085" s="21">
        <v>20.6</v>
      </c>
      <c r="C1085" s="22">
        <v>36796876188</v>
      </c>
      <c r="D1085" s="22">
        <f>HLOOKUP(A1085,'CSAV.Fin'!$F$11:$AF$13,2,1)/1000</f>
        <v>-278.28199999999998</v>
      </c>
      <c r="E1085" s="23">
        <f>HLOOKUP(A1085,'CSAV.Fin'!$F$11:$AB$13,3,1)</f>
        <v>0.3</v>
      </c>
      <c r="G1085" s="24">
        <v>836.39</v>
      </c>
      <c r="H1085" s="25">
        <f t="shared" si="97"/>
        <v>153.21475800249607</v>
      </c>
      <c r="J1085" s="21">
        <v>152.6</v>
      </c>
      <c r="K1085" s="22">
        <v>175760293</v>
      </c>
      <c r="L1085" s="24">
        <v>0.92730000000000001</v>
      </c>
      <c r="M1085" s="25">
        <f t="shared" si="98"/>
        <v>783.48934321002264</v>
      </c>
      <c r="N1085" s="22">
        <f t="shared" si="99"/>
        <v>8677.1338439987048</v>
      </c>
      <c r="O1085" s="30">
        <f t="shared" si="96"/>
        <v>8398.8518439987056</v>
      </c>
      <c r="P1085" s="22">
        <f t="shared" si="100"/>
        <v>906.29449117373474</v>
      </c>
      <c r="Q1085" s="26">
        <f t="shared" si="102"/>
        <v>0.89209304938253964</v>
      </c>
    </row>
    <row r="1086" spans="1:17" s="24" customFormat="1">
      <c r="A1086" s="20">
        <v>43959</v>
      </c>
      <c r="B1086" s="21">
        <v>20.85</v>
      </c>
      <c r="C1086" s="22">
        <v>36796876188</v>
      </c>
      <c r="D1086" s="22">
        <f>HLOOKUP(A1086,'CSAV.Fin'!$F$11:$AF$13,2,1)/1000</f>
        <v>-278.28199999999998</v>
      </c>
      <c r="E1086" s="23">
        <f>HLOOKUP(A1086,'CSAV.Fin'!$F$11:$AB$13,3,1)</f>
        <v>0.3</v>
      </c>
      <c r="G1086" s="24">
        <v>827.13</v>
      </c>
      <c r="H1086" s="25">
        <f t="shared" si="97"/>
        <v>155.07416040543899</v>
      </c>
      <c r="J1086" s="21">
        <v>157</v>
      </c>
      <c r="K1086" s="22">
        <v>175760293</v>
      </c>
      <c r="L1086" s="24">
        <v>0.92130000000000001</v>
      </c>
      <c r="M1086" s="25">
        <f t="shared" si="98"/>
        <v>806.0801237481885</v>
      </c>
      <c r="N1086" s="22">
        <f t="shared" si="99"/>
        <v>8985.4659723217173</v>
      </c>
      <c r="O1086" s="30">
        <f t="shared" si="96"/>
        <v>8707.1839723217181</v>
      </c>
      <c r="P1086" s="22">
        <f t="shared" si="100"/>
        <v>927.56261835479324</v>
      </c>
      <c r="Q1086" s="26">
        <f t="shared" ref="Q1086:Q1129" si="103">1-P1086/O1086</f>
        <v>0.89347157228981067</v>
      </c>
    </row>
    <row r="1087" spans="1:17" s="24" customFormat="1">
      <c r="A1087" s="20">
        <v>43962</v>
      </c>
      <c r="B1087" s="21">
        <v>20.8</v>
      </c>
      <c r="C1087" s="22">
        <v>36796876188</v>
      </c>
      <c r="D1087" s="22">
        <f>HLOOKUP(A1087,'CSAV.Fin'!$F$11:$AF$13,2,1)/1000</f>
        <v>-278.28199999999998</v>
      </c>
      <c r="E1087" s="23">
        <f>HLOOKUP(A1087,'CSAV.Fin'!$F$11:$AB$13,3,1)</f>
        <v>0.3</v>
      </c>
      <c r="G1087" s="24">
        <v>826.7</v>
      </c>
      <c r="H1087" s="25">
        <f t="shared" si="97"/>
        <v>154.70227992485039</v>
      </c>
      <c r="J1087" s="21">
        <v>159.19999999999999</v>
      </c>
      <c r="K1087" s="22">
        <v>175760293</v>
      </c>
      <c r="L1087" s="24">
        <v>0.92469999999999997</v>
      </c>
      <c r="M1087" s="25">
        <f t="shared" si="98"/>
        <v>817.37551401727126</v>
      </c>
      <c r="N1087" s="22">
        <f t="shared" si="99"/>
        <v>9077.8756285065429</v>
      </c>
      <c r="O1087" s="30">
        <f t="shared" si="96"/>
        <v>8799.5936285065436</v>
      </c>
      <c r="P1087" s="22">
        <f t="shared" si="100"/>
        <v>925.81955329672189</v>
      </c>
      <c r="Q1087" s="26">
        <f t="shared" si="103"/>
        <v>0.89478837405655842</v>
      </c>
    </row>
    <row r="1088" spans="1:17" s="24" customFormat="1">
      <c r="A1088" s="20">
        <v>43963</v>
      </c>
      <c r="B1088" s="21">
        <v>21.01</v>
      </c>
      <c r="C1088" s="22">
        <v>36796876188</v>
      </c>
      <c r="D1088" s="22">
        <f>HLOOKUP(A1088,'CSAV.Fin'!$F$11:$AF$13,2,1)/1000</f>
        <v>-278.28199999999998</v>
      </c>
      <c r="E1088" s="23">
        <f>HLOOKUP(A1088,'CSAV.Fin'!$F$11:$AB$13,3,1)</f>
        <v>0.3</v>
      </c>
      <c r="G1088" s="24">
        <v>822.47</v>
      </c>
      <c r="H1088" s="25">
        <f t="shared" si="97"/>
        <v>156.26417794332244</v>
      </c>
      <c r="J1088" s="21">
        <v>181.2</v>
      </c>
      <c r="K1088" s="22">
        <v>175760293</v>
      </c>
      <c r="L1088" s="24">
        <v>0.92010000000000003</v>
      </c>
      <c r="M1088" s="25">
        <f t="shared" si="98"/>
        <v>930.3294167081001</v>
      </c>
      <c r="N1088" s="22">
        <f t="shared" si="99"/>
        <v>10384.012093772415</v>
      </c>
      <c r="O1088" s="30">
        <f t="shared" si="96"/>
        <v>10105.730093772416</v>
      </c>
      <c r="P1088" s="22">
        <f t="shared" si="100"/>
        <v>939.97637446943963</v>
      </c>
      <c r="Q1088" s="26">
        <f t="shared" si="103"/>
        <v>0.90698580253506933</v>
      </c>
    </row>
    <row r="1089" spans="1:17" s="24" customFormat="1">
      <c r="A1089" s="20">
        <v>43964</v>
      </c>
      <c r="B1089" s="21">
        <v>20.75</v>
      </c>
      <c r="C1089" s="22">
        <v>36796876188</v>
      </c>
      <c r="D1089" s="22">
        <f>HLOOKUP(A1089,'CSAV.Fin'!$F$11:$AF$13,2,1)/1000</f>
        <v>-278.28199999999998</v>
      </c>
      <c r="E1089" s="23">
        <f>HLOOKUP(A1089,'CSAV.Fin'!$F$11:$AB$13,3,1)</f>
        <v>0.3</v>
      </c>
      <c r="G1089" s="24">
        <v>819.46</v>
      </c>
      <c r="H1089" s="25">
        <f t="shared" si="97"/>
        <v>154.33039944426181</v>
      </c>
      <c r="J1089" s="21">
        <v>173.4</v>
      </c>
      <c r="K1089" s="22">
        <v>175760293</v>
      </c>
      <c r="L1089" s="24">
        <v>0.92310000000000003</v>
      </c>
      <c r="M1089" s="25">
        <f t="shared" si="98"/>
        <v>890.28212393589729</v>
      </c>
      <c r="N1089" s="22">
        <f t="shared" si="99"/>
        <v>9904.7236939226532</v>
      </c>
      <c r="O1089" s="30">
        <f t="shared" si="96"/>
        <v>9626.4416939226539</v>
      </c>
      <c r="P1089" s="22">
        <f t="shared" si="100"/>
        <v>931.75405864959851</v>
      </c>
      <c r="Q1089" s="26">
        <f t="shared" si="103"/>
        <v>0.90320888150833223</v>
      </c>
    </row>
    <row r="1090" spans="1:17" s="24" customFormat="1">
      <c r="A1090" s="20">
        <v>43965</v>
      </c>
      <c r="B1090" s="21">
        <v>20.64</v>
      </c>
      <c r="C1090" s="22">
        <v>36796876188</v>
      </c>
      <c r="D1090" s="22">
        <f>HLOOKUP(A1090,'CSAV.Fin'!$F$11:$AF$13,2,1)/1000</f>
        <v>-278.28199999999998</v>
      </c>
      <c r="E1090" s="23">
        <f>HLOOKUP(A1090,'CSAV.Fin'!$F$11:$AB$13,3,1)</f>
        <v>0.3</v>
      </c>
      <c r="G1090" s="24">
        <v>822.55</v>
      </c>
      <c r="H1090" s="25">
        <f t="shared" si="97"/>
        <v>153.51226238696694</v>
      </c>
      <c r="J1090" s="21">
        <v>165.6</v>
      </c>
      <c r="K1090" s="22">
        <v>175760293</v>
      </c>
      <c r="L1090" s="24">
        <v>0.92549999999999999</v>
      </c>
      <c r="M1090" s="25">
        <f t="shared" si="98"/>
        <v>850.23483116369414</v>
      </c>
      <c r="N1090" s="22">
        <f t="shared" si="99"/>
        <v>9434.6530051215559</v>
      </c>
      <c r="O1090" s="30">
        <f t="shared" si="96"/>
        <v>9156.3710051215567</v>
      </c>
      <c r="P1090" s="22">
        <f t="shared" si="100"/>
        <v>923.33295789960505</v>
      </c>
      <c r="Q1090" s="26">
        <f t="shared" si="103"/>
        <v>0.89915950791168853</v>
      </c>
    </row>
    <row r="1091" spans="1:17" s="24" customFormat="1">
      <c r="A1091" s="20">
        <v>43966</v>
      </c>
      <c r="B1091" s="21">
        <v>20.65</v>
      </c>
      <c r="C1091" s="22">
        <v>36796876188</v>
      </c>
      <c r="D1091" s="22">
        <f>HLOOKUP(A1091,'CSAV.Fin'!$F$11:$AF$13,2,1)/1000</f>
        <v>-278.28199999999998</v>
      </c>
      <c r="E1091" s="23">
        <f>HLOOKUP(A1091,'CSAV.Fin'!$F$11:$AB$13,3,1)</f>
        <v>0.3</v>
      </c>
      <c r="G1091" s="24">
        <v>825.02</v>
      </c>
      <c r="H1091" s="25">
        <f t="shared" si="97"/>
        <v>153.58663848308461</v>
      </c>
      <c r="J1091" s="21">
        <v>186.6</v>
      </c>
      <c r="K1091" s="22">
        <v>175760293</v>
      </c>
      <c r="L1091" s="24">
        <v>0.92400000000000004</v>
      </c>
      <c r="M1091" s="25">
        <f t="shared" si="98"/>
        <v>958.05446555039464</v>
      </c>
      <c r="N1091" s="22">
        <f t="shared" si="99"/>
        <v>10648.334634350649</v>
      </c>
      <c r="O1091" s="30">
        <f t="shared" ref="O1091:O1129" si="104">D1091+N1091</f>
        <v>10370.05263435065</v>
      </c>
      <c r="P1091" s="22">
        <f t="shared" si="100"/>
        <v>921.01463392669257</v>
      </c>
      <c r="Q1091" s="26">
        <f t="shared" si="103"/>
        <v>0.91118515340261197</v>
      </c>
    </row>
    <row r="1092" spans="1:17" s="24" customFormat="1">
      <c r="A1092" s="20">
        <v>43969</v>
      </c>
      <c r="B1092" s="21">
        <v>20.8</v>
      </c>
      <c r="C1092" s="22">
        <v>36796876188</v>
      </c>
      <c r="D1092" s="22">
        <f>HLOOKUP(A1092,'CSAV.Fin'!$F$11:$AF$13,2,1)/1000</f>
        <v>-278.28199999999998</v>
      </c>
      <c r="E1092" s="23">
        <f>HLOOKUP(A1092,'CSAV.Fin'!$F$11:$AB$13,3,1)</f>
        <v>0.3</v>
      </c>
      <c r="G1092" s="24">
        <v>820.3</v>
      </c>
      <c r="H1092" s="25">
        <f t="shared" ref="H1092:H1155" si="105">B1092/$B$3*100</f>
        <v>154.70227992485039</v>
      </c>
      <c r="J1092" s="21">
        <v>154</v>
      </c>
      <c r="K1092" s="22">
        <v>175760293</v>
      </c>
      <c r="L1092" s="24">
        <v>0.91769999999999996</v>
      </c>
      <c r="M1092" s="25">
        <f t="shared" ref="M1092:M1155" si="106">J1092/$J$3*100</f>
        <v>790.67731883580268</v>
      </c>
      <c r="N1092" s="22">
        <f t="shared" ref="N1092:N1155" si="107">(J1092*K1092*E1092/L1092)/1000000</f>
        <v>8848.3442700228825</v>
      </c>
      <c r="O1092" s="30">
        <f t="shared" si="104"/>
        <v>8570.0622700228832</v>
      </c>
      <c r="P1092" s="22">
        <f t="shared" ref="P1092:P1155" si="108">(B1092*C1092/G1092)/1000000</f>
        <v>933.04281934706819</v>
      </c>
      <c r="Q1092" s="26">
        <f t="shared" si="103"/>
        <v>0.8911276499576033</v>
      </c>
    </row>
    <row r="1093" spans="1:17" s="24" customFormat="1">
      <c r="A1093" s="20">
        <v>43970</v>
      </c>
      <c r="B1093" s="21">
        <v>20.68</v>
      </c>
      <c r="C1093" s="22">
        <v>36796876188</v>
      </c>
      <c r="D1093" s="22">
        <f>HLOOKUP(A1093,'CSAV.Fin'!$F$11:$AF$13,2,1)/1000</f>
        <v>-278.28199999999998</v>
      </c>
      <c r="E1093" s="23">
        <f>HLOOKUP(A1093,'CSAV.Fin'!$F$11:$AB$13,3,1)</f>
        <v>0.3</v>
      </c>
      <c r="G1093" s="24">
        <v>819.6</v>
      </c>
      <c r="H1093" s="25">
        <f t="shared" si="105"/>
        <v>153.80976677143778</v>
      </c>
      <c r="J1093" s="21">
        <v>153.6</v>
      </c>
      <c r="K1093" s="22">
        <v>175760293</v>
      </c>
      <c r="L1093" s="24">
        <v>0.91479999999999995</v>
      </c>
      <c r="M1093" s="25">
        <f t="shared" si="106"/>
        <v>788.62361151415121</v>
      </c>
      <c r="N1093" s="22">
        <f t="shared" si="107"/>
        <v>8853.3387641451682</v>
      </c>
      <c r="O1093" s="30">
        <f t="shared" si="104"/>
        <v>8575.0567641451689</v>
      </c>
      <c r="P1093" s="22">
        <f t="shared" si="108"/>
        <v>928.45217126383591</v>
      </c>
      <c r="Q1093" s="26">
        <f t="shared" si="103"/>
        <v>0.89172641105468042</v>
      </c>
    </row>
    <row r="1094" spans="1:17" s="24" customFormat="1">
      <c r="A1094" s="20">
        <v>43971</v>
      </c>
      <c r="B1094" s="21">
        <v>20.78</v>
      </c>
      <c r="C1094" s="22">
        <v>36796876188</v>
      </c>
      <c r="D1094" s="22">
        <f>HLOOKUP(A1094,'CSAV.Fin'!$F$11:$AF$13,2,1)/1000</f>
        <v>-278.28199999999998</v>
      </c>
      <c r="E1094" s="23">
        <f>HLOOKUP(A1094,'CSAV.Fin'!$F$11:$AB$13,3,1)</f>
        <v>0.3</v>
      </c>
      <c r="G1094" s="24">
        <v>802.72</v>
      </c>
      <c r="H1094" s="25">
        <f t="shared" si="105"/>
        <v>154.55352773261498</v>
      </c>
      <c r="J1094" s="21">
        <v>152</v>
      </c>
      <c r="K1094" s="22">
        <v>175760293</v>
      </c>
      <c r="L1094" s="24">
        <v>0.90969999999999995</v>
      </c>
      <c r="M1094" s="25">
        <f t="shared" si="106"/>
        <v>780.40878222754543</v>
      </c>
      <c r="N1094" s="22">
        <f t="shared" si="107"/>
        <v>8810.2334404748817</v>
      </c>
      <c r="O1094" s="30">
        <f t="shared" si="104"/>
        <v>8531.9514404748825</v>
      </c>
      <c r="P1094" s="22">
        <f t="shared" si="108"/>
        <v>952.56015445814228</v>
      </c>
      <c r="Q1094" s="26">
        <f t="shared" si="103"/>
        <v>0.88835377684649319</v>
      </c>
    </row>
    <row r="1095" spans="1:17" s="24" customFormat="1">
      <c r="A1095" s="20">
        <v>43973</v>
      </c>
      <c r="B1095" s="21">
        <v>20.62</v>
      </c>
      <c r="C1095" s="22">
        <v>36796876188</v>
      </c>
      <c r="D1095" s="22">
        <f>HLOOKUP(A1095,'CSAV.Fin'!$F$11:$AF$13,2,1)/1000</f>
        <v>-278.28199999999998</v>
      </c>
      <c r="E1095" s="23">
        <f>HLOOKUP(A1095,'CSAV.Fin'!$F$11:$AB$13,3,1)</f>
        <v>0.3</v>
      </c>
      <c r="G1095" s="24">
        <v>805.31</v>
      </c>
      <c r="H1095" s="25">
        <f t="shared" si="105"/>
        <v>153.36351019473148</v>
      </c>
      <c r="J1095" s="21">
        <v>148.19999999999999</v>
      </c>
      <c r="K1095" s="22">
        <v>175760293</v>
      </c>
      <c r="L1095" s="24">
        <v>0.91800000000000004</v>
      </c>
      <c r="M1095" s="25">
        <f t="shared" si="106"/>
        <v>760.89856267185678</v>
      </c>
      <c r="N1095" s="22">
        <f t="shared" si="107"/>
        <v>8512.3122296078418</v>
      </c>
      <c r="O1095" s="30">
        <f t="shared" si="104"/>
        <v>8234.0302296078426</v>
      </c>
      <c r="P1095" s="22">
        <f t="shared" si="108"/>
        <v>942.18572598944525</v>
      </c>
      <c r="Q1095" s="26">
        <f t="shared" si="103"/>
        <v>0.88557417209842837</v>
      </c>
    </row>
    <row r="1096" spans="1:17" s="24" customFormat="1">
      <c r="A1096" s="20">
        <v>43976</v>
      </c>
      <c r="B1096" s="21">
        <v>20.73</v>
      </c>
      <c r="C1096" s="22">
        <v>36796876188</v>
      </c>
      <c r="D1096" s="22">
        <f>HLOOKUP(A1096,'CSAV.Fin'!$F$11:$AF$13,2,1)/1000</f>
        <v>-278.28199999999998</v>
      </c>
      <c r="E1096" s="23">
        <f>HLOOKUP(A1096,'CSAV.Fin'!$F$11:$AB$13,3,1)</f>
        <v>0.3</v>
      </c>
      <c r="G1096" s="24">
        <v>802.77</v>
      </c>
      <c r="H1096" s="25">
        <f t="shared" si="105"/>
        <v>154.18164725202638</v>
      </c>
      <c r="J1096" s="21">
        <v>121.4</v>
      </c>
      <c r="K1096" s="22">
        <v>175760293</v>
      </c>
      <c r="L1096" s="24">
        <v>0.91769999999999996</v>
      </c>
      <c r="M1096" s="25">
        <f t="shared" si="106"/>
        <v>623.30017212121072</v>
      </c>
      <c r="N1096" s="22">
        <f t="shared" si="107"/>
        <v>6975.2532102647938</v>
      </c>
      <c r="O1096" s="30">
        <f t="shared" si="104"/>
        <v>6696.9712102647936</v>
      </c>
      <c r="P1096" s="22">
        <f t="shared" si="108"/>
        <v>950.20895571239578</v>
      </c>
      <c r="Q1096" s="26">
        <f t="shared" si="103"/>
        <v>0.85811362691003334</v>
      </c>
    </row>
    <row r="1097" spans="1:17" s="24" customFormat="1">
      <c r="A1097" s="20">
        <v>43977</v>
      </c>
      <c r="B1097" s="21">
        <v>20.11</v>
      </c>
      <c r="C1097" s="22">
        <v>36796876188</v>
      </c>
      <c r="D1097" s="22">
        <f>HLOOKUP(A1097,'CSAV.Fin'!$F$11:$AF$13,2,1)/1000</f>
        <v>-278.28199999999998</v>
      </c>
      <c r="E1097" s="23">
        <f>HLOOKUP(A1097,'CSAV.Fin'!$F$11:$AB$13,3,1)</f>
        <v>0.3</v>
      </c>
      <c r="G1097" s="24">
        <v>800.8</v>
      </c>
      <c r="H1097" s="25">
        <f t="shared" si="105"/>
        <v>149.57032929272793</v>
      </c>
      <c r="J1097" s="21">
        <v>108.4</v>
      </c>
      <c r="K1097" s="22">
        <v>175760293</v>
      </c>
      <c r="L1097" s="24">
        <v>0.9103</v>
      </c>
      <c r="M1097" s="25">
        <f t="shared" si="106"/>
        <v>556.55468416753899</v>
      </c>
      <c r="N1097" s="22">
        <f t="shared" si="107"/>
        <v>6278.9462027463478</v>
      </c>
      <c r="O1097" s="30">
        <f t="shared" si="104"/>
        <v>6000.6642027463477</v>
      </c>
      <c r="P1097" s="22">
        <f t="shared" si="108"/>
        <v>924.0574177580919</v>
      </c>
      <c r="Q1097" s="26">
        <f t="shared" si="103"/>
        <v>0.84600747741638749</v>
      </c>
    </row>
    <row r="1098" spans="1:17" s="24" customFormat="1">
      <c r="A1098" s="20">
        <v>43978</v>
      </c>
      <c r="B1098" s="21">
        <v>19.7</v>
      </c>
      <c r="C1098" s="22">
        <v>36796876188</v>
      </c>
      <c r="D1098" s="22">
        <f>HLOOKUP(A1098,'CSAV.Fin'!$F$11:$AF$13,2,1)/1000</f>
        <v>-278.28199999999998</v>
      </c>
      <c r="E1098" s="23">
        <f>HLOOKUP(A1098,'CSAV.Fin'!$F$11:$AB$13,3,1)</f>
        <v>0.3</v>
      </c>
      <c r="G1098" s="24">
        <v>818.63</v>
      </c>
      <c r="H1098" s="25">
        <f t="shared" si="105"/>
        <v>146.52090935190157</v>
      </c>
      <c r="J1098" s="21">
        <v>91.9</v>
      </c>
      <c r="K1098" s="22">
        <v>175760293</v>
      </c>
      <c r="L1098" s="24">
        <v>0.91059999999999997</v>
      </c>
      <c r="M1098" s="25">
        <f t="shared" si="106"/>
        <v>471.83925714941728</v>
      </c>
      <c r="N1098" s="22">
        <f t="shared" si="107"/>
        <v>5321.4488008016697</v>
      </c>
      <c r="O1098" s="30">
        <f t="shared" si="104"/>
        <v>5043.1668008016695</v>
      </c>
      <c r="P1098" s="22">
        <f t="shared" si="108"/>
        <v>885.50194948096203</v>
      </c>
      <c r="Q1098" s="26">
        <f t="shared" si="103"/>
        <v>0.82441549437940442</v>
      </c>
    </row>
    <row r="1099" spans="1:17" s="24" customFormat="1">
      <c r="A1099" s="20">
        <v>43979</v>
      </c>
      <c r="B1099" s="21">
        <v>19.2</v>
      </c>
      <c r="C1099" s="22">
        <v>36796876188</v>
      </c>
      <c r="D1099" s="22">
        <f>HLOOKUP(A1099,'CSAV.Fin'!$F$11:$AF$13,2,1)/1000</f>
        <v>-278.28199999999998</v>
      </c>
      <c r="E1099" s="23">
        <f>HLOOKUP(A1099,'CSAV.Fin'!$F$11:$AB$13,3,1)</f>
        <v>0.3</v>
      </c>
      <c r="G1099" s="24">
        <v>814.17</v>
      </c>
      <c r="H1099" s="25">
        <f t="shared" si="105"/>
        <v>142.80210454601573</v>
      </c>
      <c r="J1099" s="21">
        <v>89.8</v>
      </c>
      <c r="K1099" s="22">
        <v>175760293</v>
      </c>
      <c r="L1099" s="24">
        <v>0.90449999999999997</v>
      </c>
      <c r="M1099" s="25">
        <f t="shared" si="106"/>
        <v>461.05729371074722</v>
      </c>
      <c r="N1099" s="22">
        <f t="shared" si="107"/>
        <v>5234.9168528689888</v>
      </c>
      <c r="O1099" s="30">
        <f t="shared" si="104"/>
        <v>4956.6348528689887</v>
      </c>
      <c r="P1099" s="22">
        <f t="shared" si="108"/>
        <v>867.75491950035007</v>
      </c>
      <c r="Q1099" s="26">
        <f t="shared" si="103"/>
        <v>0.82493063433993363</v>
      </c>
    </row>
    <row r="1100" spans="1:17" s="24" customFormat="1">
      <c r="A1100" s="20">
        <v>43980</v>
      </c>
      <c r="B1100" s="21">
        <v>18.7</v>
      </c>
      <c r="C1100" s="22">
        <v>36796876188</v>
      </c>
      <c r="D1100" s="22">
        <f>HLOOKUP(A1100,'CSAV.Fin'!$F$11:$AF$13,2,1)/1000</f>
        <v>-278.28199999999998</v>
      </c>
      <c r="E1100" s="23">
        <f>HLOOKUP(A1100,'CSAV.Fin'!$F$11:$AB$13,3,1)</f>
        <v>0.3</v>
      </c>
      <c r="G1100" s="24">
        <v>804.57</v>
      </c>
      <c r="H1100" s="25">
        <f t="shared" si="105"/>
        <v>139.08329974012992</v>
      </c>
      <c r="J1100" s="21">
        <v>86.5</v>
      </c>
      <c r="K1100" s="22">
        <v>175760293</v>
      </c>
      <c r="L1100" s="24">
        <v>0.89949999999999997</v>
      </c>
      <c r="M1100" s="25">
        <f t="shared" si="106"/>
        <v>444.11420830712291</v>
      </c>
      <c r="N1100" s="22">
        <f t="shared" si="107"/>
        <v>5070.5720993329624</v>
      </c>
      <c r="O1100" s="30">
        <f t="shared" si="104"/>
        <v>4792.2900993329622</v>
      </c>
      <c r="P1100" s="22">
        <f t="shared" si="108"/>
        <v>855.24141431522412</v>
      </c>
      <c r="Q1100" s="26">
        <f t="shared" si="103"/>
        <v>0.82153805454426365</v>
      </c>
    </row>
    <row r="1101" spans="1:17" s="24" customFormat="1">
      <c r="A1101" s="20">
        <v>43983</v>
      </c>
      <c r="B1101" s="21">
        <v>18.91</v>
      </c>
      <c r="C1101" s="22">
        <v>36796876188</v>
      </c>
      <c r="D1101" s="22">
        <f>HLOOKUP(A1101,'CSAV.Fin'!$F$11:$AF$13,2,1)/1000</f>
        <v>-278.28199999999998</v>
      </c>
      <c r="E1101" s="23">
        <f>HLOOKUP(A1101,'CSAV.Fin'!$F$11:$AB$13,3,1)</f>
        <v>0.3</v>
      </c>
      <c r="G1101" s="24">
        <v>794.57</v>
      </c>
      <c r="H1101" s="25">
        <f t="shared" si="105"/>
        <v>140.64519775860197</v>
      </c>
      <c r="J1101" s="21">
        <v>86.5</v>
      </c>
      <c r="K1101" s="22">
        <v>175760293</v>
      </c>
      <c r="L1101" s="24">
        <v>0.89870000000000005</v>
      </c>
      <c r="M1101" s="25">
        <f t="shared" si="106"/>
        <v>444.11420830712291</v>
      </c>
      <c r="N1101" s="22">
        <f t="shared" si="107"/>
        <v>5075.0857943140081</v>
      </c>
      <c r="O1101" s="30">
        <f t="shared" si="104"/>
        <v>4796.803794314008</v>
      </c>
      <c r="P1101" s="22">
        <f t="shared" si="108"/>
        <v>875.73017948711868</v>
      </c>
      <c r="Q1101" s="26">
        <f t="shared" si="103"/>
        <v>0.81743464668594867</v>
      </c>
    </row>
    <row r="1102" spans="1:17" s="24" customFormat="1">
      <c r="A1102" s="20">
        <v>43984</v>
      </c>
      <c r="B1102" s="21">
        <v>19.059999999999999</v>
      </c>
      <c r="C1102" s="22">
        <v>36796876188</v>
      </c>
      <c r="D1102" s="22">
        <f>HLOOKUP(A1102,'CSAV.Fin'!$F$11:$AF$13,2,1)/1000</f>
        <v>-278.28199999999998</v>
      </c>
      <c r="E1102" s="23">
        <f>HLOOKUP(A1102,'CSAV.Fin'!$F$11:$AB$13,3,1)</f>
        <v>0.3</v>
      </c>
      <c r="G1102" s="24">
        <v>780.28</v>
      </c>
      <c r="H1102" s="25">
        <f t="shared" si="105"/>
        <v>141.76083920036771</v>
      </c>
      <c r="J1102" s="21">
        <v>78.7</v>
      </c>
      <c r="K1102" s="22">
        <v>175760293</v>
      </c>
      <c r="L1102" s="24">
        <v>0.89400000000000002</v>
      </c>
      <c r="M1102" s="25">
        <f t="shared" si="106"/>
        <v>404.06691553491999</v>
      </c>
      <c r="N1102" s="22">
        <f t="shared" si="107"/>
        <v>4641.7231741946307</v>
      </c>
      <c r="O1102" s="30">
        <f t="shared" si="104"/>
        <v>4363.4411741946305</v>
      </c>
      <c r="P1102" s="22">
        <f t="shared" si="108"/>
        <v>898.84203124939756</v>
      </c>
      <c r="Q1102" s="26">
        <f t="shared" si="103"/>
        <v>0.79400615354570503</v>
      </c>
    </row>
    <row r="1103" spans="1:17" s="24" customFormat="1">
      <c r="A1103" s="20">
        <v>43985</v>
      </c>
      <c r="B1103" s="21">
        <v>19.5</v>
      </c>
      <c r="C1103" s="22">
        <v>36796876188</v>
      </c>
      <c r="D1103" s="22">
        <f>HLOOKUP(A1103,'CSAV.Fin'!$F$11:$AF$13,2,1)/1000</f>
        <v>-278.28199999999998</v>
      </c>
      <c r="E1103" s="23">
        <f>HLOOKUP(A1103,'CSAV.Fin'!$F$11:$AB$13,3,1)</f>
        <v>0.3</v>
      </c>
      <c r="G1103" s="24">
        <v>765.51</v>
      </c>
      <c r="H1103" s="25">
        <f t="shared" si="105"/>
        <v>145.03338742954725</v>
      </c>
      <c r="J1103" s="21">
        <v>76.400000000000006</v>
      </c>
      <c r="K1103" s="22">
        <v>175760293</v>
      </c>
      <c r="L1103" s="24">
        <v>0.89039999999999997</v>
      </c>
      <c r="M1103" s="25">
        <f t="shared" si="106"/>
        <v>392.25809843542419</v>
      </c>
      <c r="N1103" s="22">
        <f t="shared" si="107"/>
        <v>4524.2878656334233</v>
      </c>
      <c r="O1103" s="30">
        <f t="shared" si="104"/>
        <v>4246.0058656334231</v>
      </c>
      <c r="P1103" s="22">
        <f t="shared" si="108"/>
        <v>937.33469930634476</v>
      </c>
      <c r="Q1103" s="26">
        <f t="shared" si="103"/>
        <v>0.77924319255114538</v>
      </c>
    </row>
    <row r="1104" spans="1:17" s="24" customFormat="1">
      <c r="A1104" s="20">
        <v>43986</v>
      </c>
      <c r="B1104" s="21">
        <v>19.97</v>
      </c>
      <c r="C1104" s="22">
        <v>36796876188</v>
      </c>
      <c r="D1104" s="22">
        <f>HLOOKUP(A1104,'CSAV.Fin'!$F$11:$AF$13,2,1)/1000</f>
        <v>-278.28199999999998</v>
      </c>
      <c r="E1104" s="23">
        <f>HLOOKUP(A1104,'CSAV.Fin'!$F$11:$AB$13,3,1)</f>
        <v>0.3</v>
      </c>
      <c r="G1104" s="24">
        <v>775.64</v>
      </c>
      <c r="H1104" s="25">
        <f t="shared" si="105"/>
        <v>148.52906394707989</v>
      </c>
      <c r="J1104" s="21">
        <v>84.3</v>
      </c>
      <c r="K1104" s="22">
        <v>175760293</v>
      </c>
      <c r="L1104" s="24">
        <v>0.88280000000000003</v>
      </c>
      <c r="M1104" s="25">
        <f t="shared" si="106"/>
        <v>432.81881803803992</v>
      </c>
      <c r="N1104" s="22">
        <f t="shared" si="107"/>
        <v>5035.0904054938819</v>
      </c>
      <c r="O1104" s="30">
        <f t="shared" si="104"/>
        <v>4756.8084054938818</v>
      </c>
      <c r="P1104" s="22">
        <f t="shared" si="108"/>
        <v>947.39004882981806</v>
      </c>
      <c r="Q1104" s="26">
        <f t="shared" si="103"/>
        <v>0.80083493635446223</v>
      </c>
    </row>
    <row r="1105" spans="1:17" s="24" customFormat="1">
      <c r="A1105" s="20">
        <v>43987</v>
      </c>
      <c r="B1105" s="21">
        <v>20.100000000000001</v>
      </c>
      <c r="C1105" s="22">
        <v>36796876188</v>
      </c>
      <c r="D1105" s="22">
        <f>HLOOKUP(A1105,'CSAV.Fin'!$F$11:$AF$13,2,1)/1000</f>
        <v>-278.28199999999998</v>
      </c>
      <c r="E1105" s="23">
        <f>HLOOKUP(A1105,'CSAV.Fin'!$F$11:$AB$13,3,1)</f>
        <v>0.3</v>
      </c>
      <c r="G1105" s="24">
        <v>763.3</v>
      </c>
      <c r="H1105" s="25">
        <f t="shared" si="105"/>
        <v>149.49595319661023</v>
      </c>
      <c r="J1105" s="21">
        <v>80.099999999999994</v>
      </c>
      <c r="K1105" s="22">
        <v>175760293</v>
      </c>
      <c r="L1105" s="24">
        <v>0.88360000000000005</v>
      </c>
      <c r="M1105" s="25">
        <f t="shared" si="106"/>
        <v>411.25489116069991</v>
      </c>
      <c r="N1105" s="22">
        <f t="shared" si="107"/>
        <v>4779.9002272408325</v>
      </c>
      <c r="O1105" s="30">
        <f t="shared" si="104"/>
        <v>4501.6182272408323</v>
      </c>
      <c r="P1105" s="22">
        <f t="shared" si="108"/>
        <v>968.97315783938166</v>
      </c>
      <c r="Q1105" s="26">
        <f t="shared" si="103"/>
        <v>0.7847500367810416</v>
      </c>
    </row>
    <row r="1106" spans="1:17" s="24" customFormat="1">
      <c r="A1106" s="20">
        <v>43990</v>
      </c>
      <c r="B1106" s="21">
        <v>20.2</v>
      </c>
      <c r="C1106" s="22">
        <v>36796876188</v>
      </c>
      <c r="D1106" s="22">
        <f>HLOOKUP(A1106,'CSAV.Fin'!$F$11:$AF$13,2,1)/1000</f>
        <v>-278.28199999999998</v>
      </c>
      <c r="E1106" s="23">
        <f>HLOOKUP(A1106,'CSAV.Fin'!$F$11:$AB$13,3,1)</f>
        <v>0.3</v>
      </c>
      <c r="G1106" s="24">
        <v>769.77</v>
      </c>
      <c r="H1106" s="25">
        <f t="shared" si="105"/>
        <v>150.23971415778738</v>
      </c>
      <c r="J1106" s="21">
        <v>75.3</v>
      </c>
      <c r="K1106" s="22">
        <v>175760293</v>
      </c>
      <c r="L1106" s="24">
        <v>0.88570000000000004</v>
      </c>
      <c r="M1106" s="25">
        <f t="shared" si="106"/>
        <v>386.61040330088269</v>
      </c>
      <c r="N1106" s="22">
        <f t="shared" si="107"/>
        <v>4482.8102279214181</v>
      </c>
      <c r="O1106" s="30">
        <f t="shared" si="104"/>
        <v>4204.528227921418</v>
      </c>
      <c r="P1106" s="22">
        <f t="shared" si="108"/>
        <v>965.6090767340894</v>
      </c>
      <c r="Q1106" s="26">
        <f t="shared" si="103"/>
        <v>0.77034068404591138</v>
      </c>
    </row>
    <row r="1107" spans="1:17" s="24" customFormat="1">
      <c r="A1107" s="20">
        <v>43991</v>
      </c>
      <c r="B1107" s="21">
        <v>20.100000000000001</v>
      </c>
      <c r="C1107" s="22">
        <v>36796876188</v>
      </c>
      <c r="D1107" s="22">
        <f>HLOOKUP(A1107,'CSAV.Fin'!$F$11:$AF$13,2,1)/1000</f>
        <v>-278.28199999999998</v>
      </c>
      <c r="E1107" s="23">
        <f>HLOOKUP(A1107,'CSAV.Fin'!$F$11:$AB$13,3,1)</f>
        <v>0.3</v>
      </c>
      <c r="G1107" s="24">
        <v>771.57500000000005</v>
      </c>
      <c r="H1107" s="25">
        <f t="shared" si="105"/>
        <v>149.49595319661023</v>
      </c>
      <c r="J1107" s="21">
        <v>70.8</v>
      </c>
      <c r="K1107" s="22">
        <v>175760293</v>
      </c>
      <c r="L1107" s="24">
        <v>0.88</v>
      </c>
      <c r="M1107" s="25">
        <f t="shared" si="106"/>
        <v>363.50619593230402</v>
      </c>
      <c r="N1107" s="22">
        <f t="shared" si="107"/>
        <v>4242.2143446818181</v>
      </c>
      <c r="O1107" s="30">
        <f t="shared" si="104"/>
        <v>3963.932344681818</v>
      </c>
      <c r="P1107" s="22">
        <f t="shared" si="108"/>
        <v>958.58109889356183</v>
      </c>
      <c r="Q1107" s="26">
        <f t="shared" si="103"/>
        <v>0.75817420290241944</v>
      </c>
    </row>
    <row r="1108" spans="1:17" s="24" customFormat="1">
      <c r="A1108" s="20">
        <v>43992</v>
      </c>
      <c r="B1108" s="21">
        <v>19.95</v>
      </c>
      <c r="C1108" s="22">
        <v>36796876188</v>
      </c>
      <c r="D1108" s="22">
        <f>HLOOKUP(A1108,'CSAV.Fin'!$F$11:$AF$13,2,1)/1000</f>
        <v>-278.28199999999998</v>
      </c>
      <c r="E1108" s="23">
        <f>HLOOKUP(A1108,'CSAV.Fin'!$F$11:$AB$13,3,1)</f>
        <v>0.3</v>
      </c>
      <c r="G1108" s="24">
        <v>767.25</v>
      </c>
      <c r="H1108" s="25">
        <f t="shared" si="105"/>
        <v>148.38031175484448</v>
      </c>
      <c r="J1108" s="21">
        <v>66.900000000000006</v>
      </c>
      <c r="K1108" s="22">
        <v>175760293</v>
      </c>
      <c r="L1108" s="24">
        <v>0.88149999999999995</v>
      </c>
      <c r="M1108" s="25">
        <f t="shared" si="106"/>
        <v>343.48254954620262</v>
      </c>
      <c r="N1108" s="22">
        <f t="shared" si="107"/>
        <v>4001.7119461259222</v>
      </c>
      <c r="O1108" s="30">
        <f t="shared" si="104"/>
        <v>3723.429946125922</v>
      </c>
      <c r="P1108" s="22">
        <f t="shared" si="108"/>
        <v>956.79072003988267</v>
      </c>
      <c r="Q1108" s="26">
        <f t="shared" si="103"/>
        <v>0.74303512248555004</v>
      </c>
    </row>
    <row r="1109" spans="1:17" s="24" customFormat="1">
      <c r="A1109" s="20">
        <v>43993</v>
      </c>
      <c r="B1109" s="21">
        <v>19.149999999999999</v>
      </c>
      <c r="C1109" s="22">
        <v>36796876188</v>
      </c>
      <c r="D1109" s="22">
        <f>HLOOKUP(A1109,'CSAV.Fin'!$F$11:$AF$13,2,1)/1000</f>
        <v>-278.28199999999998</v>
      </c>
      <c r="E1109" s="23">
        <f>HLOOKUP(A1109,'CSAV.Fin'!$F$11:$AB$13,3,1)</f>
        <v>0.3</v>
      </c>
      <c r="G1109" s="24">
        <v>784.77</v>
      </c>
      <c r="H1109" s="25">
        <f t="shared" si="105"/>
        <v>142.43022406542715</v>
      </c>
      <c r="J1109" s="21">
        <v>64.3</v>
      </c>
      <c r="K1109" s="22">
        <v>175760293</v>
      </c>
      <c r="L1109" s="24">
        <v>0.87819999999999998</v>
      </c>
      <c r="M1109" s="25">
        <f t="shared" si="106"/>
        <v>330.13345195546822</v>
      </c>
      <c r="N1109" s="22">
        <f t="shared" si="107"/>
        <v>3860.6422819061718</v>
      </c>
      <c r="O1109" s="30">
        <f t="shared" si="104"/>
        <v>3582.3602819061716</v>
      </c>
      <c r="P1109" s="22">
        <f t="shared" si="108"/>
        <v>897.91936363546006</v>
      </c>
      <c r="Q1109" s="26">
        <f t="shared" si="103"/>
        <v>0.74934978813530229</v>
      </c>
    </row>
    <row r="1110" spans="1:17" s="24" customFormat="1">
      <c r="A1110" s="20">
        <v>43994</v>
      </c>
      <c r="B1110" s="21">
        <v>18.96</v>
      </c>
      <c r="C1110" s="22">
        <v>36796876188</v>
      </c>
      <c r="D1110" s="22">
        <f>HLOOKUP(A1110,'CSAV.Fin'!$F$11:$AF$13,2,1)/1000</f>
        <v>-278.28199999999998</v>
      </c>
      <c r="E1110" s="23">
        <f>HLOOKUP(A1110,'CSAV.Fin'!$F$11:$AB$13,3,1)</f>
        <v>0.3</v>
      </c>
      <c r="G1110" s="24">
        <v>793.62</v>
      </c>
      <c r="H1110" s="25">
        <f t="shared" si="105"/>
        <v>141.01707823919054</v>
      </c>
      <c r="J1110" s="21">
        <v>65.2</v>
      </c>
      <c r="K1110" s="22">
        <v>175760293</v>
      </c>
      <c r="L1110" s="24">
        <v>0.88990000000000002</v>
      </c>
      <c r="M1110" s="25">
        <f t="shared" si="106"/>
        <v>334.75429342918397</v>
      </c>
      <c r="N1110" s="22">
        <f t="shared" si="107"/>
        <v>3863.2108451286658</v>
      </c>
      <c r="O1110" s="30">
        <f t="shared" si="104"/>
        <v>3584.9288451286657</v>
      </c>
      <c r="P1110" s="22">
        <f t="shared" si="108"/>
        <v>879.09676233522339</v>
      </c>
      <c r="Q1110" s="26">
        <f t="shared" si="103"/>
        <v>0.75477985747756948</v>
      </c>
    </row>
    <row r="1111" spans="1:17" s="24" customFormat="1">
      <c r="A1111" s="20">
        <v>43997</v>
      </c>
      <c r="B1111" s="21">
        <v>18.5</v>
      </c>
      <c r="C1111" s="22">
        <v>36796876188</v>
      </c>
      <c r="D1111" s="22">
        <f>HLOOKUP(A1111,'CSAV.Fin'!$F$11:$AF$13,2,1)/1000</f>
        <v>-278.28199999999998</v>
      </c>
      <c r="E1111" s="23">
        <f>HLOOKUP(A1111,'CSAV.Fin'!$F$11:$AB$13,3,1)</f>
        <v>0.3</v>
      </c>
      <c r="G1111" s="24">
        <v>800.09</v>
      </c>
      <c r="H1111" s="25">
        <f t="shared" si="105"/>
        <v>137.5957778177756</v>
      </c>
      <c r="J1111" s="21">
        <v>59.8</v>
      </c>
      <c r="K1111" s="22">
        <v>175760293</v>
      </c>
      <c r="L1111" s="24">
        <v>0.88749999999999996</v>
      </c>
      <c r="M1111" s="25">
        <f t="shared" si="106"/>
        <v>307.0292445868896</v>
      </c>
      <c r="N1111" s="22">
        <f t="shared" si="107"/>
        <v>3552.8334156845067</v>
      </c>
      <c r="O1111" s="30">
        <f t="shared" si="104"/>
        <v>3274.5514156845065</v>
      </c>
      <c r="P1111" s="22">
        <f t="shared" si="108"/>
        <v>850.83204324263511</v>
      </c>
      <c r="Q1111" s="26">
        <f t="shared" si="103"/>
        <v>0.740168366522723</v>
      </c>
    </row>
    <row r="1112" spans="1:17" s="24" customFormat="1">
      <c r="A1112" s="20">
        <v>43998</v>
      </c>
      <c r="B1112" s="21">
        <v>18.72</v>
      </c>
      <c r="C1112" s="22">
        <v>36796876188</v>
      </c>
      <c r="D1112" s="22">
        <f>HLOOKUP(A1112,'CSAV.Fin'!$F$11:$AF$13,2,1)/1000</f>
        <v>-278.28199999999998</v>
      </c>
      <c r="E1112" s="23">
        <f>HLOOKUP(A1112,'CSAV.Fin'!$F$11:$AB$13,3,1)</f>
        <v>0.3</v>
      </c>
      <c r="G1112" s="24">
        <v>779.57500000000005</v>
      </c>
      <c r="H1112" s="25">
        <f t="shared" si="105"/>
        <v>139.23205193236535</v>
      </c>
      <c r="J1112" s="21">
        <v>64.5</v>
      </c>
      <c r="K1112" s="22">
        <v>175760293</v>
      </c>
      <c r="L1112" s="24">
        <v>0.88829999999999998</v>
      </c>
      <c r="M1112" s="25">
        <f t="shared" si="106"/>
        <v>331.16030561629395</v>
      </c>
      <c r="N1112" s="22">
        <f t="shared" si="107"/>
        <v>3828.6183378926034</v>
      </c>
      <c r="O1112" s="30">
        <f t="shared" si="104"/>
        <v>3550.3363378926033</v>
      </c>
      <c r="P1112" s="22">
        <f t="shared" si="108"/>
        <v>883.60648076113262</v>
      </c>
      <c r="Q1112" s="26">
        <f t="shared" si="103"/>
        <v>0.75112034560488405</v>
      </c>
    </row>
    <row r="1113" spans="1:17" s="24" customFormat="1">
      <c r="A1113" s="20">
        <v>43999</v>
      </c>
      <c r="B1113" s="21">
        <v>18.989999999999998</v>
      </c>
      <c r="C1113" s="22">
        <v>36796876188</v>
      </c>
      <c r="D1113" s="22">
        <f>HLOOKUP(A1113,'CSAV.Fin'!$F$11:$AF$13,2,1)/1000</f>
        <v>-278.28199999999998</v>
      </c>
      <c r="E1113" s="23">
        <f>HLOOKUP(A1113,'CSAV.Fin'!$F$11:$AB$13,3,1)</f>
        <v>0.3</v>
      </c>
      <c r="G1113" s="24">
        <v>801.49</v>
      </c>
      <c r="H1113" s="25">
        <f t="shared" si="105"/>
        <v>141.24020652754368</v>
      </c>
      <c r="J1113" s="21">
        <v>61.7</v>
      </c>
      <c r="K1113" s="22">
        <v>175760293</v>
      </c>
      <c r="L1113" s="24">
        <v>0.89100000000000001</v>
      </c>
      <c r="M1113" s="25">
        <f t="shared" si="106"/>
        <v>316.78435436473393</v>
      </c>
      <c r="N1113" s="22">
        <f t="shared" si="107"/>
        <v>3651.3165246127942</v>
      </c>
      <c r="O1113" s="30">
        <f t="shared" si="104"/>
        <v>3373.034524612794</v>
      </c>
      <c r="P1113" s="22">
        <f t="shared" si="108"/>
        <v>871.84204270810619</v>
      </c>
      <c r="Q1113" s="26">
        <f t="shared" si="103"/>
        <v>0.74152590602131796</v>
      </c>
    </row>
    <row r="1114" spans="1:17" s="24" customFormat="1">
      <c r="A1114" s="20">
        <v>44000</v>
      </c>
      <c r="B1114" s="21">
        <v>19</v>
      </c>
      <c r="C1114" s="22">
        <v>36796876188</v>
      </c>
      <c r="D1114" s="22">
        <f>HLOOKUP(A1114,'CSAV.Fin'!$F$11:$AF$13,2,1)/1000</f>
        <v>-278.28199999999998</v>
      </c>
      <c r="E1114" s="23">
        <f>HLOOKUP(A1114,'CSAV.Fin'!$F$11:$AB$13,3,1)</f>
        <v>0.3</v>
      </c>
      <c r="G1114" s="24">
        <v>814.94</v>
      </c>
      <c r="H1114" s="25">
        <f t="shared" si="105"/>
        <v>141.31458262366141</v>
      </c>
      <c r="J1114" s="21">
        <v>56.4</v>
      </c>
      <c r="K1114" s="22">
        <v>175760293</v>
      </c>
      <c r="L1114" s="24">
        <v>0.89070000000000005</v>
      </c>
      <c r="M1114" s="25">
        <f t="shared" si="106"/>
        <v>289.57273235285237</v>
      </c>
      <c r="N1114" s="22">
        <f t="shared" si="107"/>
        <v>3338.794383698214</v>
      </c>
      <c r="O1114" s="30">
        <f t="shared" si="104"/>
        <v>3060.5123836982139</v>
      </c>
      <c r="P1114" s="22">
        <f t="shared" si="108"/>
        <v>857.9044439737894</v>
      </c>
      <c r="Q1114" s="26">
        <f t="shared" si="103"/>
        <v>0.71968600795624682</v>
      </c>
    </row>
    <row r="1115" spans="1:17" s="24" customFormat="1">
      <c r="A1115" s="20">
        <v>44001</v>
      </c>
      <c r="B1115" s="21">
        <v>19.89</v>
      </c>
      <c r="C1115" s="22">
        <v>36796876188</v>
      </c>
      <c r="D1115" s="22">
        <f>HLOOKUP(A1115,'CSAV.Fin'!$F$11:$AF$13,2,1)/1000</f>
        <v>-278.28199999999998</v>
      </c>
      <c r="E1115" s="23">
        <f>HLOOKUP(A1115,'CSAV.Fin'!$F$11:$AB$13,3,1)</f>
        <v>0.3</v>
      </c>
      <c r="G1115" s="24">
        <v>814.16</v>
      </c>
      <c r="H1115" s="25">
        <f t="shared" si="105"/>
        <v>147.93405517813818</v>
      </c>
      <c r="J1115" s="21">
        <v>53.8</v>
      </c>
      <c r="K1115" s="22">
        <v>175760293</v>
      </c>
      <c r="L1115" s="24">
        <v>0.89329999999999998</v>
      </c>
      <c r="M1115" s="25">
        <f t="shared" si="106"/>
        <v>276.22363476211802</v>
      </c>
      <c r="N1115" s="22">
        <f t="shared" si="107"/>
        <v>3175.6085626553231</v>
      </c>
      <c r="O1115" s="30">
        <f t="shared" si="104"/>
        <v>2897.326562655323</v>
      </c>
      <c r="P1115" s="22">
        <f t="shared" si="108"/>
        <v>898.95090323685781</v>
      </c>
      <c r="Q1115" s="26">
        <f t="shared" si="103"/>
        <v>0.6897309006089416</v>
      </c>
    </row>
    <row r="1116" spans="1:17" s="24" customFormat="1">
      <c r="A1116" s="20">
        <v>44004</v>
      </c>
      <c r="B1116" s="21">
        <v>19.38</v>
      </c>
      <c r="C1116" s="22">
        <v>36796876188</v>
      </c>
      <c r="D1116" s="22">
        <f>HLOOKUP(A1116,'CSAV.Fin'!$F$11:$AF$13,2,1)/1000</f>
        <v>-278.28199999999998</v>
      </c>
      <c r="E1116" s="23">
        <f>HLOOKUP(A1116,'CSAV.Fin'!$F$11:$AB$13,3,1)</f>
        <v>0.3</v>
      </c>
      <c r="G1116" s="24">
        <v>821.46</v>
      </c>
      <c r="H1116" s="25">
        <f t="shared" si="105"/>
        <v>144.14087427613461</v>
      </c>
      <c r="J1116" s="21">
        <v>57.9</v>
      </c>
      <c r="K1116" s="22">
        <v>175760293</v>
      </c>
      <c r="L1116" s="24">
        <v>0.88829999999999998</v>
      </c>
      <c r="M1116" s="25">
        <f t="shared" si="106"/>
        <v>297.27413480904528</v>
      </c>
      <c r="N1116" s="22">
        <f t="shared" si="107"/>
        <v>3436.8527405268483</v>
      </c>
      <c r="O1116" s="30">
        <f t="shared" si="104"/>
        <v>3158.5707405268481</v>
      </c>
      <c r="P1116" s="22">
        <f t="shared" si="108"/>
        <v>868.1170848531151</v>
      </c>
      <c r="Q1116" s="26">
        <f t="shared" si="103"/>
        <v>0.72515509191720251</v>
      </c>
    </row>
    <row r="1117" spans="1:17" s="24" customFormat="1">
      <c r="A1117" s="20">
        <v>44005</v>
      </c>
      <c r="B1117" s="21">
        <v>19.04</v>
      </c>
      <c r="C1117" s="22">
        <v>36796876188</v>
      </c>
      <c r="D1117" s="22">
        <f>HLOOKUP(A1117,'CSAV.Fin'!$F$11:$AF$13,2,1)/1000</f>
        <v>-278.28199999999998</v>
      </c>
      <c r="E1117" s="23">
        <f>HLOOKUP(A1117,'CSAV.Fin'!$F$11:$AB$13,3,1)</f>
        <v>0.3</v>
      </c>
      <c r="G1117" s="24">
        <v>815.32500000000005</v>
      </c>
      <c r="H1117" s="25">
        <f t="shared" si="105"/>
        <v>141.61208700813225</v>
      </c>
      <c r="J1117" s="21">
        <v>54.3</v>
      </c>
      <c r="K1117" s="22">
        <v>175760293</v>
      </c>
      <c r="L1117" s="24">
        <v>0.88249999999999995</v>
      </c>
      <c r="M1117" s="25">
        <f t="shared" si="106"/>
        <v>278.79076891418231</v>
      </c>
      <c r="N1117" s="22">
        <f t="shared" si="107"/>
        <v>3244.3458050651561</v>
      </c>
      <c r="O1117" s="30">
        <f t="shared" si="104"/>
        <v>2966.063805065156</v>
      </c>
      <c r="P1117" s="22">
        <f t="shared" si="108"/>
        <v>859.30459953947195</v>
      </c>
      <c r="Q1117" s="26">
        <f t="shared" si="103"/>
        <v>0.71028789128809877</v>
      </c>
    </row>
    <row r="1118" spans="1:17" s="24" customFormat="1">
      <c r="A1118" s="20">
        <v>44006</v>
      </c>
      <c r="B1118" s="21">
        <v>19.03</v>
      </c>
      <c r="C1118" s="22">
        <v>36796876188</v>
      </c>
      <c r="D1118" s="22">
        <f>HLOOKUP(A1118,'CSAV.Fin'!$F$11:$AF$13,2,1)/1000</f>
        <v>-278.28199999999998</v>
      </c>
      <c r="E1118" s="23">
        <f>HLOOKUP(A1118,'CSAV.Fin'!$F$11:$AB$13,3,1)</f>
        <v>0.3</v>
      </c>
      <c r="G1118" s="24">
        <v>820.56</v>
      </c>
      <c r="H1118" s="25">
        <f t="shared" si="105"/>
        <v>141.53771091201457</v>
      </c>
      <c r="J1118" s="21">
        <v>50.1</v>
      </c>
      <c r="K1118" s="22">
        <v>175760293</v>
      </c>
      <c r="L1118" s="24">
        <v>0.88759999999999994</v>
      </c>
      <c r="M1118" s="25">
        <f t="shared" si="106"/>
        <v>257.2268420368423</v>
      </c>
      <c r="N1118" s="22">
        <f t="shared" si="107"/>
        <v>2976.2023476678692</v>
      </c>
      <c r="O1118" s="30">
        <f t="shared" si="104"/>
        <v>2697.920347667869</v>
      </c>
      <c r="P1118" s="22">
        <f t="shared" si="108"/>
        <v>853.37398101009069</v>
      </c>
      <c r="Q1118" s="26">
        <f t="shared" si="103"/>
        <v>0.6836919289526977</v>
      </c>
    </row>
    <row r="1119" spans="1:17" s="24" customFormat="1">
      <c r="A1119" s="20">
        <v>44007</v>
      </c>
      <c r="B1119" s="21">
        <v>18.98</v>
      </c>
      <c r="C1119" s="22">
        <v>36796876188</v>
      </c>
      <c r="D1119" s="22">
        <f>HLOOKUP(A1119,'CSAV.Fin'!$F$11:$AF$13,2,1)/1000</f>
        <v>-278.28199999999998</v>
      </c>
      <c r="E1119" s="23">
        <f>HLOOKUP(A1119,'CSAV.Fin'!$F$11:$AB$13,3,1)</f>
        <v>0.3</v>
      </c>
      <c r="G1119" s="24">
        <v>812.95</v>
      </c>
      <c r="H1119" s="25">
        <f t="shared" si="105"/>
        <v>141.16583043142597</v>
      </c>
      <c r="J1119" s="21">
        <v>51.6</v>
      </c>
      <c r="K1119" s="22">
        <v>175760293</v>
      </c>
      <c r="L1119" s="24">
        <v>0.89100000000000001</v>
      </c>
      <c r="M1119" s="25">
        <f t="shared" si="106"/>
        <v>264.92824449303515</v>
      </c>
      <c r="N1119" s="22">
        <f t="shared" si="107"/>
        <v>3053.6131713131317</v>
      </c>
      <c r="O1119" s="30">
        <f t="shared" si="104"/>
        <v>2775.3311713131316</v>
      </c>
      <c r="P1119" s="22">
        <f t="shared" si="108"/>
        <v>859.09921895349021</v>
      </c>
      <c r="Q1119" s="26">
        <f t="shared" si="103"/>
        <v>0.69045163768797635</v>
      </c>
    </row>
    <row r="1120" spans="1:17" s="24" customFormat="1">
      <c r="A1120" s="20">
        <v>44008</v>
      </c>
      <c r="B1120" s="21">
        <v>18.5</v>
      </c>
      <c r="C1120" s="22">
        <v>36796876188</v>
      </c>
      <c r="D1120" s="22">
        <f>HLOOKUP(A1120,'CSAV.Fin'!$F$11:$AF$13,2,1)/1000</f>
        <v>-278.28199999999998</v>
      </c>
      <c r="E1120" s="23">
        <f>HLOOKUP(A1120,'CSAV.Fin'!$F$11:$AB$13,3,1)</f>
        <v>0.3</v>
      </c>
      <c r="G1120" s="24">
        <v>817.07</v>
      </c>
      <c r="H1120" s="25">
        <f t="shared" si="105"/>
        <v>137.5957778177756</v>
      </c>
      <c r="J1120" s="21">
        <v>51.4</v>
      </c>
      <c r="K1120" s="22">
        <v>175760293</v>
      </c>
      <c r="L1120" s="24">
        <v>0.8921</v>
      </c>
      <c r="M1120" s="25">
        <f t="shared" si="106"/>
        <v>263.90139083220942</v>
      </c>
      <c r="N1120" s="22">
        <f t="shared" si="107"/>
        <v>3038.026810962896</v>
      </c>
      <c r="O1120" s="30">
        <f t="shared" si="104"/>
        <v>2759.7448109628958</v>
      </c>
      <c r="P1120" s="22">
        <f t="shared" si="108"/>
        <v>833.15041487020699</v>
      </c>
      <c r="Q1120" s="26">
        <f t="shared" si="103"/>
        <v>0.69810599459755318</v>
      </c>
    </row>
    <row r="1121" spans="1:17" s="24" customFormat="1">
      <c r="A1121" s="20">
        <v>44012</v>
      </c>
      <c r="B1121" s="21">
        <v>18.82</v>
      </c>
      <c r="C1121" s="22">
        <v>36796876188</v>
      </c>
      <c r="D1121" s="22">
        <f>HLOOKUP(A1121,'CSAV.Fin'!$F$11:$AF$13,2,1)/1000</f>
        <v>-230.17400000000001</v>
      </c>
      <c r="E1121" s="23">
        <f>HLOOKUP(A1121,'CSAV.Fin'!$F$11:$AB$13,3,1)</f>
        <v>0.3</v>
      </c>
      <c r="G1121" s="24">
        <v>821.32</v>
      </c>
      <c r="H1121" s="25">
        <f t="shared" si="105"/>
        <v>139.9758128935425</v>
      </c>
      <c r="J1121" s="21">
        <v>51.9</v>
      </c>
      <c r="K1121" s="22">
        <v>175760293</v>
      </c>
      <c r="L1121" s="24">
        <v>0.88859999999999995</v>
      </c>
      <c r="M1121" s="25">
        <f t="shared" si="106"/>
        <v>266.4685249842737</v>
      </c>
      <c r="N1121" s="22">
        <f t="shared" si="107"/>
        <v>3079.6621224510463</v>
      </c>
      <c r="O1121" s="30">
        <f t="shared" si="104"/>
        <v>2849.4881224510464</v>
      </c>
      <c r="P1121" s="22">
        <f t="shared" si="108"/>
        <v>843.17587524735779</v>
      </c>
      <c r="Q1121" s="26">
        <f t="shared" si="103"/>
        <v>0.70409566946287794</v>
      </c>
    </row>
    <row r="1122" spans="1:17" s="24" customFormat="1">
      <c r="A1122" s="20">
        <v>44013</v>
      </c>
      <c r="B1122" s="21">
        <v>18.93</v>
      </c>
      <c r="C1122" s="22">
        <v>36796876188</v>
      </c>
      <c r="D1122" s="22">
        <f>HLOOKUP(A1122,'CSAV.Fin'!$F$11:$AF$13,2,1)/1000</f>
        <v>-230.17400000000001</v>
      </c>
      <c r="E1122" s="23">
        <f>HLOOKUP(A1122,'CSAV.Fin'!$F$11:$AB$13,3,1)</f>
        <v>0.3</v>
      </c>
      <c r="G1122" s="24">
        <v>816.7</v>
      </c>
      <c r="H1122" s="25">
        <f t="shared" si="105"/>
        <v>140.79394995083737</v>
      </c>
      <c r="J1122" s="21">
        <v>52.9</v>
      </c>
      <c r="K1122" s="22">
        <v>175760293</v>
      </c>
      <c r="L1122" s="24">
        <v>0.88790000000000002</v>
      </c>
      <c r="M1122" s="25">
        <f t="shared" si="106"/>
        <v>271.60279328840232</v>
      </c>
      <c r="N1122" s="22">
        <f t="shared" si="107"/>
        <v>3141.4752223335954</v>
      </c>
      <c r="O1122" s="30">
        <f t="shared" si="104"/>
        <v>2911.3012223335954</v>
      </c>
      <c r="P1122" s="22">
        <f t="shared" si="108"/>
        <v>852.9017585880249</v>
      </c>
      <c r="Q1122" s="26">
        <f t="shared" si="103"/>
        <v>0.70703761189494185</v>
      </c>
    </row>
    <row r="1123" spans="1:17" s="24" customFormat="1">
      <c r="A1123" s="20">
        <v>44014</v>
      </c>
      <c r="B1123" s="21">
        <v>19.489999999999998</v>
      </c>
      <c r="C1123" s="22">
        <v>36796876188</v>
      </c>
      <c r="D1123" s="22">
        <f>HLOOKUP(A1123,'CSAV.Fin'!$F$11:$AF$13,2,1)/1000</f>
        <v>-230.17400000000001</v>
      </c>
      <c r="E1123" s="23">
        <f>HLOOKUP(A1123,'CSAV.Fin'!$F$11:$AB$13,3,1)</f>
        <v>0.3</v>
      </c>
      <c r="G1123" s="24">
        <v>802.63</v>
      </c>
      <c r="H1123" s="25">
        <f t="shared" si="105"/>
        <v>144.95901133342949</v>
      </c>
      <c r="J1123" s="21">
        <v>54.2</v>
      </c>
      <c r="K1123" s="22">
        <v>175760293</v>
      </c>
      <c r="L1123" s="24">
        <v>0.88949999999999996</v>
      </c>
      <c r="M1123" s="25">
        <f t="shared" si="106"/>
        <v>278.2773420837695</v>
      </c>
      <c r="N1123" s="22">
        <f t="shared" si="107"/>
        <v>3212.8863003709948</v>
      </c>
      <c r="O1123" s="30">
        <f t="shared" si="104"/>
        <v>2982.7123003709949</v>
      </c>
      <c r="P1123" s="22">
        <f t="shared" si="108"/>
        <v>893.52642799810621</v>
      </c>
      <c r="Q1123" s="26">
        <f t="shared" si="103"/>
        <v>0.70043157434695669</v>
      </c>
    </row>
    <row r="1124" spans="1:17" s="24" customFormat="1">
      <c r="A1124" s="20">
        <v>44015</v>
      </c>
      <c r="B1124" s="21">
        <v>19.73</v>
      </c>
      <c r="C1124" s="22">
        <v>36796876188</v>
      </c>
      <c r="D1124" s="22">
        <f>HLOOKUP(A1124,'CSAV.Fin'!$F$11:$AF$13,2,1)/1000</f>
        <v>-230.17400000000001</v>
      </c>
      <c r="E1124" s="23">
        <f>HLOOKUP(A1124,'CSAV.Fin'!$F$11:$AB$13,3,1)</f>
        <v>0.3</v>
      </c>
      <c r="G1124" s="24">
        <v>801.32</v>
      </c>
      <c r="H1124" s="25">
        <f t="shared" si="105"/>
        <v>146.74403764025473</v>
      </c>
      <c r="J1124" s="21">
        <v>52.6</v>
      </c>
      <c r="K1124" s="22">
        <v>175760293</v>
      </c>
      <c r="L1124" s="24">
        <v>0.88949999999999996</v>
      </c>
      <c r="M1124" s="25">
        <f t="shared" si="106"/>
        <v>270.06251279716372</v>
      </c>
      <c r="N1124" s="22">
        <f t="shared" si="107"/>
        <v>3118.0409483305234</v>
      </c>
      <c r="O1124" s="30">
        <f t="shared" si="104"/>
        <v>2887.8669483305234</v>
      </c>
      <c r="P1124" s="22">
        <f t="shared" si="108"/>
        <v>906.00804571112656</v>
      </c>
      <c r="Q1124" s="26">
        <f t="shared" si="103"/>
        <v>0.6862708490656434</v>
      </c>
    </row>
    <row r="1125" spans="1:17" s="24" customFormat="1">
      <c r="A1125" s="20">
        <v>44018</v>
      </c>
      <c r="B1125" s="21">
        <v>20.21</v>
      </c>
      <c r="C1125" s="22">
        <v>36796876188</v>
      </c>
      <c r="D1125" s="22">
        <f>HLOOKUP(A1125,'CSAV.Fin'!$F$11:$AF$13,2,1)/1000</f>
        <v>-230.17400000000001</v>
      </c>
      <c r="E1125" s="23">
        <f>HLOOKUP(A1125,'CSAV.Fin'!$F$11:$AB$13,3,1)</f>
        <v>0.3</v>
      </c>
      <c r="G1125" s="24">
        <v>796.92</v>
      </c>
      <c r="H1125" s="25">
        <f t="shared" si="105"/>
        <v>150.31409025390511</v>
      </c>
      <c r="J1125" s="21">
        <v>54.7</v>
      </c>
      <c r="K1125" s="22">
        <v>175760293</v>
      </c>
      <c r="L1125" s="24">
        <v>0.88429999999999997</v>
      </c>
      <c r="M1125" s="25">
        <f t="shared" si="106"/>
        <v>280.84447623583378</v>
      </c>
      <c r="N1125" s="22">
        <f t="shared" si="107"/>
        <v>3261.5926813637911</v>
      </c>
      <c r="O1125" s="30">
        <f t="shared" si="104"/>
        <v>3031.4186813637912</v>
      </c>
      <c r="P1125" s="22">
        <f t="shared" si="108"/>
        <v>933.17380384414992</v>
      </c>
      <c r="Q1125" s="26">
        <f t="shared" si="103"/>
        <v>0.69216597839783434</v>
      </c>
    </row>
    <row r="1126" spans="1:17" s="24" customFormat="1">
      <c r="A1126" s="20">
        <v>44019</v>
      </c>
      <c r="B1126" s="21">
        <v>20.02</v>
      </c>
      <c r="C1126" s="22">
        <v>36796876188</v>
      </c>
      <c r="D1126" s="22">
        <f>HLOOKUP(A1126,'CSAV.Fin'!$F$11:$AF$13,2,1)/1000</f>
        <v>-230.17400000000001</v>
      </c>
      <c r="E1126" s="23">
        <f>HLOOKUP(A1126,'CSAV.Fin'!$F$11:$AB$13,3,1)</f>
        <v>0.3</v>
      </c>
      <c r="G1126" s="24">
        <v>792.12</v>
      </c>
      <c r="H1126" s="25">
        <f t="shared" si="105"/>
        <v>148.90094442766849</v>
      </c>
      <c r="J1126" s="21">
        <v>54.8</v>
      </c>
      <c r="K1126" s="22">
        <v>175760293</v>
      </c>
      <c r="L1126" s="24">
        <v>0.88519999999999999</v>
      </c>
      <c r="M1126" s="25">
        <f t="shared" si="106"/>
        <v>281.35790306624659</v>
      </c>
      <c r="N1126" s="22">
        <f t="shared" si="107"/>
        <v>3264.2331867600537</v>
      </c>
      <c r="O1126" s="30">
        <f t="shared" si="104"/>
        <v>3034.0591867600538</v>
      </c>
      <c r="P1126" s="22">
        <f t="shared" si="108"/>
        <v>930.00234974973489</v>
      </c>
      <c r="Q1126" s="26">
        <f t="shared" si="103"/>
        <v>0.69347916685078048</v>
      </c>
    </row>
    <row r="1127" spans="1:17" s="24" customFormat="1">
      <c r="A1127" s="20">
        <v>44020</v>
      </c>
      <c r="B1127" s="21">
        <v>19.97</v>
      </c>
      <c r="C1127" s="22">
        <v>36796876188</v>
      </c>
      <c r="D1127" s="22">
        <f>HLOOKUP(A1127,'CSAV.Fin'!$F$11:$AF$13,2,1)/1000</f>
        <v>-230.17400000000001</v>
      </c>
      <c r="E1127" s="23">
        <f>HLOOKUP(A1127,'CSAV.Fin'!$F$11:$AB$13,3,1)</f>
        <v>0.3</v>
      </c>
      <c r="G1127" s="24">
        <v>787.98</v>
      </c>
      <c r="H1127" s="25">
        <f t="shared" si="105"/>
        <v>148.52906394707989</v>
      </c>
      <c r="J1127" s="21">
        <v>53.3</v>
      </c>
      <c r="K1127" s="22">
        <v>175760293</v>
      </c>
      <c r="L1127" s="24">
        <v>0.88360000000000005</v>
      </c>
      <c r="M1127" s="25">
        <f t="shared" si="106"/>
        <v>273.65650061005374</v>
      </c>
      <c r="N1127" s="22">
        <f t="shared" si="107"/>
        <v>3180.6327354798545</v>
      </c>
      <c r="O1127" s="30">
        <f t="shared" si="104"/>
        <v>2950.4587354798546</v>
      </c>
      <c r="P1127" s="22">
        <f t="shared" si="108"/>
        <v>932.55364028828149</v>
      </c>
      <c r="Q1127" s="26">
        <f t="shared" si="103"/>
        <v>0.68392927205720988</v>
      </c>
    </row>
    <row r="1128" spans="1:17" s="24" customFormat="1">
      <c r="A1128" s="20">
        <v>44021</v>
      </c>
      <c r="B1128" s="21">
        <v>19</v>
      </c>
      <c r="C1128" s="22">
        <v>36796876188</v>
      </c>
      <c r="D1128" s="22">
        <f>HLOOKUP(A1128,'CSAV.Fin'!$F$11:$AF$13,2,1)/1000</f>
        <v>-230.17400000000001</v>
      </c>
      <c r="E1128" s="23">
        <f>HLOOKUP(A1128,'CSAV.Fin'!$F$11:$AB$13,3,1)</f>
        <v>0.3</v>
      </c>
      <c r="G1128" s="24">
        <v>784.17</v>
      </c>
      <c r="H1128" s="25">
        <f t="shared" si="105"/>
        <v>141.31458262366141</v>
      </c>
      <c r="J1128" s="21">
        <v>52.2</v>
      </c>
      <c r="K1128" s="22">
        <v>175760293</v>
      </c>
      <c r="L1128" s="24">
        <v>0.88500000000000001</v>
      </c>
      <c r="M1128" s="25">
        <f t="shared" si="106"/>
        <v>268.0088054755123</v>
      </c>
      <c r="N1128" s="22">
        <f t="shared" si="107"/>
        <v>3110.0634896949155</v>
      </c>
      <c r="O1128" s="30">
        <f t="shared" si="104"/>
        <v>2879.8894896949155</v>
      </c>
      <c r="P1128" s="22">
        <f t="shared" si="108"/>
        <v>891.56770543632126</v>
      </c>
      <c r="Q1128" s="26">
        <f t="shared" si="103"/>
        <v>0.69041600081301358</v>
      </c>
    </row>
    <row r="1129" spans="1:17" s="24" customFormat="1">
      <c r="A1129" s="20">
        <v>44022</v>
      </c>
      <c r="B1129" s="21">
        <v>19.45</v>
      </c>
      <c r="C1129" s="22">
        <v>36796876188</v>
      </c>
      <c r="D1129" s="22">
        <f>HLOOKUP(A1129,'CSAV.Fin'!$F$11:$AF$13,2,1)/1000</f>
        <v>-230.17400000000001</v>
      </c>
      <c r="E1129" s="23">
        <f>HLOOKUP(A1129,'CSAV.Fin'!$F$11:$AB$13,3,1)</f>
        <v>0.3</v>
      </c>
      <c r="G1129" s="24">
        <v>789.88</v>
      </c>
      <c r="H1129" s="25">
        <f t="shared" si="105"/>
        <v>144.66150694895865</v>
      </c>
      <c r="J1129" s="21">
        <v>53.1</v>
      </c>
      <c r="K1129" s="22">
        <v>175760293</v>
      </c>
      <c r="L1129" s="24">
        <v>0.88390000000000002</v>
      </c>
      <c r="M1129" s="25">
        <f t="shared" si="106"/>
        <v>272.62964694922806</v>
      </c>
      <c r="N1129" s="22">
        <f t="shared" si="107"/>
        <v>3167.6224318248674</v>
      </c>
      <c r="O1129" s="30">
        <f t="shared" si="104"/>
        <v>2937.4484318248674</v>
      </c>
      <c r="P1129" s="22">
        <f t="shared" si="108"/>
        <v>906.08604073606114</v>
      </c>
      <c r="Q1129" s="26">
        <f t="shared" si="103"/>
        <v>0.69153976256421901</v>
      </c>
    </row>
    <row r="1130" spans="1:17" s="24" customFormat="1">
      <c r="A1130" s="20">
        <v>44025</v>
      </c>
      <c r="B1130" s="21">
        <v>19.71</v>
      </c>
      <c r="C1130" s="22">
        <v>36796876188</v>
      </c>
      <c r="D1130" s="22">
        <f>HLOOKUP(A1130,'CSAV.Fin'!$F$11:$AF$13,2,1)/1000</f>
        <v>-230.17400000000001</v>
      </c>
      <c r="E1130" s="23">
        <f>HLOOKUP(A1130,'CSAV.Fin'!$F$11:$AB$13,3,1)</f>
        <v>0.3</v>
      </c>
      <c r="G1130" s="24">
        <v>788.56</v>
      </c>
      <c r="H1130" s="25">
        <f t="shared" si="105"/>
        <v>146.5952854480193</v>
      </c>
      <c r="J1130" s="21">
        <v>51.5</v>
      </c>
      <c r="K1130" s="22">
        <v>175760293</v>
      </c>
      <c r="L1130" s="24">
        <v>0.87990000000000002</v>
      </c>
      <c r="M1130" s="25">
        <f t="shared" si="106"/>
        <v>264.41481766262228</v>
      </c>
      <c r="N1130" s="22">
        <f t="shared" si="107"/>
        <v>3086.1422057620184</v>
      </c>
      <c r="O1130" s="30">
        <f t="shared" ref="O1130:O1152" si="109">D1130+N1130</f>
        <v>2855.9682057620184</v>
      </c>
      <c r="P1130" s="22">
        <f t="shared" si="108"/>
        <v>919.73525117363295</v>
      </c>
      <c r="Q1130" s="26">
        <f t="shared" ref="Q1130:Q1152" si="110">1-P1130/O1130</f>
        <v>0.67796026254142672</v>
      </c>
    </row>
    <row r="1131" spans="1:17" s="24" customFormat="1">
      <c r="A1131" s="20">
        <v>44026</v>
      </c>
      <c r="B1131" s="21">
        <v>19.63</v>
      </c>
      <c r="C1131" s="22">
        <v>36796876188</v>
      </c>
      <c r="D1131" s="22">
        <f>HLOOKUP(A1131,'CSAV.Fin'!$F$11:$AF$13,2,1)/1000</f>
        <v>-230.17400000000001</v>
      </c>
      <c r="E1131" s="23">
        <f>HLOOKUP(A1131,'CSAV.Fin'!$F$11:$AB$13,3,1)</f>
        <v>0.3</v>
      </c>
      <c r="G1131" s="24">
        <v>787.34</v>
      </c>
      <c r="H1131" s="25">
        <f t="shared" si="105"/>
        <v>146.00027667907753</v>
      </c>
      <c r="J1131" s="21">
        <v>51.4</v>
      </c>
      <c r="K1131" s="22">
        <v>175760293</v>
      </c>
      <c r="L1131" s="24">
        <v>0.87739999999999996</v>
      </c>
      <c r="M1131" s="25">
        <f t="shared" si="106"/>
        <v>263.90139083220942</v>
      </c>
      <c r="N1131" s="22">
        <f t="shared" si="107"/>
        <v>3088.9260520401181</v>
      </c>
      <c r="O1131" s="30">
        <f t="shared" si="109"/>
        <v>2858.7520520401181</v>
      </c>
      <c r="P1131" s="22">
        <f t="shared" si="108"/>
        <v>917.42154541931041</v>
      </c>
      <c r="Q1131" s="26">
        <f t="shared" si="110"/>
        <v>0.67908320528721533</v>
      </c>
    </row>
    <row r="1132" spans="1:17" s="24" customFormat="1">
      <c r="A1132" s="20">
        <v>44027</v>
      </c>
      <c r="B1132" s="21">
        <v>18.98</v>
      </c>
      <c r="C1132" s="22">
        <v>36796876188</v>
      </c>
      <c r="D1132" s="22">
        <f>HLOOKUP(A1132,'CSAV.Fin'!$F$11:$AF$13,2,1)/1000</f>
        <v>-230.17400000000001</v>
      </c>
      <c r="E1132" s="23">
        <f>HLOOKUP(A1132,'CSAV.Fin'!$F$11:$AB$13,3,1)</f>
        <v>0.3</v>
      </c>
      <c r="G1132" s="24">
        <v>786.17</v>
      </c>
      <c r="H1132" s="25">
        <f t="shared" si="105"/>
        <v>141.16583043142597</v>
      </c>
      <c r="J1132" s="21">
        <v>53.4</v>
      </c>
      <c r="K1132" s="22">
        <v>175760293</v>
      </c>
      <c r="L1132" s="24">
        <v>0.87580000000000002</v>
      </c>
      <c r="M1132" s="25">
        <f t="shared" si="106"/>
        <v>274.16992744046661</v>
      </c>
      <c r="N1132" s="22">
        <f t="shared" si="107"/>
        <v>3214.9804679835574</v>
      </c>
      <c r="O1132" s="30">
        <f t="shared" si="109"/>
        <v>2984.8064679835575</v>
      </c>
      <c r="P1132" s="22">
        <f t="shared" si="108"/>
        <v>888.36347106635981</v>
      </c>
      <c r="Q1132" s="26">
        <f t="shared" si="110"/>
        <v>0.70237150026463513</v>
      </c>
    </row>
    <row r="1133" spans="1:17" s="24" customFormat="1">
      <c r="A1133" s="20">
        <v>44029</v>
      </c>
      <c r="B1133" s="21">
        <v>19.05</v>
      </c>
      <c r="C1133" s="22">
        <v>36796876188</v>
      </c>
      <c r="D1133" s="22">
        <f>HLOOKUP(A1133,'CSAV.Fin'!$F$11:$AF$13,2,1)/1000</f>
        <v>-230.17400000000001</v>
      </c>
      <c r="E1133" s="23">
        <f>HLOOKUP(A1133,'CSAV.Fin'!$F$11:$AB$13,3,1)</f>
        <v>0.3</v>
      </c>
      <c r="G1133" s="24">
        <v>789.38</v>
      </c>
      <c r="H1133" s="25">
        <f t="shared" si="105"/>
        <v>141.68646310424998</v>
      </c>
      <c r="J1133" s="21">
        <v>51.9</v>
      </c>
      <c r="K1133" s="22">
        <v>175760293</v>
      </c>
      <c r="L1133" s="24">
        <v>0.875</v>
      </c>
      <c r="M1133" s="25">
        <f t="shared" si="106"/>
        <v>266.4685249842737</v>
      </c>
      <c r="N1133" s="22">
        <f t="shared" si="107"/>
        <v>3127.5288708685712</v>
      </c>
      <c r="O1133" s="30">
        <f t="shared" si="109"/>
        <v>2897.3548708685712</v>
      </c>
      <c r="P1133" s="22">
        <f t="shared" si="108"/>
        <v>888.01400007778261</v>
      </c>
      <c r="Q1133" s="26">
        <f t="shared" si="110"/>
        <v>0.69350872100400562</v>
      </c>
    </row>
    <row r="1134" spans="1:17" s="24" customFormat="1">
      <c r="A1134" s="20">
        <v>44032</v>
      </c>
      <c r="B1134" s="21">
        <v>18.64</v>
      </c>
      <c r="C1134" s="22">
        <v>36796876188</v>
      </c>
      <c r="D1134" s="22">
        <f>HLOOKUP(A1134,'CSAV.Fin'!$F$11:$AF$13,2,1)/1000</f>
        <v>-230.17400000000001</v>
      </c>
      <c r="E1134" s="23">
        <f>HLOOKUP(A1134,'CSAV.Fin'!$F$11:$AB$13,3,1)</f>
        <v>0.3</v>
      </c>
      <c r="G1134" s="24">
        <v>783.72</v>
      </c>
      <c r="H1134" s="25">
        <f t="shared" si="105"/>
        <v>138.63704316342361</v>
      </c>
      <c r="J1134" s="21">
        <v>50.9</v>
      </c>
      <c r="K1134" s="22">
        <v>175760293</v>
      </c>
      <c r="L1134" s="24">
        <v>0.87390000000000001</v>
      </c>
      <c r="M1134" s="25">
        <f t="shared" si="106"/>
        <v>261.33425668014513</v>
      </c>
      <c r="N1134" s="22">
        <f t="shared" si="107"/>
        <v>3071.1290469275655</v>
      </c>
      <c r="O1134" s="30">
        <f t="shared" si="109"/>
        <v>2840.9550469275655</v>
      </c>
      <c r="P1134" s="22">
        <f t="shared" si="108"/>
        <v>875.17706852488141</v>
      </c>
      <c r="Q1134" s="26">
        <f t="shared" si="110"/>
        <v>0.69194265517458031</v>
      </c>
    </row>
    <row r="1135" spans="1:17" s="24" customFormat="1">
      <c r="A1135" s="20">
        <v>44033</v>
      </c>
      <c r="B1135" s="21">
        <v>18.7</v>
      </c>
      <c r="C1135" s="22">
        <v>36796876188</v>
      </c>
      <c r="D1135" s="22">
        <f>HLOOKUP(A1135,'CSAV.Fin'!$F$11:$AF$13,2,1)/1000</f>
        <v>-230.17400000000001</v>
      </c>
      <c r="E1135" s="23">
        <f>HLOOKUP(A1135,'CSAV.Fin'!$F$11:$AB$13,3,1)</f>
        <v>0.3</v>
      </c>
      <c r="G1135" s="24">
        <v>776.78</v>
      </c>
      <c r="H1135" s="25">
        <f t="shared" si="105"/>
        <v>139.08329974012992</v>
      </c>
      <c r="J1135" s="21">
        <v>50.7</v>
      </c>
      <c r="K1135" s="22">
        <v>175760293</v>
      </c>
      <c r="L1135" s="24">
        <v>0.87009999999999998</v>
      </c>
      <c r="M1135" s="25">
        <f t="shared" si="106"/>
        <v>260.30740301931945</v>
      </c>
      <c r="N1135" s="22">
        <f t="shared" si="107"/>
        <v>3072.4216257096887</v>
      </c>
      <c r="O1135" s="30">
        <f t="shared" si="109"/>
        <v>2842.2476257096887</v>
      </c>
      <c r="P1135" s="22">
        <f t="shared" si="108"/>
        <v>885.83844166379151</v>
      </c>
      <c r="Q1135" s="26">
        <f t="shared" si="110"/>
        <v>0.68833171548780725</v>
      </c>
    </row>
    <row r="1136" spans="1:17" s="24" customFormat="1">
      <c r="A1136" s="20">
        <v>44034</v>
      </c>
      <c r="B1136" s="21">
        <v>19.05</v>
      </c>
      <c r="C1136" s="22">
        <v>36796876188</v>
      </c>
      <c r="D1136" s="22">
        <f>HLOOKUP(A1136,'CSAV.Fin'!$F$11:$AF$13,2,1)/1000</f>
        <v>-230.17400000000001</v>
      </c>
      <c r="E1136" s="23">
        <f>HLOOKUP(A1136,'CSAV.Fin'!$F$11:$AB$13,3,1)</f>
        <v>0.3</v>
      </c>
      <c r="G1136" s="24">
        <v>768.91</v>
      </c>
      <c r="H1136" s="25">
        <f t="shared" si="105"/>
        <v>141.68646310424998</v>
      </c>
      <c r="J1136" s="21">
        <v>48.4</v>
      </c>
      <c r="K1136" s="22">
        <v>175760293</v>
      </c>
      <c r="L1136" s="24">
        <v>0.86270000000000002</v>
      </c>
      <c r="M1136" s="25">
        <f t="shared" si="106"/>
        <v>248.49858591982365</v>
      </c>
      <c r="N1136" s="22">
        <f t="shared" si="107"/>
        <v>2958.2003643908652</v>
      </c>
      <c r="O1136" s="30">
        <f t="shared" si="109"/>
        <v>2728.0263643908652</v>
      </c>
      <c r="P1136" s="22">
        <f t="shared" si="108"/>
        <v>911.65479884693923</v>
      </c>
      <c r="Q1136" s="26">
        <f t="shared" si="110"/>
        <v>0.66581891922056236</v>
      </c>
    </row>
    <row r="1137" spans="1:17" s="24" customFormat="1">
      <c r="A1137" s="20">
        <v>44035</v>
      </c>
      <c r="B1137" s="21">
        <v>19.7</v>
      </c>
      <c r="C1137" s="22">
        <v>36796876188</v>
      </c>
      <c r="D1137" s="22">
        <f>HLOOKUP(A1137,'CSAV.Fin'!$F$11:$AF$13,2,1)/1000</f>
        <v>-230.17400000000001</v>
      </c>
      <c r="E1137" s="23">
        <f>HLOOKUP(A1137,'CSAV.Fin'!$F$11:$AB$13,3,1)</f>
        <v>0.3</v>
      </c>
      <c r="G1137" s="24">
        <v>766.39</v>
      </c>
      <c r="H1137" s="25">
        <f t="shared" si="105"/>
        <v>146.52090935190157</v>
      </c>
      <c r="J1137" s="21">
        <v>47.7</v>
      </c>
      <c r="K1137" s="22">
        <v>175760293</v>
      </c>
      <c r="L1137" s="24">
        <v>0.86299999999999999</v>
      </c>
      <c r="M1137" s="25">
        <f t="shared" si="106"/>
        <v>244.90459810693369</v>
      </c>
      <c r="N1137" s="22">
        <f t="shared" si="107"/>
        <v>2914.403004438007</v>
      </c>
      <c r="O1137" s="30">
        <f t="shared" si="109"/>
        <v>2684.229004438007</v>
      </c>
      <c r="P1137" s="22">
        <f t="shared" si="108"/>
        <v>945.86106408434341</v>
      </c>
      <c r="Q1137" s="26">
        <f t="shared" si="110"/>
        <v>0.64762281365692309</v>
      </c>
    </row>
    <row r="1138" spans="1:17" s="24" customFormat="1">
      <c r="A1138" s="20">
        <v>44036</v>
      </c>
      <c r="B1138" s="21">
        <v>19.350000000000001</v>
      </c>
      <c r="C1138" s="22">
        <v>36796876188</v>
      </c>
      <c r="D1138" s="22">
        <f>HLOOKUP(A1138,'CSAV.Fin'!$F$11:$AF$13,2,1)/1000</f>
        <v>-230.17400000000001</v>
      </c>
      <c r="E1138" s="23">
        <f>HLOOKUP(A1138,'CSAV.Fin'!$F$11:$AB$13,3,1)</f>
        <v>0.3</v>
      </c>
      <c r="G1138" s="24">
        <v>770.49</v>
      </c>
      <c r="H1138" s="25">
        <f t="shared" si="105"/>
        <v>143.9177459877815</v>
      </c>
      <c r="J1138" s="21">
        <v>48.85</v>
      </c>
      <c r="K1138" s="22">
        <v>175760293</v>
      </c>
      <c r="L1138" s="24">
        <v>0.85980000000000001</v>
      </c>
      <c r="M1138" s="25">
        <f t="shared" si="106"/>
        <v>250.80900665668153</v>
      </c>
      <c r="N1138" s="22">
        <f t="shared" si="107"/>
        <v>2995.7747079727847</v>
      </c>
      <c r="O1138" s="30">
        <f t="shared" si="109"/>
        <v>2765.6007079727847</v>
      </c>
      <c r="P1138" s="22">
        <f t="shared" si="108"/>
        <v>924.11264810419345</v>
      </c>
      <c r="Q1138" s="26">
        <f t="shared" si="110"/>
        <v>0.66585463858172855</v>
      </c>
    </row>
    <row r="1139" spans="1:17" s="24" customFormat="1">
      <c r="A1139" s="20">
        <v>44039</v>
      </c>
      <c r="B1139" s="21">
        <v>19.71</v>
      </c>
      <c r="C1139" s="22">
        <v>36796876188</v>
      </c>
      <c r="D1139" s="22">
        <f>HLOOKUP(A1139,'CSAV.Fin'!$F$11:$AF$13,2,1)/1000</f>
        <v>-230.17400000000001</v>
      </c>
      <c r="E1139" s="23">
        <f>HLOOKUP(A1139,'CSAV.Fin'!$F$11:$AB$13,3,1)</f>
        <v>0.3</v>
      </c>
      <c r="G1139" s="24">
        <v>767.46</v>
      </c>
      <c r="H1139" s="25">
        <f t="shared" si="105"/>
        <v>146.5952854480193</v>
      </c>
      <c r="J1139" s="21">
        <v>48.65</v>
      </c>
      <c r="K1139" s="22">
        <v>175760293</v>
      </c>
      <c r="L1139" s="24">
        <v>0.8498</v>
      </c>
      <c r="M1139" s="25">
        <f t="shared" si="106"/>
        <v>249.7821529958558</v>
      </c>
      <c r="N1139" s="22">
        <f t="shared" si="107"/>
        <v>3018.6178822487645</v>
      </c>
      <c r="O1139" s="30">
        <f t="shared" si="109"/>
        <v>2788.4438822487646</v>
      </c>
      <c r="P1139" s="22">
        <f t="shared" si="108"/>
        <v>945.0217987458368</v>
      </c>
      <c r="Q1139" s="26">
        <f t="shared" si="110"/>
        <v>0.66109348487812647</v>
      </c>
    </row>
    <row r="1140" spans="1:17" s="24" customFormat="1">
      <c r="A1140" s="20">
        <v>44040</v>
      </c>
      <c r="B1140" s="21">
        <v>19.48</v>
      </c>
      <c r="C1140" s="22">
        <v>36796876188</v>
      </c>
      <c r="D1140" s="22">
        <f>HLOOKUP(A1140,'CSAV.Fin'!$F$11:$AF$13,2,1)/1000</f>
        <v>-230.17400000000001</v>
      </c>
      <c r="E1140" s="23">
        <f>HLOOKUP(A1140,'CSAV.Fin'!$F$11:$AB$13,3,1)</f>
        <v>0.3</v>
      </c>
      <c r="G1140" s="24">
        <v>767.13</v>
      </c>
      <c r="H1140" s="25">
        <f t="shared" si="105"/>
        <v>144.88463523731181</v>
      </c>
      <c r="J1140" s="21">
        <v>48.3</v>
      </c>
      <c r="K1140" s="22">
        <v>175760293</v>
      </c>
      <c r="L1140" s="24">
        <v>0.85329999999999995</v>
      </c>
      <c r="M1140" s="25">
        <f t="shared" si="106"/>
        <v>247.98515908941079</v>
      </c>
      <c r="N1140" s="22">
        <f t="shared" si="107"/>
        <v>2984.6087490566033</v>
      </c>
      <c r="O1140" s="30">
        <f t="shared" si="109"/>
        <v>2754.4347490566033</v>
      </c>
      <c r="P1140" s="22">
        <f t="shared" si="108"/>
        <v>934.39592786390824</v>
      </c>
      <c r="Q1140" s="26">
        <f t="shared" si="110"/>
        <v>0.66076672239778422</v>
      </c>
    </row>
    <row r="1141" spans="1:17" s="24" customFormat="1">
      <c r="A1141" s="20">
        <v>44041</v>
      </c>
      <c r="B1141" s="21">
        <v>19.36</v>
      </c>
      <c r="C1141" s="22">
        <v>36796876188</v>
      </c>
      <c r="D1141" s="22">
        <f>HLOOKUP(A1141,'CSAV.Fin'!$F$11:$AF$13,2,1)/1000</f>
        <v>-230.17400000000001</v>
      </c>
      <c r="E1141" s="23">
        <f>HLOOKUP(A1141,'CSAV.Fin'!$F$11:$AB$13,3,1)</f>
        <v>0.3</v>
      </c>
      <c r="G1141" s="24">
        <v>758.65</v>
      </c>
      <c r="H1141" s="25">
        <f t="shared" si="105"/>
        <v>143.9921220838992</v>
      </c>
      <c r="J1141" s="21">
        <v>48.15</v>
      </c>
      <c r="K1141" s="22">
        <v>175760293</v>
      </c>
      <c r="L1141" s="24">
        <v>0.84970000000000001</v>
      </c>
      <c r="M1141" s="25">
        <f t="shared" si="106"/>
        <v>247.21501884379151</v>
      </c>
      <c r="N1141" s="22">
        <f t="shared" si="107"/>
        <v>2987.9456659821108</v>
      </c>
      <c r="O1141" s="30">
        <f t="shared" si="109"/>
        <v>2757.7716659821108</v>
      </c>
      <c r="P1141" s="22">
        <f t="shared" si="108"/>
        <v>939.01999999957809</v>
      </c>
      <c r="Q1141" s="26">
        <f t="shared" si="110"/>
        <v>0.65950045408666202</v>
      </c>
    </row>
    <row r="1142" spans="1:17" s="24" customFormat="1">
      <c r="A1142" s="20">
        <v>44042</v>
      </c>
      <c r="B1142" s="21">
        <v>19.399999999999999</v>
      </c>
      <c r="C1142" s="22">
        <v>36796876188</v>
      </c>
      <c r="D1142" s="22">
        <f>HLOOKUP(A1142,'CSAV.Fin'!$F$11:$AF$13,2,1)/1000</f>
        <v>-230.17400000000001</v>
      </c>
      <c r="E1142" s="23">
        <f>HLOOKUP(A1142,'CSAV.Fin'!$F$11:$AB$13,3,1)</f>
        <v>0.3</v>
      </c>
      <c r="G1142" s="24">
        <v>753.68</v>
      </c>
      <c r="H1142" s="25">
        <f t="shared" si="105"/>
        <v>144.28962646837007</v>
      </c>
      <c r="J1142" s="21">
        <v>47.2</v>
      </c>
      <c r="K1142" s="22">
        <v>175760293</v>
      </c>
      <c r="L1142" s="24">
        <v>0.84899999999999998</v>
      </c>
      <c r="M1142" s="25">
        <f t="shared" si="106"/>
        <v>242.33746395486941</v>
      </c>
      <c r="N1142" s="22">
        <f t="shared" si="107"/>
        <v>2931.4084203533575</v>
      </c>
      <c r="O1142" s="30">
        <f t="shared" si="109"/>
        <v>2701.2344203533576</v>
      </c>
      <c r="P1142" s="22">
        <f t="shared" si="108"/>
        <v>947.16510726992897</v>
      </c>
      <c r="Q1142" s="26">
        <f t="shared" si="110"/>
        <v>0.6493584191978321</v>
      </c>
    </row>
    <row r="1143" spans="1:17" s="24" customFormat="1">
      <c r="A1143" s="20">
        <v>44043</v>
      </c>
      <c r="B1143" s="21">
        <v>19.649999999999999</v>
      </c>
      <c r="C1143" s="22">
        <v>36796876188</v>
      </c>
      <c r="D1143" s="22">
        <f>HLOOKUP(A1143,'CSAV.Fin'!$F$11:$AF$13,2,1)/1000</f>
        <v>-230.17400000000001</v>
      </c>
      <c r="E1143" s="23">
        <f>HLOOKUP(A1143,'CSAV.Fin'!$F$11:$AB$13,3,1)</f>
        <v>0.3</v>
      </c>
      <c r="G1143" s="24">
        <v>756.38</v>
      </c>
      <c r="H1143" s="25">
        <f t="shared" si="105"/>
        <v>146.14902887131299</v>
      </c>
      <c r="J1143" s="21">
        <v>46.4</v>
      </c>
      <c r="K1143" s="22">
        <v>175760293</v>
      </c>
      <c r="L1143" s="24">
        <v>0.84530000000000005</v>
      </c>
      <c r="M1143" s="25">
        <f t="shared" si="106"/>
        <v>238.23004931156652</v>
      </c>
      <c r="N1143" s="22">
        <f t="shared" si="107"/>
        <v>2894.337251342718</v>
      </c>
      <c r="O1143" s="30">
        <f t="shared" si="109"/>
        <v>2664.163251342718</v>
      </c>
      <c r="P1143" s="22">
        <f t="shared" si="108"/>
        <v>955.94624010973314</v>
      </c>
      <c r="Q1143" s="26">
        <f t="shared" si="110"/>
        <v>0.64118330975853544</v>
      </c>
    </row>
    <row r="1144" spans="1:17" s="24" customFormat="1">
      <c r="A1144" s="20">
        <v>44046</v>
      </c>
      <c r="B1144" s="21">
        <v>20.5</v>
      </c>
      <c r="C1144" s="22">
        <v>36796876188</v>
      </c>
      <c r="D1144" s="22">
        <f>HLOOKUP(A1144,'CSAV.Fin'!$F$11:$AF$13,2,1)/1000</f>
        <v>-230.17400000000001</v>
      </c>
      <c r="E1144" s="23">
        <f>HLOOKUP(A1144,'CSAV.Fin'!$F$11:$AB$13,3,1)</f>
        <v>0.3</v>
      </c>
      <c r="G1144" s="24">
        <v>765.52</v>
      </c>
      <c r="H1144" s="25">
        <f t="shared" si="105"/>
        <v>152.4709970413189</v>
      </c>
      <c r="J1144" s="21">
        <v>47.3</v>
      </c>
      <c r="K1144" s="22">
        <v>175760293</v>
      </c>
      <c r="L1144" s="24">
        <v>0.85140000000000005</v>
      </c>
      <c r="M1144" s="25">
        <f t="shared" si="106"/>
        <v>242.85089078528222</v>
      </c>
      <c r="N1144" s="22">
        <f t="shared" si="107"/>
        <v>2929.3382166666661</v>
      </c>
      <c r="O1144" s="30">
        <f t="shared" si="109"/>
        <v>2699.1642166666661</v>
      </c>
      <c r="P1144" s="22">
        <f t="shared" si="108"/>
        <v>985.39027308757443</v>
      </c>
      <c r="Q1144" s="26">
        <f t="shared" si="110"/>
        <v>0.63492763167093158</v>
      </c>
    </row>
    <row r="1145" spans="1:17" s="24" customFormat="1">
      <c r="A1145" s="20">
        <v>44047</v>
      </c>
      <c r="B1145" s="21">
        <v>20</v>
      </c>
      <c r="C1145" s="22">
        <v>36796876188</v>
      </c>
      <c r="D1145" s="22">
        <f>HLOOKUP(A1145,'CSAV.Fin'!$F$11:$AF$13,2,1)/1000</f>
        <v>-230.17400000000001</v>
      </c>
      <c r="E1145" s="23">
        <f>HLOOKUP(A1145,'CSAV.Fin'!$F$11:$AB$13,3,1)</f>
        <v>0.3</v>
      </c>
      <c r="G1145" s="24">
        <v>767.44</v>
      </c>
      <c r="H1145" s="25">
        <f t="shared" si="105"/>
        <v>148.75219223543306</v>
      </c>
      <c r="J1145" s="21">
        <v>46.85</v>
      </c>
      <c r="K1145" s="22">
        <v>175760293</v>
      </c>
      <c r="L1145" s="24">
        <v>0.84960000000000002</v>
      </c>
      <c r="M1145" s="25">
        <f t="shared" si="106"/>
        <v>240.54047004842437</v>
      </c>
      <c r="N1145" s="22">
        <f t="shared" si="107"/>
        <v>2907.6164290430788</v>
      </c>
      <c r="O1145" s="30">
        <f t="shared" si="109"/>
        <v>2677.4424290430788</v>
      </c>
      <c r="P1145" s="22">
        <f t="shared" si="108"/>
        <v>958.9512193265922</v>
      </c>
      <c r="Q1145" s="26">
        <f t="shared" si="110"/>
        <v>0.64184058304128588</v>
      </c>
    </row>
    <row r="1146" spans="1:17" s="24" customFormat="1">
      <c r="A1146" s="20">
        <v>44048</v>
      </c>
      <c r="B1146" s="21">
        <v>20.239999999999998</v>
      </c>
      <c r="C1146" s="22">
        <v>36796876188</v>
      </c>
      <c r="D1146" s="22">
        <f>HLOOKUP(A1146,'CSAV.Fin'!$F$11:$AF$13,2,1)/1000</f>
        <v>-230.17400000000001</v>
      </c>
      <c r="E1146" s="23">
        <f>HLOOKUP(A1146,'CSAV.Fin'!$F$11:$AB$13,3,1)</f>
        <v>0.3</v>
      </c>
      <c r="G1146" s="24">
        <v>776.36</v>
      </c>
      <c r="H1146" s="25">
        <f t="shared" si="105"/>
        <v>150.53721854225824</v>
      </c>
      <c r="J1146" s="21">
        <v>47.65</v>
      </c>
      <c r="K1146" s="22">
        <v>175760293</v>
      </c>
      <c r="L1146" s="24">
        <v>0.84019999999999995</v>
      </c>
      <c r="M1146" s="25">
        <f t="shared" si="106"/>
        <v>244.64788469172723</v>
      </c>
      <c r="N1146" s="22">
        <f t="shared" si="107"/>
        <v>2990.3515691918592</v>
      </c>
      <c r="O1146" s="30">
        <f t="shared" si="109"/>
        <v>2760.1775691918592</v>
      </c>
      <c r="P1146" s="22">
        <f t="shared" si="108"/>
        <v>959.30853475851404</v>
      </c>
      <c r="Q1146" s="26">
        <f t="shared" si="110"/>
        <v>0.65244680434114755</v>
      </c>
    </row>
    <row r="1147" spans="1:17" s="24" customFormat="1">
      <c r="A1147" s="20">
        <v>44049</v>
      </c>
      <c r="B1147" s="21">
        <v>20.14</v>
      </c>
      <c r="C1147" s="22">
        <v>36796876188</v>
      </c>
      <c r="D1147" s="22">
        <f>HLOOKUP(A1147,'CSAV.Fin'!$F$11:$AF$13,2,1)/1000</f>
        <v>-230.17400000000001</v>
      </c>
      <c r="E1147" s="23">
        <f>HLOOKUP(A1147,'CSAV.Fin'!$F$11:$AB$13,3,1)</f>
        <v>0.3</v>
      </c>
      <c r="G1147" s="24">
        <v>778.3</v>
      </c>
      <c r="H1147" s="25">
        <f t="shared" si="105"/>
        <v>149.7934575810811</v>
      </c>
      <c r="J1147" s="21">
        <v>46.25</v>
      </c>
      <c r="K1147" s="22">
        <v>175760293</v>
      </c>
      <c r="L1147" s="24">
        <v>0.84419999999999995</v>
      </c>
      <c r="M1147" s="25">
        <f t="shared" si="106"/>
        <v>237.45990906594722</v>
      </c>
      <c r="N1147" s="22">
        <f t="shared" si="107"/>
        <v>2888.7397125977259</v>
      </c>
      <c r="O1147" s="30">
        <f t="shared" si="109"/>
        <v>2658.5657125977259</v>
      </c>
      <c r="P1147" s="22">
        <f t="shared" si="108"/>
        <v>952.1894981707826</v>
      </c>
      <c r="Q1147" s="26">
        <f t="shared" si="110"/>
        <v>0.64184090178444997</v>
      </c>
    </row>
    <row r="1148" spans="1:17" s="24" customFormat="1">
      <c r="A1148" s="20">
        <v>44050</v>
      </c>
      <c r="B1148" s="21">
        <v>21.27</v>
      </c>
      <c r="C1148" s="22">
        <v>36796876188</v>
      </c>
      <c r="D1148" s="22">
        <f>HLOOKUP(A1148,'CSAV.Fin'!$F$11:$AF$13,2,1)/1000</f>
        <v>-230.17400000000001</v>
      </c>
      <c r="E1148" s="23">
        <f>HLOOKUP(A1148,'CSAV.Fin'!$F$11:$AB$13,3,1)</f>
        <v>0.3</v>
      </c>
      <c r="G1148" s="24">
        <v>783.7</v>
      </c>
      <c r="H1148" s="25">
        <f t="shared" si="105"/>
        <v>158.19795644238306</v>
      </c>
      <c r="J1148" s="21">
        <v>47.35</v>
      </c>
      <c r="K1148" s="22">
        <v>175760293</v>
      </c>
      <c r="L1148" s="24">
        <v>0.84840000000000004</v>
      </c>
      <c r="M1148" s="25">
        <f t="shared" si="106"/>
        <v>243.10760420048868</v>
      </c>
      <c r="N1148" s="22">
        <f t="shared" si="107"/>
        <v>2942.8040571251768</v>
      </c>
      <c r="O1148" s="30">
        <f t="shared" si="109"/>
        <v>2712.6300571251768</v>
      </c>
      <c r="P1148" s="22">
        <f t="shared" si="108"/>
        <v>998.68515569575084</v>
      </c>
      <c r="Q1148" s="26">
        <f t="shared" si="110"/>
        <v>0.63183879310319624</v>
      </c>
    </row>
    <row r="1149" spans="1:17" s="24" customFormat="1">
      <c r="A1149" s="20">
        <v>44053</v>
      </c>
      <c r="B1149" s="21">
        <v>22.61</v>
      </c>
      <c r="C1149" s="22">
        <v>36796876188</v>
      </c>
      <c r="D1149" s="22">
        <f>HLOOKUP(A1149,'CSAV.Fin'!$F$11:$AF$13,2,1)/1000</f>
        <v>-230.17400000000001</v>
      </c>
      <c r="E1149" s="23">
        <f>HLOOKUP(A1149,'CSAV.Fin'!$F$11:$AB$13,3,1)</f>
        <v>0.3</v>
      </c>
      <c r="G1149" s="24">
        <v>792.59</v>
      </c>
      <c r="H1149" s="25">
        <f t="shared" si="105"/>
        <v>168.16435332215707</v>
      </c>
      <c r="J1149" s="21">
        <v>47.2</v>
      </c>
      <c r="K1149" s="22">
        <v>175760293</v>
      </c>
      <c r="L1149" s="24">
        <v>0.85009999999999997</v>
      </c>
      <c r="M1149" s="25">
        <f t="shared" si="106"/>
        <v>242.33746395486941</v>
      </c>
      <c r="N1149" s="22">
        <f t="shared" si="107"/>
        <v>2927.615279237737</v>
      </c>
      <c r="O1149" s="30">
        <f t="shared" si="109"/>
        <v>2697.441279237737</v>
      </c>
      <c r="P1149" s="22">
        <f t="shared" si="108"/>
        <v>1049.6945086497178</v>
      </c>
      <c r="Q1149" s="26">
        <f t="shared" si="110"/>
        <v>0.61085547376721827</v>
      </c>
    </row>
    <row r="1150" spans="1:17" s="24" customFormat="1">
      <c r="A1150" s="20">
        <v>44054</v>
      </c>
      <c r="B1150" s="21">
        <v>22.5</v>
      </c>
      <c r="C1150" s="22">
        <v>36796876188</v>
      </c>
      <c r="D1150" s="22">
        <f>HLOOKUP(A1150,'CSAV.Fin'!$F$11:$AF$13,2,1)/1000</f>
        <v>-230.17400000000001</v>
      </c>
      <c r="E1150" s="23">
        <f>HLOOKUP(A1150,'CSAV.Fin'!$F$11:$AB$13,3,1)</f>
        <v>0.3</v>
      </c>
      <c r="G1150" s="24">
        <v>790.75</v>
      </c>
      <c r="H1150" s="25">
        <f t="shared" si="105"/>
        <v>167.34621626486219</v>
      </c>
      <c r="J1150" s="21">
        <v>48.7</v>
      </c>
      <c r="K1150" s="22">
        <v>175760293</v>
      </c>
      <c r="L1150" s="24">
        <v>0.84960000000000002</v>
      </c>
      <c r="M1150" s="25">
        <f t="shared" si="106"/>
        <v>250.03886641106226</v>
      </c>
      <c r="N1150" s="22">
        <f t="shared" si="107"/>
        <v>3022.4315921963275</v>
      </c>
      <c r="O1150" s="30">
        <f t="shared" si="109"/>
        <v>2792.2575921963276</v>
      </c>
      <c r="P1150" s="22">
        <f t="shared" si="108"/>
        <v>1047.018291786279</v>
      </c>
      <c r="Q1150" s="26">
        <f t="shared" si="110"/>
        <v>0.62502804371901888</v>
      </c>
    </row>
    <row r="1151" spans="1:17" s="24" customFormat="1">
      <c r="A1151" s="20">
        <v>44055</v>
      </c>
      <c r="B1151" s="21">
        <v>21.97</v>
      </c>
      <c r="C1151" s="22">
        <v>36796876188</v>
      </c>
      <c r="D1151" s="22">
        <f>HLOOKUP(A1151,'CSAV.Fin'!$F$11:$AF$13,2,1)/1000</f>
        <v>-230.17400000000001</v>
      </c>
      <c r="E1151" s="23">
        <f>HLOOKUP(A1151,'CSAV.Fin'!$F$11:$AB$13,3,1)</f>
        <v>0.3</v>
      </c>
      <c r="G1151" s="24">
        <v>792.09</v>
      </c>
      <c r="H1151" s="25">
        <f t="shared" si="105"/>
        <v>163.40428317062322</v>
      </c>
      <c r="J1151" s="21">
        <v>50.3</v>
      </c>
      <c r="K1151" s="22">
        <v>175760293</v>
      </c>
      <c r="L1151" s="24">
        <v>0.84799999999999998</v>
      </c>
      <c r="M1151" s="25">
        <f t="shared" si="106"/>
        <v>258.25369569766798</v>
      </c>
      <c r="N1151" s="22">
        <f t="shared" si="107"/>
        <v>3127.6212516155656</v>
      </c>
      <c r="O1151" s="30">
        <f t="shared" si="109"/>
        <v>2897.4472516155656</v>
      </c>
      <c r="P1151" s="22">
        <f t="shared" si="108"/>
        <v>1020.6256484116197</v>
      </c>
      <c r="Q1151" s="26">
        <f t="shared" si="110"/>
        <v>0.6477500503788165</v>
      </c>
    </row>
    <row r="1152" spans="1:17" s="24" customFormat="1">
      <c r="A1152" s="20">
        <v>44056</v>
      </c>
      <c r="B1152" s="21">
        <v>22.49</v>
      </c>
      <c r="C1152" s="22">
        <v>36796876188</v>
      </c>
      <c r="D1152" s="22">
        <f>HLOOKUP(A1152,'CSAV.Fin'!$F$11:$AF$13,2,1)/1000</f>
        <v>-230.17400000000001</v>
      </c>
      <c r="E1152" s="23">
        <f>HLOOKUP(A1152,'CSAV.Fin'!$F$11:$AB$13,3,1)</f>
        <v>0.3</v>
      </c>
      <c r="G1152" s="24">
        <v>794.11</v>
      </c>
      <c r="H1152" s="25">
        <f t="shared" si="105"/>
        <v>167.27184016874449</v>
      </c>
      <c r="J1152" s="21">
        <v>49.95</v>
      </c>
      <c r="K1152" s="22">
        <v>175760293</v>
      </c>
      <c r="L1152" s="24">
        <v>0.84540000000000004</v>
      </c>
      <c r="M1152" s="25">
        <f t="shared" si="106"/>
        <v>256.456701791223</v>
      </c>
      <c r="N1152" s="22">
        <f t="shared" si="107"/>
        <v>3115.4104454755143</v>
      </c>
      <c r="O1152" s="30">
        <f t="shared" si="109"/>
        <v>2885.2364454755143</v>
      </c>
      <c r="P1152" s="22">
        <f t="shared" si="108"/>
        <v>1042.1248258655853</v>
      </c>
      <c r="Q1152" s="26">
        <f t="shared" si="110"/>
        <v>0.63880782543843362</v>
      </c>
    </row>
    <row r="1153" spans="1:17" s="24" customFormat="1">
      <c r="A1153" s="20">
        <v>44057</v>
      </c>
      <c r="B1153" s="21">
        <v>23.35</v>
      </c>
      <c r="C1153" s="22">
        <v>36796876188</v>
      </c>
      <c r="D1153" s="22">
        <f>HLOOKUP(A1153,'CSAV.Fin'!$F$11:$AF$13,2,1)/1000</f>
        <v>-230.17400000000001</v>
      </c>
      <c r="E1153" s="23">
        <f>HLOOKUP(A1153,'CSAV.Fin'!$F$11:$AB$13,3,1)</f>
        <v>0.3</v>
      </c>
      <c r="G1153" s="24">
        <v>797.26</v>
      </c>
      <c r="H1153" s="25">
        <f t="shared" si="105"/>
        <v>173.66818443486812</v>
      </c>
      <c r="J1153" s="21">
        <v>56.6</v>
      </c>
      <c r="K1153" s="22">
        <v>175760293</v>
      </c>
      <c r="L1153" s="24">
        <v>0.84519999999999995</v>
      </c>
      <c r="M1153" s="25">
        <f t="shared" si="106"/>
        <v>290.59958601367811</v>
      </c>
      <c r="N1153" s="22">
        <f t="shared" si="107"/>
        <v>3531.0101456933276</v>
      </c>
      <c r="O1153" s="30">
        <f t="shared" ref="O1153:O1216" si="111">D1153+N1153</f>
        <v>3300.8361456933276</v>
      </c>
      <c r="P1153" s="22">
        <f t="shared" si="108"/>
        <v>1077.6999460524798</v>
      </c>
      <c r="Q1153" s="26">
        <f t="shared" ref="Q1153:Q1216" si="112">1-P1153/O1153</f>
        <v>0.67350698475034021</v>
      </c>
    </row>
    <row r="1154" spans="1:17" s="24" customFormat="1">
      <c r="A1154" s="20">
        <v>44060</v>
      </c>
      <c r="B1154" s="21">
        <v>23.56</v>
      </c>
      <c r="C1154" s="22">
        <v>36796876188</v>
      </c>
      <c r="D1154" s="22">
        <f>HLOOKUP(A1154,'CSAV.Fin'!$F$11:$AF$13,2,1)/1000</f>
        <v>-230.17400000000001</v>
      </c>
      <c r="E1154" s="23">
        <f>HLOOKUP(A1154,'CSAV.Fin'!$F$11:$AB$13,3,1)</f>
        <v>0.3</v>
      </c>
      <c r="G1154" s="24">
        <v>804.79</v>
      </c>
      <c r="H1154" s="25">
        <f t="shared" si="105"/>
        <v>175.23008245334012</v>
      </c>
      <c r="J1154" s="21">
        <v>55.2</v>
      </c>
      <c r="K1154" s="22">
        <v>175760293</v>
      </c>
      <c r="L1154" s="24">
        <v>0.84279999999999999</v>
      </c>
      <c r="M1154" s="25">
        <f t="shared" si="106"/>
        <v>283.41161038789807</v>
      </c>
      <c r="N1154" s="22">
        <f t="shared" si="107"/>
        <v>3453.4770432842902</v>
      </c>
      <c r="O1154" s="30">
        <f t="shared" si="111"/>
        <v>3223.3030432842902</v>
      </c>
      <c r="P1154" s="22">
        <f t="shared" si="108"/>
        <v>1077.2181600035785</v>
      </c>
      <c r="Q1154" s="26">
        <f t="shared" si="112"/>
        <v>0.66580301462875213</v>
      </c>
    </row>
    <row r="1155" spans="1:17" s="24" customFormat="1">
      <c r="A1155" s="20">
        <v>44061</v>
      </c>
      <c r="B1155" s="21">
        <v>23.6</v>
      </c>
      <c r="C1155" s="22">
        <v>36796876188</v>
      </c>
      <c r="D1155" s="22">
        <f>HLOOKUP(A1155,'CSAV.Fin'!$F$11:$AF$13,2,1)/1000</f>
        <v>-230.17400000000001</v>
      </c>
      <c r="E1155" s="23">
        <f>HLOOKUP(A1155,'CSAV.Fin'!$F$11:$AB$13,3,1)</f>
        <v>0.3</v>
      </c>
      <c r="G1155" s="24">
        <v>797.5</v>
      </c>
      <c r="H1155" s="25">
        <f t="shared" si="105"/>
        <v>175.52758683781101</v>
      </c>
      <c r="J1155" s="21">
        <v>54.3</v>
      </c>
      <c r="K1155" s="22">
        <v>175760293</v>
      </c>
      <c r="L1155" s="24">
        <v>0.83889999999999998</v>
      </c>
      <c r="M1155" s="25">
        <f t="shared" si="106"/>
        <v>278.79076891418231</v>
      </c>
      <c r="N1155" s="22">
        <f t="shared" si="107"/>
        <v>3412.9636106448916</v>
      </c>
      <c r="O1155" s="30">
        <f t="shared" si="111"/>
        <v>3182.7896106448916</v>
      </c>
      <c r="P1155" s="22">
        <f t="shared" si="108"/>
        <v>1088.910693463072</v>
      </c>
      <c r="Q1155" s="26">
        <f t="shared" si="112"/>
        <v>0.65787537768088966</v>
      </c>
    </row>
    <row r="1156" spans="1:17" s="24" customFormat="1">
      <c r="A1156" s="20">
        <v>44062</v>
      </c>
      <c r="B1156" s="21">
        <v>24.44</v>
      </c>
      <c r="C1156" s="22">
        <v>36796876188</v>
      </c>
      <c r="D1156" s="22">
        <f>HLOOKUP(A1156,'CSAV.Fin'!$F$11:$AF$13,2,1)/1000</f>
        <v>-230.17400000000001</v>
      </c>
      <c r="E1156" s="23">
        <f>HLOOKUP(A1156,'CSAV.Fin'!$F$11:$AB$13,3,1)</f>
        <v>0.3</v>
      </c>
      <c r="G1156" s="24">
        <v>781.96</v>
      </c>
      <c r="H1156" s="25">
        <f t="shared" ref="H1156:H1219" si="113">B1156/$B$3*100</f>
        <v>181.77517891169921</v>
      </c>
      <c r="J1156" s="21">
        <v>55.4</v>
      </c>
      <c r="K1156" s="22">
        <v>175760293</v>
      </c>
      <c r="L1156" s="24">
        <v>0.84040000000000004</v>
      </c>
      <c r="M1156" s="25">
        <f t="shared" ref="M1156:M1219" si="114">J1156/$J$3*100</f>
        <v>284.43846404872374</v>
      </c>
      <c r="N1156" s="22">
        <f t="shared" ref="N1156:N1219" si="115">(J1156*K1156*E1156/L1156)/1000000</f>
        <v>3475.8877554259866</v>
      </c>
      <c r="O1156" s="30">
        <f t="shared" si="111"/>
        <v>3245.7137554259866</v>
      </c>
      <c r="P1156" s="22">
        <f t="shared" ref="P1156:P1219" si="116">(B1156*C1156/G1156)/1000000</f>
        <v>1150.0788455096426</v>
      </c>
      <c r="Q1156" s="26">
        <f t="shared" si="112"/>
        <v>0.64566226963575857</v>
      </c>
    </row>
    <row r="1157" spans="1:17" s="24" customFormat="1">
      <c r="A1157" s="20">
        <v>44063</v>
      </c>
      <c r="B1157" s="21">
        <v>24.1</v>
      </c>
      <c r="C1157" s="22">
        <v>36796876188</v>
      </c>
      <c r="D1157" s="22">
        <f>HLOOKUP(A1157,'CSAV.Fin'!$F$11:$AF$13,2,1)/1000</f>
        <v>-230.17400000000001</v>
      </c>
      <c r="E1157" s="23">
        <f>HLOOKUP(A1157,'CSAV.Fin'!$F$11:$AB$13,3,1)</f>
        <v>0.3</v>
      </c>
      <c r="G1157" s="24">
        <v>785.62</v>
      </c>
      <c r="H1157" s="25">
        <f t="shared" si="113"/>
        <v>179.24639164369685</v>
      </c>
      <c r="J1157" s="21">
        <v>55.3</v>
      </c>
      <c r="K1157" s="22">
        <v>175760293</v>
      </c>
      <c r="L1157" s="24">
        <v>0.84419999999999995</v>
      </c>
      <c r="M1157" s="25">
        <f t="shared" si="114"/>
        <v>283.92503721831088</v>
      </c>
      <c r="N1157" s="22">
        <f t="shared" si="115"/>
        <v>3453.9958077114429</v>
      </c>
      <c r="O1157" s="30">
        <f t="shared" si="111"/>
        <v>3223.8218077114429</v>
      </c>
      <c r="P1157" s="22">
        <f t="shared" si="116"/>
        <v>1128.7960033232353</v>
      </c>
      <c r="Q1157" s="26">
        <f t="shared" si="112"/>
        <v>0.64985781763026296</v>
      </c>
    </row>
    <row r="1158" spans="1:17" s="24" customFormat="1">
      <c r="A1158" s="20">
        <v>44064</v>
      </c>
      <c r="B1158" s="21">
        <v>24.5</v>
      </c>
      <c r="C1158" s="22">
        <v>36796876188</v>
      </c>
      <c r="D1158" s="22">
        <f>HLOOKUP(A1158,'CSAV.Fin'!$F$11:$AF$13,2,1)/1000</f>
        <v>-230.17400000000001</v>
      </c>
      <c r="E1158" s="23">
        <f>HLOOKUP(A1158,'CSAV.Fin'!$F$11:$AB$13,3,1)</f>
        <v>0.3</v>
      </c>
      <c r="G1158" s="24">
        <v>791.57500000000005</v>
      </c>
      <c r="H1158" s="25">
        <f t="shared" si="113"/>
        <v>182.22143548840549</v>
      </c>
      <c r="J1158" s="21">
        <v>53</v>
      </c>
      <c r="K1158" s="22">
        <v>175760293</v>
      </c>
      <c r="L1158" s="24">
        <v>0.84889999999999999</v>
      </c>
      <c r="M1158" s="25">
        <f t="shared" si="114"/>
        <v>272.11622011881519</v>
      </c>
      <c r="N1158" s="22">
        <f t="shared" si="115"/>
        <v>3292.0116134998229</v>
      </c>
      <c r="O1158" s="30">
        <f t="shared" si="111"/>
        <v>3061.837613499823</v>
      </c>
      <c r="P1158" s="22">
        <f t="shared" si="116"/>
        <v>1138.8983565751823</v>
      </c>
      <c r="Q1158" s="26">
        <f t="shared" si="112"/>
        <v>0.62803437009405327</v>
      </c>
    </row>
    <row r="1159" spans="1:17" s="24" customFormat="1">
      <c r="A1159" s="20">
        <v>44067</v>
      </c>
      <c r="B1159" s="21">
        <v>22.88</v>
      </c>
      <c r="C1159" s="22">
        <v>36796876188</v>
      </c>
      <c r="D1159" s="22">
        <f>HLOOKUP(A1159,'CSAV.Fin'!$F$11:$AF$13,2,1)/1000</f>
        <v>-230.17400000000001</v>
      </c>
      <c r="E1159" s="23">
        <f>HLOOKUP(A1159,'CSAV.Fin'!$F$11:$AB$13,3,1)</f>
        <v>0.3</v>
      </c>
      <c r="G1159" s="24">
        <v>786.5</v>
      </c>
      <c r="H1159" s="25">
        <f t="shared" si="113"/>
        <v>170.17250791733542</v>
      </c>
      <c r="J1159" s="21">
        <v>50.8</v>
      </c>
      <c r="K1159" s="22">
        <v>175760293</v>
      </c>
      <c r="L1159" s="24">
        <v>0.84750000000000003</v>
      </c>
      <c r="M1159" s="25">
        <f t="shared" si="114"/>
        <v>260.82082984973226</v>
      </c>
      <c r="N1159" s="22">
        <f t="shared" si="115"/>
        <v>3160.5744723539819</v>
      </c>
      <c r="O1159" s="30">
        <f t="shared" si="111"/>
        <v>2930.400472353982</v>
      </c>
      <c r="P1159" s="22">
        <f t="shared" si="116"/>
        <v>1070.4545800145454</v>
      </c>
      <c r="Q1159" s="26">
        <f t="shared" si="112"/>
        <v>0.63470706815896305</v>
      </c>
    </row>
    <row r="1160" spans="1:17" s="24" customFormat="1">
      <c r="A1160" s="20">
        <v>44068</v>
      </c>
      <c r="B1160" s="21">
        <v>22</v>
      </c>
      <c r="C1160" s="22">
        <v>36796876188</v>
      </c>
      <c r="D1160" s="22">
        <f>HLOOKUP(A1160,'CSAV.Fin'!$F$11:$AF$13,2,1)/1000</f>
        <v>-230.17400000000001</v>
      </c>
      <c r="E1160" s="23">
        <f>HLOOKUP(A1160,'CSAV.Fin'!$F$11:$AB$13,3,1)</f>
        <v>0.3</v>
      </c>
      <c r="G1160" s="24">
        <v>783.5</v>
      </c>
      <c r="H1160" s="25">
        <f t="shared" si="113"/>
        <v>163.62741145897638</v>
      </c>
      <c r="J1160" s="21">
        <v>50.9</v>
      </c>
      <c r="K1160" s="22">
        <v>175760293</v>
      </c>
      <c r="L1160" s="24">
        <v>0.84560000000000002</v>
      </c>
      <c r="M1160" s="25">
        <f t="shared" si="114"/>
        <v>261.33425668014513</v>
      </c>
      <c r="N1160" s="22">
        <f t="shared" si="115"/>
        <v>3173.9116297421947</v>
      </c>
      <c r="O1160" s="30">
        <f t="shared" si="111"/>
        <v>2943.7376297421947</v>
      </c>
      <c r="P1160" s="22">
        <f t="shared" si="116"/>
        <v>1033.2243473337589</v>
      </c>
      <c r="Q1160" s="26">
        <f t="shared" si="112"/>
        <v>0.64900936248715679</v>
      </c>
    </row>
    <row r="1161" spans="1:17" s="24" customFormat="1">
      <c r="A1161" s="20">
        <v>44069</v>
      </c>
      <c r="B1161" s="21">
        <v>21.98</v>
      </c>
      <c r="C1161" s="22">
        <v>36796876188</v>
      </c>
      <c r="D1161" s="22">
        <f>HLOOKUP(A1161,'CSAV.Fin'!$F$11:$AF$13,2,1)/1000</f>
        <v>-230.17400000000001</v>
      </c>
      <c r="E1161" s="23">
        <f>HLOOKUP(A1161,'CSAV.Fin'!$F$11:$AB$13,3,1)</f>
        <v>0.3</v>
      </c>
      <c r="G1161" s="24">
        <v>786.63</v>
      </c>
      <c r="H1161" s="25">
        <f t="shared" si="113"/>
        <v>163.47865926674095</v>
      </c>
      <c r="J1161" s="25">
        <v>50.7</v>
      </c>
      <c r="K1161" s="22">
        <v>175760293</v>
      </c>
      <c r="L1161" s="24">
        <v>0.84609999999999996</v>
      </c>
      <c r="M1161" s="25">
        <f t="shared" si="114"/>
        <v>260.30740301931945</v>
      </c>
      <c r="N1161" s="22">
        <f t="shared" si="115"/>
        <v>3159.5722214040898</v>
      </c>
      <c r="O1161" s="30">
        <f t="shared" si="111"/>
        <v>2929.3982214040898</v>
      </c>
      <c r="P1161" s="22">
        <f t="shared" si="116"/>
        <v>1028.1775912592198</v>
      </c>
      <c r="Q1161" s="26">
        <f t="shared" si="112"/>
        <v>0.64901405901502729</v>
      </c>
    </row>
    <row r="1162" spans="1:17" s="24" customFormat="1">
      <c r="A1162" s="20">
        <v>44070</v>
      </c>
      <c r="B1162" s="21">
        <v>22</v>
      </c>
      <c r="C1162" s="22">
        <v>36796876188</v>
      </c>
      <c r="D1162" s="22">
        <f>HLOOKUP(A1162,'CSAV.Fin'!$F$11:$AF$13,2,1)/1000</f>
        <v>-230.17400000000001</v>
      </c>
      <c r="E1162" s="23">
        <f>HLOOKUP(A1162,'CSAV.Fin'!$F$11:$AB$13,3,1)</f>
        <v>0.3</v>
      </c>
      <c r="G1162" s="24">
        <v>785.82</v>
      </c>
      <c r="H1162" s="25">
        <f t="shared" si="113"/>
        <v>163.62741145897638</v>
      </c>
      <c r="J1162" s="25">
        <v>49.4</v>
      </c>
      <c r="K1162" s="22">
        <v>175760293</v>
      </c>
      <c r="L1162" s="24">
        <v>0.8478</v>
      </c>
      <c r="M1162" s="25">
        <f t="shared" si="114"/>
        <v>253.63285422395228</v>
      </c>
      <c r="N1162" s="22">
        <f t="shared" si="115"/>
        <v>3072.3844565463546</v>
      </c>
      <c r="O1162" s="30">
        <f t="shared" si="111"/>
        <v>2842.2104565463546</v>
      </c>
      <c r="P1162" s="22">
        <f t="shared" si="116"/>
        <v>1030.1739280445904</v>
      </c>
      <c r="Q1162" s="26">
        <f t="shared" si="112"/>
        <v>0.63754481105653871</v>
      </c>
    </row>
    <row r="1163" spans="1:17" s="24" customFormat="1">
      <c r="A1163" s="20">
        <v>44071</v>
      </c>
      <c r="B1163" s="21">
        <v>22</v>
      </c>
      <c r="C1163" s="22">
        <v>36796876188</v>
      </c>
      <c r="D1163" s="22">
        <f>HLOOKUP(A1163,'CSAV.Fin'!$F$11:$AF$13,2,1)/1000</f>
        <v>-230.17400000000001</v>
      </c>
      <c r="E1163" s="23">
        <f>HLOOKUP(A1163,'CSAV.Fin'!$F$11:$AB$13,3,1)</f>
        <v>0.3</v>
      </c>
      <c r="G1163" s="24">
        <v>779.43499999999995</v>
      </c>
      <c r="H1163" s="25">
        <f t="shared" si="113"/>
        <v>163.62741145897638</v>
      </c>
      <c r="J1163" s="25">
        <v>49.4</v>
      </c>
      <c r="K1163" s="22">
        <v>175760293</v>
      </c>
      <c r="L1163" s="24">
        <v>0.8407</v>
      </c>
      <c r="M1163" s="25">
        <f t="shared" si="114"/>
        <v>253.63285422395228</v>
      </c>
      <c r="N1163" s="22">
        <f t="shared" si="115"/>
        <v>3098.3317976210296</v>
      </c>
      <c r="O1163" s="30">
        <f t="shared" si="111"/>
        <v>2868.1577976210297</v>
      </c>
      <c r="P1163" s="22">
        <f t="shared" si="116"/>
        <v>1038.6129390340438</v>
      </c>
      <c r="Q1163" s="26">
        <f t="shared" si="112"/>
        <v>0.63788152106013385</v>
      </c>
    </row>
    <row r="1164" spans="1:17" s="24" customFormat="1">
      <c r="A1164" s="20">
        <v>44074</v>
      </c>
      <c r="B1164" s="21">
        <v>21.1</v>
      </c>
      <c r="C1164" s="22">
        <v>36796876188</v>
      </c>
      <c r="D1164" s="22">
        <f>HLOOKUP(A1164,'CSAV.Fin'!$F$11:$AF$13,2,1)/1000</f>
        <v>-230.17400000000001</v>
      </c>
      <c r="E1164" s="23">
        <f>HLOOKUP(A1164,'CSAV.Fin'!$F$11:$AB$13,3,1)</f>
        <v>0.3</v>
      </c>
      <c r="G1164" s="24">
        <v>776.54</v>
      </c>
      <c r="H1164" s="25">
        <f t="shared" si="113"/>
        <v>156.93356280838188</v>
      </c>
      <c r="J1164" s="25">
        <v>48.7</v>
      </c>
      <c r="K1164" s="22">
        <v>175760293</v>
      </c>
      <c r="L1164" s="24">
        <v>0.83650000000000002</v>
      </c>
      <c r="M1164" s="25">
        <f t="shared" si="114"/>
        <v>250.03886641106226</v>
      </c>
      <c r="N1164" s="22">
        <f t="shared" si="115"/>
        <v>3069.7643523371189</v>
      </c>
      <c r="O1164" s="30">
        <f t="shared" si="111"/>
        <v>2839.5903523371189</v>
      </c>
      <c r="P1164" s="22">
        <f t="shared" si="116"/>
        <v>999.83785454297276</v>
      </c>
      <c r="Q1164" s="26">
        <f t="shared" si="112"/>
        <v>0.64789362883978729</v>
      </c>
    </row>
    <row r="1165" spans="1:17" s="24" customFormat="1">
      <c r="A1165" s="20">
        <v>44075</v>
      </c>
      <c r="B1165" s="21">
        <v>21.5</v>
      </c>
      <c r="C1165" s="22">
        <v>36796876188</v>
      </c>
      <c r="D1165" s="22">
        <f>HLOOKUP(A1165,'CSAV.Fin'!$F$11:$AF$13,2,1)/1000</f>
        <v>-230.17400000000001</v>
      </c>
      <c r="E1165" s="23">
        <f>HLOOKUP(A1165,'CSAV.Fin'!$F$11:$AB$13,3,1)</f>
        <v>0.3</v>
      </c>
      <c r="G1165" s="24">
        <v>770.5</v>
      </c>
      <c r="H1165" s="25">
        <f t="shared" si="113"/>
        <v>159.90860665309054</v>
      </c>
      <c r="J1165" s="25">
        <v>49</v>
      </c>
      <c r="K1165" s="22">
        <v>175760293</v>
      </c>
      <c r="L1165" s="24">
        <v>0.8367</v>
      </c>
      <c r="M1165" s="25">
        <f t="shared" si="114"/>
        <v>251.57914690230081</v>
      </c>
      <c r="N1165" s="22">
        <f t="shared" si="115"/>
        <v>3087.9363058443887</v>
      </c>
      <c r="O1165" s="30">
        <f t="shared" si="111"/>
        <v>2857.7623058443887</v>
      </c>
      <c r="P1165" s="22">
        <f t="shared" si="116"/>
        <v>1026.7785049214797</v>
      </c>
      <c r="Q1165" s="26">
        <f t="shared" si="112"/>
        <v>0.64070542087365956</v>
      </c>
    </row>
    <row r="1166" spans="1:17" s="24" customFormat="1">
      <c r="A1166" s="20">
        <v>44076</v>
      </c>
      <c r="B1166" s="21">
        <v>21.45</v>
      </c>
      <c r="C1166" s="22">
        <v>36796876188</v>
      </c>
      <c r="D1166" s="22">
        <f>HLOOKUP(A1166,'CSAV.Fin'!$F$11:$AF$13,2,1)/1000</f>
        <v>-230.17400000000001</v>
      </c>
      <c r="E1166" s="23">
        <f>HLOOKUP(A1166,'CSAV.Fin'!$F$11:$AB$13,3,1)</f>
        <v>0.3</v>
      </c>
      <c r="G1166" s="24">
        <v>773.92</v>
      </c>
      <c r="H1166" s="25">
        <f t="shared" si="113"/>
        <v>159.53672617250197</v>
      </c>
      <c r="J1166" s="25">
        <v>48.1</v>
      </c>
      <c r="K1166" s="22">
        <v>175760293</v>
      </c>
      <c r="L1166" s="24">
        <v>0.84519999999999995</v>
      </c>
      <c r="M1166" s="25">
        <f t="shared" si="114"/>
        <v>246.95830542858511</v>
      </c>
      <c r="N1166" s="22">
        <f t="shared" si="115"/>
        <v>3000.7347704566964</v>
      </c>
      <c r="O1166" s="30">
        <f t="shared" si="111"/>
        <v>2770.5607704566964</v>
      </c>
      <c r="P1166" s="22">
        <f t="shared" si="116"/>
        <v>1019.8638027607506</v>
      </c>
      <c r="Q1166" s="26">
        <f t="shared" si="112"/>
        <v>0.6318926429494498</v>
      </c>
    </row>
    <row r="1167" spans="1:17" s="24" customFormat="1">
      <c r="A1167" s="20">
        <v>44077</v>
      </c>
      <c r="B1167" s="21">
        <v>21.3</v>
      </c>
      <c r="C1167" s="22">
        <v>36796876188</v>
      </c>
      <c r="D1167" s="22">
        <f>HLOOKUP(A1167,'CSAV.Fin'!$F$11:$AF$13,2,1)/1000</f>
        <v>-230.17400000000001</v>
      </c>
      <c r="E1167" s="23">
        <f>HLOOKUP(A1167,'CSAV.Fin'!$F$11:$AB$13,3,1)</f>
        <v>0.3</v>
      </c>
      <c r="G1167" s="24">
        <v>773.06</v>
      </c>
      <c r="H1167" s="25">
        <f t="shared" si="113"/>
        <v>158.42108473073623</v>
      </c>
      <c r="J1167" s="25">
        <v>48.45</v>
      </c>
      <c r="K1167" s="22">
        <v>175760293</v>
      </c>
      <c r="L1167" s="24">
        <v>0.84570000000000001</v>
      </c>
      <c r="M1167" s="25">
        <f t="shared" si="114"/>
        <v>248.75529933503012</v>
      </c>
      <c r="N1167" s="22">
        <f t="shared" si="115"/>
        <v>3020.7826164774742</v>
      </c>
      <c r="O1167" s="30">
        <f t="shared" si="111"/>
        <v>2790.6086164774742</v>
      </c>
      <c r="P1167" s="22">
        <f t="shared" si="116"/>
        <v>1013.8585139632112</v>
      </c>
      <c r="Q1167" s="26">
        <f t="shared" si="112"/>
        <v>0.63668910503007647</v>
      </c>
    </row>
    <row r="1168" spans="1:17" s="24" customFormat="1">
      <c r="A1168" s="20">
        <v>44078</v>
      </c>
      <c r="B1168" s="21">
        <v>21.71</v>
      </c>
      <c r="C1168" s="22">
        <v>36796876188</v>
      </c>
      <c r="D1168" s="22">
        <f>HLOOKUP(A1168,'CSAV.Fin'!$F$11:$AF$13,2,1)/1000</f>
        <v>-230.17400000000001</v>
      </c>
      <c r="E1168" s="23">
        <f>HLOOKUP(A1168,'CSAV.Fin'!$F$11:$AB$13,3,1)</f>
        <v>0.3</v>
      </c>
      <c r="G1168" s="24">
        <v>774.13</v>
      </c>
      <c r="H1168" s="25">
        <f t="shared" si="113"/>
        <v>161.47050467156259</v>
      </c>
      <c r="J1168" s="25">
        <v>47.3</v>
      </c>
      <c r="K1168" s="22">
        <v>175760293</v>
      </c>
      <c r="L1168" s="24">
        <v>0.8478</v>
      </c>
      <c r="M1168" s="25">
        <f t="shared" si="114"/>
        <v>242.85089078528222</v>
      </c>
      <c r="N1168" s="22">
        <f t="shared" si="115"/>
        <v>2941.7770201344651</v>
      </c>
      <c r="O1168" s="30">
        <f t="shared" si="111"/>
        <v>2711.6030201344652</v>
      </c>
      <c r="P1168" s="22">
        <f t="shared" si="116"/>
        <v>1031.9457740191956</v>
      </c>
      <c r="Q1168" s="26">
        <f t="shared" si="112"/>
        <v>0.61943331440602156</v>
      </c>
    </row>
    <row r="1169" spans="1:17" s="24" customFormat="1">
      <c r="A1169" s="20">
        <v>44081</v>
      </c>
      <c r="B1169" s="21">
        <v>21.91</v>
      </c>
      <c r="C1169" s="22">
        <v>36796876188</v>
      </c>
      <c r="D1169" s="22">
        <f>HLOOKUP(A1169,'CSAV.Fin'!$F$11:$AF$13,2,1)/1000</f>
        <v>-230.17400000000001</v>
      </c>
      <c r="E1169" s="23">
        <f>HLOOKUP(A1169,'CSAV.Fin'!$F$11:$AB$13,3,1)</f>
        <v>0.3</v>
      </c>
      <c r="G1169" s="24">
        <v>775.64</v>
      </c>
      <c r="H1169" s="25">
        <f t="shared" si="113"/>
        <v>162.95802659391691</v>
      </c>
      <c r="J1169" s="25">
        <v>49.9</v>
      </c>
      <c r="K1169" s="22">
        <v>175760293</v>
      </c>
      <c r="L1169" s="24">
        <v>0.84589999999999999</v>
      </c>
      <c r="M1169" s="25">
        <f t="shared" si="114"/>
        <v>256.19998837601656</v>
      </c>
      <c r="N1169" s="22">
        <f t="shared" si="115"/>
        <v>3110.452283023998</v>
      </c>
      <c r="O1169" s="30">
        <f t="shared" si="111"/>
        <v>2880.278283023998</v>
      </c>
      <c r="P1169" s="22">
        <f t="shared" si="116"/>
        <v>1039.4249358969109</v>
      </c>
      <c r="Q1169" s="26">
        <f t="shared" si="112"/>
        <v>0.6391234340017935</v>
      </c>
    </row>
    <row r="1170" spans="1:17" s="24" customFormat="1">
      <c r="A1170" s="20">
        <v>44082</v>
      </c>
      <c r="B1170" s="21">
        <v>21.5</v>
      </c>
      <c r="C1170" s="22">
        <v>36796876188</v>
      </c>
      <c r="D1170" s="22">
        <f>HLOOKUP(A1170,'CSAV.Fin'!$F$11:$AF$13,2,1)/1000</f>
        <v>-230.17400000000001</v>
      </c>
      <c r="E1170" s="23">
        <f>HLOOKUP(A1170,'CSAV.Fin'!$F$11:$AB$13,3,1)</f>
        <v>0.3</v>
      </c>
      <c r="G1170" s="24">
        <v>774.84500000000003</v>
      </c>
      <c r="H1170" s="25">
        <f t="shared" si="113"/>
        <v>159.90860665309054</v>
      </c>
      <c r="J1170" s="25">
        <v>48.8</v>
      </c>
      <c r="K1170" s="22">
        <v>175760293</v>
      </c>
      <c r="L1170" s="24">
        <v>0.8478</v>
      </c>
      <c r="M1170" s="25">
        <f t="shared" si="114"/>
        <v>250.55229324147507</v>
      </c>
      <c r="N1170" s="22">
        <f t="shared" si="115"/>
        <v>3035.0680461429583</v>
      </c>
      <c r="O1170" s="30">
        <f t="shared" si="111"/>
        <v>2804.8940461429584</v>
      </c>
      <c r="P1170" s="22">
        <f t="shared" si="116"/>
        <v>1021.0207693693577</v>
      </c>
      <c r="Q1170" s="26">
        <f t="shared" si="112"/>
        <v>0.63598597573645432</v>
      </c>
    </row>
    <row r="1171" spans="1:17" s="24" customFormat="1">
      <c r="A1171" s="20">
        <v>44083</v>
      </c>
      <c r="B1171" s="21">
        <v>21.37</v>
      </c>
      <c r="C1171" s="22">
        <v>36796876188</v>
      </c>
      <c r="D1171" s="22">
        <f>HLOOKUP(A1171,'CSAV.Fin'!$F$11:$AF$13,2,1)/1000</f>
        <v>-230.17400000000001</v>
      </c>
      <c r="E1171" s="23">
        <f>HLOOKUP(A1171,'CSAV.Fin'!$F$11:$AB$13,3,1)</f>
        <v>0.3</v>
      </c>
      <c r="G1171" s="24">
        <v>765.04</v>
      </c>
      <c r="H1171" s="25">
        <f t="shared" si="113"/>
        <v>158.94171740356023</v>
      </c>
      <c r="J1171" s="25">
        <v>50</v>
      </c>
      <c r="K1171" s="22">
        <v>175760293</v>
      </c>
      <c r="L1171" s="24">
        <v>0.84599999999999997</v>
      </c>
      <c r="M1171" s="25">
        <f t="shared" si="114"/>
        <v>256.71341520642943</v>
      </c>
      <c r="N1171" s="22">
        <f t="shared" si="115"/>
        <v>3116.31725177305</v>
      </c>
      <c r="O1171" s="30">
        <f t="shared" si="111"/>
        <v>2886.14325177305</v>
      </c>
      <c r="P1171" s="22">
        <f t="shared" si="116"/>
        <v>1027.8537646888531</v>
      </c>
      <c r="Q1171" s="26">
        <f t="shared" si="112"/>
        <v>0.64386599173225045</v>
      </c>
    </row>
    <row r="1172" spans="1:17" s="24" customFormat="1">
      <c r="A1172" s="20">
        <v>44084</v>
      </c>
      <c r="B1172" s="21">
        <v>21.23</v>
      </c>
      <c r="C1172" s="22">
        <v>36796876188</v>
      </c>
      <c r="D1172" s="22">
        <f>HLOOKUP(A1172,'CSAV.Fin'!$F$11:$AF$13,2,1)/1000</f>
        <v>-230.17400000000001</v>
      </c>
      <c r="E1172" s="23">
        <f>HLOOKUP(A1172,'CSAV.Fin'!$F$11:$AB$13,3,1)</f>
        <v>0.3</v>
      </c>
      <c r="G1172" s="24">
        <v>766.21</v>
      </c>
      <c r="H1172" s="25">
        <f t="shared" si="113"/>
        <v>157.90045205791222</v>
      </c>
      <c r="J1172" s="25">
        <v>51.3</v>
      </c>
      <c r="K1172" s="22">
        <v>175760293</v>
      </c>
      <c r="L1172" s="24">
        <v>0.84160000000000001</v>
      </c>
      <c r="M1172" s="25">
        <f t="shared" si="114"/>
        <v>263.38796400179655</v>
      </c>
      <c r="N1172" s="22">
        <f t="shared" si="115"/>
        <v>3214.05763934173</v>
      </c>
      <c r="O1172" s="30">
        <f t="shared" si="111"/>
        <v>2983.88363934173</v>
      </c>
      <c r="P1172" s="22">
        <f t="shared" si="116"/>
        <v>1019.5608011788412</v>
      </c>
      <c r="Q1172" s="26">
        <f t="shared" si="112"/>
        <v>0.65831080416937271</v>
      </c>
    </row>
    <row r="1173" spans="1:17" s="24" customFormat="1">
      <c r="A1173" s="20">
        <v>44085</v>
      </c>
      <c r="B1173" s="21">
        <v>21.24</v>
      </c>
      <c r="C1173" s="22">
        <v>36796876188</v>
      </c>
      <c r="D1173" s="22">
        <f>HLOOKUP(A1173,'CSAV.Fin'!$F$11:$AF$13,2,1)/1000</f>
        <v>-230.17400000000001</v>
      </c>
      <c r="E1173" s="23">
        <f>HLOOKUP(A1173,'CSAV.Fin'!$F$11:$AB$13,3,1)</f>
        <v>0.3</v>
      </c>
      <c r="G1173" s="24">
        <v>768.02</v>
      </c>
      <c r="H1173" s="25">
        <f t="shared" si="113"/>
        <v>157.97482815402989</v>
      </c>
      <c r="J1173" s="25">
        <v>49.3</v>
      </c>
      <c r="K1173" s="22">
        <v>175760293</v>
      </c>
      <c r="L1173" s="24">
        <v>0.8448</v>
      </c>
      <c r="M1173" s="25">
        <f t="shared" si="114"/>
        <v>253.11942739353941</v>
      </c>
      <c r="N1173" s="22">
        <f t="shared" si="115"/>
        <v>3077.0534250355108</v>
      </c>
      <c r="O1173" s="30">
        <f t="shared" si="111"/>
        <v>2846.8794250355108</v>
      </c>
      <c r="P1173" s="22">
        <f t="shared" si="116"/>
        <v>1017.6371061080702</v>
      </c>
      <c r="Q1173" s="26">
        <f t="shared" si="112"/>
        <v>0.64254295522355087</v>
      </c>
    </row>
    <row r="1174" spans="1:17" s="24" customFormat="1">
      <c r="A1174" s="20">
        <v>44088</v>
      </c>
      <c r="B1174" s="21">
        <v>21.21</v>
      </c>
      <c r="C1174" s="22">
        <v>36796876188</v>
      </c>
      <c r="D1174" s="22">
        <f>HLOOKUP(A1174,'CSAV.Fin'!$F$11:$AF$13,2,1)/1000</f>
        <v>-230.17400000000001</v>
      </c>
      <c r="E1174" s="23">
        <f>HLOOKUP(A1174,'CSAV.Fin'!$F$11:$AB$13,3,1)</f>
        <v>0.3</v>
      </c>
      <c r="G1174" s="24">
        <v>766.12</v>
      </c>
      <c r="H1174" s="25">
        <f t="shared" si="113"/>
        <v>157.75169986567676</v>
      </c>
      <c r="J1174" s="25">
        <v>49.8</v>
      </c>
      <c r="K1174" s="22">
        <v>175760293</v>
      </c>
      <c r="L1174" s="24">
        <v>0.84209999999999996</v>
      </c>
      <c r="M1174" s="25">
        <f t="shared" si="114"/>
        <v>255.68656154560369</v>
      </c>
      <c r="N1174" s="22">
        <f t="shared" si="115"/>
        <v>3118.2267871036693</v>
      </c>
      <c r="O1174" s="30">
        <f t="shared" si="111"/>
        <v>2888.0527871036693</v>
      </c>
      <c r="P1174" s="22">
        <f t="shared" si="116"/>
        <v>1018.7199706932073</v>
      </c>
      <c r="Q1174" s="26">
        <f t="shared" si="112"/>
        <v>0.64726407521281937</v>
      </c>
    </row>
    <row r="1175" spans="1:17" s="24" customFormat="1">
      <c r="A1175" s="20">
        <v>44089</v>
      </c>
      <c r="B1175" s="21">
        <v>21.3</v>
      </c>
      <c r="C1175" s="22">
        <v>36796876188</v>
      </c>
      <c r="D1175" s="22">
        <f>HLOOKUP(A1175,'CSAV.Fin'!$F$11:$AF$13,2,1)/1000</f>
        <v>-230.17400000000001</v>
      </c>
      <c r="E1175" s="23">
        <f>HLOOKUP(A1175,'CSAV.Fin'!$F$11:$AB$13,3,1)</f>
        <v>0.3</v>
      </c>
      <c r="G1175" s="24">
        <v>760.24</v>
      </c>
      <c r="H1175" s="25">
        <f t="shared" si="113"/>
        <v>158.42108473073623</v>
      </c>
      <c r="J1175" s="25">
        <v>49.95</v>
      </c>
      <c r="K1175" s="22">
        <v>175760293</v>
      </c>
      <c r="L1175" s="24">
        <v>0.84409999999999996</v>
      </c>
      <c r="M1175" s="25">
        <f t="shared" si="114"/>
        <v>256.456701791223</v>
      </c>
      <c r="N1175" s="22">
        <f t="shared" si="115"/>
        <v>3120.2084949709756</v>
      </c>
      <c r="O1175" s="30">
        <f t="shared" si="111"/>
        <v>2890.0344949709756</v>
      </c>
      <c r="P1175" s="22">
        <f t="shared" si="116"/>
        <v>1030.9553072771757</v>
      </c>
      <c r="Q1175" s="26">
        <f t="shared" si="112"/>
        <v>0.64327231765877957</v>
      </c>
    </row>
    <row r="1176" spans="1:17" s="24" customFormat="1">
      <c r="A1176" s="20">
        <v>44090</v>
      </c>
      <c r="B1176" s="21">
        <v>21.15</v>
      </c>
      <c r="C1176" s="22">
        <v>36796876188</v>
      </c>
      <c r="D1176" s="22">
        <f>HLOOKUP(A1176,'CSAV.Fin'!$F$11:$AF$13,2,1)/1000</f>
        <v>-230.17400000000001</v>
      </c>
      <c r="E1176" s="23">
        <f>HLOOKUP(A1176,'CSAV.Fin'!$F$11:$AB$13,3,1)</f>
        <v>0.3</v>
      </c>
      <c r="G1176" s="24">
        <v>762.04</v>
      </c>
      <c r="H1176" s="25">
        <f t="shared" si="113"/>
        <v>157.30544328897045</v>
      </c>
      <c r="J1176" s="25">
        <v>48.4</v>
      </c>
      <c r="K1176" s="22">
        <v>175760293</v>
      </c>
      <c r="L1176" s="24">
        <v>0.84430000000000005</v>
      </c>
      <c r="M1176" s="25">
        <f t="shared" si="114"/>
        <v>248.49858591982365</v>
      </c>
      <c r="N1176" s="22">
        <f t="shared" si="115"/>
        <v>3022.669020916735</v>
      </c>
      <c r="O1176" s="30">
        <f t="shared" si="111"/>
        <v>2792.495020916735</v>
      </c>
      <c r="P1176" s="22">
        <f t="shared" si="116"/>
        <v>1021.2770082622959</v>
      </c>
      <c r="Q1176" s="26">
        <f t="shared" si="112"/>
        <v>0.63427794835350304</v>
      </c>
    </row>
    <row r="1177" spans="1:17" s="24" customFormat="1">
      <c r="A1177" s="20">
        <v>44091</v>
      </c>
      <c r="B1177" s="21">
        <v>21.25</v>
      </c>
      <c r="C1177" s="22">
        <v>36796876188</v>
      </c>
      <c r="D1177" s="22">
        <f>HLOOKUP(A1177,'CSAV.Fin'!$F$11:$AF$13,2,1)/1000</f>
        <v>-230.17400000000001</v>
      </c>
      <c r="E1177" s="23">
        <f>HLOOKUP(A1177,'CSAV.Fin'!$F$11:$AB$13,3,1)</f>
        <v>0.3</v>
      </c>
      <c r="G1177" s="24">
        <v>763.69</v>
      </c>
      <c r="H1177" s="25">
        <f t="shared" si="113"/>
        <v>158.04920425014762</v>
      </c>
      <c r="J1177" s="25">
        <v>48.2</v>
      </c>
      <c r="K1177" s="22">
        <v>175760293</v>
      </c>
      <c r="L1177" s="24">
        <v>0.8458</v>
      </c>
      <c r="M1177" s="25">
        <f t="shared" si="114"/>
        <v>247.47173225899797</v>
      </c>
      <c r="N1177" s="22">
        <f t="shared" si="115"/>
        <v>3004.8401948214714</v>
      </c>
      <c r="O1177" s="30">
        <f t="shared" si="111"/>
        <v>2774.6661948214714</v>
      </c>
      <c r="P1177" s="22">
        <f t="shared" si="116"/>
        <v>1023.8887755437414</v>
      </c>
      <c r="Q1177" s="26">
        <f t="shared" si="112"/>
        <v>0.63098668320726747</v>
      </c>
    </row>
    <row r="1178" spans="1:17" s="24" customFormat="1">
      <c r="A1178" s="20">
        <v>44095</v>
      </c>
      <c r="B1178" s="21">
        <v>21.04</v>
      </c>
      <c r="C1178" s="22">
        <v>36796876188</v>
      </c>
      <c r="D1178" s="22">
        <f>HLOOKUP(A1178,'CSAV.Fin'!$F$11:$AF$13,2,1)/1000</f>
        <v>-230.17400000000001</v>
      </c>
      <c r="E1178" s="23">
        <f>HLOOKUP(A1178,'CSAV.Fin'!$F$11:$AB$13,3,1)</f>
        <v>0.3</v>
      </c>
      <c r="G1178" s="24">
        <v>773.75</v>
      </c>
      <c r="H1178" s="25">
        <f t="shared" si="113"/>
        <v>156.48730623167557</v>
      </c>
      <c r="J1178" s="25">
        <v>42.25</v>
      </c>
      <c r="K1178" s="22">
        <v>175760293</v>
      </c>
      <c r="L1178" s="24">
        <v>0.85219999999999996</v>
      </c>
      <c r="M1178" s="25">
        <f t="shared" si="114"/>
        <v>216.92283584943283</v>
      </c>
      <c r="N1178" s="22">
        <f t="shared" si="115"/>
        <v>2614.1301499354613</v>
      </c>
      <c r="O1178" s="30">
        <f t="shared" si="111"/>
        <v>2383.9561499354613</v>
      </c>
      <c r="P1178" s="22">
        <f t="shared" si="116"/>
        <v>1000.5896930475218</v>
      </c>
      <c r="Q1178" s="26">
        <f t="shared" si="112"/>
        <v>0.58028183820637391</v>
      </c>
    </row>
    <row r="1179" spans="1:17" s="24" customFormat="1">
      <c r="A1179" s="20">
        <v>44096</v>
      </c>
      <c r="B1179" s="21">
        <v>20.93</v>
      </c>
      <c r="C1179" s="22">
        <v>36796876188</v>
      </c>
      <c r="D1179" s="22">
        <f>HLOOKUP(A1179,'CSAV.Fin'!$F$11:$AF$13,2,1)/1000</f>
        <v>-230.17400000000001</v>
      </c>
      <c r="E1179" s="23">
        <f>HLOOKUP(A1179,'CSAV.Fin'!$F$11:$AB$13,3,1)</f>
        <v>0.3</v>
      </c>
      <c r="G1179" s="24">
        <v>773.26</v>
      </c>
      <c r="H1179" s="25">
        <f t="shared" si="113"/>
        <v>155.6691691743807</v>
      </c>
      <c r="J1179" s="25">
        <v>43.65</v>
      </c>
      <c r="K1179" s="22">
        <v>175760293</v>
      </c>
      <c r="L1179" s="24">
        <v>0.85399999999999998</v>
      </c>
      <c r="M1179" s="25">
        <f t="shared" si="114"/>
        <v>224.11081147521287</v>
      </c>
      <c r="N1179" s="22">
        <f t="shared" si="115"/>
        <v>2695.0597621018737</v>
      </c>
      <c r="O1179" s="30">
        <f t="shared" si="111"/>
        <v>2464.8857621018738</v>
      </c>
      <c r="P1179" s="22">
        <f t="shared" si="116"/>
        <v>995.98921270315293</v>
      </c>
      <c r="Q1179" s="26">
        <f t="shared" si="112"/>
        <v>0.59592885479047664</v>
      </c>
    </row>
    <row r="1180" spans="1:17" s="24" customFormat="1">
      <c r="A1180" s="20">
        <v>44097</v>
      </c>
      <c r="B1180" s="21">
        <v>20.55</v>
      </c>
      <c r="C1180" s="22">
        <v>36796876188</v>
      </c>
      <c r="D1180" s="22">
        <f>HLOOKUP(A1180,'CSAV.Fin'!$F$11:$AF$13,2,1)/1000</f>
        <v>-230.17400000000001</v>
      </c>
      <c r="E1180" s="23">
        <f>HLOOKUP(A1180,'CSAV.Fin'!$F$11:$AB$13,3,1)</f>
        <v>0.3</v>
      </c>
      <c r="G1180" s="24">
        <v>782.78</v>
      </c>
      <c r="H1180" s="25">
        <f t="shared" si="113"/>
        <v>152.8428775219075</v>
      </c>
      <c r="J1180" s="25">
        <v>44.25</v>
      </c>
      <c r="K1180" s="22">
        <v>175760293</v>
      </c>
      <c r="L1180" s="24">
        <v>0.85599999999999998</v>
      </c>
      <c r="M1180" s="25">
        <f t="shared" si="114"/>
        <v>227.19137245769002</v>
      </c>
      <c r="N1180" s="22">
        <f t="shared" si="115"/>
        <v>2725.7218336156538</v>
      </c>
      <c r="O1180" s="30">
        <f t="shared" si="111"/>
        <v>2495.5478336156539</v>
      </c>
      <c r="P1180" s="22">
        <f t="shared" si="116"/>
        <v>966.0131910158666</v>
      </c>
      <c r="Q1180" s="26">
        <f t="shared" si="112"/>
        <v>0.61290535969560378</v>
      </c>
    </row>
    <row r="1181" spans="1:17" s="24" customFormat="1">
      <c r="A1181" s="20">
        <v>44098</v>
      </c>
      <c r="B1181" s="21">
        <v>20.49</v>
      </c>
      <c r="C1181" s="22">
        <v>36796876188</v>
      </c>
      <c r="D1181" s="22">
        <f>HLOOKUP(A1181,'CSAV.Fin'!$F$11:$AF$13,2,1)/1000</f>
        <v>-230.17400000000001</v>
      </c>
      <c r="E1181" s="23">
        <f>HLOOKUP(A1181,'CSAV.Fin'!$F$11:$AB$13,3,1)</f>
        <v>0.3</v>
      </c>
      <c r="G1181" s="24">
        <v>788.21</v>
      </c>
      <c r="H1181" s="25">
        <f t="shared" si="113"/>
        <v>152.39662094520116</v>
      </c>
      <c r="J1181" s="25">
        <v>43.55</v>
      </c>
      <c r="K1181" s="22">
        <v>175760293</v>
      </c>
      <c r="L1181" s="24">
        <v>0.85850000000000004</v>
      </c>
      <c r="M1181" s="25">
        <f t="shared" si="114"/>
        <v>223.5973846448</v>
      </c>
      <c r="N1181" s="22">
        <f t="shared" si="115"/>
        <v>2674.791180017472</v>
      </c>
      <c r="O1181" s="30">
        <f t="shared" si="111"/>
        <v>2444.617180017472</v>
      </c>
      <c r="P1181" s="22">
        <f t="shared" si="116"/>
        <v>956.55725389441898</v>
      </c>
      <c r="Q1181" s="26">
        <f t="shared" si="112"/>
        <v>0.60870877382626332</v>
      </c>
    </row>
    <row r="1182" spans="1:17" s="24" customFormat="1">
      <c r="A1182" s="20">
        <v>44099</v>
      </c>
      <c r="B1182" s="21">
        <v>20.6</v>
      </c>
      <c r="C1182" s="22">
        <v>36796876188</v>
      </c>
      <c r="D1182" s="22">
        <f>HLOOKUP(A1182,'CSAV.Fin'!$F$11:$AF$13,2,1)/1000</f>
        <v>-230.17400000000001</v>
      </c>
      <c r="E1182" s="23">
        <f>HLOOKUP(A1182,'CSAV.Fin'!$F$11:$AB$13,3,1)</f>
        <v>0.3</v>
      </c>
      <c r="G1182" s="24">
        <v>786.12</v>
      </c>
      <c r="H1182" s="25">
        <f t="shared" si="113"/>
        <v>153.21475800249607</v>
      </c>
      <c r="J1182" s="25">
        <v>42.7</v>
      </c>
      <c r="K1182" s="22">
        <v>175760293</v>
      </c>
      <c r="L1182" s="24">
        <v>0.86070000000000002</v>
      </c>
      <c r="M1182" s="25">
        <f t="shared" si="114"/>
        <v>219.23325658629076</v>
      </c>
      <c r="N1182" s="22">
        <f t="shared" si="115"/>
        <v>2615.8816699546883</v>
      </c>
      <c r="O1182" s="30">
        <f t="shared" si="111"/>
        <v>2385.7076699546883</v>
      </c>
      <c r="P1182" s="22">
        <f t="shared" si="116"/>
        <v>964.24928696992822</v>
      </c>
      <c r="Q1182" s="26">
        <f t="shared" si="112"/>
        <v>0.59582253135471452</v>
      </c>
    </row>
    <row r="1183" spans="1:17" s="24" customFormat="1">
      <c r="A1183" s="20">
        <v>44102</v>
      </c>
      <c r="B1183" s="21">
        <v>21</v>
      </c>
      <c r="C1183" s="22">
        <v>36796876188</v>
      </c>
      <c r="D1183" s="22">
        <f>HLOOKUP(A1183,'CSAV.Fin'!$F$11:$AF$13,2,1)/1000</f>
        <v>-230.17400000000001</v>
      </c>
      <c r="E1183" s="23">
        <f>HLOOKUP(A1183,'CSAV.Fin'!$F$11:$AB$13,3,1)</f>
        <v>0.3</v>
      </c>
      <c r="G1183" s="24">
        <v>786.25</v>
      </c>
      <c r="H1183" s="25">
        <f t="shared" si="113"/>
        <v>156.18980184720473</v>
      </c>
      <c r="J1183" s="25">
        <v>43.85</v>
      </c>
      <c r="K1183" s="22">
        <v>175760293</v>
      </c>
      <c r="L1183" s="24">
        <v>0.85799999999999998</v>
      </c>
      <c r="M1183" s="25">
        <f t="shared" si="114"/>
        <v>225.13766513603861</v>
      </c>
      <c r="N1183" s="22">
        <f t="shared" si="115"/>
        <v>2694.7863105069928</v>
      </c>
      <c r="O1183" s="30">
        <f t="shared" si="111"/>
        <v>2464.6123105069928</v>
      </c>
      <c r="P1183" s="22">
        <f t="shared" si="116"/>
        <v>982.81004762861676</v>
      </c>
      <c r="Q1183" s="26">
        <f t="shared" si="112"/>
        <v>0.601231380919929</v>
      </c>
    </row>
    <row r="1184" spans="1:17" s="24" customFormat="1">
      <c r="A1184" s="20">
        <v>44103</v>
      </c>
      <c r="B1184" s="21">
        <v>21.14</v>
      </c>
      <c r="C1184" s="22">
        <v>36796876188</v>
      </c>
      <c r="D1184" s="22">
        <f>HLOOKUP(A1184,'CSAV.Fin'!$F$11:$AF$13,2,1)/1000</f>
        <v>-230.17400000000001</v>
      </c>
      <c r="E1184" s="23">
        <f>HLOOKUP(A1184,'CSAV.Fin'!$F$11:$AB$13,3,1)</f>
        <v>0.3</v>
      </c>
      <c r="G1184" s="24">
        <v>786.57</v>
      </c>
      <c r="H1184" s="25">
        <f t="shared" si="113"/>
        <v>157.23106719285275</v>
      </c>
      <c r="J1184" s="25">
        <v>46.1</v>
      </c>
      <c r="K1184" s="22">
        <v>175760293</v>
      </c>
      <c r="L1184" s="24">
        <v>0.8518</v>
      </c>
      <c r="M1184" s="25">
        <f t="shared" si="114"/>
        <v>236.68976882032794</v>
      </c>
      <c r="N1184" s="22">
        <f t="shared" si="115"/>
        <v>2853.6802678915237</v>
      </c>
      <c r="O1184" s="30">
        <f t="shared" si="111"/>
        <v>2623.5062678915237</v>
      </c>
      <c r="P1184" s="22">
        <f t="shared" si="116"/>
        <v>988.95961276722994</v>
      </c>
      <c r="Q1184" s="26">
        <f t="shared" si="112"/>
        <v>0.6230389746459255</v>
      </c>
    </row>
    <row r="1185" spans="1:17" s="24" customFormat="1">
      <c r="A1185" s="20">
        <v>44104</v>
      </c>
      <c r="B1185" s="21">
        <v>21.05</v>
      </c>
      <c r="C1185" s="22">
        <v>51062876188.000008</v>
      </c>
      <c r="D1185" s="22">
        <f>HLOOKUP(A1185,'CSAV.Fin'!$F$11:$AB$13,2,1)/1000</f>
        <v>80.811000000000007</v>
      </c>
      <c r="E1185" s="23">
        <f>HLOOKUP(A1185,'CSAV.Fin'!$F$11:$AB$13,3,1)</f>
        <v>0.3</v>
      </c>
      <c r="G1185" s="24">
        <v>786.8</v>
      </c>
      <c r="H1185" s="25">
        <f t="shared" si="113"/>
        <v>156.56168232779331</v>
      </c>
      <c r="J1185" s="25">
        <v>46.15</v>
      </c>
      <c r="K1185" s="22">
        <v>175760293</v>
      </c>
      <c r="L1185" s="24">
        <v>0.85160000000000002</v>
      </c>
      <c r="M1185" s="25">
        <f t="shared" si="114"/>
        <v>236.94648223553435</v>
      </c>
      <c r="N1185" s="22">
        <f t="shared" si="115"/>
        <v>2857.4462853276186</v>
      </c>
      <c r="O1185" s="30">
        <f t="shared" si="111"/>
        <v>2938.2572853276188</v>
      </c>
      <c r="P1185" s="22">
        <f t="shared" si="116"/>
        <v>1366.1331262803765</v>
      </c>
      <c r="Q1185" s="26">
        <f t="shared" si="112"/>
        <v>0.5350532667434359</v>
      </c>
    </row>
    <row r="1186" spans="1:17" s="24" customFormat="1">
      <c r="A1186" s="20">
        <v>44105</v>
      </c>
      <c r="B1186" s="21">
        <v>21.76</v>
      </c>
      <c r="C1186" s="22">
        <v>51062876188.000008</v>
      </c>
      <c r="D1186" s="22">
        <f>HLOOKUP(A1186,'CSAV.Fin'!$F$11:$AB$13,2,1)/1000</f>
        <v>80.811000000000007</v>
      </c>
      <c r="E1186" s="23">
        <f>HLOOKUP(A1186,'CSAV.Fin'!$F$11:$AB$13,3,1)</f>
        <v>0.3</v>
      </c>
      <c r="G1186" s="24">
        <v>786.58</v>
      </c>
      <c r="H1186" s="25">
        <f t="shared" si="113"/>
        <v>161.84238515215119</v>
      </c>
      <c r="J1186" s="25">
        <v>46.7</v>
      </c>
      <c r="K1186" s="22">
        <v>175760293</v>
      </c>
      <c r="L1186" s="24">
        <v>0.85150000000000003</v>
      </c>
      <c r="M1186" s="25">
        <f t="shared" si="114"/>
        <v>239.77032980280509</v>
      </c>
      <c r="N1186" s="22">
        <f t="shared" si="115"/>
        <v>2891.8399353258951</v>
      </c>
      <c r="O1186" s="30">
        <f t="shared" si="111"/>
        <v>2972.6509353258953</v>
      </c>
      <c r="P1186" s="22">
        <f t="shared" si="116"/>
        <v>1412.6067098716978</v>
      </c>
      <c r="Q1186" s="26">
        <f t="shared" si="112"/>
        <v>0.52479899570958799</v>
      </c>
    </row>
    <row r="1187" spans="1:17" s="24" customFormat="1">
      <c r="A1187" s="20">
        <v>44106</v>
      </c>
      <c r="B1187" s="21">
        <v>22.28</v>
      </c>
      <c r="C1187" s="22">
        <v>51062876188.000008</v>
      </c>
      <c r="D1187" s="22">
        <f>HLOOKUP(A1187,'CSAV.Fin'!$F$11:$AB$13,2,1)/1000</f>
        <v>80.811000000000007</v>
      </c>
      <c r="E1187" s="23">
        <f>HLOOKUP(A1187,'CSAV.Fin'!$F$11:$AB$13,3,1)</f>
        <v>0.3</v>
      </c>
      <c r="G1187" s="24">
        <v>789.7</v>
      </c>
      <c r="H1187" s="25">
        <f t="shared" si="113"/>
        <v>165.70994215027244</v>
      </c>
      <c r="J1187" s="25">
        <v>44.55</v>
      </c>
      <c r="K1187" s="22">
        <v>175760293</v>
      </c>
      <c r="L1187" s="24">
        <v>0.85370000000000001</v>
      </c>
      <c r="M1187" s="25">
        <f t="shared" si="114"/>
        <v>228.7316529489286</v>
      </c>
      <c r="N1187" s="22">
        <f t="shared" si="115"/>
        <v>2751.5946069403767</v>
      </c>
      <c r="O1187" s="30">
        <f t="shared" si="111"/>
        <v>2832.4056069403769</v>
      </c>
      <c r="P1187" s="22">
        <f t="shared" si="116"/>
        <v>1440.6494636806888</v>
      </c>
      <c r="Q1187" s="26">
        <f t="shared" si="112"/>
        <v>0.49136894089229399</v>
      </c>
    </row>
    <row r="1188" spans="1:17" s="24" customFormat="1">
      <c r="A1188" s="20">
        <v>44109</v>
      </c>
      <c r="B1188" s="21">
        <v>22.9</v>
      </c>
      <c r="C1188" s="22">
        <v>51062876188.000008</v>
      </c>
      <c r="D1188" s="22">
        <f>HLOOKUP(A1188,'CSAV.Fin'!$F$11:$AB$13,2,1)/1000</f>
        <v>80.811000000000007</v>
      </c>
      <c r="E1188" s="23">
        <f>HLOOKUP(A1188,'CSAV.Fin'!$F$11:$AB$13,3,1)</f>
        <v>0.3</v>
      </c>
      <c r="G1188" s="24">
        <v>795.69</v>
      </c>
      <c r="H1188" s="25">
        <f t="shared" si="113"/>
        <v>170.32126010957086</v>
      </c>
      <c r="J1188" s="25">
        <v>48.5</v>
      </c>
      <c r="K1188" s="22">
        <v>175760293</v>
      </c>
      <c r="L1188" s="24">
        <v>0.84850000000000003</v>
      </c>
      <c r="M1188" s="25">
        <f t="shared" si="114"/>
        <v>249.01201275023652</v>
      </c>
      <c r="N1188" s="22">
        <f t="shared" si="115"/>
        <v>3013.9213472598703</v>
      </c>
      <c r="O1188" s="30">
        <f t="shared" si="111"/>
        <v>3094.7323472598705</v>
      </c>
      <c r="P1188" s="22">
        <f t="shared" si="116"/>
        <v>1469.5922591778208</v>
      </c>
      <c r="Q1188" s="26">
        <f t="shared" si="112"/>
        <v>0.52513106327950365</v>
      </c>
    </row>
    <row r="1189" spans="1:17" s="24" customFormat="1">
      <c r="A1189" s="20">
        <v>44110</v>
      </c>
      <c r="B1189" s="21">
        <v>22.8</v>
      </c>
      <c r="C1189" s="22">
        <v>51062876188.000008</v>
      </c>
      <c r="D1189" s="22">
        <f>HLOOKUP(A1189,'CSAV.Fin'!$F$11:$AB$13,2,1)/1000</f>
        <v>80.811000000000007</v>
      </c>
      <c r="E1189" s="23">
        <f>HLOOKUP(A1189,'CSAV.Fin'!$F$11:$AB$13,3,1)</f>
        <v>0.3</v>
      </c>
      <c r="G1189" s="24">
        <v>796.63</v>
      </c>
      <c r="H1189" s="25">
        <f t="shared" si="113"/>
        <v>169.57749914839371</v>
      </c>
      <c r="J1189" s="25">
        <v>46.25</v>
      </c>
      <c r="K1189" s="22">
        <v>175760293</v>
      </c>
      <c r="L1189" s="24">
        <v>0.84850000000000003</v>
      </c>
      <c r="M1189" s="25">
        <f t="shared" si="114"/>
        <v>237.45990906594722</v>
      </c>
      <c r="N1189" s="22">
        <f t="shared" si="115"/>
        <v>2874.1002538302882</v>
      </c>
      <c r="O1189" s="30">
        <f t="shared" si="111"/>
        <v>2954.9112538302884</v>
      </c>
      <c r="P1189" s="22">
        <f t="shared" si="116"/>
        <v>1461.4483224161781</v>
      </c>
      <c r="Q1189" s="26">
        <f t="shared" si="112"/>
        <v>0.50541718621099596</v>
      </c>
    </row>
    <row r="1190" spans="1:17" s="24" customFormat="1">
      <c r="A1190" s="20">
        <v>44111</v>
      </c>
      <c r="B1190" s="21">
        <v>23.46</v>
      </c>
      <c r="C1190" s="22">
        <v>51062876188.000008</v>
      </c>
      <c r="D1190" s="22">
        <f>HLOOKUP(A1190,'CSAV.Fin'!$F$11:$AB$13,2,1)/1000</f>
        <v>80.811000000000007</v>
      </c>
      <c r="E1190" s="23">
        <f>HLOOKUP(A1190,'CSAV.Fin'!$F$11:$AB$13,3,1)</f>
        <v>0.3</v>
      </c>
      <c r="G1190" s="24">
        <v>794.34</v>
      </c>
      <c r="H1190" s="25">
        <f t="shared" si="113"/>
        <v>174.486321492163</v>
      </c>
      <c r="J1190" s="25">
        <v>51.5</v>
      </c>
      <c r="K1190" s="22">
        <v>175760293</v>
      </c>
      <c r="L1190" s="24">
        <v>0.8498</v>
      </c>
      <c r="M1190" s="25">
        <f t="shared" si="114"/>
        <v>264.41481766262228</v>
      </c>
      <c r="N1190" s="22">
        <f t="shared" si="115"/>
        <v>3195.4536677453516</v>
      </c>
      <c r="O1190" s="30">
        <f t="shared" si="111"/>
        <v>3276.2646677453517</v>
      </c>
      <c r="P1190" s="22">
        <f t="shared" si="116"/>
        <v>1508.0885708518772</v>
      </c>
      <c r="Q1190" s="26">
        <f t="shared" si="112"/>
        <v>0.53969269158901367</v>
      </c>
    </row>
    <row r="1191" spans="1:17" s="24" customFormat="1">
      <c r="A1191" s="20">
        <v>44112</v>
      </c>
      <c r="B1191" s="21">
        <v>23.4</v>
      </c>
      <c r="C1191" s="22">
        <v>51062876188.000008</v>
      </c>
      <c r="D1191" s="22">
        <f>HLOOKUP(A1191,'CSAV.Fin'!$F$11:$AB$13,2,1)/1000</f>
        <v>80.811000000000007</v>
      </c>
      <c r="E1191" s="23">
        <f>HLOOKUP(A1191,'CSAV.Fin'!$F$11:$AB$13,3,1)</f>
        <v>0.3</v>
      </c>
      <c r="G1191" s="24">
        <v>797.76</v>
      </c>
      <c r="H1191" s="25">
        <f t="shared" si="113"/>
        <v>174.04006491545667</v>
      </c>
      <c r="J1191" s="25">
        <v>49.8</v>
      </c>
      <c r="K1191" s="22">
        <v>175760293</v>
      </c>
      <c r="L1191" s="24">
        <v>0.85099999999999998</v>
      </c>
      <c r="M1191" s="25">
        <f t="shared" si="114"/>
        <v>255.68656154560369</v>
      </c>
      <c r="N1191" s="22">
        <f t="shared" si="115"/>
        <v>3085.6154846298468</v>
      </c>
      <c r="O1191" s="30">
        <f t="shared" si="111"/>
        <v>3166.426484629847</v>
      </c>
      <c r="P1191" s="22">
        <f t="shared" si="116"/>
        <v>1497.7829206768956</v>
      </c>
      <c r="Q1191" s="26">
        <f t="shared" si="112"/>
        <v>0.52698004266093501</v>
      </c>
    </row>
    <row r="1192" spans="1:17" s="24" customFormat="1">
      <c r="A1192" s="20">
        <v>44113</v>
      </c>
      <c r="B1192" s="21">
        <v>23.1</v>
      </c>
      <c r="C1192" s="22">
        <v>51062876188.000008</v>
      </c>
      <c r="D1192" s="22">
        <f>HLOOKUP(A1192,'CSAV.Fin'!$F$11:$AB$13,2,1)/1000</f>
        <v>80.811000000000007</v>
      </c>
      <c r="E1192" s="23">
        <f>HLOOKUP(A1192,'CSAV.Fin'!$F$11:$AB$13,3,1)</f>
        <v>0.3</v>
      </c>
      <c r="G1192" s="24">
        <v>796.36</v>
      </c>
      <c r="H1192" s="25">
        <f t="shared" si="113"/>
        <v>171.8087820319252</v>
      </c>
      <c r="J1192" s="25">
        <v>51.1</v>
      </c>
      <c r="K1192" s="22">
        <v>175760293</v>
      </c>
      <c r="L1192" s="24">
        <v>0.84630000000000005</v>
      </c>
      <c r="M1192" s="25">
        <f t="shared" si="114"/>
        <v>262.36111034097087</v>
      </c>
      <c r="N1192" s="22">
        <f t="shared" si="115"/>
        <v>3183.7472429280397</v>
      </c>
      <c r="O1192" s="30">
        <f t="shared" si="111"/>
        <v>3264.5582429280398</v>
      </c>
      <c r="P1192" s="22">
        <f t="shared" si="116"/>
        <v>1481.1799185579391</v>
      </c>
      <c r="Q1192" s="26">
        <f t="shared" si="112"/>
        <v>0.54628473185718307</v>
      </c>
    </row>
    <row r="1193" spans="1:17" s="24" customFormat="1">
      <c r="A1193" s="20">
        <v>44117</v>
      </c>
      <c r="B1193" s="21">
        <v>22.9</v>
      </c>
      <c r="C1193" s="22">
        <v>51062876188.000008</v>
      </c>
      <c r="D1193" s="22">
        <f>HLOOKUP(A1193,'CSAV.Fin'!$F$11:$AB$13,2,1)/1000</f>
        <v>80.811000000000007</v>
      </c>
      <c r="E1193" s="23">
        <f>HLOOKUP(A1193,'CSAV.Fin'!$F$11:$AB$13,3,1)</f>
        <v>0.3</v>
      </c>
      <c r="G1193" s="24">
        <v>797.52</v>
      </c>
      <c r="H1193" s="25">
        <f t="shared" si="113"/>
        <v>170.32126010957086</v>
      </c>
      <c r="J1193" s="25">
        <v>51</v>
      </c>
      <c r="K1193" s="22">
        <v>175760293</v>
      </c>
      <c r="L1193" s="24">
        <v>0.85160000000000002</v>
      </c>
      <c r="M1193" s="25">
        <f t="shared" si="114"/>
        <v>261.847683510558</v>
      </c>
      <c r="N1193" s="22">
        <f t="shared" si="115"/>
        <v>3157.7412903945515</v>
      </c>
      <c r="O1193" s="30">
        <f t="shared" si="111"/>
        <v>3238.5522903945516</v>
      </c>
      <c r="P1193" s="22">
        <f t="shared" si="116"/>
        <v>1466.220113232521</v>
      </c>
      <c r="Q1193" s="26">
        <f t="shared" si="112"/>
        <v>0.54726063322142871</v>
      </c>
    </row>
    <row r="1194" spans="1:17" s="24" customFormat="1">
      <c r="A1194" s="20">
        <v>44118</v>
      </c>
      <c r="B1194" s="21">
        <v>23.63</v>
      </c>
      <c r="C1194" s="22">
        <v>51062876188.000008</v>
      </c>
      <c r="D1194" s="22">
        <f>HLOOKUP(A1194,'CSAV.Fin'!$F$11:$AB$13,2,1)/1000</f>
        <v>80.811000000000007</v>
      </c>
      <c r="E1194" s="23">
        <f>HLOOKUP(A1194,'CSAV.Fin'!$F$11:$AB$13,3,1)</f>
        <v>0.3</v>
      </c>
      <c r="G1194" s="24">
        <v>797.84500000000003</v>
      </c>
      <c r="H1194" s="25">
        <f t="shared" si="113"/>
        <v>175.75071512616415</v>
      </c>
      <c r="J1194" s="25">
        <v>58.3</v>
      </c>
      <c r="K1194" s="22">
        <v>175760293</v>
      </c>
      <c r="L1194" s="24">
        <v>0.85019999999999996</v>
      </c>
      <c r="M1194" s="25">
        <f t="shared" si="114"/>
        <v>299.32784213069669</v>
      </c>
      <c r="N1194" s="22">
        <f t="shared" si="115"/>
        <v>3615.6757522582921</v>
      </c>
      <c r="O1194" s="30">
        <f t="shared" si="111"/>
        <v>3696.4867522582922</v>
      </c>
      <c r="P1194" s="22">
        <f t="shared" si="116"/>
        <v>1512.3435809241646</v>
      </c>
      <c r="Q1194" s="26">
        <f t="shared" si="112"/>
        <v>0.59087001191057165</v>
      </c>
    </row>
    <row r="1195" spans="1:17" s="24" customFormat="1">
      <c r="A1195" s="20">
        <v>44119</v>
      </c>
      <c r="B1195" s="21">
        <v>23.75</v>
      </c>
      <c r="C1195" s="22">
        <v>51062876188.000008</v>
      </c>
      <c r="D1195" s="22">
        <f>HLOOKUP(A1195,'CSAV.Fin'!$F$11:$AB$13,2,1)/1000</f>
        <v>80.811000000000007</v>
      </c>
      <c r="E1195" s="23">
        <f>HLOOKUP(A1195,'CSAV.Fin'!$F$11:$AB$13,3,1)</f>
        <v>0.3</v>
      </c>
      <c r="G1195" s="24">
        <v>801.38</v>
      </c>
      <c r="H1195" s="25">
        <f t="shared" si="113"/>
        <v>176.64322827957676</v>
      </c>
      <c r="J1195" s="25">
        <v>60.2</v>
      </c>
      <c r="K1195" s="22">
        <v>175760293</v>
      </c>
      <c r="L1195" s="24">
        <v>0.85460000000000003</v>
      </c>
      <c r="M1195" s="25">
        <f t="shared" si="114"/>
        <v>309.08295190854108</v>
      </c>
      <c r="N1195" s="22">
        <f t="shared" si="115"/>
        <v>3714.2884291832434</v>
      </c>
      <c r="O1195" s="30">
        <f t="shared" si="111"/>
        <v>3795.0994291832435</v>
      </c>
      <c r="P1195" s="22">
        <f t="shared" si="116"/>
        <v>1513.3186621390605</v>
      </c>
      <c r="Q1195" s="26">
        <f t="shared" si="112"/>
        <v>0.60124400153996826</v>
      </c>
    </row>
    <row r="1196" spans="1:17" s="24" customFormat="1">
      <c r="A1196" s="20">
        <v>44120</v>
      </c>
      <c r="B1196" s="21">
        <v>23.85</v>
      </c>
      <c r="C1196" s="22">
        <v>51062876188.000008</v>
      </c>
      <c r="D1196" s="22">
        <f>HLOOKUP(A1196,'CSAV.Fin'!$F$11:$AB$13,2,1)/1000</f>
        <v>80.811000000000007</v>
      </c>
      <c r="E1196" s="23">
        <f>HLOOKUP(A1196,'CSAV.Fin'!$F$11:$AB$13,3,1)</f>
        <v>0.3</v>
      </c>
      <c r="G1196" s="24">
        <v>795.11</v>
      </c>
      <c r="H1196" s="25">
        <f t="shared" si="113"/>
        <v>177.38698924075393</v>
      </c>
      <c r="J1196" s="25">
        <v>55.9</v>
      </c>
      <c r="K1196" s="22">
        <v>175760293</v>
      </c>
      <c r="L1196" s="24">
        <v>0.85360000000000003</v>
      </c>
      <c r="M1196" s="25">
        <f t="shared" si="114"/>
        <v>287.00559820078809</v>
      </c>
      <c r="N1196" s="22">
        <f t="shared" si="115"/>
        <v>3453.0226260660725</v>
      </c>
      <c r="O1196" s="30">
        <f t="shared" si="111"/>
        <v>3533.8336260660726</v>
      </c>
      <c r="P1196" s="22">
        <f t="shared" si="116"/>
        <v>1531.6743558549135</v>
      </c>
      <c r="Q1196" s="26">
        <f t="shared" si="112"/>
        <v>0.56656862831428745</v>
      </c>
    </row>
    <row r="1197" spans="1:17" s="24" customFormat="1">
      <c r="A1197" s="20">
        <v>44123</v>
      </c>
      <c r="B1197" s="21">
        <v>23.7</v>
      </c>
      <c r="C1197" s="22">
        <v>51319876188</v>
      </c>
      <c r="D1197" s="22">
        <f>HLOOKUP(A1197,'CSAV.Fin'!$F$11:$AB$13,2,1)/1000</f>
        <v>80.811000000000007</v>
      </c>
      <c r="E1197" s="23">
        <f>HLOOKUP(A1197,'CSAV.Fin'!$F$11:$AB$13,3,1)</f>
        <v>0.3</v>
      </c>
      <c r="G1197" s="24">
        <v>786.73</v>
      </c>
      <c r="H1197" s="25">
        <f t="shared" si="113"/>
        <v>176.27134779898816</v>
      </c>
      <c r="J1197" s="25">
        <v>54.8</v>
      </c>
      <c r="K1197" s="22">
        <v>175760293</v>
      </c>
      <c r="L1197" s="24">
        <v>0.84889999999999999</v>
      </c>
      <c r="M1197" s="25">
        <f t="shared" si="114"/>
        <v>281.35790306624659</v>
      </c>
      <c r="N1197" s="22">
        <f t="shared" si="115"/>
        <v>3403.8157815054774</v>
      </c>
      <c r="O1197" s="30">
        <f t="shared" si="111"/>
        <v>3484.6267815054775</v>
      </c>
      <c r="P1197" s="22">
        <f t="shared" si="116"/>
        <v>1545.995532972684</v>
      </c>
      <c r="Q1197" s="26">
        <f t="shared" si="112"/>
        <v>0.55633827382088785</v>
      </c>
    </row>
    <row r="1198" spans="1:17" s="24" customFormat="1">
      <c r="A1198" s="20">
        <v>44124</v>
      </c>
      <c r="B1198" s="21">
        <v>23.39</v>
      </c>
      <c r="C1198" s="22">
        <v>51319876188</v>
      </c>
      <c r="D1198" s="22">
        <f>HLOOKUP(A1198,'CSAV.Fin'!$F$11:$AB$13,2,1)/1000</f>
        <v>80.811000000000007</v>
      </c>
      <c r="E1198" s="23">
        <f>HLOOKUP(A1198,'CSAV.Fin'!$F$11:$AB$13,3,1)</f>
        <v>0.3</v>
      </c>
      <c r="G1198" s="24">
        <v>787.13</v>
      </c>
      <c r="H1198" s="25">
        <f t="shared" si="113"/>
        <v>173.96568881933899</v>
      </c>
      <c r="J1198" s="25">
        <v>54.4</v>
      </c>
      <c r="K1198" s="22">
        <v>175760293</v>
      </c>
      <c r="L1198" s="24">
        <v>0.84540000000000004</v>
      </c>
      <c r="M1198" s="25">
        <f t="shared" si="114"/>
        <v>279.30419574459518</v>
      </c>
      <c r="N1198" s="22">
        <f t="shared" si="115"/>
        <v>3392.9595242015612</v>
      </c>
      <c r="O1198" s="30">
        <f t="shared" si="111"/>
        <v>3473.7705242015613</v>
      </c>
      <c r="P1198" s="22">
        <f t="shared" si="116"/>
        <v>1524.9982900376306</v>
      </c>
      <c r="Q1198" s="26">
        <f t="shared" si="112"/>
        <v>0.56099624905760059</v>
      </c>
    </row>
    <row r="1199" spans="1:17" s="24" customFormat="1">
      <c r="A1199" s="20">
        <v>44125</v>
      </c>
      <c r="B1199" s="21">
        <v>23.32</v>
      </c>
      <c r="C1199" s="22">
        <v>51319876188</v>
      </c>
      <c r="D1199" s="22">
        <f>HLOOKUP(A1199,'CSAV.Fin'!$F$11:$AB$13,2,1)/1000</f>
        <v>80.811000000000007</v>
      </c>
      <c r="E1199" s="23">
        <f>HLOOKUP(A1199,'CSAV.Fin'!$F$11:$AB$13,3,1)</f>
        <v>0.3</v>
      </c>
      <c r="G1199" s="24">
        <v>783.8</v>
      </c>
      <c r="H1199" s="25">
        <f t="shared" si="113"/>
        <v>173.44505614651496</v>
      </c>
      <c r="J1199" s="25">
        <v>53.7</v>
      </c>
      <c r="K1199" s="22">
        <v>175760293</v>
      </c>
      <c r="L1199" s="24">
        <v>0.84260000000000002</v>
      </c>
      <c r="M1199" s="25">
        <f t="shared" si="114"/>
        <v>275.71020793170521</v>
      </c>
      <c r="N1199" s="22">
        <f t="shared" si="115"/>
        <v>3360.4300026465703</v>
      </c>
      <c r="O1199" s="30">
        <f t="shared" si="111"/>
        <v>3441.2410026465705</v>
      </c>
      <c r="P1199" s="22">
        <f t="shared" si="116"/>
        <v>1526.8939942640468</v>
      </c>
      <c r="Q1199" s="26">
        <f t="shared" si="112"/>
        <v>0.55629553609010474</v>
      </c>
    </row>
    <row r="1200" spans="1:17" s="24" customFormat="1">
      <c r="A1200" s="20">
        <v>44126</v>
      </c>
      <c r="B1200" s="21">
        <v>23.41</v>
      </c>
      <c r="C1200" s="22">
        <v>51319876188</v>
      </c>
      <c r="D1200" s="22">
        <f>HLOOKUP(A1200,'CSAV.Fin'!$F$11:$AB$13,2,1)/1000</f>
        <v>80.811000000000007</v>
      </c>
      <c r="E1200" s="23">
        <f>HLOOKUP(A1200,'CSAV.Fin'!$F$11:$AB$13,3,1)</f>
        <v>0.3</v>
      </c>
      <c r="G1200" s="24">
        <v>778.96</v>
      </c>
      <c r="H1200" s="25">
        <f t="shared" si="113"/>
        <v>174.1144410115744</v>
      </c>
      <c r="J1200" s="25">
        <v>54</v>
      </c>
      <c r="K1200" s="22">
        <v>175760293</v>
      </c>
      <c r="L1200" s="24">
        <v>0.84530000000000005</v>
      </c>
      <c r="M1200" s="25">
        <f t="shared" si="114"/>
        <v>277.25048842294376</v>
      </c>
      <c r="N1200" s="22">
        <f t="shared" si="115"/>
        <v>3368.4097321660947</v>
      </c>
      <c r="O1200" s="30">
        <f t="shared" si="111"/>
        <v>3449.2207321660949</v>
      </c>
      <c r="P1200" s="22">
        <f t="shared" si="116"/>
        <v>1542.3106469665709</v>
      </c>
      <c r="Q1200" s="26">
        <f t="shared" si="112"/>
        <v>0.55285243632465164</v>
      </c>
    </row>
    <row r="1201" spans="1:17" s="24" customFormat="1">
      <c r="A1201" s="20">
        <v>44127</v>
      </c>
      <c r="B1201" s="21">
        <v>23.28</v>
      </c>
      <c r="C1201" s="22">
        <v>51319876188</v>
      </c>
      <c r="D1201" s="22">
        <f>HLOOKUP(A1201,'CSAV.Fin'!$F$11:$AB$13,2,1)/1000</f>
        <v>80.811000000000007</v>
      </c>
      <c r="E1201" s="23">
        <f>HLOOKUP(A1201,'CSAV.Fin'!$F$11:$AB$13,3,1)</f>
        <v>0.3</v>
      </c>
      <c r="G1201" s="24">
        <v>777.08</v>
      </c>
      <c r="H1201" s="25">
        <f t="shared" si="113"/>
        <v>173.14755176204412</v>
      </c>
      <c r="J1201" s="25">
        <v>54.3</v>
      </c>
      <c r="K1201" s="22">
        <v>175760293</v>
      </c>
      <c r="L1201" s="24">
        <v>0.8448</v>
      </c>
      <c r="M1201" s="25">
        <f t="shared" si="114"/>
        <v>278.79076891418231</v>
      </c>
      <c r="N1201" s="22">
        <f t="shared" si="115"/>
        <v>3389.1278089133521</v>
      </c>
      <c r="O1201" s="30">
        <f t="shared" si="111"/>
        <v>3469.9388089133522</v>
      </c>
      <c r="P1201" s="22">
        <f t="shared" si="116"/>
        <v>1537.456526556648</v>
      </c>
      <c r="Q1201" s="26">
        <f t="shared" si="112"/>
        <v>0.55692114148891325</v>
      </c>
    </row>
    <row r="1202" spans="1:17" s="24" customFormat="1">
      <c r="A1202" s="20">
        <v>44130</v>
      </c>
      <c r="B1202" s="21">
        <v>22.96</v>
      </c>
      <c r="C1202" s="22">
        <v>51319876188</v>
      </c>
      <c r="D1202" s="22">
        <f>HLOOKUP(A1202,'CSAV.Fin'!$F$11:$AB$13,2,1)/1000</f>
        <v>80.811000000000007</v>
      </c>
      <c r="E1202" s="23">
        <f>HLOOKUP(A1202,'CSAV.Fin'!$F$11:$AB$13,3,1)</f>
        <v>0.3</v>
      </c>
      <c r="G1202" s="24">
        <v>775.49</v>
      </c>
      <c r="H1202" s="25">
        <f t="shared" si="113"/>
        <v>170.76751668627716</v>
      </c>
      <c r="J1202" s="25">
        <v>54.6</v>
      </c>
      <c r="K1202" s="22">
        <v>175760293</v>
      </c>
      <c r="L1202" s="24">
        <v>0.84619999999999995</v>
      </c>
      <c r="M1202" s="25">
        <f t="shared" si="114"/>
        <v>280.33104940542091</v>
      </c>
      <c r="N1202" s="22">
        <f t="shared" si="115"/>
        <v>3402.2141329945644</v>
      </c>
      <c r="O1202" s="30">
        <f t="shared" si="111"/>
        <v>3483.0251329945645</v>
      </c>
      <c r="P1202" s="22">
        <f t="shared" si="116"/>
        <v>1519.43204590192</v>
      </c>
      <c r="Q1202" s="26">
        <f t="shared" si="112"/>
        <v>0.56376081484213303</v>
      </c>
    </row>
    <row r="1203" spans="1:17" s="24" customFormat="1">
      <c r="A1203" s="20">
        <v>44131</v>
      </c>
      <c r="B1203" s="21">
        <v>23.22</v>
      </c>
      <c r="C1203" s="22">
        <v>51319876188</v>
      </c>
      <c r="D1203" s="22">
        <f>HLOOKUP(A1203,'CSAV.Fin'!$F$11:$AB$13,2,1)/1000</f>
        <v>80.811000000000007</v>
      </c>
      <c r="E1203" s="23">
        <f>HLOOKUP(A1203,'CSAV.Fin'!$F$11:$AB$13,3,1)</f>
        <v>0.3</v>
      </c>
      <c r="G1203" s="24">
        <v>771.15</v>
      </c>
      <c r="H1203" s="25">
        <f t="shared" si="113"/>
        <v>172.70129518533778</v>
      </c>
      <c r="J1203" s="25">
        <v>54.6</v>
      </c>
      <c r="K1203" s="22">
        <v>175760293</v>
      </c>
      <c r="L1203" s="24">
        <v>0.84499999999999997</v>
      </c>
      <c r="M1203" s="25">
        <f t="shared" si="114"/>
        <v>280.33104940542091</v>
      </c>
      <c r="N1203" s="22">
        <f t="shared" si="115"/>
        <v>3407.0456796923081</v>
      </c>
      <c r="O1203" s="30">
        <f t="shared" si="111"/>
        <v>3487.8566796923083</v>
      </c>
      <c r="P1203" s="22">
        <f t="shared" si="116"/>
        <v>1545.2862933091615</v>
      </c>
      <c r="Q1203" s="26">
        <f t="shared" si="112"/>
        <v>0.556952468171518</v>
      </c>
    </row>
    <row r="1204" spans="1:17" s="24" customFormat="1">
      <c r="A1204" s="20">
        <v>44132</v>
      </c>
      <c r="B1204" s="21">
        <v>22.8</v>
      </c>
      <c r="C1204" s="22">
        <v>51319876188</v>
      </c>
      <c r="D1204" s="22">
        <f>HLOOKUP(A1204,'CSAV.Fin'!$F$11:$AB$13,2,1)/1000</f>
        <v>80.811000000000007</v>
      </c>
      <c r="E1204" s="23">
        <f>HLOOKUP(A1204,'CSAV.Fin'!$F$11:$AB$13,3,1)</f>
        <v>0.3</v>
      </c>
      <c r="G1204" s="24">
        <v>773.75</v>
      </c>
      <c r="H1204" s="25">
        <f t="shared" si="113"/>
        <v>169.57749914839371</v>
      </c>
      <c r="J1204" s="25">
        <v>53.9</v>
      </c>
      <c r="K1204" s="22">
        <v>175760293</v>
      </c>
      <c r="L1204" s="24">
        <v>0.85060000000000002</v>
      </c>
      <c r="M1204" s="25">
        <f t="shared" si="114"/>
        <v>276.73706159253089</v>
      </c>
      <c r="N1204" s="22">
        <f t="shared" si="115"/>
        <v>3341.2225932400652</v>
      </c>
      <c r="O1204" s="30">
        <f t="shared" si="111"/>
        <v>3422.0335932400653</v>
      </c>
      <c r="P1204" s="22">
        <f t="shared" si="116"/>
        <v>1512.2367393685299</v>
      </c>
      <c r="Q1204" s="26">
        <f t="shared" si="112"/>
        <v>0.55808828342427019</v>
      </c>
    </row>
    <row r="1205" spans="1:17" s="24" customFormat="1">
      <c r="A1205" s="20">
        <v>44133</v>
      </c>
      <c r="B1205" s="21">
        <v>22.85</v>
      </c>
      <c r="C1205" s="22">
        <v>51319876188</v>
      </c>
      <c r="D1205" s="22">
        <f>HLOOKUP(A1205,'CSAV.Fin'!$F$11:$AB$13,2,1)/1000</f>
        <v>80.811000000000007</v>
      </c>
      <c r="E1205" s="23">
        <f>HLOOKUP(A1205,'CSAV.Fin'!$F$11:$AB$13,3,1)</f>
        <v>0.3</v>
      </c>
      <c r="G1205" s="24">
        <v>772.63</v>
      </c>
      <c r="H1205" s="25">
        <f t="shared" si="113"/>
        <v>169.94937962898229</v>
      </c>
      <c r="J1205" s="25">
        <v>54</v>
      </c>
      <c r="K1205" s="22">
        <v>175760293</v>
      </c>
      <c r="L1205" s="24">
        <v>0.85760000000000003</v>
      </c>
      <c r="M1205" s="25">
        <f t="shared" si="114"/>
        <v>277.25048842294376</v>
      </c>
      <c r="N1205" s="22">
        <f t="shared" si="115"/>
        <v>3320.0988183302234</v>
      </c>
      <c r="O1205" s="30">
        <f t="shared" si="111"/>
        <v>3400.9098183302235</v>
      </c>
      <c r="P1205" s="22">
        <f t="shared" si="116"/>
        <v>1517.7499849809094</v>
      </c>
      <c r="Q1205" s="26">
        <f t="shared" si="112"/>
        <v>0.55372236664420194</v>
      </c>
    </row>
    <row r="1206" spans="1:17" s="24" customFormat="1">
      <c r="A1206" s="20">
        <v>44134</v>
      </c>
      <c r="B1206" s="21">
        <v>22.5</v>
      </c>
      <c r="C1206" s="22">
        <v>51319876188</v>
      </c>
      <c r="D1206" s="22">
        <f>HLOOKUP(A1206,'CSAV.Fin'!$F$11:$AB$13,2,1)/1000</f>
        <v>80.811000000000007</v>
      </c>
      <c r="E1206" s="23">
        <f>HLOOKUP(A1206,'CSAV.Fin'!$F$11:$AB$13,3,1)</f>
        <v>0.3</v>
      </c>
      <c r="G1206" s="24">
        <v>773.77</v>
      </c>
      <c r="H1206" s="25">
        <f t="shared" si="113"/>
        <v>167.34621626486219</v>
      </c>
      <c r="J1206" s="25">
        <v>53.6</v>
      </c>
      <c r="K1206" s="22">
        <v>175760293</v>
      </c>
      <c r="L1206" s="24">
        <v>0.85809999999999997</v>
      </c>
      <c r="M1206" s="25">
        <f t="shared" si="114"/>
        <v>275.19678110129234</v>
      </c>
      <c r="N1206" s="22">
        <f t="shared" si="115"/>
        <v>3293.5852598065494</v>
      </c>
      <c r="O1206" s="30">
        <f t="shared" si="111"/>
        <v>3374.3962598065496</v>
      </c>
      <c r="P1206" s="22">
        <f t="shared" si="116"/>
        <v>1492.3003143440556</v>
      </c>
      <c r="Q1206" s="26">
        <f t="shared" si="112"/>
        <v>0.55775783297317683</v>
      </c>
    </row>
    <row r="1207" spans="1:17" s="24" customFormat="1">
      <c r="A1207" s="20">
        <v>44137</v>
      </c>
      <c r="B1207" s="21">
        <v>22.5</v>
      </c>
      <c r="C1207" s="22">
        <v>51319876188</v>
      </c>
      <c r="D1207" s="22">
        <f>HLOOKUP(A1207,'CSAV.Fin'!$F$11:$AB$13,2,1)/1000</f>
        <v>80.811000000000007</v>
      </c>
      <c r="E1207" s="23">
        <f>HLOOKUP(A1207,'CSAV.Fin'!$F$11:$AB$13,3,1)</f>
        <v>0.3</v>
      </c>
      <c r="G1207" s="24">
        <v>767.93</v>
      </c>
      <c r="H1207" s="25">
        <f t="shared" si="113"/>
        <v>167.34621626486219</v>
      </c>
      <c r="J1207" s="25">
        <v>55.5</v>
      </c>
      <c r="K1207" s="22">
        <v>175760293</v>
      </c>
      <c r="L1207" s="24">
        <v>0.85940000000000005</v>
      </c>
      <c r="M1207" s="25">
        <f t="shared" si="114"/>
        <v>284.95189087913661</v>
      </c>
      <c r="N1207" s="22">
        <f t="shared" si="115"/>
        <v>3405.1767261461482</v>
      </c>
      <c r="O1207" s="30">
        <f t="shared" si="111"/>
        <v>3485.9877261461484</v>
      </c>
      <c r="P1207" s="22">
        <f t="shared" si="116"/>
        <v>1503.6490490409283</v>
      </c>
      <c r="Q1207" s="26">
        <f t="shared" si="112"/>
        <v>0.5686591097946142</v>
      </c>
    </row>
    <row r="1208" spans="1:17" s="24" customFormat="1">
      <c r="A1208" s="20">
        <v>44138</v>
      </c>
      <c r="B1208" s="21">
        <v>22.35</v>
      </c>
      <c r="C1208" s="22">
        <v>51319876188</v>
      </c>
      <c r="D1208" s="22">
        <f>HLOOKUP(A1208,'CSAV.Fin'!$F$11:$AB$13,2,1)/1000</f>
        <v>80.811000000000007</v>
      </c>
      <c r="E1208" s="23">
        <f>HLOOKUP(A1208,'CSAV.Fin'!$F$11:$AB$13,3,1)</f>
        <v>0.3</v>
      </c>
      <c r="G1208" s="24">
        <v>754.78</v>
      </c>
      <c r="H1208" s="25">
        <f t="shared" si="113"/>
        <v>166.23057482309648</v>
      </c>
      <c r="J1208" s="25">
        <v>55.5</v>
      </c>
      <c r="K1208" s="22">
        <v>175760293</v>
      </c>
      <c r="L1208" s="24">
        <v>0.85229999999999995</v>
      </c>
      <c r="M1208" s="25">
        <f t="shared" si="114"/>
        <v>284.95189087913661</v>
      </c>
      <c r="N1208" s="22">
        <f t="shared" si="115"/>
        <v>3433.5432106652588</v>
      </c>
      <c r="O1208" s="30">
        <f t="shared" si="111"/>
        <v>3514.354210665259</v>
      </c>
      <c r="P1208" s="22">
        <f t="shared" si="116"/>
        <v>1519.6470929301254</v>
      </c>
      <c r="Q1208" s="26">
        <f t="shared" si="112"/>
        <v>0.56758852357046274</v>
      </c>
    </row>
    <row r="1209" spans="1:17" s="24" customFormat="1">
      <c r="A1209" s="20">
        <v>44139</v>
      </c>
      <c r="B1209" s="21">
        <v>22.35</v>
      </c>
      <c r="C1209" s="22">
        <v>51319876188</v>
      </c>
      <c r="D1209" s="22">
        <f>HLOOKUP(A1209,'CSAV.Fin'!$F$11:$AB$13,2,1)/1000</f>
        <v>80.811000000000007</v>
      </c>
      <c r="E1209" s="23">
        <f>HLOOKUP(A1209,'CSAV.Fin'!$F$11:$AB$13,3,1)</f>
        <v>0.3</v>
      </c>
      <c r="G1209" s="24">
        <v>757.46</v>
      </c>
      <c r="H1209" s="25">
        <f t="shared" si="113"/>
        <v>166.23057482309648</v>
      </c>
      <c r="J1209" s="25">
        <v>56.1</v>
      </c>
      <c r="K1209" s="22">
        <v>175760293</v>
      </c>
      <c r="L1209" s="24">
        <v>0.85399999999999998</v>
      </c>
      <c r="M1209" s="25">
        <f t="shared" si="114"/>
        <v>288.03245186161382</v>
      </c>
      <c r="N1209" s="22">
        <f t="shared" si="115"/>
        <v>3463.7537835948483</v>
      </c>
      <c r="O1209" s="30">
        <f t="shared" si="111"/>
        <v>3544.5647835948484</v>
      </c>
      <c r="P1209" s="22">
        <f t="shared" si="116"/>
        <v>1514.2703678105775</v>
      </c>
      <c r="Q1209" s="26">
        <f t="shared" si="112"/>
        <v>0.57279088964066682</v>
      </c>
    </row>
    <row r="1210" spans="1:17" s="24" customFormat="1">
      <c r="A1210" s="20">
        <v>44140</v>
      </c>
      <c r="B1210" s="21">
        <v>22.7</v>
      </c>
      <c r="C1210" s="22">
        <v>51319876188</v>
      </c>
      <c r="D1210" s="22">
        <f>HLOOKUP(A1210,'CSAV.Fin'!$F$11:$AB$13,2,1)/1000</f>
        <v>80.811000000000007</v>
      </c>
      <c r="E1210" s="23">
        <f>HLOOKUP(A1210,'CSAV.Fin'!$F$11:$AB$13,3,1)</f>
        <v>0.3</v>
      </c>
      <c r="G1210" s="24">
        <v>755.62</v>
      </c>
      <c r="H1210" s="25">
        <f t="shared" si="113"/>
        <v>168.83373818721651</v>
      </c>
      <c r="J1210" s="25">
        <v>56.8</v>
      </c>
      <c r="K1210" s="22">
        <v>175760293</v>
      </c>
      <c r="L1210" s="24">
        <v>0.84530000000000005</v>
      </c>
      <c r="M1210" s="25">
        <f t="shared" si="114"/>
        <v>291.62643967450379</v>
      </c>
      <c r="N1210" s="22">
        <f t="shared" si="115"/>
        <v>3543.0680145747065</v>
      </c>
      <c r="O1210" s="30">
        <f t="shared" si="111"/>
        <v>3623.8790145747066</v>
      </c>
      <c r="P1210" s="22">
        <f t="shared" si="116"/>
        <v>1541.7288974188082</v>
      </c>
      <c r="Q1210" s="26">
        <f t="shared" si="112"/>
        <v>0.5745639158431608</v>
      </c>
    </row>
    <row r="1211" spans="1:17" s="24" customFormat="1">
      <c r="A1211" s="20">
        <v>44141</v>
      </c>
      <c r="B1211" s="21">
        <v>22.83</v>
      </c>
      <c r="C1211" s="22">
        <v>51319876188</v>
      </c>
      <c r="D1211" s="22">
        <f>HLOOKUP(A1211,'CSAV.Fin'!$F$11:$AB$13,2,1)/1000</f>
        <v>80.811000000000007</v>
      </c>
      <c r="E1211" s="23">
        <f>HLOOKUP(A1211,'CSAV.Fin'!$F$11:$AB$13,3,1)</f>
        <v>0.3</v>
      </c>
      <c r="G1211" s="24">
        <v>753.73</v>
      </c>
      <c r="H1211" s="25">
        <f t="shared" si="113"/>
        <v>169.80062743674682</v>
      </c>
      <c r="J1211" s="25">
        <v>57.7</v>
      </c>
      <c r="K1211" s="22">
        <v>175760293</v>
      </c>
      <c r="L1211" s="24">
        <v>0.84119999999999995</v>
      </c>
      <c r="M1211" s="25">
        <f t="shared" si="114"/>
        <v>296.24728114821954</v>
      </c>
      <c r="N1211" s="22">
        <f t="shared" si="115"/>
        <v>3616.7506797788874</v>
      </c>
      <c r="O1211" s="30">
        <f t="shared" si="111"/>
        <v>3697.5616797788875</v>
      </c>
      <c r="P1211" s="22">
        <f t="shared" si="116"/>
        <v>1554.4462518037492</v>
      </c>
      <c r="Q1211" s="26">
        <f t="shared" si="112"/>
        <v>0.57960234705355762</v>
      </c>
    </row>
    <row r="1212" spans="1:17" s="24" customFormat="1">
      <c r="A1212" s="20">
        <v>44144</v>
      </c>
      <c r="B1212" s="21">
        <v>23</v>
      </c>
      <c r="C1212" s="22">
        <v>51319876188</v>
      </c>
      <c r="D1212" s="22">
        <f>HLOOKUP(A1212,'CSAV.Fin'!$F$11:$AB$13,2,1)/1000</f>
        <v>80.811000000000007</v>
      </c>
      <c r="E1212" s="23">
        <f>HLOOKUP(A1212,'CSAV.Fin'!$F$11:$AB$13,3,1)</f>
        <v>0.3</v>
      </c>
      <c r="G1212" s="24">
        <v>755.99</v>
      </c>
      <c r="H1212" s="25">
        <f t="shared" si="113"/>
        <v>171.065021070748</v>
      </c>
      <c r="J1212" s="25">
        <v>59.8</v>
      </c>
      <c r="K1212" s="22">
        <v>175760293</v>
      </c>
      <c r="L1212" s="24">
        <v>0.84640000000000004</v>
      </c>
      <c r="M1212" s="25">
        <f t="shared" si="114"/>
        <v>307.0292445868896</v>
      </c>
      <c r="N1212" s="22">
        <f t="shared" si="115"/>
        <v>3725.3540364130431</v>
      </c>
      <c r="O1212" s="30">
        <f t="shared" si="111"/>
        <v>3806.1650364130433</v>
      </c>
      <c r="P1212" s="22">
        <f t="shared" si="116"/>
        <v>1561.3396371962592</v>
      </c>
      <c r="Q1212" s="26">
        <f t="shared" si="112"/>
        <v>0.58978666919086709</v>
      </c>
    </row>
    <row r="1213" spans="1:17" s="24" customFormat="1">
      <c r="A1213" s="20">
        <v>44145</v>
      </c>
      <c r="B1213" s="21">
        <v>23.13</v>
      </c>
      <c r="C1213" s="22">
        <v>51319876188</v>
      </c>
      <c r="D1213" s="22">
        <f>HLOOKUP(A1213,'CSAV.Fin'!$F$11:$AB$13,2,1)/1000</f>
        <v>80.811000000000007</v>
      </c>
      <c r="E1213" s="23">
        <f>HLOOKUP(A1213,'CSAV.Fin'!$F$11:$AB$13,3,1)</f>
        <v>0.3</v>
      </c>
      <c r="G1213" s="24">
        <v>756.53</v>
      </c>
      <c r="H1213" s="25">
        <f t="shared" si="113"/>
        <v>172.03191032027834</v>
      </c>
      <c r="J1213" s="25">
        <v>58.1</v>
      </c>
      <c r="K1213" s="22">
        <v>175760293</v>
      </c>
      <c r="L1213" s="24">
        <v>0.84660000000000002</v>
      </c>
      <c r="M1213" s="25">
        <f t="shared" si="114"/>
        <v>298.30098846987096</v>
      </c>
      <c r="N1213" s="22">
        <f t="shared" si="115"/>
        <v>3618.594267647059</v>
      </c>
      <c r="O1213" s="30">
        <f t="shared" si="111"/>
        <v>3699.4052676470592</v>
      </c>
      <c r="P1213" s="22">
        <f t="shared" si="116"/>
        <v>1569.0438399381915</v>
      </c>
      <c r="Q1213" s="26">
        <f t="shared" si="112"/>
        <v>0.57586592264973613</v>
      </c>
    </row>
    <row r="1214" spans="1:17" s="24" customFormat="1">
      <c r="A1214" s="20">
        <v>44146</v>
      </c>
      <c r="B1214" s="21">
        <v>23.42</v>
      </c>
      <c r="C1214" s="22">
        <v>51319876188</v>
      </c>
      <c r="D1214" s="22">
        <f>HLOOKUP(A1214,'CSAV.Fin'!$F$11:$AB$13,2,1)/1000</f>
        <v>80.811000000000007</v>
      </c>
      <c r="E1214" s="23">
        <f>HLOOKUP(A1214,'CSAV.Fin'!$F$11:$AB$13,3,1)</f>
        <v>0.3</v>
      </c>
      <c r="G1214" s="24">
        <v>756.44</v>
      </c>
      <c r="H1214" s="25">
        <f t="shared" si="113"/>
        <v>174.18881710769213</v>
      </c>
      <c r="J1214" s="25">
        <v>57.1</v>
      </c>
      <c r="K1214" s="22">
        <v>175760293</v>
      </c>
      <c r="L1214" s="24">
        <v>0.85019999999999996</v>
      </c>
      <c r="M1214" s="25">
        <f t="shared" si="114"/>
        <v>293.16672016574239</v>
      </c>
      <c r="N1214" s="22">
        <f t="shared" si="115"/>
        <v>3541.2536098447426</v>
      </c>
      <c r="O1214" s="30">
        <f t="shared" si="111"/>
        <v>3622.0646098447428</v>
      </c>
      <c r="P1214" s="22">
        <f t="shared" si="116"/>
        <v>1588.9052672028981</v>
      </c>
      <c r="Q1214" s="26">
        <f t="shared" si="112"/>
        <v>0.56132608377987903</v>
      </c>
    </row>
    <row r="1215" spans="1:17" s="24" customFormat="1">
      <c r="A1215" s="20">
        <v>44147</v>
      </c>
      <c r="B1215" s="21">
        <v>23.95</v>
      </c>
      <c r="C1215" s="22">
        <v>51319876188</v>
      </c>
      <c r="D1215" s="22">
        <f>HLOOKUP(A1215,'CSAV.Fin'!$F$11:$AB$13,2,1)/1000</f>
        <v>80.811000000000007</v>
      </c>
      <c r="E1215" s="23">
        <f>HLOOKUP(A1215,'CSAV.Fin'!$F$11:$AB$13,3,1)</f>
        <v>0.3</v>
      </c>
      <c r="G1215" s="24">
        <v>756.13</v>
      </c>
      <c r="H1215" s="25">
        <f t="shared" si="113"/>
        <v>178.13075020193111</v>
      </c>
      <c r="J1215" s="25">
        <v>64.3</v>
      </c>
      <c r="K1215" s="22">
        <v>175760293</v>
      </c>
      <c r="L1215" s="24">
        <v>0.84650000000000003</v>
      </c>
      <c r="M1215" s="25">
        <f t="shared" si="114"/>
        <v>330.13345195546822</v>
      </c>
      <c r="N1215" s="22">
        <f t="shared" si="115"/>
        <v>4005.2168363496748</v>
      </c>
      <c r="O1215" s="30">
        <f t="shared" si="111"/>
        <v>4086.027836349675</v>
      </c>
      <c r="P1215" s="22">
        <f t="shared" si="116"/>
        <v>1625.5287248258896</v>
      </c>
      <c r="Q1215" s="26">
        <f t="shared" si="112"/>
        <v>0.60217384953547348</v>
      </c>
    </row>
    <row r="1216" spans="1:17" s="24" customFormat="1">
      <c r="A1216" s="20">
        <v>44148</v>
      </c>
      <c r="B1216" s="21">
        <v>23.84</v>
      </c>
      <c r="C1216" s="22">
        <v>51319876188</v>
      </c>
      <c r="D1216" s="22">
        <f>HLOOKUP(A1216,'CSAV.Fin'!$F$11:$AB$13,2,1)/1000</f>
        <v>80.811000000000007</v>
      </c>
      <c r="E1216" s="23">
        <f>HLOOKUP(A1216,'CSAV.Fin'!$F$11:$AB$13,3,1)</f>
        <v>0.3</v>
      </c>
      <c r="G1216" s="24">
        <v>767.29</v>
      </c>
      <c r="H1216" s="25">
        <f t="shared" si="113"/>
        <v>177.3126131446362</v>
      </c>
      <c r="J1216" s="25">
        <v>58</v>
      </c>
      <c r="K1216" s="22">
        <v>175760293</v>
      </c>
      <c r="L1216" s="24">
        <v>0.84560000000000002</v>
      </c>
      <c r="M1216" s="25">
        <f t="shared" si="114"/>
        <v>297.78756163945815</v>
      </c>
      <c r="N1216" s="22">
        <f t="shared" si="115"/>
        <v>3616.6380063859979</v>
      </c>
      <c r="O1216" s="30">
        <f t="shared" si="111"/>
        <v>3697.449006385998</v>
      </c>
      <c r="P1216" s="22">
        <f t="shared" si="116"/>
        <v>1594.5285984724419</v>
      </c>
      <c r="Q1216" s="26">
        <f t="shared" si="112"/>
        <v>0.56874899539696866</v>
      </c>
    </row>
    <row r="1217" spans="1:17" s="24" customFormat="1">
      <c r="A1217" s="20">
        <v>44151</v>
      </c>
      <c r="B1217" s="21">
        <v>23.55</v>
      </c>
      <c r="C1217" s="22">
        <v>51319876188</v>
      </c>
      <c r="D1217" s="22">
        <f>HLOOKUP(A1217,'CSAV.Fin'!$F$11:$AB$13,2,1)/1000</f>
        <v>80.811000000000007</v>
      </c>
      <c r="E1217" s="23">
        <f>HLOOKUP(A1217,'CSAV.Fin'!$F$11:$AB$13,3,1)</f>
        <v>0.3</v>
      </c>
      <c r="G1217" s="24">
        <v>766.31</v>
      </c>
      <c r="H1217" s="25">
        <f t="shared" si="113"/>
        <v>175.15570635722244</v>
      </c>
      <c r="J1217" s="25">
        <v>57.4</v>
      </c>
      <c r="K1217" s="22">
        <v>175760293</v>
      </c>
      <c r="L1217" s="24">
        <v>0.84450000000000003</v>
      </c>
      <c r="M1217" s="25">
        <f t="shared" si="114"/>
        <v>294.70700065698099</v>
      </c>
      <c r="N1217" s="22">
        <f t="shared" si="115"/>
        <v>3583.8866139253987</v>
      </c>
      <c r="O1217" s="30">
        <f t="shared" ref="O1217:O1280" si="117">D1217+N1217</f>
        <v>3664.6976139253989</v>
      </c>
      <c r="P1217" s="22">
        <f t="shared" si="116"/>
        <v>1577.1464345074451</v>
      </c>
      <c r="Q1217" s="26">
        <f t="shared" ref="Q1217:Q1280" si="118">1-P1217/O1217</f>
        <v>0.56963804366437132</v>
      </c>
    </row>
    <row r="1218" spans="1:17" s="24" customFormat="1">
      <c r="A1218" s="20">
        <v>44152</v>
      </c>
      <c r="B1218" s="21">
        <v>23.3</v>
      </c>
      <c r="C1218" s="22">
        <v>51319876188</v>
      </c>
      <c r="D1218" s="22">
        <f>HLOOKUP(A1218,'CSAV.Fin'!$F$11:$AB$13,2,1)/1000</f>
        <v>80.811000000000007</v>
      </c>
      <c r="E1218" s="23">
        <f>HLOOKUP(A1218,'CSAV.Fin'!$F$11:$AB$13,3,1)</f>
        <v>0.3</v>
      </c>
      <c r="G1218" s="24">
        <v>764.75</v>
      </c>
      <c r="H1218" s="25">
        <f t="shared" si="113"/>
        <v>173.29630395427952</v>
      </c>
      <c r="J1218" s="25">
        <v>58.6</v>
      </c>
      <c r="K1218" s="22">
        <v>175760293</v>
      </c>
      <c r="L1218" s="24">
        <v>0.8427</v>
      </c>
      <c r="M1218" s="25">
        <f t="shared" si="114"/>
        <v>300.8681226219353</v>
      </c>
      <c r="N1218" s="22">
        <f t="shared" si="115"/>
        <v>3666.6262619437521</v>
      </c>
      <c r="O1218" s="30">
        <f t="shared" si="117"/>
        <v>3747.4372619437522</v>
      </c>
      <c r="P1218" s="22">
        <f t="shared" si="116"/>
        <v>1563.5869436814646</v>
      </c>
      <c r="Q1218" s="26">
        <f t="shared" si="118"/>
        <v>0.58275834006345706</v>
      </c>
    </row>
    <row r="1219" spans="1:17" s="24" customFormat="1">
      <c r="A1219" s="20">
        <v>44153</v>
      </c>
      <c r="B1219" s="21">
        <v>23.24</v>
      </c>
      <c r="C1219" s="22">
        <v>51319876188</v>
      </c>
      <c r="D1219" s="22">
        <f>HLOOKUP(A1219,'CSAV.Fin'!$F$11:$AB$13,2,1)/1000</f>
        <v>80.811000000000007</v>
      </c>
      <c r="E1219" s="23">
        <f>HLOOKUP(A1219,'CSAV.Fin'!$F$11:$AB$13,3,1)</f>
        <v>0.3</v>
      </c>
      <c r="G1219" s="24">
        <v>757.63</v>
      </c>
      <c r="H1219" s="25">
        <f t="shared" si="113"/>
        <v>172.85004737757322</v>
      </c>
      <c r="J1219" s="25">
        <v>59.6</v>
      </c>
      <c r="K1219" s="22">
        <v>175760293</v>
      </c>
      <c r="L1219" s="24">
        <v>0.84250000000000003</v>
      </c>
      <c r="M1219" s="25">
        <f t="shared" si="114"/>
        <v>306.00239092606387</v>
      </c>
      <c r="N1219" s="22">
        <f t="shared" si="115"/>
        <v>3730.0819452106825</v>
      </c>
      <c r="O1219" s="30">
        <f t="shared" si="117"/>
        <v>3810.8929452106827</v>
      </c>
      <c r="P1219" s="22">
        <f t="shared" si="116"/>
        <v>1574.2168639165818</v>
      </c>
      <c r="Q1219" s="26">
        <f t="shared" si="118"/>
        <v>0.58691653464184301</v>
      </c>
    </row>
    <row r="1220" spans="1:17" s="24" customFormat="1">
      <c r="A1220" s="20">
        <v>44154</v>
      </c>
      <c r="B1220" s="21">
        <v>23.1</v>
      </c>
      <c r="C1220" s="22">
        <v>51319876188</v>
      </c>
      <c r="D1220" s="22">
        <f>HLOOKUP(A1220,'CSAV.Fin'!$F$11:$AB$13,2,1)/1000</f>
        <v>80.811000000000007</v>
      </c>
      <c r="E1220" s="23">
        <f>HLOOKUP(A1220,'CSAV.Fin'!$F$11:$AB$13,3,1)</f>
        <v>0.3</v>
      </c>
      <c r="G1220" s="24">
        <v>757.67</v>
      </c>
      <c r="H1220" s="25">
        <f t="shared" ref="H1220:H1283" si="119">B1220/$B$3*100</f>
        <v>171.8087820319252</v>
      </c>
      <c r="J1220" s="25">
        <v>57.6</v>
      </c>
      <c r="K1220" s="22">
        <v>175760293</v>
      </c>
      <c r="L1220" s="24">
        <v>0.84440000000000004</v>
      </c>
      <c r="M1220" s="25">
        <f t="shared" ref="M1220:M1283" si="120">J1220/$J$3*100</f>
        <v>295.73385431780667</v>
      </c>
      <c r="N1220" s="22">
        <f t="shared" ref="N1220:N1283" si="121">(J1220*K1220*E1220/L1220)/1000000</f>
        <v>3596.7999325438186</v>
      </c>
      <c r="O1220" s="30">
        <f t="shared" si="117"/>
        <v>3677.6109325438188</v>
      </c>
      <c r="P1220" s="22">
        <f t="shared" ref="P1220:P1283" si="122">(B1220*C1220/G1220)/1000000</f>
        <v>1564.6510221373421</v>
      </c>
      <c r="Q1220" s="26">
        <f t="shared" si="118"/>
        <v>0.5745468863246318</v>
      </c>
    </row>
    <row r="1221" spans="1:17" s="24" customFormat="1">
      <c r="A1221" s="20">
        <v>44155</v>
      </c>
      <c r="B1221" s="21">
        <v>23.27</v>
      </c>
      <c r="C1221" s="22">
        <v>51319876188</v>
      </c>
      <c r="D1221" s="22">
        <f>HLOOKUP(A1221,'CSAV.Fin'!$F$11:$AB$13,2,1)/1000</f>
        <v>80.811000000000007</v>
      </c>
      <c r="E1221" s="23">
        <f>HLOOKUP(A1221,'CSAV.Fin'!$F$11:$AB$13,3,1)</f>
        <v>0.3</v>
      </c>
      <c r="G1221" s="24">
        <v>760.97</v>
      </c>
      <c r="H1221" s="25">
        <f t="shared" si="119"/>
        <v>173.07317566592639</v>
      </c>
      <c r="J1221" s="25">
        <v>60.2</v>
      </c>
      <c r="K1221" s="22">
        <v>175760293</v>
      </c>
      <c r="L1221" s="24">
        <v>0.84319999999999995</v>
      </c>
      <c r="M1221" s="25">
        <f t="shared" si="120"/>
        <v>309.08295190854108</v>
      </c>
      <c r="N1221" s="22">
        <f t="shared" si="121"/>
        <v>3764.5053268263759</v>
      </c>
      <c r="O1221" s="30">
        <f t="shared" si="117"/>
        <v>3845.3163268263761</v>
      </c>
      <c r="P1221" s="22">
        <f t="shared" si="122"/>
        <v>1569.3306160489376</v>
      </c>
      <c r="Q1221" s="26">
        <f t="shared" si="118"/>
        <v>0.5918851707723769</v>
      </c>
    </row>
    <row r="1222" spans="1:17" s="24" customFormat="1">
      <c r="A1222" s="20">
        <v>44158</v>
      </c>
      <c r="B1222" s="21">
        <v>23.78</v>
      </c>
      <c r="C1222" s="22">
        <v>51319876188</v>
      </c>
      <c r="D1222" s="22">
        <f>HLOOKUP(A1222,'CSAV.Fin'!$F$11:$AB$13,2,1)/1000</f>
        <v>80.811000000000007</v>
      </c>
      <c r="E1222" s="23">
        <f>HLOOKUP(A1222,'CSAV.Fin'!$F$11:$AB$13,3,1)</f>
        <v>0.3</v>
      </c>
      <c r="G1222" s="24">
        <v>771.02</v>
      </c>
      <c r="H1222" s="25">
        <f t="shared" si="119"/>
        <v>176.86635656792993</v>
      </c>
      <c r="J1222" s="25">
        <v>62.3</v>
      </c>
      <c r="K1222" s="22">
        <v>175760293</v>
      </c>
      <c r="L1222" s="24">
        <v>0.84650000000000003</v>
      </c>
      <c r="M1222" s="25">
        <f t="shared" si="120"/>
        <v>319.86491534721102</v>
      </c>
      <c r="N1222" s="22">
        <f t="shared" si="121"/>
        <v>3880.6377745658588</v>
      </c>
      <c r="O1222" s="30">
        <f t="shared" si="117"/>
        <v>3961.4487745658589</v>
      </c>
      <c r="P1222" s="22">
        <f t="shared" si="122"/>
        <v>1582.8210108047003</v>
      </c>
      <c r="Q1222" s="26">
        <f t="shared" si="118"/>
        <v>0.60044390300663064</v>
      </c>
    </row>
    <row r="1223" spans="1:17" s="24" customFormat="1">
      <c r="A1223" s="20">
        <v>44159</v>
      </c>
      <c r="B1223" s="21">
        <v>23.75</v>
      </c>
      <c r="C1223" s="22">
        <v>51319876188</v>
      </c>
      <c r="D1223" s="22">
        <f>HLOOKUP(A1223,'CSAV.Fin'!$F$11:$AB$13,2,1)/1000</f>
        <v>80.811000000000007</v>
      </c>
      <c r="E1223" s="23">
        <f>HLOOKUP(A1223,'CSAV.Fin'!$F$11:$AB$13,3,1)</f>
        <v>0.3</v>
      </c>
      <c r="G1223" s="24">
        <v>772.86</v>
      </c>
      <c r="H1223" s="25">
        <f t="shared" si="119"/>
        <v>176.64322827957676</v>
      </c>
      <c r="J1223" s="25">
        <v>65.900000000000006</v>
      </c>
      <c r="K1223" s="22">
        <v>175760293</v>
      </c>
      <c r="L1223" s="24">
        <v>0.84160000000000001</v>
      </c>
      <c r="M1223" s="25">
        <f t="shared" si="120"/>
        <v>338.34828124207399</v>
      </c>
      <c r="N1223" s="22">
        <f t="shared" si="121"/>
        <v>4128.7796965423004</v>
      </c>
      <c r="O1223" s="30">
        <f t="shared" si="117"/>
        <v>4209.5906965423001</v>
      </c>
      <c r="P1223" s="22">
        <f t="shared" si="122"/>
        <v>1577.0606053683719</v>
      </c>
      <c r="Q1223" s="26">
        <f t="shared" si="118"/>
        <v>0.62536485871090797</v>
      </c>
    </row>
    <row r="1224" spans="1:17" s="24" customFormat="1">
      <c r="A1224" s="20">
        <v>44160</v>
      </c>
      <c r="B1224" s="21">
        <v>23.74</v>
      </c>
      <c r="C1224" s="22">
        <v>51319876188</v>
      </c>
      <c r="D1224" s="22">
        <f>HLOOKUP(A1224,'CSAV.Fin'!$F$11:$AB$13,2,1)/1000</f>
        <v>80.811000000000007</v>
      </c>
      <c r="E1224" s="23">
        <f>HLOOKUP(A1224,'CSAV.Fin'!$F$11:$AB$13,3,1)</f>
        <v>0.3</v>
      </c>
      <c r="G1224" s="24">
        <v>770.01</v>
      </c>
      <c r="H1224" s="25">
        <f t="shared" si="119"/>
        <v>176.56885218345903</v>
      </c>
      <c r="J1224" s="25">
        <v>63</v>
      </c>
      <c r="K1224" s="22">
        <v>175760293</v>
      </c>
      <c r="L1224" s="24">
        <v>0.8397</v>
      </c>
      <c r="M1224" s="25">
        <f t="shared" si="120"/>
        <v>323.4589031601011</v>
      </c>
      <c r="N1224" s="22">
        <f t="shared" si="121"/>
        <v>3956.0194565916395</v>
      </c>
      <c r="O1224" s="30">
        <f t="shared" si="117"/>
        <v>4036.8304565916396</v>
      </c>
      <c r="P1224" s="22">
        <f t="shared" si="122"/>
        <v>1582.2312186895235</v>
      </c>
      <c r="Q1224" s="26">
        <f t="shared" si="118"/>
        <v>0.60805110947725394</v>
      </c>
    </row>
    <row r="1225" spans="1:17" s="24" customFormat="1">
      <c r="A1225" s="20">
        <v>44161</v>
      </c>
      <c r="B1225" s="21">
        <v>23.73</v>
      </c>
      <c r="C1225" s="22">
        <v>51319876188</v>
      </c>
      <c r="D1225" s="22">
        <f>HLOOKUP(A1225,'CSAV.Fin'!$F$11:$AB$13,2,1)/1000</f>
        <v>80.811000000000007</v>
      </c>
      <c r="E1225" s="23">
        <f>HLOOKUP(A1225,'CSAV.Fin'!$F$11:$AB$13,3,1)</f>
        <v>0.3</v>
      </c>
      <c r="G1225" s="24">
        <v>766.29</v>
      </c>
      <c r="H1225" s="25">
        <f t="shared" si="119"/>
        <v>176.49447608734133</v>
      </c>
      <c r="J1225" s="25">
        <v>63.9</v>
      </c>
      <c r="K1225" s="22">
        <v>175760293</v>
      </c>
      <c r="L1225" s="24">
        <v>0.83989999999999998</v>
      </c>
      <c r="M1225" s="25">
        <f t="shared" si="120"/>
        <v>328.0797446338168</v>
      </c>
      <c r="N1225" s="22">
        <f t="shared" si="121"/>
        <v>4011.578541266817</v>
      </c>
      <c r="O1225" s="30">
        <f t="shared" si="117"/>
        <v>4092.3895412668171</v>
      </c>
      <c r="P1225" s="22">
        <f t="shared" si="122"/>
        <v>1589.2425347338999</v>
      </c>
      <c r="Q1225" s="26">
        <f t="shared" si="118"/>
        <v>0.6116590273950453</v>
      </c>
    </row>
    <row r="1226" spans="1:17" s="24" customFormat="1">
      <c r="A1226" s="20">
        <v>44162</v>
      </c>
      <c r="B1226" s="21">
        <v>23.57</v>
      </c>
      <c r="C1226" s="22">
        <v>51319876188</v>
      </c>
      <c r="D1226" s="22">
        <f>HLOOKUP(A1226,'CSAV.Fin'!$F$11:$AB$13,2,1)/1000</f>
        <v>80.811000000000007</v>
      </c>
      <c r="E1226" s="23">
        <f>HLOOKUP(A1226,'CSAV.Fin'!$F$11:$AB$13,3,1)</f>
        <v>0.3</v>
      </c>
      <c r="G1226" s="24">
        <v>767.25</v>
      </c>
      <c r="H1226" s="25">
        <f t="shared" si="119"/>
        <v>175.30445854945788</v>
      </c>
      <c r="J1226" s="25">
        <v>63.6</v>
      </c>
      <c r="K1226" s="22">
        <v>175760293</v>
      </c>
      <c r="L1226" s="24">
        <v>0.83640000000000003</v>
      </c>
      <c r="M1226" s="25">
        <f t="shared" si="120"/>
        <v>326.53946414257825</v>
      </c>
      <c r="N1226" s="22">
        <f t="shared" si="121"/>
        <v>4009.4528819225247</v>
      </c>
      <c r="O1226" s="30">
        <f t="shared" si="117"/>
        <v>4090.2638819225249</v>
      </c>
      <c r="P1226" s="22">
        <f t="shared" si="122"/>
        <v>1576.5519475414271</v>
      </c>
      <c r="Q1226" s="26">
        <f t="shared" si="118"/>
        <v>0.6145598442904352</v>
      </c>
    </row>
    <row r="1227" spans="1:17" s="24" customFormat="1">
      <c r="A1227" s="20">
        <v>44165</v>
      </c>
      <c r="B1227" s="21">
        <v>23.4</v>
      </c>
      <c r="C1227" s="22">
        <v>51319876188</v>
      </c>
      <c r="D1227" s="22">
        <f>HLOOKUP(A1227,'CSAV.Fin'!$F$11:$AB$13,2,1)/1000</f>
        <v>80.811000000000007</v>
      </c>
      <c r="E1227" s="23">
        <f>HLOOKUP(A1227,'CSAV.Fin'!$F$11:$AB$13,3,1)</f>
        <v>0.3</v>
      </c>
      <c r="G1227" s="24">
        <v>767.27</v>
      </c>
      <c r="H1227" s="25">
        <f t="shared" si="119"/>
        <v>174.04006491545667</v>
      </c>
      <c r="J1227" s="25">
        <v>65.2</v>
      </c>
      <c r="K1227" s="22">
        <v>175760293</v>
      </c>
      <c r="L1227" s="24">
        <v>0.8367</v>
      </c>
      <c r="M1227" s="25">
        <f t="shared" si="120"/>
        <v>334.75429342918397</v>
      </c>
      <c r="N1227" s="22">
        <f t="shared" si="121"/>
        <v>4108.8458600215126</v>
      </c>
      <c r="O1227" s="30">
        <f t="shared" si="117"/>
        <v>4189.6568600215123</v>
      </c>
      <c r="P1227" s="22">
        <f t="shared" si="122"/>
        <v>1565.14017594745</v>
      </c>
      <c r="Q1227" s="26">
        <f t="shared" si="118"/>
        <v>0.62642759819251315</v>
      </c>
    </row>
    <row r="1228" spans="1:17" s="24" customFormat="1">
      <c r="A1228" s="20">
        <v>44166</v>
      </c>
      <c r="B1228" s="21">
        <v>23.67</v>
      </c>
      <c r="C1228" s="22">
        <v>51319876188</v>
      </c>
      <c r="D1228" s="22">
        <f>HLOOKUP(A1228,'CSAV.Fin'!$F$11:$AB$13,2,1)/1000</f>
        <v>80.811000000000007</v>
      </c>
      <c r="E1228" s="23">
        <f>HLOOKUP(A1228,'CSAV.Fin'!$F$11:$AB$13,3,1)</f>
        <v>0.3</v>
      </c>
      <c r="G1228" s="24">
        <v>760.32</v>
      </c>
      <c r="H1228" s="25">
        <f t="shared" si="119"/>
        <v>176.04821951063505</v>
      </c>
      <c r="J1228" s="25">
        <v>67.7</v>
      </c>
      <c r="K1228" s="22">
        <v>175760293</v>
      </c>
      <c r="L1228" s="24">
        <v>0.8296</v>
      </c>
      <c r="M1228" s="25">
        <f t="shared" si="120"/>
        <v>347.58996418950545</v>
      </c>
      <c r="N1228" s="22">
        <f t="shared" si="121"/>
        <v>4302.9068838355834</v>
      </c>
      <c r="O1228" s="30">
        <f t="shared" si="117"/>
        <v>4383.7178838355831</v>
      </c>
      <c r="P1228" s="22">
        <f t="shared" si="122"/>
        <v>1597.6713349247159</v>
      </c>
      <c r="Q1228" s="26">
        <f t="shared" si="118"/>
        <v>0.63554421674443717</v>
      </c>
    </row>
    <row r="1229" spans="1:17" s="24" customFormat="1">
      <c r="A1229" s="20">
        <v>44167</v>
      </c>
      <c r="B1229" s="21">
        <v>23.68</v>
      </c>
      <c r="C1229" s="22">
        <v>51319876188</v>
      </c>
      <c r="D1229" s="22">
        <f>HLOOKUP(A1229,'CSAV.Fin'!$F$11:$AB$13,2,1)/1000</f>
        <v>80.811000000000007</v>
      </c>
      <c r="E1229" s="23">
        <f>HLOOKUP(A1229,'CSAV.Fin'!$F$11:$AB$13,3,1)</f>
        <v>0.3</v>
      </c>
      <c r="G1229" s="24">
        <v>755.53</v>
      </c>
      <c r="H1229" s="25">
        <f t="shared" si="119"/>
        <v>176.12259560675275</v>
      </c>
      <c r="J1229" s="25">
        <v>66.8</v>
      </c>
      <c r="K1229" s="22">
        <v>175760293</v>
      </c>
      <c r="L1229" s="24">
        <v>0.82769999999999999</v>
      </c>
      <c r="M1229" s="25">
        <f t="shared" si="120"/>
        <v>342.96912271578969</v>
      </c>
      <c r="N1229" s="22">
        <f t="shared" si="121"/>
        <v>4255.4503705690468</v>
      </c>
      <c r="O1229" s="30">
        <f t="shared" si="117"/>
        <v>4336.2613705690464</v>
      </c>
      <c r="P1229" s="22">
        <f t="shared" si="122"/>
        <v>1608.4797005173059</v>
      </c>
      <c r="Q1229" s="26">
        <f t="shared" si="118"/>
        <v>0.62906301925563457</v>
      </c>
    </row>
    <row r="1230" spans="1:17" s="24" customFormat="1">
      <c r="A1230" s="20">
        <v>44168</v>
      </c>
      <c r="B1230" s="21">
        <v>23.78</v>
      </c>
      <c r="C1230" s="22">
        <v>51319876188</v>
      </c>
      <c r="D1230" s="22">
        <f>HLOOKUP(A1230,'CSAV.Fin'!$F$11:$AB$13,2,1)/1000</f>
        <v>80.811000000000007</v>
      </c>
      <c r="E1230" s="23">
        <f>HLOOKUP(A1230,'CSAV.Fin'!$F$11:$AB$13,3,1)</f>
        <v>0.3</v>
      </c>
      <c r="G1230" s="24">
        <v>750.71</v>
      </c>
      <c r="H1230" s="25">
        <f t="shared" si="119"/>
        <v>176.86635656792993</v>
      </c>
      <c r="J1230" s="25">
        <v>69.2</v>
      </c>
      <c r="K1230" s="22">
        <v>175760293</v>
      </c>
      <c r="L1230" s="24">
        <v>0.82299999999999995</v>
      </c>
      <c r="M1230" s="25">
        <f t="shared" si="120"/>
        <v>355.2913666456983</v>
      </c>
      <c r="N1230" s="22">
        <f t="shared" si="121"/>
        <v>4433.5160178371807</v>
      </c>
      <c r="O1230" s="30">
        <f t="shared" si="117"/>
        <v>4514.3270178371804</v>
      </c>
      <c r="P1230" s="22">
        <f t="shared" si="122"/>
        <v>1625.6432653762972</v>
      </c>
      <c r="Q1230" s="26">
        <f t="shared" si="118"/>
        <v>0.63989244488647068</v>
      </c>
    </row>
    <row r="1231" spans="1:17" s="24" customFormat="1">
      <c r="A1231" s="20">
        <v>44169</v>
      </c>
      <c r="B1231" s="21">
        <v>23.8</v>
      </c>
      <c r="C1231" s="22">
        <v>51319876188</v>
      </c>
      <c r="D1231" s="22">
        <f>HLOOKUP(A1231,'CSAV.Fin'!$F$11:$AB$13,2,1)/1000</f>
        <v>80.811000000000007</v>
      </c>
      <c r="E1231" s="23">
        <f>HLOOKUP(A1231,'CSAV.Fin'!$F$11:$AB$13,3,1)</f>
        <v>0.3</v>
      </c>
      <c r="G1231" s="24">
        <v>744.95</v>
      </c>
      <c r="H1231" s="25">
        <f t="shared" si="119"/>
        <v>177.01510876016536</v>
      </c>
      <c r="J1231" s="25">
        <v>71.2</v>
      </c>
      <c r="K1231" s="22">
        <v>175760293</v>
      </c>
      <c r="L1231" s="24">
        <v>0.82399999999999995</v>
      </c>
      <c r="M1231" s="25">
        <f t="shared" si="120"/>
        <v>365.5599032539555</v>
      </c>
      <c r="N1231" s="22">
        <f t="shared" si="121"/>
        <v>4556.1163331067964</v>
      </c>
      <c r="O1231" s="30">
        <f t="shared" si="117"/>
        <v>4636.9273331067961</v>
      </c>
      <c r="P1231" s="22">
        <f t="shared" si="122"/>
        <v>1639.590648062823</v>
      </c>
      <c r="Q1231" s="26">
        <f t="shared" si="118"/>
        <v>0.64640579196562964</v>
      </c>
    </row>
    <row r="1232" spans="1:17" s="24" customFormat="1">
      <c r="A1232" s="20">
        <v>44172</v>
      </c>
      <c r="B1232" s="21">
        <v>23.75</v>
      </c>
      <c r="C1232" s="22">
        <v>51319876188</v>
      </c>
      <c r="D1232" s="22">
        <f>HLOOKUP(A1232,'CSAV.Fin'!$F$11:$AB$13,2,1)/1000</f>
        <v>80.811000000000007</v>
      </c>
      <c r="E1232" s="23">
        <f>HLOOKUP(A1232,'CSAV.Fin'!$F$11:$AB$13,3,1)</f>
        <v>0.3</v>
      </c>
      <c r="G1232" s="24">
        <v>742.52</v>
      </c>
      <c r="H1232" s="25">
        <f t="shared" si="119"/>
        <v>176.64322827957676</v>
      </c>
      <c r="J1232" s="25">
        <v>73.3</v>
      </c>
      <c r="K1232" s="22">
        <v>175760293</v>
      </c>
      <c r="L1232" s="24">
        <v>0.82410000000000005</v>
      </c>
      <c r="M1232" s="25">
        <f t="shared" si="120"/>
        <v>376.3418666926255</v>
      </c>
      <c r="N1232" s="22">
        <f t="shared" si="121"/>
        <v>4689.9270028758638</v>
      </c>
      <c r="O1232" s="30">
        <f t="shared" si="117"/>
        <v>4770.7380028758635</v>
      </c>
      <c r="P1232" s="22">
        <f t="shared" si="122"/>
        <v>1641.5006457267143</v>
      </c>
      <c r="Q1232" s="26">
        <f t="shared" si="118"/>
        <v>0.65592312033542899</v>
      </c>
    </row>
    <row r="1233" spans="1:17" s="24" customFormat="1">
      <c r="A1233" s="20">
        <v>44174</v>
      </c>
      <c r="B1233" s="21">
        <v>23.89</v>
      </c>
      <c r="C1233" s="22">
        <v>51319876188</v>
      </c>
      <c r="D1233" s="22">
        <f>HLOOKUP(A1233,'CSAV.Fin'!$F$11:$AB$13,2,1)/1000</f>
        <v>80.811000000000007</v>
      </c>
      <c r="E1233" s="23">
        <f>HLOOKUP(A1233,'CSAV.Fin'!$F$11:$AB$13,3,1)</f>
        <v>0.3</v>
      </c>
      <c r="G1233" s="24">
        <v>742.5</v>
      </c>
      <c r="H1233" s="25">
        <f t="shared" si="119"/>
        <v>177.6844936252248</v>
      </c>
      <c r="J1233" s="25">
        <v>74.599999999999994</v>
      </c>
      <c r="K1233" s="22">
        <v>175760293</v>
      </c>
      <c r="L1233" s="24">
        <v>0.82789999999999997</v>
      </c>
      <c r="M1233" s="25">
        <f t="shared" si="120"/>
        <v>383.01641548799267</v>
      </c>
      <c r="N1233" s="22">
        <f t="shared" si="121"/>
        <v>4751.1962282159684</v>
      </c>
      <c r="O1233" s="30">
        <f t="shared" si="117"/>
        <v>4832.0072282159681</v>
      </c>
      <c r="P1233" s="22">
        <f t="shared" si="122"/>
        <v>1651.221336203798</v>
      </c>
      <c r="Q1233" s="26">
        <f t="shared" si="118"/>
        <v>0.65827424127975742</v>
      </c>
    </row>
    <row r="1234" spans="1:17" s="24" customFormat="1">
      <c r="A1234" s="20">
        <v>44175</v>
      </c>
      <c r="B1234" s="21">
        <v>23.83</v>
      </c>
      <c r="C1234" s="22">
        <v>51319876188</v>
      </c>
      <c r="D1234" s="22">
        <f>HLOOKUP(A1234,'CSAV.Fin'!$F$11:$AB$13,2,1)/1000</f>
        <v>80.811000000000007</v>
      </c>
      <c r="E1234" s="23">
        <f>HLOOKUP(A1234,'CSAV.Fin'!$F$11:$AB$13,3,1)</f>
        <v>0.3</v>
      </c>
      <c r="G1234" s="24">
        <v>735.79</v>
      </c>
      <c r="H1234" s="25">
        <f t="shared" si="119"/>
        <v>177.2382370485185</v>
      </c>
      <c r="J1234" s="25">
        <v>75</v>
      </c>
      <c r="K1234" s="22">
        <v>175760293</v>
      </c>
      <c r="L1234" s="24">
        <v>0.82530000000000003</v>
      </c>
      <c r="M1234" s="25">
        <f t="shared" si="120"/>
        <v>385.07012280964415</v>
      </c>
      <c r="N1234" s="22">
        <f t="shared" si="121"/>
        <v>4791.7200926935657</v>
      </c>
      <c r="O1234" s="30">
        <f t="shared" si="117"/>
        <v>4872.5310926935654</v>
      </c>
      <c r="P1234" s="22">
        <f t="shared" si="122"/>
        <v>1662.0946867449134</v>
      </c>
      <c r="Q1234" s="26">
        <f t="shared" si="118"/>
        <v>0.6588847448839783</v>
      </c>
    </row>
    <row r="1235" spans="1:17" s="24" customFormat="1">
      <c r="A1235" s="20">
        <v>44176</v>
      </c>
      <c r="B1235" s="21">
        <v>23.75</v>
      </c>
      <c r="C1235" s="22">
        <v>51319876188</v>
      </c>
      <c r="D1235" s="22">
        <f>HLOOKUP(A1235,'CSAV.Fin'!$F$11:$AB$13,2,1)/1000</f>
        <v>80.811000000000007</v>
      </c>
      <c r="E1235" s="23">
        <f>HLOOKUP(A1235,'CSAV.Fin'!$F$11:$AB$13,3,1)</f>
        <v>0.3</v>
      </c>
      <c r="G1235" s="24">
        <v>733.24</v>
      </c>
      <c r="H1235" s="25">
        <f t="shared" si="119"/>
        <v>176.64322827957676</v>
      </c>
      <c r="J1235" s="25">
        <v>75</v>
      </c>
      <c r="K1235" s="22">
        <v>175760293</v>
      </c>
      <c r="L1235" s="24">
        <v>0.8256</v>
      </c>
      <c r="M1235" s="25">
        <f t="shared" si="120"/>
        <v>385.07012280964415</v>
      </c>
      <c r="N1235" s="22">
        <f t="shared" si="121"/>
        <v>4789.9789153343017</v>
      </c>
      <c r="O1235" s="30">
        <f t="shared" si="117"/>
        <v>4870.7899153343014</v>
      </c>
      <c r="P1235" s="22">
        <f t="shared" si="122"/>
        <v>1662.2757343639191</v>
      </c>
      <c r="Q1235" s="26">
        <f t="shared" si="118"/>
        <v>0.65872563521355842</v>
      </c>
    </row>
    <row r="1236" spans="1:17" s="24" customFormat="1">
      <c r="A1236" s="20">
        <v>44179</v>
      </c>
      <c r="B1236" s="21">
        <v>23.84</v>
      </c>
      <c r="C1236" s="22">
        <v>51319876188</v>
      </c>
      <c r="D1236" s="22">
        <f>HLOOKUP(A1236,'CSAV.Fin'!$F$11:$AB$13,2,1)/1000</f>
        <v>80.811000000000007</v>
      </c>
      <c r="E1236" s="23">
        <f>HLOOKUP(A1236,'CSAV.Fin'!$F$11:$AB$13,3,1)</f>
        <v>0.3</v>
      </c>
      <c r="G1236" s="24">
        <v>733.79</v>
      </c>
      <c r="H1236" s="25">
        <f t="shared" si="119"/>
        <v>177.3126131446362</v>
      </c>
      <c r="J1236" s="25">
        <v>75.099999999999994</v>
      </c>
      <c r="K1236" s="22">
        <v>175760293</v>
      </c>
      <c r="L1236" s="24">
        <v>0.82389999999999997</v>
      </c>
      <c r="M1236" s="25">
        <f t="shared" si="120"/>
        <v>385.58354964005696</v>
      </c>
      <c r="N1236" s="22">
        <f t="shared" si="121"/>
        <v>4806.2621693045276</v>
      </c>
      <c r="O1236" s="30">
        <f t="shared" si="117"/>
        <v>4887.0731693045273</v>
      </c>
      <c r="P1236" s="22">
        <f t="shared" si="122"/>
        <v>1667.3242321671323</v>
      </c>
      <c r="Q1236" s="26">
        <f t="shared" si="118"/>
        <v>0.65882969736579433</v>
      </c>
    </row>
    <row r="1237" spans="1:17" s="24" customFormat="1">
      <c r="A1237" s="20">
        <v>44180</v>
      </c>
      <c r="B1237" s="21">
        <v>25.3</v>
      </c>
      <c r="C1237" s="22">
        <v>51319876188</v>
      </c>
      <c r="D1237" s="22">
        <f>HLOOKUP(A1237,'CSAV.Fin'!$F$11:$AB$13,2,1)/1000</f>
        <v>80.811000000000007</v>
      </c>
      <c r="E1237" s="23">
        <f>HLOOKUP(A1237,'CSAV.Fin'!$F$11:$AB$13,3,1)</f>
        <v>0.3</v>
      </c>
      <c r="G1237" s="24">
        <v>735.09</v>
      </c>
      <c r="H1237" s="25">
        <f t="shared" si="119"/>
        <v>188.17152317782285</v>
      </c>
      <c r="J1237" s="25">
        <v>76.599999999999994</v>
      </c>
      <c r="K1237" s="22">
        <v>175760293</v>
      </c>
      <c r="L1237" s="24">
        <v>0.8226</v>
      </c>
      <c r="M1237" s="25">
        <f t="shared" si="120"/>
        <v>393.28495209624987</v>
      </c>
      <c r="N1237" s="22">
        <f t="shared" si="121"/>
        <v>4910.0067264040845</v>
      </c>
      <c r="O1237" s="30">
        <f t="shared" si="117"/>
        <v>4990.8177264040842</v>
      </c>
      <c r="P1237" s="22">
        <f t="shared" si="122"/>
        <v>1766.304626040893</v>
      </c>
      <c r="Q1237" s="26">
        <f t="shared" si="118"/>
        <v>0.64608913351088726</v>
      </c>
    </row>
    <row r="1238" spans="1:17" s="24" customFormat="1">
      <c r="A1238" s="20">
        <v>44181</v>
      </c>
      <c r="B1238" s="21">
        <v>25.95</v>
      </c>
      <c r="C1238" s="22">
        <v>51319876188</v>
      </c>
      <c r="D1238" s="22">
        <f>HLOOKUP(A1238,'CSAV.Fin'!$F$11:$AB$13,2,1)/1000</f>
        <v>80.811000000000007</v>
      </c>
      <c r="E1238" s="23">
        <f>HLOOKUP(A1238,'CSAV.Fin'!$F$11:$AB$13,3,1)</f>
        <v>0.3</v>
      </c>
      <c r="G1238" s="24">
        <v>733.42</v>
      </c>
      <c r="H1238" s="25">
        <f t="shared" si="119"/>
        <v>193.00596942547438</v>
      </c>
      <c r="J1238" s="25">
        <v>80</v>
      </c>
      <c r="K1238" s="22">
        <v>175760293</v>
      </c>
      <c r="L1238" s="24">
        <v>0.82110000000000005</v>
      </c>
      <c r="M1238" s="25">
        <f t="shared" si="120"/>
        <v>410.7414643302871</v>
      </c>
      <c r="N1238" s="22">
        <f t="shared" si="121"/>
        <v>5137.3121812203144</v>
      </c>
      <c r="O1238" s="30">
        <f t="shared" si="117"/>
        <v>5218.1231812203141</v>
      </c>
      <c r="P1238" s="22">
        <f t="shared" si="122"/>
        <v>1815.8092049284176</v>
      </c>
      <c r="Q1238" s="26">
        <f t="shared" si="118"/>
        <v>0.6520187159507087</v>
      </c>
    </row>
    <row r="1239" spans="1:17" s="24" customFormat="1">
      <c r="A1239" s="20">
        <v>44182</v>
      </c>
      <c r="B1239" s="21">
        <v>26.6</v>
      </c>
      <c r="C1239" s="22">
        <v>51319876188</v>
      </c>
      <c r="D1239" s="22">
        <f>HLOOKUP(A1239,'CSAV.Fin'!$F$11:$AB$13,2,1)/1000</f>
        <v>80.811000000000007</v>
      </c>
      <c r="E1239" s="23">
        <f>HLOOKUP(A1239,'CSAV.Fin'!$F$11:$AB$13,3,1)</f>
        <v>0.3</v>
      </c>
      <c r="G1239" s="24">
        <v>721.74</v>
      </c>
      <c r="H1239" s="25">
        <f t="shared" si="119"/>
        <v>197.84041567312599</v>
      </c>
      <c r="J1239" s="25">
        <v>83.4</v>
      </c>
      <c r="K1239" s="22">
        <v>175760293</v>
      </c>
      <c r="L1239" s="24">
        <v>0.81679999999999997</v>
      </c>
      <c r="M1239" s="25">
        <f t="shared" si="120"/>
        <v>428.19797656432428</v>
      </c>
      <c r="N1239" s="22">
        <f t="shared" si="121"/>
        <v>5383.842471669931</v>
      </c>
      <c r="O1239" s="30">
        <f t="shared" si="117"/>
        <v>5464.6534716699307</v>
      </c>
      <c r="P1239" s="22">
        <f t="shared" si="122"/>
        <v>1891.4133990090615</v>
      </c>
      <c r="Q1239" s="26">
        <f t="shared" si="118"/>
        <v>0.65388228021875483</v>
      </c>
    </row>
    <row r="1240" spans="1:17" s="24" customFormat="1">
      <c r="A1240" s="20">
        <v>44183</v>
      </c>
      <c r="B1240" s="21">
        <v>27.36</v>
      </c>
      <c r="C1240" s="22">
        <v>51319876188</v>
      </c>
      <c r="D1240" s="22">
        <f>HLOOKUP(A1240,'CSAV.Fin'!$F$11:$AB$13,2,1)/1000</f>
        <v>80.811000000000007</v>
      </c>
      <c r="E1240" s="23">
        <f>HLOOKUP(A1240,'CSAV.Fin'!$F$11:$AB$13,3,1)</f>
        <v>0.3</v>
      </c>
      <c r="G1240" s="24">
        <v>725.92</v>
      </c>
      <c r="H1240" s="25">
        <f t="shared" si="119"/>
        <v>203.49299897807245</v>
      </c>
      <c r="J1240" s="25">
        <v>86.5</v>
      </c>
      <c r="K1240" s="22">
        <v>175760293</v>
      </c>
      <c r="L1240" s="24">
        <v>0.81769999999999998</v>
      </c>
      <c r="M1240" s="25">
        <f t="shared" si="120"/>
        <v>444.11420830712291</v>
      </c>
      <c r="N1240" s="22">
        <f t="shared" si="121"/>
        <v>5577.8153397945453</v>
      </c>
      <c r="O1240" s="30">
        <f t="shared" si="117"/>
        <v>5658.6263397945449</v>
      </c>
      <c r="P1240" s="22">
        <f t="shared" si="122"/>
        <v>1934.2514498893543</v>
      </c>
      <c r="Q1240" s="26">
        <f t="shared" si="118"/>
        <v>0.65817650190353727</v>
      </c>
    </row>
    <row r="1241" spans="1:17" s="24" customFormat="1">
      <c r="A1241" s="20">
        <v>44186</v>
      </c>
      <c r="B1241" s="21">
        <v>27.41</v>
      </c>
      <c r="C1241" s="22">
        <v>51319876188</v>
      </c>
      <c r="D1241" s="22">
        <f>HLOOKUP(A1241,'CSAV.Fin'!$F$11:$AB$13,2,1)/1000</f>
        <v>80.811000000000007</v>
      </c>
      <c r="E1241" s="23">
        <f>HLOOKUP(A1241,'CSAV.Fin'!$F$11:$AB$13,3,1)</f>
        <v>0.3</v>
      </c>
      <c r="G1241" s="24">
        <v>728.48</v>
      </c>
      <c r="H1241" s="25">
        <f t="shared" si="119"/>
        <v>203.86487945866099</v>
      </c>
      <c r="J1241" s="25">
        <v>83.6</v>
      </c>
      <c r="K1241" s="22">
        <v>175760293</v>
      </c>
      <c r="L1241" s="24">
        <v>0.81830000000000003</v>
      </c>
      <c r="M1241" s="25">
        <f t="shared" si="120"/>
        <v>429.2248302251499</v>
      </c>
      <c r="N1241" s="22">
        <f t="shared" si="121"/>
        <v>5386.8607459855793</v>
      </c>
      <c r="O1241" s="30">
        <f t="shared" si="117"/>
        <v>5467.671745985579</v>
      </c>
      <c r="P1241" s="22">
        <f t="shared" si="122"/>
        <v>1930.9765625865912</v>
      </c>
      <c r="Q1241" s="26">
        <f t="shared" si="118"/>
        <v>0.6468375110476714</v>
      </c>
    </row>
    <row r="1242" spans="1:17" s="24" customFormat="1">
      <c r="A1242" s="20">
        <v>44187</v>
      </c>
      <c r="B1242" s="21">
        <v>28.04</v>
      </c>
      <c r="C1242" s="22">
        <v>51319876188</v>
      </c>
      <c r="D1242" s="22">
        <f>HLOOKUP(A1242,'CSAV.Fin'!$F$11:$AB$13,2,1)/1000</f>
        <v>80.811000000000007</v>
      </c>
      <c r="E1242" s="23">
        <f>HLOOKUP(A1242,'CSAV.Fin'!$F$11:$AB$13,3,1)</f>
        <v>0.3</v>
      </c>
      <c r="G1242" s="24">
        <v>724.12</v>
      </c>
      <c r="H1242" s="25">
        <f t="shared" si="119"/>
        <v>208.55057351407714</v>
      </c>
      <c r="J1242" s="25">
        <v>85.7</v>
      </c>
      <c r="K1242" s="22">
        <v>175760293</v>
      </c>
      <c r="L1242" s="24">
        <v>0.82120000000000004</v>
      </c>
      <c r="M1242" s="25">
        <f t="shared" si="120"/>
        <v>440.00679366382008</v>
      </c>
      <c r="N1242" s="22">
        <f t="shared" si="121"/>
        <v>5502.675515136385</v>
      </c>
      <c r="O1242" s="30">
        <f t="shared" si="117"/>
        <v>5583.4865151363847</v>
      </c>
      <c r="P1242" s="22">
        <f t="shared" si="122"/>
        <v>1987.2525663032645</v>
      </c>
      <c r="Q1242" s="26">
        <f t="shared" si="118"/>
        <v>0.64408393198121239</v>
      </c>
    </row>
    <row r="1243" spans="1:17" s="24" customFormat="1">
      <c r="A1243" s="20">
        <v>44188</v>
      </c>
      <c r="B1243" s="21">
        <v>27.59</v>
      </c>
      <c r="C1243" s="22">
        <v>51319876188</v>
      </c>
      <c r="D1243" s="22">
        <f>HLOOKUP(A1243,'CSAV.Fin'!$F$11:$AB$13,2,1)/1000</f>
        <v>80.811000000000007</v>
      </c>
      <c r="E1243" s="23">
        <f>HLOOKUP(A1243,'CSAV.Fin'!$F$11:$AB$13,3,1)</f>
        <v>0.3</v>
      </c>
      <c r="G1243" s="24">
        <v>714.26</v>
      </c>
      <c r="H1243" s="25">
        <f t="shared" si="119"/>
        <v>205.20364918877991</v>
      </c>
      <c r="J1243" s="25">
        <v>84.7</v>
      </c>
      <c r="K1243" s="22">
        <v>175760293</v>
      </c>
      <c r="L1243" s="24">
        <v>0.81979999999999997</v>
      </c>
      <c r="M1243" s="25">
        <f t="shared" si="120"/>
        <v>434.87252535969139</v>
      </c>
      <c r="N1243" s="22">
        <f t="shared" si="121"/>
        <v>5447.7543853744819</v>
      </c>
      <c r="O1243" s="30">
        <f t="shared" si="117"/>
        <v>5528.5653853744816</v>
      </c>
      <c r="P1243" s="22">
        <f t="shared" si="122"/>
        <v>1982.3529023421722</v>
      </c>
      <c r="Q1243" s="26">
        <f t="shared" si="118"/>
        <v>0.64143448360285671</v>
      </c>
    </row>
    <row r="1244" spans="1:17" s="24" customFormat="1">
      <c r="A1244" s="20">
        <v>44189</v>
      </c>
      <c r="B1244" s="21">
        <v>27.5</v>
      </c>
      <c r="C1244" s="22">
        <v>51319876188</v>
      </c>
      <c r="D1244" s="22">
        <f>HLOOKUP(A1244,'CSAV.Fin'!$F$11:$AB$13,2,1)/1000</f>
        <v>80.811000000000007</v>
      </c>
      <c r="E1244" s="23">
        <f>HLOOKUP(A1244,'CSAV.Fin'!$F$11:$AB$13,3,1)</f>
        <v>0.3</v>
      </c>
      <c r="G1244" s="24">
        <v>714.03</v>
      </c>
      <c r="H1244" s="25">
        <f t="shared" si="119"/>
        <v>204.53426432372046</v>
      </c>
      <c r="J1244" s="25">
        <v>84.7</v>
      </c>
      <c r="K1244" s="22">
        <v>175760293</v>
      </c>
      <c r="L1244" s="24">
        <v>0.8206</v>
      </c>
      <c r="M1244" s="25">
        <f t="shared" si="120"/>
        <v>434.87252535969139</v>
      </c>
      <c r="N1244" s="22">
        <f t="shared" si="121"/>
        <v>5442.4433891420922</v>
      </c>
      <c r="O1244" s="30">
        <f t="shared" si="117"/>
        <v>5523.2543891420919</v>
      </c>
      <c r="P1244" s="22">
        <f t="shared" si="122"/>
        <v>1976.522828410571</v>
      </c>
      <c r="Q1244" s="26">
        <f t="shared" si="118"/>
        <v>0.64214524822609564</v>
      </c>
    </row>
    <row r="1245" spans="1:17" s="24" customFormat="1">
      <c r="A1245" s="20">
        <v>44193</v>
      </c>
      <c r="B1245" s="21">
        <v>28.38</v>
      </c>
      <c r="C1245" s="22">
        <v>51319876188</v>
      </c>
      <c r="D1245" s="22">
        <f>HLOOKUP(A1245,'CSAV.Fin'!$F$11:$AB$13,2,1)/1000</f>
        <v>80.811000000000007</v>
      </c>
      <c r="E1245" s="23">
        <f>HLOOKUP(A1245,'CSAV.Fin'!$F$11:$AB$13,3,1)</f>
        <v>0.3</v>
      </c>
      <c r="G1245" s="24">
        <v>712.54</v>
      </c>
      <c r="H1245" s="25">
        <f t="shared" si="119"/>
        <v>211.0793607820795</v>
      </c>
      <c r="J1245" s="25">
        <v>91.1</v>
      </c>
      <c r="K1245" s="22">
        <v>175760293</v>
      </c>
      <c r="L1245" s="24">
        <v>0.81850000000000001</v>
      </c>
      <c r="M1245" s="25">
        <f t="shared" si="120"/>
        <v>467.73184250611439</v>
      </c>
      <c r="N1245" s="22">
        <f t="shared" si="121"/>
        <v>5868.6973826389731</v>
      </c>
      <c r="O1245" s="30">
        <f t="shared" si="117"/>
        <v>5949.5083826389728</v>
      </c>
      <c r="P1245" s="22">
        <f t="shared" si="122"/>
        <v>2044.0369470000842</v>
      </c>
      <c r="Q1245" s="26">
        <f t="shared" si="118"/>
        <v>0.6564359917594691</v>
      </c>
    </row>
    <row r="1246" spans="1:17" s="24" customFormat="1">
      <c r="A1246" s="20">
        <v>44194</v>
      </c>
      <c r="B1246" s="21">
        <v>28.6</v>
      </c>
      <c r="C1246" s="22">
        <v>51319876188</v>
      </c>
      <c r="D1246" s="22">
        <f>HLOOKUP(A1246,'CSAV.Fin'!$F$11:$AB$13,2,1)/1000</f>
        <v>80.811000000000007</v>
      </c>
      <c r="E1246" s="23">
        <f>HLOOKUP(A1246,'CSAV.Fin'!$F$11:$AB$13,3,1)</f>
        <v>0.3</v>
      </c>
      <c r="G1246" s="24">
        <v>714.79</v>
      </c>
      <c r="H1246" s="25">
        <f t="shared" si="119"/>
        <v>212.71563489666926</v>
      </c>
      <c r="J1246" s="25">
        <v>87</v>
      </c>
      <c r="K1246" s="22">
        <v>175760293</v>
      </c>
      <c r="L1246" s="24">
        <v>0.81640000000000001</v>
      </c>
      <c r="M1246" s="25">
        <f t="shared" si="120"/>
        <v>446.68134245918719</v>
      </c>
      <c r="N1246" s="22">
        <f t="shared" si="121"/>
        <v>5618.9902588192062</v>
      </c>
      <c r="O1246" s="30">
        <f t="shared" si="117"/>
        <v>5699.8012588192059</v>
      </c>
      <c r="P1246" s="22">
        <f t="shared" si="122"/>
        <v>2053.3981434782245</v>
      </c>
      <c r="Q1246" s="26">
        <f t="shared" si="118"/>
        <v>0.6397421506055081</v>
      </c>
    </row>
    <row r="1247" spans="1:17" s="24" customFormat="1">
      <c r="A1247" s="20">
        <v>44195</v>
      </c>
      <c r="B1247" s="21">
        <v>28.67</v>
      </c>
      <c r="C1247" s="22">
        <v>51319876188</v>
      </c>
      <c r="D1247" s="22">
        <f>HLOOKUP(A1247,'CSAV.Fin'!$F$11:$AB$13,2,1)/1000</f>
        <v>80.811000000000007</v>
      </c>
      <c r="E1247" s="23">
        <f>HLOOKUP(A1247,'CSAV.Fin'!$F$11:$AB$13,3,1)</f>
        <v>0.3</v>
      </c>
      <c r="G1247" s="24">
        <v>711.78</v>
      </c>
      <c r="H1247" s="25">
        <f t="shared" si="119"/>
        <v>213.23626756949329</v>
      </c>
      <c r="J1247" s="25">
        <v>91.9</v>
      </c>
      <c r="K1247" s="22">
        <v>175760293</v>
      </c>
      <c r="L1247" s="24">
        <v>0.81379999999999997</v>
      </c>
      <c r="M1247" s="25">
        <f t="shared" si="120"/>
        <v>471.83925714941728</v>
      </c>
      <c r="N1247" s="22">
        <f t="shared" si="121"/>
        <v>5954.4252617473585</v>
      </c>
      <c r="O1247" s="30">
        <f t="shared" si="117"/>
        <v>6035.2362617473582</v>
      </c>
      <c r="P1247" s="22">
        <f t="shared" si="122"/>
        <v>2067.1286778357921</v>
      </c>
      <c r="Q1247" s="26">
        <f t="shared" si="118"/>
        <v>0.65749001560424336</v>
      </c>
    </row>
    <row r="1248" spans="1:17" s="24" customFormat="1">
      <c r="A1248" s="20">
        <v>44200</v>
      </c>
      <c r="B1248" s="21">
        <v>28.99</v>
      </c>
      <c r="C1248" s="22">
        <v>51319876188</v>
      </c>
      <c r="D1248" s="22">
        <f>HLOOKUP(A1248,'CSAV.Fin'!$F$11:$AB$13,2,1)/1000</f>
        <v>55.406999999999996</v>
      </c>
      <c r="E1248" s="23">
        <f>HLOOKUP(A1248,'CSAV.Fin'!$F$11:$AB$13,3,1)</f>
        <v>0.3</v>
      </c>
      <c r="G1248" s="24">
        <v>702.6</v>
      </c>
      <c r="H1248" s="25">
        <f t="shared" si="119"/>
        <v>215.61630264526022</v>
      </c>
      <c r="J1248" s="25">
        <v>93.7</v>
      </c>
      <c r="K1248" s="22">
        <v>175760293</v>
      </c>
      <c r="L1248" s="24">
        <v>0.81489999999999996</v>
      </c>
      <c r="M1248" s="25">
        <f t="shared" si="120"/>
        <v>481.08094009684874</v>
      </c>
      <c r="N1248" s="22">
        <f t="shared" si="121"/>
        <v>6062.8565912750028</v>
      </c>
      <c r="O1248" s="30">
        <f t="shared" si="117"/>
        <v>6118.2635912750029</v>
      </c>
      <c r="P1248" s="22">
        <f t="shared" si="122"/>
        <v>2117.5109745091372</v>
      </c>
      <c r="Q1248" s="26">
        <f t="shared" si="118"/>
        <v>0.65390327779783308</v>
      </c>
    </row>
    <row r="1249" spans="1:17" s="24" customFormat="1">
      <c r="A1249" s="20">
        <v>44201</v>
      </c>
      <c r="B1249" s="21">
        <v>29.08</v>
      </c>
      <c r="C1249" s="22">
        <v>51319876188</v>
      </c>
      <c r="D1249" s="22">
        <f>HLOOKUP(A1249,'CSAV.Fin'!$F$11:$AB$13,2,1)/1000</f>
        <v>55.406999999999996</v>
      </c>
      <c r="E1249" s="23">
        <f>HLOOKUP(A1249,'CSAV.Fin'!$F$11:$AB$13,3,1)</f>
        <v>0.3</v>
      </c>
      <c r="G1249" s="24">
        <v>698.9</v>
      </c>
      <c r="H1249" s="25">
        <f t="shared" si="119"/>
        <v>216.28568751031966</v>
      </c>
      <c r="J1249" s="25">
        <v>93.1</v>
      </c>
      <c r="K1249" s="22">
        <v>175760293</v>
      </c>
      <c r="L1249" s="24">
        <v>0.81430000000000002</v>
      </c>
      <c r="M1249" s="25">
        <f t="shared" si="120"/>
        <v>478.00037911437158</v>
      </c>
      <c r="N1249" s="22">
        <f t="shared" si="121"/>
        <v>6028.4722872282937</v>
      </c>
      <c r="O1249" s="30">
        <f t="shared" si="117"/>
        <v>6083.8792872282938</v>
      </c>
      <c r="P1249" s="22">
        <f t="shared" si="122"/>
        <v>2135.329803329575</v>
      </c>
      <c r="Q1249" s="26">
        <f t="shared" si="118"/>
        <v>0.64901838078671137</v>
      </c>
    </row>
    <row r="1250" spans="1:17" s="24" customFormat="1">
      <c r="A1250" s="20">
        <v>44202</v>
      </c>
      <c r="B1250" s="21">
        <v>29.29</v>
      </c>
      <c r="C1250" s="22">
        <v>51319876188</v>
      </c>
      <c r="D1250" s="22">
        <f>HLOOKUP(A1250,'CSAV.Fin'!$F$11:$AB$13,2,1)/1000</f>
        <v>55.406999999999996</v>
      </c>
      <c r="E1250" s="23">
        <f>HLOOKUP(A1250,'CSAV.Fin'!$F$11:$AB$13,3,1)</f>
        <v>0.3</v>
      </c>
      <c r="G1250" s="24">
        <v>698.38</v>
      </c>
      <c r="H1250" s="25">
        <f t="shared" si="119"/>
        <v>217.84758552879171</v>
      </c>
      <c r="J1250" s="25">
        <v>98.3</v>
      </c>
      <c r="K1250" s="22">
        <v>175760293</v>
      </c>
      <c r="L1250" s="24">
        <v>0.81430000000000002</v>
      </c>
      <c r="M1250" s="25">
        <f t="shared" si="120"/>
        <v>504.69857429584027</v>
      </c>
      <c r="N1250" s="22">
        <f t="shared" si="121"/>
        <v>6365.1860991894864</v>
      </c>
      <c r="O1250" s="30">
        <f t="shared" si="117"/>
        <v>6420.5930991894866</v>
      </c>
      <c r="P1250" s="22">
        <f t="shared" si="122"/>
        <v>2152.3514040300697</v>
      </c>
      <c r="Q1250" s="26">
        <f t="shared" si="118"/>
        <v>0.66477374118260579</v>
      </c>
    </row>
    <row r="1251" spans="1:17" s="24" customFormat="1">
      <c r="A1251" s="20">
        <v>44203</v>
      </c>
      <c r="B1251" s="21">
        <v>30.5</v>
      </c>
      <c r="C1251" s="22">
        <v>51319876188</v>
      </c>
      <c r="D1251" s="22">
        <f>HLOOKUP(A1251,'CSAV.Fin'!$F$11:$AB$13,2,1)/1000</f>
        <v>55.406999999999996</v>
      </c>
      <c r="E1251" s="23">
        <f>HLOOKUP(A1251,'CSAV.Fin'!$F$11:$AB$13,3,1)</f>
        <v>0.3</v>
      </c>
      <c r="G1251" s="24">
        <v>709.88</v>
      </c>
      <c r="H1251" s="25">
        <f t="shared" si="119"/>
        <v>226.84709315903544</v>
      </c>
      <c r="J1251" s="25">
        <v>98.9</v>
      </c>
      <c r="K1251" s="22">
        <v>175760293</v>
      </c>
      <c r="L1251" s="24">
        <v>0.81510000000000005</v>
      </c>
      <c r="M1251" s="25">
        <f t="shared" si="120"/>
        <v>507.77913527831748</v>
      </c>
      <c r="N1251" s="22">
        <f t="shared" si="121"/>
        <v>6397.7522921236659</v>
      </c>
      <c r="O1251" s="30">
        <f t="shared" si="117"/>
        <v>6453.1592921236661</v>
      </c>
      <c r="P1251" s="22">
        <f t="shared" si="122"/>
        <v>2204.9588997210799</v>
      </c>
      <c r="Q1251" s="26">
        <f t="shared" si="118"/>
        <v>0.65831326953104674</v>
      </c>
    </row>
    <row r="1252" spans="1:17" s="24" customFormat="1">
      <c r="A1252" s="20">
        <v>44204</v>
      </c>
      <c r="B1252" s="21">
        <v>31.39</v>
      </c>
      <c r="C1252" s="22">
        <v>51319876188</v>
      </c>
      <c r="D1252" s="22">
        <f>HLOOKUP(A1252,'CSAV.Fin'!$F$11:$AB$13,2,1)/1000</f>
        <v>55.406999999999996</v>
      </c>
      <c r="E1252" s="23">
        <f>HLOOKUP(A1252,'CSAV.Fin'!$F$11:$AB$13,3,1)</f>
        <v>0.3</v>
      </c>
      <c r="G1252" s="24">
        <v>710.7</v>
      </c>
      <c r="H1252" s="25">
        <f t="shared" si="119"/>
        <v>233.46656571351221</v>
      </c>
      <c r="J1252" s="25">
        <v>106.6</v>
      </c>
      <c r="K1252" s="22">
        <v>175760293</v>
      </c>
      <c r="L1252" s="24">
        <v>0.81659999999999999</v>
      </c>
      <c r="M1252" s="25">
        <f t="shared" si="120"/>
        <v>547.31300122010748</v>
      </c>
      <c r="N1252" s="22">
        <f t="shared" si="121"/>
        <v>6883.1914892725927</v>
      </c>
      <c r="O1252" s="30">
        <f t="shared" si="117"/>
        <v>6938.5984892725928</v>
      </c>
      <c r="P1252" s="22">
        <f t="shared" si="122"/>
        <v>2266.6820227118615</v>
      </c>
      <c r="Q1252" s="26">
        <f t="shared" si="118"/>
        <v>0.67332278611937824</v>
      </c>
    </row>
    <row r="1253" spans="1:17" s="24" customFormat="1">
      <c r="A1253" s="20">
        <v>44207</v>
      </c>
      <c r="B1253" s="21">
        <v>31.15</v>
      </c>
      <c r="C1253" s="22">
        <v>51319876188</v>
      </c>
      <c r="D1253" s="22">
        <f>HLOOKUP(A1253,'CSAV.Fin'!$F$11:$AB$13,2,1)/1000</f>
        <v>55.406999999999996</v>
      </c>
      <c r="E1253" s="23">
        <f>HLOOKUP(A1253,'CSAV.Fin'!$F$11:$AB$13,3,1)</f>
        <v>0.3</v>
      </c>
      <c r="G1253" s="24">
        <v>721.15</v>
      </c>
      <c r="H1253" s="25">
        <f t="shared" si="119"/>
        <v>231.68153940668699</v>
      </c>
      <c r="J1253" s="25">
        <v>105.2</v>
      </c>
      <c r="K1253" s="22">
        <v>175760293</v>
      </c>
      <c r="L1253" s="24">
        <v>0.82289999999999996</v>
      </c>
      <c r="M1253" s="25">
        <f t="shared" si="120"/>
        <v>540.12502559432744</v>
      </c>
      <c r="N1253" s="22">
        <f t="shared" si="121"/>
        <v>6740.7884883703982</v>
      </c>
      <c r="O1253" s="30">
        <f t="shared" si="117"/>
        <v>6796.1954883703984</v>
      </c>
      <c r="P1253" s="22">
        <f t="shared" si="122"/>
        <v>2216.7567680180268</v>
      </c>
      <c r="Q1253" s="26">
        <f t="shared" si="118"/>
        <v>0.67382386633649294</v>
      </c>
    </row>
    <row r="1254" spans="1:17" s="24" customFormat="1">
      <c r="A1254" s="20">
        <v>44208</v>
      </c>
      <c r="B1254" s="21">
        <v>30.85</v>
      </c>
      <c r="C1254" s="22">
        <v>51319876188</v>
      </c>
      <c r="D1254" s="22">
        <f>HLOOKUP(A1254,'CSAV.Fin'!$F$11:$AB$13,2,1)/1000</f>
        <v>55.406999999999996</v>
      </c>
      <c r="E1254" s="23">
        <f>HLOOKUP(A1254,'CSAV.Fin'!$F$11:$AB$13,3,1)</f>
        <v>0.3</v>
      </c>
      <c r="G1254" s="24">
        <v>726.66</v>
      </c>
      <c r="H1254" s="25">
        <f t="shared" si="119"/>
        <v>229.4502565231555</v>
      </c>
      <c r="J1254" s="25">
        <v>101.8</v>
      </c>
      <c r="K1254" s="22">
        <v>175760293</v>
      </c>
      <c r="L1254" s="24">
        <v>0.82220000000000004</v>
      </c>
      <c r="M1254" s="25">
        <f t="shared" si="120"/>
        <v>522.66851336029026</v>
      </c>
      <c r="N1254" s="22">
        <f t="shared" si="121"/>
        <v>6528.4837609097531</v>
      </c>
      <c r="O1254" s="30">
        <f t="shared" si="117"/>
        <v>6583.8907609097532</v>
      </c>
      <c r="P1254" s="22">
        <f t="shared" si="122"/>
        <v>2178.7606038584763</v>
      </c>
      <c r="Q1254" s="26">
        <f t="shared" si="118"/>
        <v>0.66907704228716303</v>
      </c>
    </row>
    <row r="1255" spans="1:17" s="24" customFormat="1">
      <c r="A1255" s="20">
        <v>44209</v>
      </c>
      <c r="B1255" s="21">
        <v>31.7</v>
      </c>
      <c r="C1255" s="22">
        <v>51319876188</v>
      </c>
      <c r="D1255" s="22">
        <f>HLOOKUP(A1255,'CSAV.Fin'!$F$11:$AB$13,2,1)/1000</f>
        <v>55.406999999999996</v>
      </c>
      <c r="E1255" s="23">
        <f>HLOOKUP(A1255,'CSAV.Fin'!$F$11:$AB$13,3,1)</f>
        <v>0.3</v>
      </c>
      <c r="G1255" s="24">
        <v>741.66</v>
      </c>
      <c r="H1255" s="25">
        <f t="shared" si="119"/>
        <v>235.77222469316141</v>
      </c>
      <c r="J1255" s="25">
        <v>105</v>
      </c>
      <c r="K1255" s="22">
        <v>175760293</v>
      </c>
      <c r="L1255" s="24">
        <v>0.82279999999999998</v>
      </c>
      <c r="M1255" s="25">
        <f t="shared" si="120"/>
        <v>539.09817193350182</v>
      </c>
      <c r="N1255" s="22">
        <f t="shared" si="121"/>
        <v>6728.7909935585803</v>
      </c>
      <c r="O1255" s="30">
        <f t="shared" si="117"/>
        <v>6784.1979935585805</v>
      </c>
      <c r="P1255" s="22">
        <f t="shared" si="122"/>
        <v>2193.5119531316236</v>
      </c>
      <c r="Q1255" s="26">
        <f t="shared" si="118"/>
        <v>0.67667335841107434</v>
      </c>
    </row>
    <row r="1256" spans="1:17" s="24" customFormat="1">
      <c r="A1256" s="20">
        <v>44210</v>
      </c>
      <c r="B1256" s="21">
        <v>32.299999999999997</v>
      </c>
      <c r="C1256" s="22">
        <v>51319876188</v>
      </c>
      <c r="D1256" s="22">
        <f>HLOOKUP(A1256,'CSAV.Fin'!$F$11:$AB$13,2,1)/1000</f>
        <v>55.406999999999996</v>
      </c>
      <c r="E1256" s="23">
        <f>HLOOKUP(A1256,'CSAV.Fin'!$F$11:$AB$13,3,1)</f>
        <v>0.3</v>
      </c>
      <c r="G1256" s="24">
        <v>728.33</v>
      </c>
      <c r="H1256" s="25">
        <f t="shared" si="119"/>
        <v>240.23479046022436</v>
      </c>
      <c r="J1256" s="25">
        <v>105.2</v>
      </c>
      <c r="K1256" s="22">
        <v>175760293</v>
      </c>
      <c r="L1256" s="24">
        <v>0.82330000000000003</v>
      </c>
      <c r="M1256" s="25">
        <f t="shared" si="120"/>
        <v>540.12502559432744</v>
      </c>
      <c r="N1256" s="22">
        <f t="shared" si="121"/>
        <v>6737.5134787805182</v>
      </c>
      <c r="O1256" s="30">
        <f t="shared" si="117"/>
        <v>6792.9204787805184</v>
      </c>
      <c r="P1256" s="22">
        <f t="shared" si="122"/>
        <v>2275.935360169703</v>
      </c>
      <c r="Q1256" s="26">
        <f t="shared" si="118"/>
        <v>0.66495480592196121</v>
      </c>
    </row>
    <row r="1257" spans="1:17" s="24" customFormat="1">
      <c r="A1257" s="20">
        <v>44211</v>
      </c>
      <c r="B1257" s="21">
        <v>31.9</v>
      </c>
      <c r="C1257" s="22">
        <v>51319876188</v>
      </c>
      <c r="D1257" s="22">
        <f>HLOOKUP(A1257,'CSAV.Fin'!$F$11:$AB$13,2,1)/1000</f>
        <v>55.406999999999996</v>
      </c>
      <c r="E1257" s="23">
        <f>HLOOKUP(A1257,'CSAV.Fin'!$F$11:$AB$13,3,1)</f>
        <v>0.3</v>
      </c>
      <c r="G1257" s="24">
        <v>733.69</v>
      </c>
      <c r="H1257" s="25">
        <f t="shared" si="119"/>
        <v>237.25974661551575</v>
      </c>
      <c r="J1257" s="25">
        <v>103</v>
      </c>
      <c r="K1257" s="22">
        <v>175760293</v>
      </c>
      <c r="L1257" s="24">
        <v>0.82709999999999995</v>
      </c>
      <c r="M1257" s="25">
        <f t="shared" si="120"/>
        <v>528.82963532524457</v>
      </c>
      <c r="N1257" s="22">
        <f t="shared" si="121"/>
        <v>6566.3076456293074</v>
      </c>
      <c r="O1257" s="30">
        <f t="shared" si="117"/>
        <v>6621.7146456293076</v>
      </c>
      <c r="P1257" s="22">
        <f t="shared" si="122"/>
        <v>2231.3293767084187</v>
      </c>
      <c r="Q1257" s="26">
        <f t="shared" si="118"/>
        <v>0.66302846073543531</v>
      </c>
    </row>
    <row r="1258" spans="1:17" s="24" customFormat="1">
      <c r="A1258" s="20">
        <v>44214</v>
      </c>
      <c r="B1258" s="21">
        <v>32.08</v>
      </c>
      <c r="C1258" s="22">
        <v>51319876188</v>
      </c>
      <c r="D1258" s="22">
        <f>HLOOKUP(A1258,'CSAV.Fin'!$F$11:$AB$13,2,1)/1000</f>
        <v>55.406999999999996</v>
      </c>
      <c r="E1258" s="23">
        <f>HLOOKUP(A1258,'CSAV.Fin'!$F$11:$AB$13,3,1)</f>
        <v>0.3</v>
      </c>
      <c r="G1258" s="24">
        <v>733.84</v>
      </c>
      <c r="H1258" s="25">
        <f t="shared" si="119"/>
        <v>238.59851634563461</v>
      </c>
      <c r="J1258" s="25">
        <v>108</v>
      </c>
      <c r="K1258" s="22">
        <v>175760293</v>
      </c>
      <c r="L1258" s="24">
        <v>0.82799999999999996</v>
      </c>
      <c r="M1258" s="25">
        <f t="shared" si="120"/>
        <v>554.50097684588752</v>
      </c>
      <c r="N1258" s="22">
        <f t="shared" si="121"/>
        <v>6877.5766826086956</v>
      </c>
      <c r="O1258" s="30">
        <f t="shared" si="117"/>
        <v>6932.9836826086957</v>
      </c>
      <c r="P1258" s="22">
        <f t="shared" si="122"/>
        <v>2243.4612832647986</v>
      </c>
      <c r="Q1258" s="26">
        <f t="shared" si="118"/>
        <v>0.67640753448006907</v>
      </c>
    </row>
    <row r="1259" spans="1:17" s="24" customFormat="1">
      <c r="A1259" s="20">
        <v>44215</v>
      </c>
      <c r="B1259" s="21">
        <v>32.47</v>
      </c>
      <c r="C1259" s="22">
        <v>51319876188</v>
      </c>
      <c r="D1259" s="22">
        <f>HLOOKUP(A1259,'CSAV.Fin'!$F$11:$AB$13,2,1)/1000</f>
        <v>55.406999999999996</v>
      </c>
      <c r="E1259" s="23">
        <f>HLOOKUP(A1259,'CSAV.Fin'!$F$11:$AB$13,3,1)</f>
        <v>0.3</v>
      </c>
      <c r="G1259" s="24">
        <v>736.52</v>
      </c>
      <c r="H1259" s="25">
        <f t="shared" si="119"/>
        <v>241.49918409422554</v>
      </c>
      <c r="J1259" s="25">
        <v>109.2</v>
      </c>
      <c r="K1259" s="22">
        <v>175760293</v>
      </c>
      <c r="L1259" s="24">
        <v>0.82499999999999996</v>
      </c>
      <c r="M1259" s="25">
        <f t="shared" si="120"/>
        <v>560.66209881084183</v>
      </c>
      <c r="N1259" s="22">
        <f t="shared" si="121"/>
        <v>6979.2814529454554</v>
      </c>
      <c r="O1259" s="30">
        <f t="shared" si="117"/>
        <v>7034.6884529454555</v>
      </c>
      <c r="P1259" s="22">
        <f t="shared" si="122"/>
        <v>2262.4726821055233</v>
      </c>
      <c r="Q1259" s="26">
        <f t="shared" si="118"/>
        <v>0.67838338581174606</v>
      </c>
    </row>
    <row r="1260" spans="1:17" s="24" customFormat="1">
      <c r="A1260" s="20">
        <v>44216</v>
      </c>
      <c r="B1260" s="21">
        <v>32.89</v>
      </c>
      <c r="C1260" s="22">
        <v>51319876188</v>
      </c>
      <c r="D1260" s="22">
        <f>HLOOKUP(A1260,'CSAV.Fin'!$F$11:$AB$13,2,1)/1000</f>
        <v>55.406999999999996</v>
      </c>
      <c r="E1260" s="23">
        <f>HLOOKUP(A1260,'CSAV.Fin'!$F$11:$AB$13,3,1)</f>
        <v>0.3</v>
      </c>
      <c r="G1260" s="24">
        <v>722.19</v>
      </c>
      <c r="H1260" s="25">
        <f t="shared" si="119"/>
        <v>244.62298013116967</v>
      </c>
      <c r="J1260" s="25">
        <v>109.6</v>
      </c>
      <c r="K1260" s="22">
        <v>175760293</v>
      </c>
      <c r="L1260" s="24">
        <v>0.8266</v>
      </c>
      <c r="M1260" s="25">
        <f t="shared" si="120"/>
        <v>562.71580613249319</v>
      </c>
      <c r="N1260" s="22">
        <f t="shared" si="121"/>
        <v>6991.287725429469</v>
      </c>
      <c r="O1260" s="30">
        <f t="shared" si="117"/>
        <v>7046.6947254294691</v>
      </c>
      <c r="P1260" s="22">
        <f t="shared" si="122"/>
        <v>2337.2114371887174</v>
      </c>
      <c r="Q1260" s="26">
        <f t="shared" si="118"/>
        <v>0.66832514700056445</v>
      </c>
    </row>
    <row r="1261" spans="1:17" s="24" customFormat="1">
      <c r="A1261" s="20">
        <v>44217</v>
      </c>
      <c r="B1261" s="21">
        <v>32.700000000000003</v>
      </c>
      <c r="C1261" s="22">
        <v>51319876188</v>
      </c>
      <c r="D1261" s="22">
        <f>HLOOKUP(A1261,'CSAV.Fin'!$F$11:$AB$13,2,1)/1000</f>
        <v>55.406999999999996</v>
      </c>
      <c r="E1261" s="23">
        <f>HLOOKUP(A1261,'CSAV.Fin'!$F$11:$AB$13,3,1)</f>
        <v>0.3</v>
      </c>
      <c r="G1261" s="24">
        <v>718.28</v>
      </c>
      <c r="H1261" s="25">
        <f t="shared" si="119"/>
        <v>243.20983430493305</v>
      </c>
      <c r="J1261" s="25">
        <v>110.4</v>
      </c>
      <c r="K1261" s="22">
        <v>175760293</v>
      </c>
      <c r="L1261" s="24">
        <v>0.82340000000000002</v>
      </c>
      <c r="M1261" s="25">
        <f t="shared" si="120"/>
        <v>566.82322077579613</v>
      </c>
      <c r="N1261" s="22">
        <f t="shared" si="121"/>
        <v>7069.6877631284915</v>
      </c>
      <c r="O1261" s="30">
        <f t="shared" si="117"/>
        <v>7125.0947631284916</v>
      </c>
      <c r="P1261" s="22">
        <f t="shared" si="122"/>
        <v>2336.359012289915</v>
      </c>
      <c r="Q1261" s="26">
        <f t="shared" si="118"/>
        <v>0.67209432436179073</v>
      </c>
    </row>
    <row r="1262" spans="1:17" s="24" customFormat="1">
      <c r="A1262" s="20">
        <v>44218</v>
      </c>
      <c r="B1262" s="21">
        <v>32.47</v>
      </c>
      <c r="C1262" s="22">
        <v>51319876188</v>
      </c>
      <c r="D1262" s="22">
        <f>HLOOKUP(A1262,'CSAV.Fin'!$F$11:$AB$13,2,1)/1000</f>
        <v>55.406999999999996</v>
      </c>
      <c r="E1262" s="23">
        <f>HLOOKUP(A1262,'CSAV.Fin'!$F$11:$AB$13,3,1)</f>
        <v>0.3</v>
      </c>
      <c r="G1262" s="24">
        <v>728.07</v>
      </c>
      <c r="H1262" s="25">
        <f t="shared" si="119"/>
        <v>241.49918409422554</v>
      </c>
      <c r="J1262" s="25">
        <v>106.6</v>
      </c>
      <c r="K1262" s="22">
        <v>175760293</v>
      </c>
      <c r="L1262" s="24">
        <v>0.82150000000000001</v>
      </c>
      <c r="M1262" s="25">
        <f t="shared" si="120"/>
        <v>547.31300122010748</v>
      </c>
      <c r="N1262" s="22">
        <f t="shared" si="121"/>
        <v>6842.1353257942783</v>
      </c>
      <c r="O1262" s="30">
        <f t="shared" si="117"/>
        <v>6897.5423257942784</v>
      </c>
      <c r="P1262" s="22">
        <f t="shared" si="122"/>
        <v>2288.7310008987592</v>
      </c>
      <c r="Q1262" s="26">
        <f t="shared" si="118"/>
        <v>0.66818166633936493</v>
      </c>
    </row>
    <row r="1263" spans="1:17" s="24" customFormat="1">
      <c r="A1263" s="20">
        <v>44221</v>
      </c>
      <c r="B1263" s="21">
        <v>32.42</v>
      </c>
      <c r="C1263" s="22">
        <v>51319876188</v>
      </c>
      <c r="D1263" s="22">
        <f>HLOOKUP(A1263,'CSAV.Fin'!$F$11:$AB$13,2,1)/1000</f>
        <v>55.406999999999996</v>
      </c>
      <c r="E1263" s="23">
        <f>HLOOKUP(A1263,'CSAV.Fin'!$F$11:$AB$13,3,1)</f>
        <v>0.3</v>
      </c>
      <c r="G1263" s="24">
        <v>732.7</v>
      </c>
      <c r="H1263" s="25">
        <f t="shared" si="119"/>
        <v>241.127303613637</v>
      </c>
      <c r="J1263" s="25">
        <v>107.6</v>
      </c>
      <c r="K1263" s="22">
        <v>175760293</v>
      </c>
      <c r="L1263" s="24">
        <v>0.8246</v>
      </c>
      <c r="M1263" s="25">
        <f t="shared" si="120"/>
        <v>552.44726952423605</v>
      </c>
      <c r="N1263" s="22">
        <f t="shared" si="121"/>
        <v>6880.3568494300271</v>
      </c>
      <c r="O1263" s="30">
        <f t="shared" si="117"/>
        <v>6935.7638494300272</v>
      </c>
      <c r="P1263" s="22">
        <f t="shared" si="122"/>
        <v>2270.7661880919341</v>
      </c>
      <c r="Q1263" s="26">
        <f t="shared" si="118"/>
        <v>0.67260041757642264</v>
      </c>
    </row>
    <row r="1264" spans="1:17" s="24" customFormat="1">
      <c r="A1264" s="20">
        <v>44222</v>
      </c>
      <c r="B1264" s="21">
        <v>32.49</v>
      </c>
      <c r="C1264" s="22">
        <v>51319876188</v>
      </c>
      <c r="D1264" s="22">
        <f>HLOOKUP(A1264,'CSAV.Fin'!$F$11:$AB$13,2,1)/1000</f>
        <v>55.406999999999996</v>
      </c>
      <c r="E1264" s="23">
        <f>HLOOKUP(A1264,'CSAV.Fin'!$F$11:$AB$13,3,1)</f>
        <v>0.3</v>
      </c>
      <c r="G1264" s="24">
        <v>732.49</v>
      </c>
      <c r="H1264" s="25">
        <f t="shared" si="119"/>
        <v>241.647936286461</v>
      </c>
      <c r="J1264" s="25">
        <v>106.6</v>
      </c>
      <c r="K1264" s="22">
        <v>175760293</v>
      </c>
      <c r="L1264" s="24">
        <v>0.82220000000000004</v>
      </c>
      <c r="M1264" s="25">
        <f t="shared" si="120"/>
        <v>547.31300122010748</v>
      </c>
      <c r="N1264" s="22">
        <f t="shared" si="121"/>
        <v>6836.3101072001937</v>
      </c>
      <c r="O1264" s="30">
        <f t="shared" si="117"/>
        <v>6891.7171072001938</v>
      </c>
      <c r="P1264" s="22">
        <f t="shared" si="122"/>
        <v>2276.3215570835373</v>
      </c>
      <c r="Q1264" s="26">
        <f t="shared" si="118"/>
        <v>0.66970182877858897</v>
      </c>
    </row>
    <row r="1265" spans="1:17" s="24" customFormat="1">
      <c r="A1265" s="20">
        <v>44223</v>
      </c>
      <c r="B1265" s="21">
        <v>31.37</v>
      </c>
      <c r="C1265" s="22">
        <v>51319876188</v>
      </c>
      <c r="D1265" s="22">
        <f>HLOOKUP(A1265,'CSAV.Fin'!$F$11:$AB$13,2,1)/1000</f>
        <v>55.406999999999996</v>
      </c>
      <c r="E1265" s="23">
        <f>HLOOKUP(A1265,'CSAV.Fin'!$F$11:$AB$13,3,1)</f>
        <v>0.3</v>
      </c>
      <c r="G1265" s="24">
        <v>739.45</v>
      </c>
      <c r="H1265" s="25">
        <f t="shared" si="119"/>
        <v>233.31781352127678</v>
      </c>
      <c r="J1265" s="25">
        <v>95.6</v>
      </c>
      <c r="K1265" s="22">
        <v>175760293</v>
      </c>
      <c r="L1265" s="24">
        <v>0.82669999999999999</v>
      </c>
      <c r="M1265" s="25">
        <f t="shared" si="120"/>
        <v>490.836049874693</v>
      </c>
      <c r="N1265" s="22">
        <f t="shared" si="121"/>
        <v>6097.5023626950524</v>
      </c>
      <c r="O1265" s="30">
        <f t="shared" si="117"/>
        <v>6152.9093626950526</v>
      </c>
      <c r="P1265" s="22">
        <f t="shared" si="122"/>
        <v>2177.1648062986815</v>
      </c>
      <c r="Q1265" s="26">
        <f t="shared" si="118"/>
        <v>0.64615685394314737</v>
      </c>
    </row>
    <row r="1266" spans="1:17" s="24" customFormat="1">
      <c r="A1266" s="20">
        <v>44224</v>
      </c>
      <c r="B1266" s="21">
        <v>31.3</v>
      </c>
      <c r="C1266" s="22">
        <v>51319876188</v>
      </c>
      <c r="D1266" s="22">
        <f>HLOOKUP(A1266,'CSAV.Fin'!$F$11:$AB$13,2,1)/1000</f>
        <v>55.406999999999996</v>
      </c>
      <c r="E1266" s="23">
        <f>HLOOKUP(A1266,'CSAV.Fin'!$F$11:$AB$13,3,1)</f>
        <v>0.3</v>
      </c>
      <c r="G1266" s="24">
        <v>738.52</v>
      </c>
      <c r="H1266" s="25">
        <f t="shared" si="119"/>
        <v>232.79718084845277</v>
      </c>
      <c r="J1266" s="25">
        <v>94.8</v>
      </c>
      <c r="K1266" s="22">
        <v>175760293</v>
      </c>
      <c r="L1266" s="24">
        <v>0.82479999999999998</v>
      </c>
      <c r="M1266" s="25">
        <f t="shared" si="120"/>
        <v>486.72863523139017</v>
      </c>
      <c r="N1266" s="22">
        <f t="shared" si="121"/>
        <v>6060.4058352570328</v>
      </c>
      <c r="O1266" s="30">
        <f t="shared" si="117"/>
        <v>6115.8128352570329</v>
      </c>
      <c r="P1266" s="22">
        <f t="shared" si="122"/>
        <v>2175.0421446736718</v>
      </c>
      <c r="Q1266" s="26">
        <f t="shared" si="118"/>
        <v>0.64435763433851712</v>
      </c>
    </row>
    <row r="1267" spans="1:17" s="24" customFormat="1">
      <c r="A1267" s="20">
        <v>44225</v>
      </c>
      <c r="B1267" s="21">
        <v>31</v>
      </c>
      <c r="C1267" s="22">
        <v>51319876188</v>
      </c>
      <c r="D1267" s="22">
        <f>HLOOKUP(A1267,'CSAV.Fin'!$F$11:$AB$13,2,1)/1000</f>
        <v>55.406999999999996</v>
      </c>
      <c r="E1267" s="23">
        <f>HLOOKUP(A1267,'CSAV.Fin'!$F$11:$AB$13,3,1)</f>
        <v>0.3</v>
      </c>
      <c r="G1267" s="24">
        <v>732.49</v>
      </c>
      <c r="H1267" s="25">
        <f t="shared" si="119"/>
        <v>230.56589796492125</v>
      </c>
      <c r="J1267" s="25">
        <v>93.1</v>
      </c>
      <c r="K1267" s="22">
        <v>175760293</v>
      </c>
      <c r="L1267" s="24">
        <v>0.82379999999999998</v>
      </c>
      <c r="M1267" s="25">
        <f t="shared" si="120"/>
        <v>478.00037911437158</v>
      </c>
      <c r="N1267" s="22">
        <f t="shared" si="121"/>
        <v>5958.9523955935911</v>
      </c>
      <c r="O1267" s="30">
        <f t="shared" si="117"/>
        <v>6014.3593955935912</v>
      </c>
      <c r="P1267" s="22">
        <f t="shared" si="122"/>
        <v>2171.9288479405859</v>
      </c>
      <c r="Q1267" s="26">
        <f t="shared" si="118"/>
        <v>0.63887611213725515</v>
      </c>
    </row>
    <row r="1268" spans="1:17" s="24" customFormat="1">
      <c r="A1268" s="20">
        <v>44228</v>
      </c>
      <c r="B1268" s="21">
        <v>30.93</v>
      </c>
      <c r="C1268" s="22">
        <v>51319876188</v>
      </c>
      <c r="D1268" s="22">
        <f>HLOOKUP(A1268,'CSAV.Fin'!$F$11:$AB$13,2,1)/1000</f>
        <v>55.406999999999996</v>
      </c>
      <c r="E1268" s="23">
        <f>HLOOKUP(A1268,'CSAV.Fin'!$F$11:$AB$13,3,1)</f>
        <v>0.3</v>
      </c>
      <c r="G1268" s="24">
        <v>736.75</v>
      </c>
      <c r="H1268" s="25">
        <f t="shared" si="119"/>
        <v>230.04526529209724</v>
      </c>
      <c r="J1268" s="25">
        <v>96.7</v>
      </c>
      <c r="K1268" s="22">
        <v>175760293</v>
      </c>
      <c r="L1268" s="24">
        <v>0.82769999999999999</v>
      </c>
      <c r="M1268" s="25">
        <f t="shared" si="120"/>
        <v>496.4837450092345</v>
      </c>
      <c r="N1268" s="22">
        <f t="shared" si="121"/>
        <v>6160.2103418267488</v>
      </c>
      <c r="O1268" s="30">
        <f t="shared" si="117"/>
        <v>6215.617341826749</v>
      </c>
      <c r="P1268" s="22">
        <f t="shared" si="122"/>
        <v>2154.4944289037535</v>
      </c>
      <c r="Q1268" s="26">
        <f t="shared" si="118"/>
        <v>0.65337402378271969</v>
      </c>
    </row>
    <row r="1269" spans="1:17" s="24" customFormat="1">
      <c r="A1269" s="20">
        <v>44229</v>
      </c>
      <c r="B1269" s="21">
        <v>31.5</v>
      </c>
      <c r="C1269" s="22">
        <v>51319876188</v>
      </c>
      <c r="D1269" s="22">
        <f>HLOOKUP(A1269,'CSAV.Fin'!$F$11:$AB$13,2,1)/1000</f>
        <v>55.406999999999996</v>
      </c>
      <c r="E1269" s="23">
        <f>HLOOKUP(A1269,'CSAV.Fin'!$F$11:$AB$13,3,1)</f>
        <v>0.3</v>
      </c>
      <c r="G1269" s="24">
        <v>731.31500000000005</v>
      </c>
      <c r="H1269" s="25">
        <f t="shared" si="119"/>
        <v>234.28470277080709</v>
      </c>
      <c r="J1269" s="25">
        <v>97.9</v>
      </c>
      <c r="K1269" s="22">
        <v>175760293</v>
      </c>
      <c r="L1269" s="24">
        <v>0.83150000000000002</v>
      </c>
      <c r="M1269" s="25">
        <f t="shared" si="120"/>
        <v>502.6448669741888</v>
      </c>
      <c r="N1269" s="22">
        <f t="shared" si="121"/>
        <v>6208.1537046422127</v>
      </c>
      <c r="O1269" s="30">
        <f t="shared" si="117"/>
        <v>6263.5607046422128</v>
      </c>
      <c r="P1269" s="22">
        <f t="shared" si="122"/>
        <v>2210.5058694570739</v>
      </c>
      <c r="Q1269" s="26">
        <f t="shared" si="118"/>
        <v>0.64708478552482673</v>
      </c>
    </row>
    <row r="1270" spans="1:17" s="24" customFormat="1">
      <c r="A1270" s="20">
        <v>44230</v>
      </c>
      <c r="B1270" s="21">
        <v>31.48</v>
      </c>
      <c r="C1270" s="22">
        <v>51319876188</v>
      </c>
      <c r="D1270" s="22">
        <f>HLOOKUP(A1270,'CSAV.Fin'!$F$11:$AB$13,2,1)/1000</f>
        <v>55.406999999999996</v>
      </c>
      <c r="E1270" s="23">
        <f>HLOOKUP(A1270,'CSAV.Fin'!$F$11:$AB$13,3,1)</f>
        <v>0.3</v>
      </c>
      <c r="G1270" s="24">
        <v>732.64</v>
      </c>
      <c r="H1270" s="25">
        <f t="shared" si="119"/>
        <v>234.13595057857165</v>
      </c>
      <c r="J1270" s="25">
        <v>98.9</v>
      </c>
      <c r="K1270" s="22">
        <v>175760293</v>
      </c>
      <c r="L1270" s="24">
        <v>0.83169999999999999</v>
      </c>
      <c r="M1270" s="25">
        <f t="shared" si="120"/>
        <v>507.77913527831748</v>
      </c>
      <c r="N1270" s="22">
        <f t="shared" si="121"/>
        <v>6270.0587871949028</v>
      </c>
      <c r="O1270" s="30">
        <f t="shared" si="117"/>
        <v>6325.465787194903</v>
      </c>
      <c r="P1270" s="22">
        <f t="shared" si="122"/>
        <v>2205.107150030356</v>
      </c>
      <c r="Q1270" s="26">
        <f t="shared" si="118"/>
        <v>0.65139213075907965</v>
      </c>
    </row>
    <row r="1271" spans="1:17" s="24" customFormat="1">
      <c r="A1271" s="20">
        <v>44231</v>
      </c>
      <c r="B1271" s="21">
        <v>31.37</v>
      </c>
      <c r="C1271" s="22">
        <v>51319876188</v>
      </c>
      <c r="D1271" s="22">
        <f>HLOOKUP(A1271,'CSAV.Fin'!$F$11:$AB$13,2,1)/1000</f>
        <v>55.406999999999996</v>
      </c>
      <c r="E1271" s="23">
        <f>HLOOKUP(A1271,'CSAV.Fin'!$F$11:$AB$13,3,1)</f>
        <v>0.3</v>
      </c>
      <c r="G1271" s="24">
        <v>739.6</v>
      </c>
      <c r="H1271" s="25">
        <f t="shared" si="119"/>
        <v>233.31781352127678</v>
      </c>
      <c r="J1271" s="25">
        <v>97.4</v>
      </c>
      <c r="K1271" s="22">
        <v>175760293</v>
      </c>
      <c r="L1271" s="24">
        <v>0.83499999999999996</v>
      </c>
      <c r="M1271" s="25">
        <f t="shared" si="120"/>
        <v>500.07773282212452</v>
      </c>
      <c r="N1271" s="22">
        <f t="shared" si="121"/>
        <v>6150.5577981556889</v>
      </c>
      <c r="O1271" s="30">
        <f t="shared" si="117"/>
        <v>6205.9647981556891</v>
      </c>
      <c r="P1271" s="22">
        <f t="shared" si="122"/>
        <v>2176.723250429367</v>
      </c>
      <c r="Q1271" s="26">
        <f t="shared" si="118"/>
        <v>0.64925304586383514</v>
      </c>
    </row>
    <row r="1272" spans="1:17" s="24" customFormat="1">
      <c r="A1272" s="20">
        <v>44232</v>
      </c>
      <c r="B1272" s="21">
        <v>31.69</v>
      </c>
      <c r="C1272" s="22">
        <v>51319876188</v>
      </c>
      <c r="D1272" s="22">
        <f>HLOOKUP(A1272,'CSAV.Fin'!$F$11:$AB$13,2,1)/1000</f>
        <v>55.406999999999996</v>
      </c>
      <c r="E1272" s="23">
        <f>HLOOKUP(A1272,'CSAV.Fin'!$F$11:$AB$13,3,1)</f>
        <v>0.3</v>
      </c>
      <c r="G1272" s="24">
        <v>737.01</v>
      </c>
      <c r="H1272" s="25">
        <f t="shared" si="119"/>
        <v>235.6978485970437</v>
      </c>
      <c r="J1272" s="25">
        <v>103</v>
      </c>
      <c r="K1272" s="22">
        <v>175760293</v>
      </c>
      <c r="L1272" s="24">
        <v>0.83130000000000004</v>
      </c>
      <c r="M1272" s="25">
        <f t="shared" si="120"/>
        <v>528.82963532524457</v>
      </c>
      <c r="N1272" s="22">
        <f t="shared" si="121"/>
        <v>6533.1325077589308</v>
      </c>
      <c r="O1272" s="30">
        <f t="shared" si="117"/>
        <v>6588.539507758931</v>
      </c>
      <c r="P1272" s="22">
        <f t="shared" si="122"/>
        <v>2206.655101555908</v>
      </c>
      <c r="Q1272" s="26">
        <f t="shared" si="118"/>
        <v>0.66507674440484699</v>
      </c>
    </row>
    <row r="1273" spans="1:17" s="24" customFormat="1">
      <c r="A1273" s="20">
        <v>44235</v>
      </c>
      <c r="B1273" s="21">
        <v>31.7</v>
      </c>
      <c r="C1273" s="22">
        <v>51319876188</v>
      </c>
      <c r="D1273" s="22">
        <f>HLOOKUP(A1273,'CSAV.Fin'!$F$11:$AB$13,2,1)/1000</f>
        <v>55.406999999999996</v>
      </c>
      <c r="E1273" s="23">
        <f>HLOOKUP(A1273,'CSAV.Fin'!$F$11:$AB$13,3,1)</f>
        <v>0.3</v>
      </c>
      <c r="G1273" s="24">
        <v>734.05</v>
      </c>
      <c r="H1273" s="25">
        <f t="shared" si="119"/>
        <v>235.77222469316141</v>
      </c>
      <c r="J1273" s="25">
        <v>103.4</v>
      </c>
      <c r="K1273" s="22">
        <v>175760293</v>
      </c>
      <c r="L1273" s="24">
        <v>0.83089999999999997</v>
      </c>
      <c r="M1273" s="25">
        <f t="shared" si="120"/>
        <v>530.88334264689604</v>
      </c>
      <c r="N1273" s="22">
        <f t="shared" si="121"/>
        <v>6561.6611973281988</v>
      </c>
      <c r="O1273" s="30">
        <f t="shared" si="117"/>
        <v>6617.0681973281989</v>
      </c>
      <c r="P1273" s="22">
        <f t="shared" si="122"/>
        <v>2216.2524012800218</v>
      </c>
      <c r="Q1273" s="26">
        <f t="shared" si="118"/>
        <v>0.66507034003746746</v>
      </c>
    </row>
    <row r="1274" spans="1:17" s="24" customFormat="1">
      <c r="A1274" s="20">
        <v>44236</v>
      </c>
      <c r="B1274" s="21">
        <v>31.7</v>
      </c>
      <c r="C1274" s="22">
        <v>51319876188</v>
      </c>
      <c r="D1274" s="22">
        <f>HLOOKUP(A1274,'CSAV.Fin'!$F$11:$AB$13,2,1)/1000</f>
        <v>55.406999999999996</v>
      </c>
      <c r="E1274" s="23">
        <f>HLOOKUP(A1274,'CSAV.Fin'!$F$11:$AB$13,3,1)</f>
        <v>0.3</v>
      </c>
      <c r="G1274" s="24">
        <v>734.76</v>
      </c>
      <c r="H1274" s="25">
        <f t="shared" si="119"/>
        <v>235.77222469316141</v>
      </c>
      <c r="J1274" s="25">
        <v>102.8</v>
      </c>
      <c r="K1274" s="22">
        <v>175760293</v>
      </c>
      <c r="L1274" s="24">
        <v>0.82689999999999997</v>
      </c>
      <c r="M1274" s="25">
        <f t="shared" si="120"/>
        <v>527.80278166441883</v>
      </c>
      <c r="N1274" s="22">
        <f t="shared" si="121"/>
        <v>6555.1426244044005</v>
      </c>
      <c r="O1274" s="30">
        <f t="shared" si="117"/>
        <v>6610.5496244044007</v>
      </c>
      <c r="P1274" s="22">
        <f t="shared" si="122"/>
        <v>2214.1108323256572</v>
      </c>
      <c r="Q1274" s="26">
        <f t="shared" si="118"/>
        <v>0.66506403277698034</v>
      </c>
    </row>
    <row r="1275" spans="1:17" s="24" customFormat="1">
      <c r="A1275" s="20">
        <v>44237</v>
      </c>
      <c r="B1275" s="21">
        <v>31.43</v>
      </c>
      <c r="C1275" s="22">
        <v>51319876188</v>
      </c>
      <c r="D1275" s="22">
        <f>HLOOKUP(A1275,'CSAV.Fin'!$F$11:$AB$13,2,1)/1000</f>
        <v>55.406999999999996</v>
      </c>
      <c r="E1275" s="23">
        <f>HLOOKUP(A1275,'CSAV.Fin'!$F$11:$AB$13,3,1)</f>
        <v>0.3</v>
      </c>
      <c r="G1275" s="24">
        <v>726.17</v>
      </c>
      <c r="H1275" s="25">
        <f t="shared" si="119"/>
        <v>233.76407009798305</v>
      </c>
      <c r="J1275" s="25">
        <v>101</v>
      </c>
      <c r="K1275" s="22">
        <v>175760293</v>
      </c>
      <c r="L1275" s="24">
        <v>0.82420000000000004</v>
      </c>
      <c r="M1275" s="25">
        <f t="shared" si="120"/>
        <v>518.56109871698743</v>
      </c>
      <c r="N1275" s="22">
        <f t="shared" si="121"/>
        <v>6461.46187563698</v>
      </c>
      <c r="O1275" s="30">
        <f t="shared" si="117"/>
        <v>6516.8688756369802</v>
      </c>
      <c r="P1275" s="22">
        <f t="shared" si="122"/>
        <v>2221.2205249305812</v>
      </c>
      <c r="Q1275" s="26">
        <f t="shared" si="118"/>
        <v>0.65915832168504829</v>
      </c>
    </row>
    <row r="1276" spans="1:17" s="24" customFormat="1">
      <c r="A1276" s="20">
        <v>44238</v>
      </c>
      <c r="B1276" s="21">
        <v>31.43</v>
      </c>
      <c r="C1276" s="22">
        <v>51319876188</v>
      </c>
      <c r="D1276" s="22">
        <f>HLOOKUP(A1276,'CSAV.Fin'!$F$11:$AB$13,2,1)/1000</f>
        <v>55.406999999999996</v>
      </c>
      <c r="E1276" s="23">
        <f>HLOOKUP(A1276,'CSAV.Fin'!$F$11:$AB$13,3,1)</f>
        <v>0.3</v>
      </c>
      <c r="G1276" s="24">
        <v>724.38</v>
      </c>
      <c r="H1276" s="25">
        <f t="shared" si="119"/>
        <v>233.76407009798305</v>
      </c>
      <c r="J1276" s="25">
        <v>105</v>
      </c>
      <c r="K1276" s="22">
        <v>175760293</v>
      </c>
      <c r="L1276" s="24">
        <v>0.82450000000000001</v>
      </c>
      <c r="M1276" s="25">
        <f t="shared" si="120"/>
        <v>539.09817193350182</v>
      </c>
      <c r="N1276" s="22">
        <f t="shared" si="121"/>
        <v>6714.9171976955731</v>
      </c>
      <c r="O1276" s="30">
        <f t="shared" si="117"/>
        <v>6770.3241976955733</v>
      </c>
      <c r="P1276" s="22">
        <f t="shared" si="122"/>
        <v>2226.7093356923715</v>
      </c>
      <c r="Q1276" s="26">
        <f t="shared" si="118"/>
        <v>0.67110742843743276</v>
      </c>
    </row>
    <row r="1277" spans="1:17" s="24" customFormat="1">
      <c r="A1277" s="20">
        <v>44239</v>
      </c>
      <c r="B1277" s="21">
        <v>31.1</v>
      </c>
      <c r="C1277" s="22">
        <v>51319876188</v>
      </c>
      <c r="D1277" s="22">
        <f>HLOOKUP(A1277,'CSAV.Fin'!$F$11:$AB$13,2,1)/1000</f>
        <v>55.406999999999996</v>
      </c>
      <c r="E1277" s="23">
        <f>HLOOKUP(A1277,'CSAV.Fin'!$F$11:$AB$13,3,1)</f>
        <v>0.3</v>
      </c>
      <c r="G1277" s="24">
        <v>722.14</v>
      </c>
      <c r="H1277" s="25">
        <f t="shared" si="119"/>
        <v>231.30965892609842</v>
      </c>
      <c r="J1277" s="25">
        <v>102.8</v>
      </c>
      <c r="K1277" s="22">
        <v>175760293</v>
      </c>
      <c r="L1277" s="24">
        <v>0.82509999999999994</v>
      </c>
      <c r="M1277" s="25">
        <f t="shared" si="120"/>
        <v>527.80278166441883</v>
      </c>
      <c r="N1277" s="22">
        <f t="shared" si="121"/>
        <v>6569.4430203854072</v>
      </c>
      <c r="O1277" s="30">
        <f t="shared" si="117"/>
        <v>6624.8500203854073</v>
      </c>
      <c r="P1277" s="22">
        <f t="shared" si="122"/>
        <v>2210.1644410319327</v>
      </c>
      <c r="Q1277" s="26">
        <f t="shared" si="118"/>
        <v>0.66638272047955671</v>
      </c>
    </row>
    <row r="1278" spans="1:17" s="24" customFormat="1">
      <c r="A1278" s="20">
        <v>44242</v>
      </c>
      <c r="B1278" s="21">
        <v>31.29</v>
      </c>
      <c r="C1278" s="22">
        <v>51319876188</v>
      </c>
      <c r="D1278" s="22">
        <f>HLOOKUP(A1278,'CSAV.Fin'!$F$11:$AB$13,2,1)/1000</f>
        <v>55.406999999999996</v>
      </c>
      <c r="E1278" s="23">
        <f>HLOOKUP(A1278,'CSAV.Fin'!$F$11:$AB$13,3,1)</f>
        <v>0.3</v>
      </c>
      <c r="G1278" s="24">
        <v>719.4</v>
      </c>
      <c r="H1278" s="25">
        <f t="shared" si="119"/>
        <v>232.72280475233501</v>
      </c>
      <c r="J1278" s="25">
        <v>107.4</v>
      </c>
      <c r="K1278" s="22">
        <v>175760293</v>
      </c>
      <c r="L1278" s="24">
        <v>0.82420000000000004</v>
      </c>
      <c r="M1278" s="25">
        <f t="shared" si="120"/>
        <v>551.42041586341043</v>
      </c>
      <c r="N1278" s="22">
        <f t="shared" si="121"/>
        <v>6870.9010439941758</v>
      </c>
      <c r="O1278" s="30">
        <f t="shared" si="117"/>
        <v>6926.3080439941759</v>
      </c>
      <c r="P1278" s="22">
        <f t="shared" si="122"/>
        <v>2232.1363996698919</v>
      </c>
      <c r="Q1278" s="26">
        <f t="shared" si="118"/>
        <v>0.67773070653342016</v>
      </c>
    </row>
    <row r="1279" spans="1:17" s="24" customFormat="1">
      <c r="A1279" s="20">
        <v>44243</v>
      </c>
      <c r="B1279" s="21">
        <v>33.06</v>
      </c>
      <c r="C1279" s="22">
        <v>51319876188</v>
      </c>
      <c r="D1279" s="22">
        <f>HLOOKUP(A1279,'CSAV.Fin'!$F$11:$AB$13,2,1)/1000</f>
        <v>55.406999999999996</v>
      </c>
      <c r="E1279" s="23">
        <f>HLOOKUP(A1279,'CSAV.Fin'!$F$11:$AB$13,3,1)</f>
        <v>0.3</v>
      </c>
      <c r="G1279" s="24">
        <v>718.66</v>
      </c>
      <c r="H1279" s="25">
        <f t="shared" si="119"/>
        <v>245.88737376517088</v>
      </c>
      <c r="J1279" s="25">
        <v>121.8</v>
      </c>
      <c r="K1279" s="22">
        <v>175760293</v>
      </c>
      <c r="L1279" s="24">
        <v>0.82579999999999998</v>
      </c>
      <c r="M1279" s="25">
        <f t="shared" si="120"/>
        <v>625.35387944286208</v>
      </c>
      <c r="N1279" s="22">
        <f t="shared" si="121"/>
        <v>7777.0417852022274</v>
      </c>
      <c r="O1279" s="30">
        <f t="shared" si="117"/>
        <v>7832.4487852022276</v>
      </c>
      <c r="P1279" s="22">
        <f t="shared" si="122"/>
        <v>2360.8314178822807</v>
      </c>
      <c r="Q1279" s="26">
        <f t="shared" si="118"/>
        <v>0.69858322950766338</v>
      </c>
    </row>
    <row r="1280" spans="1:17" s="24" customFormat="1">
      <c r="A1280" s="20">
        <v>44244</v>
      </c>
      <c r="B1280" s="21">
        <v>33.979999999999997</v>
      </c>
      <c r="C1280" s="22">
        <v>51319876188</v>
      </c>
      <c r="D1280" s="22">
        <f>HLOOKUP(A1280,'CSAV.Fin'!$F$11:$AB$13,2,1)/1000</f>
        <v>55.406999999999996</v>
      </c>
      <c r="E1280" s="23">
        <f>HLOOKUP(A1280,'CSAV.Fin'!$F$11:$AB$13,3,1)</f>
        <v>0.3</v>
      </c>
      <c r="G1280" s="24">
        <v>715.01</v>
      </c>
      <c r="H1280" s="25">
        <f t="shared" si="119"/>
        <v>252.72997460800073</v>
      </c>
      <c r="J1280" s="25">
        <v>120.6</v>
      </c>
      <c r="K1280" s="22">
        <v>175760293</v>
      </c>
      <c r="L1280" s="24">
        <v>0.83099999999999996</v>
      </c>
      <c r="M1280" s="25">
        <f t="shared" si="120"/>
        <v>619.19275747790778</v>
      </c>
      <c r="N1280" s="22">
        <f t="shared" si="121"/>
        <v>7652.2351392779792</v>
      </c>
      <c r="O1280" s="30">
        <f t="shared" si="117"/>
        <v>7707.6421392779794</v>
      </c>
      <c r="P1280" s="22">
        <f t="shared" si="122"/>
        <v>2438.916089101187</v>
      </c>
      <c r="Q1280" s="26">
        <f t="shared" si="118"/>
        <v>0.68357170130246159</v>
      </c>
    </row>
    <row r="1281" spans="1:17" s="24" customFormat="1">
      <c r="A1281" s="20">
        <v>44245</v>
      </c>
      <c r="B1281" s="21">
        <v>34.119999999999997</v>
      </c>
      <c r="C1281" s="22">
        <v>51319876188</v>
      </c>
      <c r="D1281" s="22">
        <f>HLOOKUP(A1281,'CSAV.Fin'!$F$11:$AB$13,2,1)/1000</f>
        <v>55.406999999999996</v>
      </c>
      <c r="E1281" s="23">
        <f>HLOOKUP(A1281,'CSAV.Fin'!$F$11:$AB$13,3,1)</f>
        <v>0.3</v>
      </c>
      <c r="G1281" s="24">
        <v>712.46</v>
      </c>
      <c r="H1281" s="25">
        <f t="shared" si="119"/>
        <v>253.77123995364877</v>
      </c>
      <c r="J1281" s="25">
        <v>116.4</v>
      </c>
      <c r="K1281" s="22">
        <v>175760293</v>
      </c>
      <c r="L1281" s="24">
        <v>0.82769999999999999</v>
      </c>
      <c r="M1281" s="25">
        <f t="shared" si="120"/>
        <v>597.62883060056765</v>
      </c>
      <c r="N1281" s="22">
        <f t="shared" si="121"/>
        <v>7415.1859750634294</v>
      </c>
      <c r="O1281" s="30">
        <f t="shared" ref="O1281:O1344" si="123">D1281+N1281</f>
        <v>7470.5929750634295</v>
      </c>
      <c r="P1281" s="22">
        <f t="shared" si="122"/>
        <v>2457.7298031251717</v>
      </c>
      <c r="Q1281" s="26">
        <f t="shared" ref="Q1281:Q1344" si="124">1-P1281/O1281</f>
        <v>0.67101275476672528</v>
      </c>
    </row>
    <row r="1282" spans="1:17" s="24" customFormat="1">
      <c r="A1282" s="20">
        <v>44246</v>
      </c>
      <c r="B1282" s="21">
        <v>34.49</v>
      </c>
      <c r="C1282" s="22">
        <v>51319876188</v>
      </c>
      <c r="D1282" s="22">
        <f>HLOOKUP(A1282,'CSAV.Fin'!$F$11:$AB$13,2,1)/1000</f>
        <v>55.406999999999996</v>
      </c>
      <c r="E1282" s="23">
        <f>HLOOKUP(A1282,'CSAV.Fin'!$F$11:$AB$13,3,1)</f>
        <v>0.3</v>
      </c>
      <c r="G1282" s="24">
        <v>707.94</v>
      </c>
      <c r="H1282" s="25">
        <f t="shared" si="119"/>
        <v>256.52315551000436</v>
      </c>
      <c r="J1282" s="25">
        <v>124.2</v>
      </c>
      <c r="K1282" s="22">
        <v>175760293</v>
      </c>
      <c r="L1282" s="24">
        <v>0.82420000000000004</v>
      </c>
      <c r="M1282" s="25">
        <f t="shared" si="120"/>
        <v>637.67612337277069</v>
      </c>
      <c r="N1282" s="22">
        <f t="shared" si="121"/>
        <v>7945.6788609318119</v>
      </c>
      <c r="O1282" s="30">
        <f t="shared" si="123"/>
        <v>8001.085860931812</v>
      </c>
      <c r="P1282" s="22">
        <f t="shared" si="122"/>
        <v>2500.2437067041274</v>
      </c>
      <c r="Q1282" s="26">
        <f t="shared" si="124"/>
        <v>0.68751195148242705</v>
      </c>
    </row>
    <row r="1283" spans="1:17" s="24" customFormat="1">
      <c r="A1283" s="20">
        <v>44249</v>
      </c>
      <c r="B1283" s="21">
        <v>34</v>
      </c>
      <c r="C1283" s="22">
        <v>51319876188</v>
      </c>
      <c r="D1283" s="22">
        <f>HLOOKUP(A1283,'CSAV.Fin'!$F$11:$AB$13,2,1)/1000</f>
        <v>55.406999999999996</v>
      </c>
      <c r="E1283" s="23">
        <f>HLOOKUP(A1283,'CSAV.Fin'!$F$11:$AB$13,3,1)</f>
        <v>0.3</v>
      </c>
      <c r="G1283" s="24">
        <v>708.28</v>
      </c>
      <c r="H1283" s="25">
        <f t="shared" si="119"/>
        <v>252.87872680023619</v>
      </c>
      <c r="J1283" s="25">
        <v>120.4</v>
      </c>
      <c r="K1283" s="22">
        <v>175760293</v>
      </c>
      <c r="L1283" s="24">
        <v>0.82330000000000003</v>
      </c>
      <c r="M1283" s="25">
        <f t="shared" si="120"/>
        <v>618.16590381708215</v>
      </c>
      <c r="N1283" s="22">
        <f t="shared" si="121"/>
        <v>7710.9945137373979</v>
      </c>
      <c r="O1283" s="30">
        <f t="shared" si="123"/>
        <v>7766.4015137373981</v>
      </c>
      <c r="P1283" s="22">
        <f t="shared" si="122"/>
        <v>2463.5395470604849</v>
      </c>
      <c r="Q1283" s="26">
        <f t="shared" si="124"/>
        <v>0.68279523757522487</v>
      </c>
    </row>
    <row r="1284" spans="1:17" s="24" customFormat="1">
      <c r="A1284" s="20">
        <v>44250</v>
      </c>
      <c r="B1284" s="21">
        <v>33.74</v>
      </c>
      <c r="C1284" s="22">
        <v>51319876188</v>
      </c>
      <c r="D1284" s="22">
        <f>HLOOKUP(A1284,'CSAV.Fin'!$F$11:$AB$13,2,1)/1000</f>
        <v>55.406999999999996</v>
      </c>
      <c r="E1284" s="23">
        <f>HLOOKUP(A1284,'CSAV.Fin'!$F$11:$AB$13,3,1)</f>
        <v>0.3</v>
      </c>
      <c r="G1284" s="24">
        <v>707.01</v>
      </c>
      <c r="H1284" s="25">
        <f t="shared" ref="H1284:H1322" si="125">B1284/$B$3*100</f>
        <v>250.9449483011756</v>
      </c>
      <c r="J1284" s="25">
        <v>115.4</v>
      </c>
      <c r="K1284" s="22">
        <v>175760293</v>
      </c>
      <c r="L1284" s="24">
        <v>0.82240000000000002</v>
      </c>
      <c r="M1284" s="25">
        <f t="shared" ref="M1284:M1322" si="126">J1284/$J$3*100</f>
        <v>592.49456229643909</v>
      </c>
      <c r="N1284" s="22">
        <f t="shared" ref="N1284:N1347" si="127">(J1284*K1284*E1284/L1284)/1000000</f>
        <v>7398.8586377188713</v>
      </c>
      <c r="O1284" s="30">
        <f t="shared" si="123"/>
        <v>7454.2656377188714</v>
      </c>
      <c r="P1284" s="22">
        <f t="shared" ref="P1284:P1347" si="128">(B1284*C1284/G1284)/1000000</f>
        <v>2449.0921239913441</v>
      </c>
      <c r="Q1284" s="26">
        <f t="shared" si="124"/>
        <v>0.67145091910880617</v>
      </c>
    </row>
    <row r="1285" spans="1:17" s="24" customFormat="1">
      <c r="A1285" s="20">
        <v>44251</v>
      </c>
      <c r="B1285" s="21">
        <v>34.299999999999997</v>
      </c>
      <c r="C1285" s="22">
        <v>51319876188</v>
      </c>
      <c r="D1285" s="22">
        <f>HLOOKUP(A1285,'CSAV.Fin'!$F$11:$AB$13,2,1)/1000</f>
        <v>55.406999999999996</v>
      </c>
      <c r="E1285" s="23">
        <f>HLOOKUP(A1285,'CSAV.Fin'!$F$11:$AB$13,3,1)</f>
        <v>0.3</v>
      </c>
      <c r="G1285" s="24">
        <v>703.49</v>
      </c>
      <c r="H1285" s="25">
        <f t="shared" si="125"/>
        <v>255.11000968376769</v>
      </c>
      <c r="J1285" s="25">
        <v>125.4</v>
      </c>
      <c r="K1285" s="22">
        <v>175760293</v>
      </c>
      <c r="L1285" s="24">
        <v>0.82420000000000004</v>
      </c>
      <c r="M1285" s="25">
        <f t="shared" si="126"/>
        <v>643.83724533772499</v>
      </c>
      <c r="N1285" s="22">
        <f t="shared" si="127"/>
        <v>8022.4487049987856</v>
      </c>
      <c r="O1285" s="30">
        <f t="shared" si="123"/>
        <v>8077.8557049987858</v>
      </c>
      <c r="P1285" s="22">
        <f t="shared" si="128"/>
        <v>2502.1986854801062</v>
      </c>
      <c r="Q1285" s="26">
        <f t="shared" si="124"/>
        <v>0.6902397397453286</v>
      </c>
    </row>
    <row r="1286" spans="1:17" s="24" customFormat="1">
      <c r="A1286" s="20">
        <v>44252</v>
      </c>
      <c r="B1286" s="21">
        <v>34.32</v>
      </c>
      <c r="C1286" s="22">
        <v>51319876188</v>
      </c>
      <c r="D1286" s="22">
        <f>HLOOKUP(A1286,'CSAV.Fin'!$F$11:$AB$13,2,1)/1000</f>
        <v>55.406999999999996</v>
      </c>
      <c r="E1286" s="23">
        <f>HLOOKUP(A1286,'CSAV.Fin'!$F$11:$AB$13,3,1)</f>
        <v>0.3</v>
      </c>
      <c r="G1286" s="24">
        <v>714</v>
      </c>
      <c r="H1286" s="25">
        <f t="shared" si="125"/>
        <v>255.25876187600315</v>
      </c>
      <c r="J1286" s="25">
        <v>122</v>
      </c>
      <c r="K1286" s="22">
        <v>175760293</v>
      </c>
      <c r="L1286" s="24">
        <v>0.81799999999999995</v>
      </c>
      <c r="M1286" s="25">
        <f t="shared" si="126"/>
        <v>626.38073310368782</v>
      </c>
      <c r="N1286" s="22">
        <f t="shared" si="127"/>
        <v>7864.0913493887538</v>
      </c>
      <c r="O1286" s="30">
        <f t="shared" si="123"/>
        <v>7919.4983493887539</v>
      </c>
      <c r="P1286" s="22">
        <f t="shared" si="128"/>
        <v>2466.8041327341175</v>
      </c>
      <c r="Q1286" s="26">
        <f t="shared" si="124"/>
        <v>0.68851510235815483</v>
      </c>
    </row>
    <row r="1287" spans="1:17" s="24" customFormat="1">
      <c r="A1287" s="20">
        <v>44253</v>
      </c>
      <c r="B1287" s="21">
        <v>34.549999999999997</v>
      </c>
      <c r="C1287" s="22">
        <v>51319876188</v>
      </c>
      <c r="D1287" s="22">
        <f>HLOOKUP(A1287,'CSAV.Fin'!$F$11:$AB$13,2,1)/1000</f>
        <v>55.406999999999996</v>
      </c>
      <c r="E1287" s="23">
        <f>HLOOKUP(A1287,'CSAV.Fin'!$F$11:$AB$13,3,1)</f>
        <v>0.3</v>
      </c>
      <c r="G1287" s="24">
        <v>725.38</v>
      </c>
      <c r="H1287" s="25">
        <f t="shared" si="125"/>
        <v>256.96941208671058</v>
      </c>
      <c r="J1287" s="25">
        <v>121.8</v>
      </c>
      <c r="K1287" s="22">
        <v>175760293</v>
      </c>
      <c r="L1287" s="24">
        <v>0.82650000000000001</v>
      </c>
      <c r="M1287" s="25">
        <f t="shared" si="126"/>
        <v>625.35387944286208</v>
      </c>
      <c r="N1287" s="22">
        <f t="shared" si="127"/>
        <v>7770.4550589473674</v>
      </c>
      <c r="O1287" s="30">
        <f t="shared" si="123"/>
        <v>7825.8620589473676</v>
      </c>
      <c r="P1287" s="22">
        <f t="shared" si="128"/>
        <v>2444.3763576268989</v>
      </c>
      <c r="Q1287" s="26">
        <f t="shared" si="124"/>
        <v>0.68765404511158934</v>
      </c>
    </row>
    <row r="1288" spans="1:17" s="24" customFormat="1">
      <c r="A1288" s="20">
        <v>44256</v>
      </c>
      <c r="B1288" s="21">
        <v>35.15</v>
      </c>
      <c r="C1288" s="22">
        <v>51319876188</v>
      </c>
      <c r="D1288" s="22">
        <f>HLOOKUP(A1288,'CSAV.Fin'!$F$11:$AB$13,2,1)/1000</f>
        <v>55.406999999999996</v>
      </c>
      <c r="E1288" s="23">
        <f>HLOOKUP(A1288,'CSAV.Fin'!$F$11:$AB$13,3,1)</f>
        <v>0.3</v>
      </c>
      <c r="G1288" s="24">
        <v>722.15</v>
      </c>
      <c r="H1288" s="25">
        <f t="shared" si="125"/>
        <v>261.43197785377362</v>
      </c>
      <c r="J1288" s="25">
        <v>122.8</v>
      </c>
      <c r="K1288" s="22">
        <v>175760293</v>
      </c>
      <c r="L1288" s="24">
        <v>0.82930000000000004</v>
      </c>
      <c r="M1288" s="25">
        <f t="shared" si="126"/>
        <v>630.48814774699065</v>
      </c>
      <c r="N1288" s="22">
        <f t="shared" si="127"/>
        <v>7807.8007887616041</v>
      </c>
      <c r="O1288" s="30">
        <f t="shared" si="123"/>
        <v>7863.2077887616042</v>
      </c>
      <c r="P1288" s="22">
        <f t="shared" si="128"/>
        <v>2497.9486921113344</v>
      </c>
      <c r="Q1288" s="26">
        <f t="shared" si="124"/>
        <v>0.68232447123151219</v>
      </c>
    </row>
    <row r="1289" spans="1:17" s="24" customFormat="1">
      <c r="A1289" s="20">
        <v>44257</v>
      </c>
      <c r="B1289" s="21">
        <v>36.85</v>
      </c>
      <c r="C1289" s="22">
        <v>51319876188</v>
      </c>
      <c r="D1289" s="22">
        <f>HLOOKUP(A1289,'CSAV.Fin'!$F$11:$AB$13,2,1)/1000</f>
        <v>55.406999999999996</v>
      </c>
      <c r="E1289" s="23">
        <f>HLOOKUP(A1289,'CSAV.Fin'!$F$11:$AB$13,3,1)</f>
        <v>0.3</v>
      </c>
      <c r="G1289" s="24">
        <v>731.73</v>
      </c>
      <c r="H1289" s="25">
        <f t="shared" si="125"/>
        <v>274.07591419378542</v>
      </c>
      <c r="J1289" s="25">
        <v>124.6</v>
      </c>
      <c r="K1289" s="22">
        <v>175760293</v>
      </c>
      <c r="L1289" s="24">
        <v>0.82840000000000003</v>
      </c>
      <c r="M1289" s="25">
        <f t="shared" si="126"/>
        <v>639.72983069442205</v>
      </c>
      <c r="N1289" s="22">
        <f t="shared" si="127"/>
        <v>7930.8543606228868</v>
      </c>
      <c r="O1289" s="30">
        <f t="shared" si="123"/>
        <v>7986.261360622887</v>
      </c>
      <c r="P1289" s="22">
        <f t="shared" si="128"/>
        <v>2584.4743792489035</v>
      </c>
      <c r="Q1289" s="26">
        <f t="shared" si="124"/>
        <v>0.6763849487831779</v>
      </c>
    </row>
    <row r="1290" spans="1:17" s="24" customFormat="1">
      <c r="A1290" s="20">
        <v>44258</v>
      </c>
      <c r="B1290" s="21">
        <v>36.75</v>
      </c>
      <c r="C1290" s="22">
        <v>51319876188</v>
      </c>
      <c r="D1290" s="22">
        <f>HLOOKUP(A1290,'CSAV.Fin'!$F$11:$AB$13,2,1)/1000</f>
        <v>55.406999999999996</v>
      </c>
      <c r="E1290" s="23">
        <f>HLOOKUP(A1290,'CSAV.Fin'!$F$11:$AB$13,3,1)</f>
        <v>0.3</v>
      </c>
      <c r="G1290" s="24">
        <v>728.24</v>
      </c>
      <c r="H1290" s="25">
        <f t="shared" si="125"/>
        <v>273.33215323260822</v>
      </c>
      <c r="J1290" s="25">
        <v>124</v>
      </c>
      <c r="K1290" s="22">
        <v>175760293</v>
      </c>
      <c r="L1290" s="24">
        <v>0.82809999999999995</v>
      </c>
      <c r="M1290" s="25">
        <f t="shared" si="126"/>
        <v>636.64926971194495</v>
      </c>
      <c r="N1290" s="22">
        <f t="shared" si="127"/>
        <v>7895.523366260114</v>
      </c>
      <c r="O1290" s="30">
        <f t="shared" si="123"/>
        <v>7950.9303662601142</v>
      </c>
      <c r="P1290" s="22">
        <f t="shared" si="128"/>
        <v>2589.8130422786444</v>
      </c>
      <c r="Q1290" s="26">
        <f t="shared" si="124"/>
        <v>0.67427547180282787</v>
      </c>
    </row>
    <row r="1291" spans="1:17" s="24" customFormat="1">
      <c r="A1291" s="20">
        <v>44259</v>
      </c>
      <c r="B1291" s="21">
        <v>36.6</v>
      </c>
      <c r="C1291" s="22">
        <v>51319876188</v>
      </c>
      <c r="D1291" s="22">
        <f>HLOOKUP(A1291,'CSAV.Fin'!$F$11:$AB$13,2,1)/1000</f>
        <v>55.406999999999996</v>
      </c>
      <c r="E1291" s="23">
        <f>HLOOKUP(A1291,'CSAV.Fin'!$F$11:$AB$13,3,1)</f>
        <v>0.3</v>
      </c>
      <c r="G1291" s="24">
        <v>725.88</v>
      </c>
      <c r="H1291" s="25">
        <f t="shared" si="125"/>
        <v>272.2165117908425</v>
      </c>
      <c r="J1291" s="25">
        <v>121.2</v>
      </c>
      <c r="K1291" s="22">
        <v>175760293</v>
      </c>
      <c r="L1291" s="24">
        <v>0.83030000000000004</v>
      </c>
      <c r="M1291" s="25">
        <f t="shared" si="126"/>
        <v>622.27331846038498</v>
      </c>
      <c r="N1291" s="22">
        <f t="shared" si="127"/>
        <v>7696.7894176562695</v>
      </c>
      <c r="O1291" s="30">
        <f t="shared" si="123"/>
        <v>7752.1964176562697</v>
      </c>
      <c r="P1291" s="22">
        <f t="shared" si="128"/>
        <v>2587.6280769284181</v>
      </c>
      <c r="Q1291" s="26">
        <f t="shared" si="124"/>
        <v>0.6662071060228969</v>
      </c>
    </row>
    <row r="1292" spans="1:17" s="24" customFormat="1">
      <c r="A1292" s="20">
        <v>44260</v>
      </c>
      <c r="B1292" s="21">
        <v>37.450000000000003</v>
      </c>
      <c r="C1292" s="22">
        <v>51319876188</v>
      </c>
      <c r="D1292" s="22">
        <f>HLOOKUP(A1292,'CSAV.Fin'!$F$11:$AB$13,2,1)/1000</f>
        <v>55.406999999999996</v>
      </c>
      <c r="E1292" s="23">
        <f>HLOOKUP(A1292,'CSAV.Fin'!$F$11:$AB$13,3,1)</f>
        <v>0.3</v>
      </c>
      <c r="G1292" s="24">
        <v>736.93</v>
      </c>
      <c r="H1292" s="25">
        <f t="shared" si="125"/>
        <v>278.53847996084846</v>
      </c>
      <c r="J1292" s="25">
        <v>118.2</v>
      </c>
      <c r="K1292" s="22">
        <v>175760293</v>
      </c>
      <c r="L1292" s="24">
        <v>0.83940000000000003</v>
      </c>
      <c r="M1292" s="25">
        <f t="shared" si="126"/>
        <v>606.87051354799917</v>
      </c>
      <c r="N1292" s="22">
        <f t="shared" si="127"/>
        <v>7424.8987250178698</v>
      </c>
      <c r="O1292" s="30">
        <f t="shared" si="123"/>
        <v>7480.3057250178699</v>
      </c>
      <c r="P1292" s="22">
        <f t="shared" si="128"/>
        <v>2608.021607534773</v>
      </c>
      <c r="Q1292" s="26">
        <f t="shared" si="124"/>
        <v>0.65134825989635037</v>
      </c>
    </row>
    <row r="1293" spans="1:17" s="24" customFormat="1">
      <c r="A1293" s="20">
        <v>44263</v>
      </c>
      <c r="B1293" s="21">
        <v>38</v>
      </c>
      <c r="C1293" s="22">
        <v>51319876188</v>
      </c>
      <c r="D1293" s="22">
        <f>HLOOKUP(A1293,'CSAV.Fin'!$F$11:$AB$13,2,1)/1000</f>
        <v>55.406999999999996</v>
      </c>
      <c r="E1293" s="23">
        <f>HLOOKUP(A1293,'CSAV.Fin'!$F$11:$AB$13,3,1)</f>
        <v>0.3</v>
      </c>
      <c r="G1293" s="24">
        <v>734.74</v>
      </c>
      <c r="H1293" s="25">
        <f t="shared" si="125"/>
        <v>282.62916524732282</v>
      </c>
      <c r="J1293" s="25">
        <v>122.4</v>
      </c>
      <c r="K1293" s="22">
        <v>175760293</v>
      </c>
      <c r="L1293" s="24">
        <v>0.84309999999999996</v>
      </c>
      <c r="M1293" s="25">
        <f t="shared" si="126"/>
        <v>628.43444042533929</v>
      </c>
      <c r="N1293" s="22">
        <f t="shared" si="127"/>
        <v>7654.9851250859929</v>
      </c>
      <c r="O1293" s="30">
        <f t="shared" si="123"/>
        <v>7710.392125085993</v>
      </c>
      <c r="P1293" s="22">
        <f t="shared" si="128"/>
        <v>2654.2114151182732</v>
      </c>
      <c r="Q1293" s="26">
        <f t="shared" si="124"/>
        <v>0.6557618118431725</v>
      </c>
    </row>
    <row r="1294" spans="1:17" s="24" customFormat="1">
      <c r="A1294" s="20">
        <v>44264</v>
      </c>
      <c r="B1294" s="21">
        <v>38.200000000000003</v>
      </c>
      <c r="C1294" s="22">
        <v>51319876188</v>
      </c>
      <c r="D1294" s="22">
        <f>HLOOKUP(A1294,'CSAV.Fin'!$F$11:$AB$13,2,1)/1000</f>
        <v>55.406999999999996</v>
      </c>
      <c r="E1294" s="23">
        <f>HLOOKUP(A1294,'CSAV.Fin'!$F$11:$AB$13,3,1)</f>
        <v>0.3</v>
      </c>
      <c r="G1294" s="24">
        <v>734.84</v>
      </c>
      <c r="H1294" s="25">
        <f t="shared" si="125"/>
        <v>284.11668716967716</v>
      </c>
      <c r="J1294" s="25">
        <v>125.2</v>
      </c>
      <c r="K1294" s="22">
        <v>175760293</v>
      </c>
      <c r="L1294" s="24">
        <v>0.84130000000000005</v>
      </c>
      <c r="M1294" s="25">
        <f t="shared" si="126"/>
        <v>642.81039167689926</v>
      </c>
      <c r="N1294" s="22">
        <f t="shared" si="127"/>
        <v>7846.8520207773681</v>
      </c>
      <c r="O1294" s="30">
        <f t="shared" si="123"/>
        <v>7902.2590207773683</v>
      </c>
      <c r="P1294" s="22">
        <f t="shared" si="128"/>
        <v>2667.8178520243864</v>
      </c>
      <c r="Q1294" s="26">
        <f t="shared" si="124"/>
        <v>0.66239807566293296</v>
      </c>
    </row>
    <row r="1295" spans="1:17" s="24" customFormat="1">
      <c r="A1295" s="20">
        <v>44265</v>
      </c>
      <c r="B1295" s="21">
        <v>38.94</v>
      </c>
      <c r="C1295" s="22">
        <v>51319876188</v>
      </c>
      <c r="D1295" s="22">
        <f>HLOOKUP(A1295,'CSAV.Fin'!$F$11:$AB$13,2,1)/1000</f>
        <v>55.406999999999996</v>
      </c>
      <c r="E1295" s="23">
        <f>HLOOKUP(A1295,'CSAV.Fin'!$F$11:$AB$13,3,1)</f>
        <v>0.3</v>
      </c>
      <c r="G1295" s="24">
        <v>726.23</v>
      </c>
      <c r="H1295" s="25">
        <f t="shared" si="125"/>
        <v>289.62051828238816</v>
      </c>
      <c r="J1295" s="25">
        <v>125.6</v>
      </c>
      <c r="K1295" s="22">
        <v>175760293</v>
      </c>
      <c r="L1295" s="24">
        <v>0.84099999999999997</v>
      </c>
      <c r="M1295" s="25">
        <f t="shared" si="126"/>
        <v>644.86409899855073</v>
      </c>
      <c r="N1295" s="22">
        <f t="shared" si="127"/>
        <v>7874.7298932699168</v>
      </c>
      <c r="O1295" s="30">
        <f t="shared" si="123"/>
        <v>7930.136893269917</v>
      </c>
      <c r="P1295" s="22">
        <f t="shared" si="128"/>
        <v>2751.7397777022707</v>
      </c>
      <c r="Q1295" s="26">
        <f t="shared" si="124"/>
        <v>0.65300223505125188</v>
      </c>
    </row>
    <row r="1296" spans="1:17" s="24" customFormat="1">
      <c r="A1296" s="20">
        <v>44266</v>
      </c>
      <c r="B1296" s="21">
        <v>38.799999999999997</v>
      </c>
      <c r="C1296" s="22">
        <v>51319876188</v>
      </c>
      <c r="D1296" s="22">
        <f>HLOOKUP(A1296,'CSAV.Fin'!$F$11:$AB$13,2,1)/1000</f>
        <v>55.406999999999996</v>
      </c>
      <c r="E1296" s="23">
        <f>HLOOKUP(A1296,'CSAV.Fin'!$F$11:$AB$13,3,1)</f>
        <v>0.3</v>
      </c>
      <c r="G1296" s="24">
        <v>715.43</v>
      </c>
      <c r="H1296" s="25">
        <f t="shared" si="125"/>
        <v>288.57925293674015</v>
      </c>
      <c r="J1296" s="25">
        <v>129.19999999999999</v>
      </c>
      <c r="K1296" s="22">
        <v>175760293</v>
      </c>
      <c r="L1296" s="24">
        <v>0.83579999999999999</v>
      </c>
      <c r="M1296" s="25">
        <f t="shared" si="126"/>
        <v>663.34746489341353</v>
      </c>
      <c r="N1296" s="22">
        <f t="shared" si="127"/>
        <v>8150.8362726489586</v>
      </c>
      <c r="O1296" s="30">
        <f t="shared" si="123"/>
        <v>8206.2432726489587</v>
      </c>
      <c r="P1296" s="22">
        <f t="shared" si="128"/>
        <v>2783.2369289719472</v>
      </c>
      <c r="Q1296" s="26">
        <f t="shared" si="124"/>
        <v>0.66083909086044867</v>
      </c>
    </row>
    <row r="1297" spans="1:17" s="24" customFormat="1">
      <c r="A1297" s="20">
        <v>44267</v>
      </c>
      <c r="B1297" s="21">
        <v>38.979999999999997</v>
      </c>
      <c r="C1297" s="22">
        <v>51319876188</v>
      </c>
      <c r="D1297" s="22">
        <f>HLOOKUP(A1297,'CSAV.Fin'!$F$11:$AB$13,2,1)/1000</f>
        <v>55.406999999999996</v>
      </c>
      <c r="E1297" s="23">
        <f>HLOOKUP(A1297,'CSAV.Fin'!$F$11:$AB$13,3,1)</f>
        <v>0.3</v>
      </c>
      <c r="G1297" s="24">
        <v>721.75</v>
      </c>
      <c r="H1297" s="25">
        <f t="shared" si="125"/>
        <v>289.91802266685897</v>
      </c>
      <c r="J1297" s="25">
        <v>126.4</v>
      </c>
      <c r="K1297" s="22">
        <v>175760293</v>
      </c>
      <c r="L1297" s="24">
        <v>0.83730000000000004</v>
      </c>
      <c r="M1297" s="25">
        <f t="shared" si="126"/>
        <v>648.97151364185368</v>
      </c>
      <c r="N1297" s="22">
        <f t="shared" si="127"/>
        <v>7959.9072143317808</v>
      </c>
      <c r="O1297" s="30">
        <f t="shared" si="123"/>
        <v>8015.3142143317809</v>
      </c>
      <c r="P1297" s="22">
        <f t="shared" si="128"/>
        <v>2771.6643904513194</v>
      </c>
      <c r="Q1297" s="26">
        <f t="shared" si="124"/>
        <v>0.65420390064116951</v>
      </c>
    </row>
    <row r="1298" spans="1:17" s="24" customFormat="1">
      <c r="A1298" s="20">
        <v>44270</v>
      </c>
      <c r="B1298" s="21">
        <v>39.299999999999997</v>
      </c>
      <c r="C1298" s="22">
        <v>51319876188</v>
      </c>
      <c r="D1298" s="22">
        <f>HLOOKUP(A1298,'CSAV.Fin'!$F$11:$AB$13,2,1)/1000</f>
        <v>55.406999999999996</v>
      </c>
      <c r="E1298" s="23">
        <f>HLOOKUP(A1298,'CSAV.Fin'!$F$11:$AB$13,3,1)</f>
        <v>0.3</v>
      </c>
      <c r="G1298" s="24">
        <v>723.51</v>
      </c>
      <c r="H1298" s="25">
        <f t="shared" si="125"/>
        <v>292.29805774262599</v>
      </c>
      <c r="J1298" s="25">
        <v>129.19999999999999</v>
      </c>
      <c r="K1298" s="22">
        <v>175760293</v>
      </c>
      <c r="L1298" s="24">
        <v>0.83799999999999997</v>
      </c>
      <c r="M1298" s="25">
        <f t="shared" si="126"/>
        <v>663.34746489341353</v>
      </c>
      <c r="N1298" s="22">
        <f t="shared" si="127"/>
        <v>8129.4378957995223</v>
      </c>
      <c r="O1298" s="30">
        <f t="shared" si="123"/>
        <v>8184.8448957995224</v>
      </c>
      <c r="P1298" s="22">
        <f t="shared" si="128"/>
        <v>2787.6202598283367</v>
      </c>
      <c r="Q1298" s="26">
        <f t="shared" si="124"/>
        <v>0.65941684963890412</v>
      </c>
    </row>
    <row r="1299" spans="1:17" s="24" customFormat="1">
      <c r="A1299" s="20">
        <v>44271</v>
      </c>
      <c r="B1299" s="21">
        <v>39.549999999999997</v>
      </c>
      <c r="C1299" s="22">
        <v>51319876188</v>
      </c>
      <c r="D1299" s="22">
        <f>HLOOKUP(A1299,'CSAV.Fin'!$F$11:$AB$13,2,1)/1000</f>
        <v>55.406999999999996</v>
      </c>
      <c r="E1299" s="23">
        <f>HLOOKUP(A1299,'CSAV.Fin'!$F$11:$AB$13,3,1)</f>
        <v>0.3</v>
      </c>
      <c r="G1299" s="24">
        <v>728.65</v>
      </c>
      <c r="H1299" s="25">
        <f t="shared" si="125"/>
        <v>294.15746014556885</v>
      </c>
      <c r="J1299" s="25">
        <v>135.19999999999999</v>
      </c>
      <c r="K1299" s="22">
        <v>175760293</v>
      </c>
      <c r="L1299" s="24">
        <v>0.84099999999999997</v>
      </c>
      <c r="M1299" s="25">
        <f t="shared" si="126"/>
        <v>694.15307471818505</v>
      </c>
      <c r="N1299" s="22">
        <f t="shared" si="127"/>
        <v>8476.6200761950058</v>
      </c>
      <c r="O1299" s="30">
        <f t="shared" si="123"/>
        <v>8532.0270761950051</v>
      </c>
      <c r="P1299" s="22">
        <f t="shared" si="128"/>
        <v>2785.5638553975159</v>
      </c>
      <c r="Q1299" s="26">
        <f t="shared" si="124"/>
        <v>0.67351675861772076</v>
      </c>
    </row>
    <row r="1300" spans="1:17" s="24" customFormat="1">
      <c r="A1300" s="20">
        <v>44272</v>
      </c>
      <c r="B1300" s="21">
        <v>39.72</v>
      </c>
      <c r="C1300" s="22">
        <v>51319876188</v>
      </c>
      <c r="D1300" s="22">
        <f>HLOOKUP(A1300,'CSAV.Fin'!$F$11:$AB$13,2,1)/1000</f>
        <v>55.406999999999996</v>
      </c>
      <c r="E1300" s="23">
        <f>HLOOKUP(A1300,'CSAV.Fin'!$F$11:$AB$13,3,1)</f>
        <v>0.3</v>
      </c>
      <c r="G1300" s="24">
        <v>729.35</v>
      </c>
      <c r="H1300" s="25">
        <f t="shared" si="125"/>
        <v>295.42185377957003</v>
      </c>
      <c r="J1300" s="25">
        <v>136.19999999999999</v>
      </c>
      <c r="K1300" s="22">
        <v>175760293</v>
      </c>
      <c r="L1300" s="24">
        <v>0.84030000000000005</v>
      </c>
      <c r="M1300" s="25">
        <f t="shared" si="126"/>
        <v>699.28734302231362</v>
      </c>
      <c r="N1300" s="22">
        <f t="shared" si="127"/>
        <v>8546.4305271688663</v>
      </c>
      <c r="O1300" s="30">
        <f t="shared" si="123"/>
        <v>8601.8375271688656</v>
      </c>
      <c r="P1300" s="22">
        <f t="shared" si="128"/>
        <v>2794.8522412934258</v>
      </c>
      <c r="Q1300" s="26">
        <f t="shared" si="124"/>
        <v>0.67508660417429445</v>
      </c>
    </row>
    <row r="1301" spans="1:17" s="24" customFormat="1">
      <c r="A1301" s="20">
        <v>44273</v>
      </c>
      <c r="B1301" s="21">
        <v>40.69</v>
      </c>
      <c r="C1301" s="22">
        <v>51319876188</v>
      </c>
      <c r="D1301" s="22">
        <f>HLOOKUP(A1301,'CSAV.Fin'!$F$11:$AB$13,2,1)/1000</f>
        <v>55.406999999999996</v>
      </c>
      <c r="E1301" s="23">
        <f>HLOOKUP(A1301,'CSAV.Fin'!$F$11:$AB$13,3,1)</f>
        <v>0.3</v>
      </c>
      <c r="G1301" s="24">
        <v>718.66</v>
      </c>
      <c r="H1301" s="25">
        <f t="shared" si="125"/>
        <v>302.63633510298854</v>
      </c>
      <c r="J1301" s="25">
        <v>135.80000000000001</v>
      </c>
      <c r="K1301" s="22">
        <v>175760293</v>
      </c>
      <c r="L1301" s="24">
        <v>0.83779999999999999</v>
      </c>
      <c r="M1301" s="25">
        <f t="shared" si="126"/>
        <v>697.23363570066238</v>
      </c>
      <c r="N1301" s="22">
        <f t="shared" si="127"/>
        <v>8546.7585782048227</v>
      </c>
      <c r="O1301" s="30">
        <f t="shared" si="123"/>
        <v>8602.1655782048219</v>
      </c>
      <c r="P1301" s="22">
        <f t="shared" si="128"/>
        <v>2905.6935993233519</v>
      </c>
      <c r="Q1301" s="26">
        <f t="shared" si="124"/>
        <v>0.6622137096866092</v>
      </c>
    </row>
    <row r="1302" spans="1:17" s="24" customFormat="1">
      <c r="A1302" s="20">
        <v>44274</v>
      </c>
      <c r="B1302" s="21">
        <v>40</v>
      </c>
      <c r="C1302" s="22">
        <v>51319876188</v>
      </c>
      <c r="D1302" s="22">
        <f>HLOOKUP(A1302,'CSAV.Fin'!$F$11:$AB$13,2,1)/1000</f>
        <v>55.406999999999996</v>
      </c>
      <c r="E1302" s="23">
        <f>HLOOKUP(A1302,'CSAV.Fin'!$F$11:$AB$13,3,1)</f>
        <v>0.3</v>
      </c>
      <c r="G1302" s="24">
        <v>716.16</v>
      </c>
      <c r="H1302" s="25">
        <f t="shared" si="125"/>
        <v>297.50438447086611</v>
      </c>
      <c r="J1302" s="25">
        <v>144.80000000000001</v>
      </c>
      <c r="K1302" s="22">
        <v>175760293</v>
      </c>
      <c r="L1302" s="24">
        <v>0.84019999999999995</v>
      </c>
      <c r="M1302" s="25">
        <f t="shared" si="126"/>
        <v>743.4420504378196</v>
      </c>
      <c r="N1302" s="22">
        <f t="shared" si="127"/>
        <v>9087.1544012377999</v>
      </c>
      <c r="O1302" s="30">
        <f t="shared" si="123"/>
        <v>9142.5614012377991</v>
      </c>
      <c r="P1302" s="22">
        <f t="shared" si="128"/>
        <v>2866.3916548257375</v>
      </c>
      <c r="Q1302" s="26">
        <f t="shared" si="124"/>
        <v>0.68647827134771444</v>
      </c>
    </row>
    <row r="1303" spans="1:17" s="24" customFormat="1">
      <c r="A1303" s="20">
        <v>44277</v>
      </c>
      <c r="B1303" s="21">
        <v>39.94</v>
      </c>
      <c r="C1303" s="22">
        <v>51319876188</v>
      </c>
      <c r="D1303" s="22">
        <f>HLOOKUP(A1303,'CSAV.Fin'!$F$11:$AB$13,2,1)/1000</f>
        <v>55.406999999999996</v>
      </c>
      <c r="E1303" s="23">
        <f>HLOOKUP(A1303,'CSAV.Fin'!$F$11:$AB$13,3,1)</f>
        <v>0.3</v>
      </c>
      <c r="G1303" s="24">
        <v>716.74</v>
      </c>
      <c r="H1303" s="25">
        <f t="shared" si="125"/>
        <v>297.05812789415978</v>
      </c>
      <c r="J1303" s="25">
        <v>141.19999999999999</v>
      </c>
      <c r="K1303" s="22">
        <v>175760293</v>
      </c>
      <c r="L1303" s="24">
        <v>0.83799999999999997</v>
      </c>
      <c r="M1303" s="25">
        <f t="shared" si="126"/>
        <v>724.95868454295658</v>
      </c>
      <c r="N1303" s="22">
        <f t="shared" si="127"/>
        <v>8884.4940471121718</v>
      </c>
      <c r="O1303" s="30">
        <f t="shared" si="123"/>
        <v>8939.901047112171</v>
      </c>
      <c r="P1303" s="22">
        <f t="shared" si="128"/>
        <v>2859.7760065696343</v>
      </c>
      <c r="Q1303" s="26">
        <f t="shared" si="124"/>
        <v>0.68011099994295587</v>
      </c>
    </row>
    <row r="1304" spans="1:17" s="24" customFormat="1">
      <c r="A1304" s="20">
        <v>44278</v>
      </c>
      <c r="B1304" s="21">
        <v>39.479999999999997</v>
      </c>
      <c r="C1304" s="22">
        <v>51319876188</v>
      </c>
      <c r="D1304" s="22">
        <f>HLOOKUP(A1304,'CSAV.Fin'!$F$11:$AB$13,2,1)/1000</f>
        <v>55.406999999999996</v>
      </c>
      <c r="E1304" s="23">
        <f>HLOOKUP(A1304,'CSAV.Fin'!$F$11:$AB$13,3,1)</f>
        <v>0.3</v>
      </c>
      <c r="G1304" s="24">
        <v>723.17</v>
      </c>
      <c r="H1304" s="25">
        <f t="shared" si="125"/>
        <v>293.63682747274487</v>
      </c>
      <c r="J1304" s="25">
        <v>132</v>
      </c>
      <c r="K1304" s="22">
        <v>175760293</v>
      </c>
      <c r="L1304" s="24">
        <v>0.84260000000000002</v>
      </c>
      <c r="M1304" s="25">
        <f t="shared" si="126"/>
        <v>677.72341614497361</v>
      </c>
      <c r="N1304" s="22">
        <f t="shared" si="127"/>
        <v>8260.2748668407312</v>
      </c>
      <c r="O1304" s="30">
        <f t="shared" si="123"/>
        <v>8315.6818668407304</v>
      </c>
      <c r="P1304" s="22">
        <f t="shared" si="128"/>
        <v>2801.704594911625</v>
      </c>
      <c r="Q1304" s="26">
        <f t="shared" si="124"/>
        <v>0.66308179656516364</v>
      </c>
    </row>
    <row r="1305" spans="1:17" s="24" customFormat="1">
      <c r="A1305" s="20">
        <v>44279</v>
      </c>
      <c r="B1305" s="21">
        <v>39.74</v>
      </c>
      <c r="C1305" s="22">
        <v>51319876188</v>
      </c>
      <c r="D1305" s="22">
        <f>HLOOKUP(A1305,'CSAV.Fin'!$F$11:$AB$13,2,1)/1000</f>
        <v>55.406999999999996</v>
      </c>
      <c r="E1305" s="23">
        <f>HLOOKUP(A1305,'CSAV.Fin'!$F$11:$AB$13,3,1)</f>
        <v>0.3</v>
      </c>
      <c r="G1305" s="24">
        <v>726.41</v>
      </c>
      <c r="H1305" s="25">
        <f t="shared" si="125"/>
        <v>295.57060597180549</v>
      </c>
      <c r="J1305" s="25">
        <v>127</v>
      </c>
      <c r="K1305" s="22">
        <v>175760293</v>
      </c>
      <c r="L1305" s="24">
        <v>0.84509999999999996</v>
      </c>
      <c r="M1305" s="25">
        <f t="shared" si="126"/>
        <v>652.05207462433077</v>
      </c>
      <c r="N1305" s="22">
        <f t="shared" si="127"/>
        <v>7923.875474263401</v>
      </c>
      <c r="O1305" s="30">
        <f t="shared" si="123"/>
        <v>7979.2824742634011</v>
      </c>
      <c r="P1305" s="22">
        <f t="shared" si="128"/>
        <v>2807.5768226086097</v>
      </c>
      <c r="Q1305" s="26">
        <f t="shared" si="124"/>
        <v>0.64814169298251501</v>
      </c>
    </row>
    <row r="1306" spans="1:17" s="24" customFormat="1">
      <c r="A1306" s="20">
        <v>44280</v>
      </c>
      <c r="B1306" s="21">
        <v>38.4</v>
      </c>
      <c r="C1306" s="22">
        <v>51319876188</v>
      </c>
      <c r="D1306" s="22">
        <f>HLOOKUP(A1306,'CSAV.Fin'!$F$11:$AB$13,2,1)/1000</f>
        <v>55.406999999999996</v>
      </c>
      <c r="E1306" s="23">
        <f>HLOOKUP(A1306,'CSAV.Fin'!$F$11:$AB$13,3,1)</f>
        <v>0.3</v>
      </c>
      <c r="G1306" s="24">
        <v>727.17</v>
      </c>
      <c r="H1306" s="25">
        <f t="shared" si="125"/>
        <v>285.60420909203145</v>
      </c>
      <c r="J1306" s="25">
        <v>124.4</v>
      </c>
      <c r="K1306" s="22">
        <v>175760293</v>
      </c>
      <c r="L1306" s="24">
        <v>0.84899999999999998</v>
      </c>
      <c r="M1306" s="25">
        <f t="shared" si="126"/>
        <v>638.70297703359643</v>
      </c>
      <c r="N1306" s="22">
        <f t="shared" si="127"/>
        <v>7726.0001587279157</v>
      </c>
      <c r="O1306" s="30">
        <f t="shared" si="123"/>
        <v>7781.4071587279159</v>
      </c>
      <c r="P1306" s="22">
        <f t="shared" si="128"/>
        <v>2710.0722604331859</v>
      </c>
      <c r="Q1306" s="26">
        <f t="shared" si="124"/>
        <v>0.65172465530306201</v>
      </c>
    </row>
    <row r="1307" spans="1:17" s="24" customFormat="1">
      <c r="A1307" s="20">
        <v>44281</v>
      </c>
      <c r="B1307" s="21">
        <v>38.6</v>
      </c>
      <c r="C1307" s="22">
        <v>51319876188</v>
      </c>
      <c r="D1307" s="22">
        <f>HLOOKUP(A1307,'CSAV.Fin'!$F$11:$AB$13,2,1)/1000</f>
        <v>55.406999999999996</v>
      </c>
      <c r="E1307" s="23">
        <f>HLOOKUP(A1307,'CSAV.Fin'!$F$11:$AB$13,3,1)</f>
        <v>0.3</v>
      </c>
      <c r="G1307" s="24">
        <v>729.69</v>
      </c>
      <c r="H1307" s="25">
        <f t="shared" si="125"/>
        <v>287.0917310143858</v>
      </c>
      <c r="J1307" s="25">
        <v>129</v>
      </c>
      <c r="K1307" s="22">
        <v>175760293</v>
      </c>
      <c r="L1307" s="24">
        <v>0.84789999999999999</v>
      </c>
      <c r="M1307" s="25">
        <f t="shared" si="126"/>
        <v>662.32061123258791</v>
      </c>
      <c r="N1307" s="22">
        <f t="shared" si="127"/>
        <v>8022.0820133270427</v>
      </c>
      <c r="O1307" s="30">
        <f t="shared" si="123"/>
        <v>8077.4890133270428</v>
      </c>
      <c r="P1307" s="22">
        <f t="shared" si="128"/>
        <v>2714.7791813740082</v>
      </c>
      <c r="Q1307" s="26">
        <f t="shared" si="124"/>
        <v>0.66390803170454382</v>
      </c>
    </row>
    <row r="1308" spans="1:17" s="24" customFormat="1">
      <c r="A1308" s="20">
        <v>44284</v>
      </c>
      <c r="B1308" s="21">
        <v>38.4</v>
      </c>
      <c r="C1308" s="22">
        <v>51319876188</v>
      </c>
      <c r="D1308" s="22">
        <f>HLOOKUP(A1308,'CSAV.Fin'!$F$11:$AB$13,2,1)/1000</f>
        <v>55.406999999999996</v>
      </c>
      <c r="E1308" s="23">
        <f>HLOOKUP(A1308,'CSAV.Fin'!$F$11:$AB$13,3,1)</f>
        <v>0.3</v>
      </c>
      <c r="G1308" s="24">
        <v>735.75</v>
      </c>
      <c r="H1308" s="25">
        <f t="shared" si="125"/>
        <v>285.60420909203145</v>
      </c>
      <c r="J1308" s="25">
        <v>129.80000000000001</v>
      </c>
      <c r="K1308" s="22">
        <v>175760293</v>
      </c>
      <c r="L1308" s="24">
        <v>0.85</v>
      </c>
      <c r="M1308" s="25">
        <f t="shared" si="126"/>
        <v>666.42802587589085</v>
      </c>
      <c r="N1308" s="22">
        <f t="shared" si="127"/>
        <v>8051.8891875529416</v>
      </c>
      <c r="O1308" s="30">
        <f t="shared" si="123"/>
        <v>8107.2961875529418</v>
      </c>
      <c r="P1308" s="22">
        <f t="shared" si="128"/>
        <v>2678.4685635327214</v>
      </c>
      <c r="Q1308" s="26">
        <f t="shared" si="124"/>
        <v>0.66962246085878174</v>
      </c>
    </row>
    <row r="1309" spans="1:17" s="24" customFormat="1">
      <c r="A1309" s="20">
        <v>44285</v>
      </c>
      <c r="B1309" s="21">
        <v>38.270000000000003</v>
      </c>
      <c r="C1309" s="22">
        <v>51319876188</v>
      </c>
      <c r="D1309" s="22">
        <f>HLOOKUP(A1309,'CSAV.Fin'!$F$11:$AB$13,2,1)/1000</f>
        <v>55.406999999999996</v>
      </c>
      <c r="E1309" s="23">
        <f>HLOOKUP(A1309,'CSAV.Fin'!$F$11:$AB$13,3,1)</f>
        <v>0.3</v>
      </c>
      <c r="G1309" s="24">
        <v>728.65</v>
      </c>
      <c r="H1309" s="25">
        <f t="shared" si="125"/>
        <v>284.6373198425012</v>
      </c>
      <c r="J1309" s="25">
        <v>130.80000000000001</v>
      </c>
      <c r="K1309" s="22">
        <v>175760293</v>
      </c>
      <c r="L1309" s="24">
        <v>0.85270000000000001</v>
      </c>
      <c r="M1309" s="25">
        <f t="shared" si="126"/>
        <v>671.56229418001942</v>
      </c>
      <c r="N1309" s="22">
        <f t="shared" si="127"/>
        <v>8088.2302067784694</v>
      </c>
      <c r="O1309" s="30">
        <f t="shared" si="123"/>
        <v>8143.6372067784696</v>
      </c>
      <c r="P1309" s="22">
        <f t="shared" si="128"/>
        <v>2695.4115991419208</v>
      </c>
      <c r="Q1309" s="26">
        <f t="shared" si="124"/>
        <v>0.66901624781389357</v>
      </c>
    </row>
    <row r="1310" spans="1:17" s="24" customFormat="1">
      <c r="A1310" s="20">
        <v>44286</v>
      </c>
      <c r="B1310" s="21">
        <v>38.799999999999997</v>
      </c>
      <c r="C1310" s="22">
        <v>51319876188</v>
      </c>
      <c r="D1310" s="22">
        <f>HLOOKUP(A1310,'CSAV.Fin'!$F$11:$AB$13,2,1)/1000</f>
        <v>75.200999999999993</v>
      </c>
      <c r="E1310" s="23">
        <f>HLOOKUP(A1310,'CSAV.Fin'!$F$11:$AB$13,3,1)</f>
        <v>0.3</v>
      </c>
      <c r="G1310" s="24">
        <v>719.33</v>
      </c>
      <c r="H1310" s="25">
        <f t="shared" si="125"/>
        <v>288.57925293674015</v>
      </c>
      <c r="J1310" s="25">
        <v>132.4</v>
      </c>
      <c r="K1310" s="22">
        <v>175760293</v>
      </c>
      <c r="L1310" s="24">
        <v>0.85199999999999998</v>
      </c>
      <c r="M1310" s="25">
        <f t="shared" si="126"/>
        <v>679.77712346662508</v>
      </c>
      <c r="N1310" s="22">
        <f t="shared" si="127"/>
        <v>8193.8953497183102</v>
      </c>
      <c r="O1310" s="30">
        <f t="shared" si="123"/>
        <v>8269.0963497183093</v>
      </c>
      <c r="P1310" s="22">
        <f t="shared" si="128"/>
        <v>2768.1470202749779</v>
      </c>
      <c r="Q1310" s="26">
        <f t="shared" si="124"/>
        <v>0.66524189546185708</v>
      </c>
    </row>
    <row r="1311" spans="1:17" s="24" customFormat="1">
      <c r="A1311" s="20">
        <v>44287</v>
      </c>
      <c r="B1311" s="21">
        <v>38.979999999999997</v>
      </c>
      <c r="C1311" s="22">
        <v>51319876188</v>
      </c>
      <c r="D1311" s="22">
        <f>HLOOKUP(A1311,'CSAV.Fin'!$F$11:$AB$13,2,1)/1000</f>
        <v>75.200999999999993</v>
      </c>
      <c r="E1311" s="23">
        <f>HLOOKUP(A1311,'CSAV.Fin'!$F$11:$AB$13,3,1)</f>
        <v>0.3</v>
      </c>
      <c r="G1311" s="24">
        <v>714.79</v>
      </c>
      <c r="H1311" s="25">
        <f t="shared" si="125"/>
        <v>289.91802266685897</v>
      </c>
      <c r="J1311" s="25">
        <v>134.80000000000001</v>
      </c>
      <c r="K1311" s="22">
        <v>175760293</v>
      </c>
      <c r="L1311" s="24">
        <v>0.84989999999999999</v>
      </c>
      <c r="M1311" s="25">
        <f t="shared" si="126"/>
        <v>692.09936739653381</v>
      </c>
      <c r="N1311" s="22">
        <f t="shared" si="127"/>
        <v>8363.0382973526303</v>
      </c>
      <c r="O1311" s="30">
        <f t="shared" si="123"/>
        <v>8438.2392973526294</v>
      </c>
      <c r="P1311" s="22">
        <f t="shared" si="128"/>
        <v>2798.6524347126287</v>
      </c>
      <c r="Q1311" s="26">
        <f t="shared" si="124"/>
        <v>0.66833692005029244</v>
      </c>
    </row>
    <row r="1312" spans="1:17" s="24" customFormat="1">
      <c r="A1312" s="20">
        <v>44291</v>
      </c>
      <c r="B1312" s="21">
        <v>39</v>
      </c>
      <c r="C1312" s="22">
        <v>51319876188</v>
      </c>
      <c r="D1312" s="22">
        <f>HLOOKUP(A1312,'CSAV.Fin'!$F$11:$AB$13,2,1)/1000</f>
        <v>75.200999999999993</v>
      </c>
      <c r="E1312" s="23">
        <f>HLOOKUP(A1312,'CSAV.Fin'!$F$11:$AB$13,3,1)</f>
        <v>0.3</v>
      </c>
      <c r="G1312" s="24">
        <v>717.45</v>
      </c>
      <c r="H1312" s="25">
        <f t="shared" si="125"/>
        <v>290.06677485909449</v>
      </c>
      <c r="J1312" s="25">
        <v>134.80000000000001</v>
      </c>
      <c r="K1312" s="22">
        <v>175760293</v>
      </c>
      <c r="L1312" s="24">
        <v>0.84660000000000002</v>
      </c>
      <c r="M1312" s="25">
        <f t="shared" si="126"/>
        <v>692.09936739653381</v>
      </c>
      <c r="N1312" s="22">
        <f t="shared" si="127"/>
        <v>8395.6369583274263</v>
      </c>
      <c r="O1312" s="30">
        <f t="shared" si="123"/>
        <v>8470.8379583274254</v>
      </c>
      <c r="P1312" s="22">
        <f t="shared" si="128"/>
        <v>2789.7068385699349</v>
      </c>
      <c r="Q1312" s="26">
        <f t="shared" si="124"/>
        <v>0.67066931839636257</v>
      </c>
    </row>
    <row r="1313" spans="1:17" s="24" customFormat="1">
      <c r="A1313" s="20">
        <v>44292</v>
      </c>
      <c r="B1313" s="21">
        <v>39.380000000000003</v>
      </c>
      <c r="C1313" s="22">
        <v>51319876188</v>
      </c>
      <c r="D1313" s="22">
        <f>HLOOKUP(A1313,'CSAV.Fin'!$F$11:$AB$13,2,1)/1000</f>
        <v>75.200999999999993</v>
      </c>
      <c r="E1313" s="23">
        <f>HLOOKUP(A1313,'CSAV.Fin'!$F$11:$AB$13,3,1)</f>
        <v>0.3</v>
      </c>
      <c r="G1313" s="24">
        <v>717.92</v>
      </c>
      <c r="H1313" s="25">
        <f t="shared" si="125"/>
        <v>292.89306651156772</v>
      </c>
      <c r="J1313" s="25">
        <v>136.30000000000001</v>
      </c>
      <c r="K1313" s="22">
        <v>175760293</v>
      </c>
      <c r="L1313" s="24">
        <v>0.84430000000000005</v>
      </c>
      <c r="M1313" s="25">
        <f t="shared" si="126"/>
        <v>699.8007698527266</v>
      </c>
      <c r="N1313" s="22">
        <f t="shared" si="127"/>
        <v>8512.1856932014689</v>
      </c>
      <c r="O1313" s="30">
        <f t="shared" si="123"/>
        <v>8587.386693201468</v>
      </c>
      <c r="P1313" s="22">
        <f t="shared" si="128"/>
        <v>2815.0444677449304</v>
      </c>
      <c r="Q1313" s="26">
        <f t="shared" si="124"/>
        <v>0.67218845868748778</v>
      </c>
    </row>
    <row r="1314" spans="1:17" s="24" customFormat="1">
      <c r="A1314" s="20">
        <v>44293</v>
      </c>
      <c r="B1314" s="21">
        <v>39.35</v>
      </c>
      <c r="C1314" s="22">
        <v>51319876188</v>
      </c>
      <c r="D1314" s="22">
        <f>HLOOKUP(A1314,'CSAV.Fin'!$F$11:$AB$13,2,1)/1000</f>
        <v>75.200999999999993</v>
      </c>
      <c r="E1314" s="23">
        <f>HLOOKUP(A1314,'CSAV.Fin'!$F$11:$AB$13,3,1)</f>
        <v>0.3</v>
      </c>
      <c r="G1314" s="24">
        <v>713.97</v>
      </c>
      <c r="H1314" s="25">
        <f t="shared" si="125"/>
        <v>292.66993822321456</v>
      </c>
      <c r="J1314" s="25">
        <v>139.80000000000001</v>
      </c>
      <c r="K1314" s="22">
        <v>175760293</v>
      </c>
      <c r="L1314" s="24">
        <v>0.84079999999999999</v>
      </c>
      <c r="M1314" s="25">
        <f t="shared" si="126"/>
        <v>717.77070891717665</v>
      </c>
      <c r="N1314" s="22">
        <f t="shared" si="127"/>
        <v>8767.1107141056145</v>
      </c>
      <c r="O1314" s="30">
        <f t="shared" si="123"/>
        <v>8842.3117141056136</v>
      </c>
      <c r="P1314" s="22">
        <f t="shared" si="128"/>
        <v>2828.4621594714063</v>
      </c>
      <c r="Q1314" s="26">
        <f t="shared" si="124"/>
        <v>0.6801218673438838</v>
      </c>
    </row>
    <row r="1315" spans="1:17" s="24" customFormat="1">
      <c r="A1315" s="20">
        <v>44294</v>
      </c>
      <c r="B1315" s="21">
        <v>40.799999999999997</v>
      </c>
      <c r="C1315" s="22">
        <v>51319876188</v>
      </c>
      <c r="D1315" s="22">
        <f>HLOOKUP(A1315,'CSAV.Fin'!$F$11:$AB$13,2,1)/1000</f>
        <v>75.200999999999993</v>
      </c>
      <c r="E1315" s="23">
        <f>HLOOKUP(A1315,'CSAV.Fin'!$F$11:$AB$13,3,1)</f>
        <v>0.3</v>
      </c>
      <c r="G1315" s="24">
        <v>708.88</v>
      </c>
      <c r="H1315" s="25">
        <f t="shared" si="125"/>
        <v>303.45447216028344</v>
      </c>
      <c r="J1315" s="25">
        <v>140.80000000000001</v>
      </c>
      <c r="K1315" s="22">
        <v>175760293</v>
      </c>
      <c r="L1315" s="24">
        <v>0.84019999999999995</v>
      </c>
      <c r="M1315" s="25">
        <f t="shared" si="126"/>
        <v>722.90497722130533</v>
      </c>
      <c r="N1315" s="22">
        <f t="shared" si="127"/>
        <v>8836.1280365627244</v>
      </c>
      <c r="O1315" s="30">
        <f t="shared" si="123"/>
        <v>8911.3290365627236</v>
      </c>
      <c r="P1315" s="22">
        <f t="shared" si="128"/>
        <v>2953.7452720776432</v>
      </c>
      <c r="Q1315" s="26">
        <f t="shared" si="124"/>
        <v>0.66854043207712577</v>
      </c>
    </row>
    <row r="1316" spans="1:17" s="24" customFormat="1">
      <c r="A1316" s="20">
        <v>44295</v>
      </c>
      <c r="B1316" s="21">
        <v>41.15</v>
      </c>
      <c r="C1316" s="22">
        <v>51319876188</v>
      </c>
      <c r="D1316" s="22">
        <f>HLOOKUP(A1316,'CSAV.Fin'!$F$11:$AB$13,2,1)/1000</f>
        <v>75.200999999999993</v>
      </c>
      <c r="E1316" s="23">
        <f>HLOOKUP(A1316,'CSAV.Fin'!$F$11:$AB$13,3,1)</f>
        <v>0.3</v>
      </c>
      <c r="G1316" s="24">
        <v>709.48</v>
      </c>
      <c r="H1316" s="25">
        <f t="shared" si="125"/>
        <v>306.05763552440351</v>
      </c>
      <c r="J1316" s="25">
        <v>142.5</v>
      </c>
      <c r="K1316" s="22">
        <v>175760293</v>
      </c>
      <c r="L1316" s="24">
        <v>0.84150000000000003</v>
      </c>
      <c r="M1316" s="25">
        <f t="shared" si="126"/>
        <v>731.63323333832386</v>
      </c>
      <c r="N1316" s="22">
        <f t="shared" si="127"/>
        <v>8928.9988422459883</v>
      </c>
      <c r="O1316" s="30">
        <f t="shared" si="123"/>
        <v>9004.1998422459874</v>
      </c>
      <c r="P1316" s="22">
        <f t="shared" si="128"/>
        <v>2976.5643924229012</v>
      </c>
      <c r="Q1316" s="26">
        <f t="shared" si="124"/>
        <v>0.66942488565642122</v>
      </c>
    </row>
    <row r="1317" spans="1:17" s="24" customFormat="1">
      <c r="A1317" s="20">
        <v>44298</v>
      </c>
      <c r="B1317" s="21">
        <v>40.5</v>
      </c>
      <c r="C1317" s="22">
        <v>51319876188</v>
      </c>
      <c r="D1317" s="22">
        <f>HLOOKUP(A1317,'CSAV.Fin'!$F$11:$AB$13,2,1)/1000</f>
        <v>75.200999999999993</v>
      </c>
      <c r="E1317" s="23">
        <f>HLOOKUP(A1317,'CSAV.Fin'!$F$11:$AB$13,3,1)</f>
        <v>0.3</v>
      </c>
      <c r="G1317" s="24">
        <v>708.35</v>
      </c>
      <c r="H1317" s="25">
        <f t="shared" si="125"/>
        <v>301.22318927675195</v>
      </c>
      <c r="J1317" s="25">
        <v>140.4</v>
      </c>
      <c r="K1317" s="22">
        <v>175760293</v>
      </c>
      <c r="L1317" s="24">
        <v>0.83940000000000003</v>
      </c>
      <c r="M1317" s="25">
        <f t="shared" si="126"/>
        <v>720.85126989965386</v>
      </c>
      <c r="N1317" s="22">
        <f t="shared" si="127"/>
        <v>8819.4228510364537</v>
      </c>
      <c r="O1317" s="30">
        <f t="shared" si="123"/>
        <v>8894.6238510364528</v>
      </c>
      <c r="P1317" s="22">
        <f t="shared" si="128"/>
        <v>2934.2203509762121</v>
      </c>
      <c r="Q1317" s="26">
        <f t="shared" si="124"/>
        <v>0.67011304804819827</v>
      </c>
    </row>
    <row r="1318" spans="1:17" s="24" customFormat="1">
      <c r="A1318" s="20">
        <v>44299</v>
      </c>
      <c r="B1318" s="21">
        <v>40.840000000000003</v>
      </c>
      <c r="C1318" s="22">
        <v>51319876188</v>
      </c>
      <c r="D1318" s="22">
        <f>HLOOKUP(A1318,'CSAV.Fin'!$F$11:$AB$13,2,1)/1000</f>
        <v>75.200999999999993</v>
      </c>
      <c r="E1318" s="23">
        <f>HLOOKUP(A1318,'CSAV.Fin'!$F$11:$AB$13,3,1)</f>
        <v>0.3</v>
      </c>
      <c r="G1318" s="24">
        <v>707.12</v>
      </c>
      <c r="H1318" s="25">
        <f t="shared" si="125"/>
        <v>303.75197654475431</v>
      </c>
      <c r="J1318" s="25">
        <v>143.4</v>
      </c>
      <c r="K1318" s="22">
        <v>175760293</v>
      </c>
      <c r="L1318" s="24">
        <v>0.83819999999999995</v>
      </c>
      <c r="M1318" s="25">
        <f t="shared" si="126"/>
        <v>736.25407481203956</v>
      </c>
      <c r="N1318" s="22">
        <f t="shared" si="127"/>
        <v>9020.7680802433788</v>
      </c>
      <c r="O1318" s="30">
        <f t="shared" si="123"/>
        <v>9095.9690802433779</v>
      </c>
      <c r="P1318" s="22">
        <f t="shared" si="128"/>
        <v>2964.0000898262247</v>
      </c>
      <c r="Q1318" s="26">
        <f t="shared" si="124"/>
        <v>0.67414136265435531</v>
      </c>
    </row>
    <row r="1319" spans="1:17" s="24" customFormat="1">
      <c r="A1319" s="20">
        <v>44300</v>
      </c>
      <c r="B1319" s="21">
        <v>41.25</v>
      </c>
      <c r="C1319" s="22">
        <v>51319876188</v>
      </c>
      <c r="D1319" s="22">
        <f>HLOOKUP(A1319,'CSAV.Fin'!$F$11:$AB$13,2,1)/1000</f>
        <v>75.200999999999993</v>
      </c>
      <c r="E1319" s="23">
        <f>HLOOKUP(A1319,'CSAV.Fin'!$F$11:$AB$13,3,1)</f>
        <v>0.3</v>
      </c>
      <c r="G1319" s="24">
        <v>708.61</v>
      </c>
      <c r="H1319" s="25">
        <f t="shared" si="125"/>
        <v>306.80139648558071</v>
      </c>
      <c r="J1319" s="25">
        <v>141.4</v>
      </c>
      <c r="K1319" s="22">
        <v>175760293</v>
      </c>
      <c r="L1319" s="24">
        <v>0.83520000000000005</v>
      </c>
      <c r="M1319" s="25">
        <f t="shared" si="126"/>
        <v>725.98553820378243</v>
      </c>
      <c r="N1319" s="22">
        <f t="shared" si="127"/>
        <v>8926.9056861350582</v>
      </c>
      <c r="O1319" s="30">
        <f t="shared" si="123"/>
        <v>9002.1066861350573</v>
      </c>
      <c r="P1319" s="22">
        <f t="shared" si="128"/>
        <v>2987.4612166847774</v>
      </c>
      <c r="Q1319" s="26">
        <f t="shared" si="124"/>
        <v>0.66813754592732932</v>
      </c>
    </row>
    <row r="1320" spans="1:17" s="24" customFormat="1">
      <c r="A1320" s="20">
        <v>44301</v>
      </c>
      <c r="B1320" s="21">
        <v>42</v>
      </c>
      <c r="C1320" s="22">
        <v>51319876188</v>
      </c>
      <c r="D1320" s="22">
        <f>HLOOKUP(A1320,'CSAV.Fin'!$F$11:$AB$13,2,1)/1000</f>
        <v>75.200999999999993</v>
      </c>
      <c r="E1320" s="23">
        <f>HLOOKUP(A1320,'CSAV.Fin'!$F$11:$AB$13,3,1)</f>
        <v>0.3</v>
      </c>
      <c r="G1320" s="24">
        <v>702.74</v>
      </c>
      <c r="H1320" s="25">
        <f t="shared" si="125"/>
        <v>312.37960369440947</v>
      </c>
      <c r="J1320" s="25">
        <v>147</v>
      </c>
      <c r="K1320" s="22">
        <v>175760293</v>
      </c>
      <c r="L1320" s="24">
        <v>0.83579999999999999</v>
      </c>
      <c r="M1320" s="25">
        <f t="shared" si="126"/>
        <v>754.73744070690248</v>
      </c>
      <c r="N1320" s="22">
        <f t="shared" si="127"/>
        <v>9273.7843040201005</v>
      </c>
      <c r="O1320" s="30">
        <f t="shared" si="123"/>
        <v>9348.9853040200996</v>
      </c>
      <c r="P1320" s="22">
        <f t="shared" si="128"/>
        <v>3067.1867260949994</v>
      </c>
      <c r="Q1320" s="26">
        <f t="shared" si="124"/>
        <v>0.67192303481575721</v>
      </c>
    </row>
    <row r="1321" spans="1:17" s="24" customFormat="1">
      <c r="A1321" s="20">
        <v>44302</v>
      </c>
      <c r="B1321" s="21">
        <v>43</v>
      </c>
      <c r="C1321" s="22">
        <v>51319876188</v>
      </c>
      <c r="D1321" s="22">
        <f>HLOOKUP(A1321,'CSAV.Fin'!$F$11:$AB$13,2,1)/1000</f>
        <v>75.200999999999993</v>
      </c>
      <c r="E1321" s="23">
        <f>HLOOKUP(A1321,'CSAV.Fin'!$F$11:$AB$13,3,1)</f>
        <v>0.3</v>
      </c>
      <c r="G1321" s="24">
        <v>701.79</v>
      </c>
      <c r="H1321" s="25">
        <f t="shared" si="125"/>
        <v>319.81721330618109</v>
      </c>
      <c r="J1321" s="25">
        <v>145.30000000000001</v>
      </c>
      <c r="K1321" s="22">
        <v>175760293</v>
      </c>
      <c r="L1321" s="24">
        <v>0.83479999999999999</v>
      </c>
      <c r="M1321" s="25">
        <f t="shared" si="126"/>
        <v>746.00918458988394</v>
      </c>
      <c r="N1321" s="22">
        <f t="shared" si="127"/>
        <v>9177.5169763655977</v>
      </c>
      <c r="O1321" s="30">
        <f t="shared" si="123"/>
        <v>9252.7179763655968</v>
      </c>
      <c r="P1321" s="22">
        <f t="shared" si="128"/>
        <v>3144.4658317787375</v>
      </c>
      <c r="Q1321" s="26">
        <f t="shared" si="124"/>
        <v>0.66015760560186643</v>
      </c>
    </row>
    <row r="1322" spans="1:17" s="24" customFormat="1">
      <c r="A1322" s="20">
        <v>44305</v>
      </c>
      <c r="B1322" s="21">
        <v>44</v>
      </c>
      <c r="C1322" s="22">
        <v>51319876188</v>
      </c>
      <c r="D1322" s="22">
        <f>HLOOKUP(A1322,'CSAV.Fin'!$F$11:$AB$13,2,1)/1000</f>
        <v>75.200999999999993</v>
      </c>
      <c r="E1322" s="23">
        <f>HLOOKUP(A1322,'CSAV.Fin'!$F$11:$AB$13,3,1)</f>
        <v>0.3</v>
      </c>
      <c r="G1322" s="24">
        <v>699.68</v>
      </c>
      <c r="H1322" s="25">
        <f t="shared" si="125"/>
        <v>327.25482291795277</v>
      </c>
      <c r="J1322" s="25">
        <v>145.19999999999999</v>
      </c>
      <c r="K1322" s="22">
        <v>175760293</v>
      </c>
      <c r="L1322" s="24">
        <v>0.83130000000000004</v>
      </c>
      <c r="M1322" s="25">
        <f t="shared" si="126"/>
        <v>745.49575775947096</v>
      </c>
      <c r="N1322" s="22">
        <f t="shared" si="127"/>
        <v>9209.8139818116197</v>
      </c>
      <c r="O1322" s="30">
        <f t="shared" si="123"/>
        <v>9285.0149818116188</v>
      </c>
      <c r="P1322" s="22">
        <f t="shared" si="128"/>
        <v>3227.2961243311229</v>
      </c>
      <c r="Q1322" s="26">
        <f t="shared" si="124"/>
        <v>0.65241885654971354</v>
      </c>
    </row>
    <row r="1323" spans="1:17" s="24" customFormat="1">
      <c r="A1323" s="20">
        <v>44306</v>
      </c>
      <c r="B1323" s="21">
        <v>44</v>
      </c>
      <c r="C1323" s="22">
        <v>51319876188</v>
      </c>
      <c r="D1323" s="22">
        <f>HLOOKUP(A1323,'CSAV.Fin'!$F$11:$AB$13,2,1)/1000</f>
        <v>75.200999999999993</v>
      </c>
      <c r="E1323" s="23">
        <f>HLOOKUP(A1323,'CSAV.Fin'!$F$11:$AB$13,3,1)</f>
        <v>0.3</v>
      </c>
      <c r="G1323" s="24">
        <v>696.82</v>
      </c>
      <c r="H1323" s="25">
        <f>B1323/$B$3*100</f>
        <v>327.25482291795277</v>
      </c>
      <c r="J1323" s="25">
        <v>138.69999999999999</v>
      </c>
      <c r="K1323" s="22">
        <v>175760293</v>
      </c>
      <c r="L1323" s="24">
        <v>0.8306</v>
      </c>
      <c r="M1323" s="25">
        <f>J1323/$J$3*100</f>
        <v>712.12301378263521</v>
      </c>
      <c r="N1323" s="22">
        <f t="shared" si="127"/>
        <v>8804.9431636527806</v>
      </c>
      <c r="O1323" s="30">
        <f t="shared" si="123"/>
        <v>8880.1441636527798</v>
      </c>
      <c r="P1323" s="22">
        <f t="shared" si="128"/>
        <v>3240.5421088258086</v>
      </c>
      <c r="Q1323" s="26">
        <f t="shared" si="124"/>
        <v>0.63508001119062507</v>
      </c>
    </row>
    <row r="1324" spans="1:17" s="24" customFormat="1">
      <c r="A1324" s="20">
        <v>44307</v>
      </c>
      <c r="B1324" s="21">
        <v>45.72</v>
      </c>
      <c r="C1324" s="22">
        <v>51319876188</v>
      </c>
      <c r="D1324" s="22">
        <f>HLOOKUP(A1324,'CSAV.Fin'!$F$11:$AB$13,2,1)/1000</f>
        <v>75.200999999999993</v>
      </c>
      <c r="E1324" s="23">
        <f>HLOOKUP(A1324,'CSAV.Fin'!$F$11:$AB$13,3,1)</f>
        <v>0.3</v>
      </c>
      <c r="G1324" s="24">
        <v>697.95</v>
      </c>
      <c r="H1324" s="25">
        <f t="shared" ref="H1324:H1367" si="129">B1324/$B$3*100</f>
        <v>340.04751145019998</v>
      </c>
      <c r="J1324" s="27">
        <v>147.69999999999999</v>
      </c>
      <c r="K1324" s="22">
        <v>175760293</v>
      </c>
      <c r="L1324" s="24">
        <v>0.83090984628167841</v>
      </c>
      <c r="M1324" s="25">
        <f t="shared" ref="M1324:M1368" si="130">J1324/$J$3*100</f>
        <v>758.33142851979244</v>
      </c>
      <c r="N1324" s="22">
        <f t="shared" si="127"/>
        <v>9372.7840844359034</v>
      </c>
      <c r="O1324" s="30">
        <f t="shared" si="123"/>
        <v>9447.9850844359025</v>
      </c>
      <c r="P1324" s="22">
        <f t="shared" si="128"/>
        <v>3361.7662286916825</v>
      </c>
      <c r="Q1324" s="26">
        <f t="shared" si="124"/>
        <v>0.64418167486000022</v>
      </c>
    </row>
    <row r="1325" spans="1:17" s="24" customFormat="1">
      <c r="A1325" s="20">
        <v>44308</v>
      </c>
      <c r="B1325" s="21">
        <v>45.37</v>
      </c>
      <c r="C1325" s="22">
        <v>51319876188</v>
      </c>
      <c r="D1325" s="22">
        <f>HLOOKUP(A1325,'CSAV.Fin'!$F$11:$AB$13,2,1)/1000</f>
        <v>75.200999999999993</v>
      </c>
      <c r="E1325" s="23">
        <f>HLOOKUP(A1325,'CSAV.Fin'!$F$11:$AB$13,3,1)</f>
        <v>0.3</v>
      </c>
      <c r="G1325" s="24">
        <v>706.82</v>
      </c>
      <c r="H1325" s="25">
        <f t="shared" si="129"/>
        <v>337.44434808607991</v>
      </c>
      <c r="J1325" s="27">
        <v>145.30000000000001</v>
      </c>
      <c r="K1325" s="22">
        <v>175760293</v>
      </c>
      <c r="L1325" s="24">
        <v>0.8322929671244278</v>
      </c>
      <c r="M1325" s="25">
        <f t="shared" si="130"/>
        <v>746.00918458988394</v>
      </c>
      <c r="N1325" s="22">
        <f t="shared" si="127"/>
        <v>9205.161493001804</v>
      </c>
      <c r="O1325" s="30">
        <f t="shared" si="123"/>
        <v>9280.3624930018032</v>
      </c>
      <c r="P1325" s="22">
        <f t="shared" si="128"/>
        <v>3294.1665242205368</v>
      </c>
      <c r="Q1325" s="26">
        <f t="shared" si="124"/>
        <v>0.64503902442338612</v>
      </c>
    </row>
    <row r="1326" spans="1:17" s="24" customFormat="1">
      <c r="A1326" s="20">
        <v>44309</v>
      </c>
      <c r="B1326" s="21">
        <v>44.85</v>
      </c>
      <c r="C1326" s="22">
        <v>51319876188</v>
      </c>
      <c r="D1326" s="22">
        <f>HLOOKUP(A1326,'CSAV.Fin'!$F$11:$AB$13,2,1)/1000</f>
        <v>75.200999999999993</v>
      </c>
      <c r="E1326" s="23">
        <f>HLOOKUP(A1326,'CSAV.Fin'!$F$11:$AB$13,3,1)</f>
        <v>0.3</v>
      </c>
      <c r="G1326" s="24">
        <v>713.4</v>
      </c>
      <c r="H1326" s="25">
        <f t="shared" si="129"/>
        <v>333.57679108795867</v>
      </c>
      <c r="J1326" s="27">
        <v>144</v>
      </c>
      <c r="K1326" s="22">
        <v>175760293</v>
      </c>
      <c r="L1326" s="24">
        <v>0.82665123584359756</v>
      </c>
      <c r="M1326" s="25">
        <f t="shared" si="130"/>
        <v>739.33463579451666</v>
      </c>
      <c r="N1326" s="22">
        <f t="shared" si="127"/>
        <v>9185.06418229872</v>
      </c>
      <c r="O1326" s="30">
        <f t="shared" si="123"/>
        <v>9260.2651822987191</v>
      </c>
      <c r="P1326" s="22">
        <f t="shared" si="128"/>
        <v>3226.375731751893</v>
      </c>
      <c r="Q1326" s="26">
        <f t="shared" si="124"/>
        <v>0.65158927220365037</v>
      </c>
    </row>
    <row r="1327" spans="1:17" s="24" customFormat="1">
      <c r="A1327" s="20">
        <v>44312</v>
      </c>
      <c r="B1327" s="21">
        <v>45.45</v>
      </c>
      <c r="C1327" s="22">
        <v>51319876188</v>
      </c>
      <c r="D1327" s="22">
        <f>HLOOKUP(A1327,'CSAV.Fin'!$F$11:$AB$13,2,1)/1000</f>
        <v>75.200999999999993</v>
      </c>
      <c r="E1327" s="23">
        <f>HLOOKUP(A1327,'CSAV.Fin'!$F$11:$AB$13,3,1)</f>
        <v>0.3</v>
      </c>
      <c r="G1327" s="24">
        <v>705.05</v>
      </c>
      <c r="H1327" s="25">
        <f t="shared" si="129"/>
        <v>338.03935685502165</v>
      </c>
      <c r="J1327" s="27">
        <v>149.4</v>
      </c>
      <c r="K1327" s="22">
        <v>175760293</v>
      </c>
      <c r="L1327" s="24">
        <v>0.82740360747972852</v>
      </c>
      <c r="M1327" s="25">
        <f t="shared" si="130"/>
        <v>767.05968463681108</v>
      </c>
      <c r="N1327" s="22">
        <f t="shared" si="127"/>
        <v>9520.8387551694377</v>
      </c>
      <c r="O1327" s="30">
        <f t="shared" si="123"/>
        <v>9596.0397551694368</v>
      </c>
      <c r="P1327" s="22">
        <f t="shared" si="128"/>
        <v>3308.2595174024541</v>
      </c>
      <c r="Q1327" s="26">
        <f t="shared" si="124"/>
        <v>0.65524741437005019</v>
      </c>
    </row>
    <row r="1328" spans="1:17" s="24" customFormat="1">
      <c r="A1328" s="20">
        <v>44313</v>
      </c>
      <c r="B1328" s="21">
        <v>44.79</v>
      </c>
      <c r="C1328" s="22">
        <v>51319876188</v>
      </c>
      <c r="D1328" s="22">
        <f>HLOOKUP(A1328,'CSAV.Fin'!$F$11:$AB$13,2,1)/1000</f>
        <v>75.200999999999993</v>
      </c>
      <c r="E1328" s="23">
        <f>HLOOKUP(A1328,'CSAV.Fin'!$F$11:$AB$13,3,1)</f>
        <v>0.3</v>
      </c>
      <c r="G1328" s="24">
        <v>701.97</v>
      </c>
      <c r="H1328" s="25">
        <f t="shared" si="129"/>
        <v>333.13053451125234</v>
      </c>
      <c r="J1328" s="27">
        <v>149.30000000000001</v>
      </c>
      <c r="K1328" s="22">
        <v>175760293</v>
      </c>
      <c r="L1328" s="24">
        <v>0.8270614506657844</v>
      </c>
      <c r="M1328" s="25">
        <f t="shared" si="130"/>
        <v>766.54625780639833</v>
      </c>
      <c r="N1328" s="22">
        <f t="shared" si="127"/>
        <v>9518.4021902275781</v>
      </c>
      <c r="O1328" s="30">
        <f t="shared" si="123"/>
        <v>9593.6031902275772</v>
      </c>
      <c r="P1328" s="22">
        <f t="shared" si="128"/>
        <v>3274.5234902638572</v>
      </c>
      <c r="Q1328" s="26">
        <f t="shared" si="124"/>
        <v>0.65867636743622915</v>
      </c>
    </row>
    <row r="1329" spans="1:17" s="24" customFormat="1">
      <c r="A1329" s="20">
        <v>44314</v>
      </c>
      <c r="B1329" s="21">
        <v>42.8</v>
      </c>
      <c r="C1329" s="22">
        <v>51319876188</v>
      </c>
      <c r="D1329" s="22">
        <f>HLOOKUP(A1329,'CSAV.Fin'!$F$11:$AB$13,2,1)/1000</f>
        <v>75.200999999999993</v>
      </c>
      <c r="E1329" s="23">
        <f>HLOOKUP(A1329,'CSAV.Fin'!$F$11:$AB$13,3,1)</f>
        <v>0.3</v>
      </c>
      <c r="G1329" s="24">
        <v>696.29</v>
      </c>
      <c r="H1329" s="25">
        <f t="shared" si="129"/>
        <v>318.32969138382674</v>
      </c>
      <c r="J1329" s="27">
        <v>148.1</v>
      </c>
      <c r="K1329" s="22">
        <v>175760293</v>
      </c>
      <c r="L1329" s="24">
        <v>0.82467425366980029</v>
      </c>
      <c r="M1329" s="25">
        <f t="shared" si="130"/>
        <v>760.38513584144391</v>
      </c>
      <c r="N1329" s="22">
        <f t="shared" si="127"/>
        <v>9469.229557294675</v>
      </c>
      <c r="O1329" s="30">
        <f t="shared" si="123"/>
        <v>9544.4305572946741</v>
      </c>
      <c r="P1329" s="22">
        <f t="shared" si="128"/>
        <v>3154.5630424771289</v>
      </c>
      <c r="Q1329" s="26">
        <f t="shared" si="124"/>
        <v>0.6694865111605699</v>
      </c>
    </row>
    <row r="1330" spans="1:17" s="24" customFormat="1">
      <c r="A1330" s="20">
        <v>44315</v>
      </c>
      <c r="B1330" s="21">
        <v>42.5</v>
      </c>
      <c r="C1330" s="22">
        <v>51319876188</v>
      </c>
      <c r="D1330" s="22">
        <f>HLOOKUP(A1330,'CSAV.Fin'!$F$11:$AB$13,2,1)/1000</f>
        <v>75.200999999999993</v>
      </c>
      <c r="E1330" s="23">
        <f>HLOOKUP(A1330,'CSAV.Fin'!$F$11:$AB$13,3,1)</f>
        <v>0.3</v>
      </c>
      <c r="G1330" s="24">
        <v>709.38</v>
      </c>
      <c r="H1330" s="25">
        <f t="shared" si="129"/>
        <v>316.09840850029525</v>
      </c>
      <c r="J1330" s="27">
        <v>149.4</v>
      </c>
      <c r="K1330" s="22">
        <v>175760293</v>
      </c>
      <c r="L1330" s="24">
        <v>0.8250144377526607</v>
      </c>
      <c r="M1330" s="25">
        <f t="shared" si="130"/>
        <v>767.05968463681108</v>
      </c>
      <c r="N1330" s="22">
        <f t="shared" si="127"/>
        <v>9548.4102723323467</v>
      </c>
      <c r="O1330" s="30">
        <f t="shared" si="123"/>
        <v>9623.6112723323458</v>
      </c>
      <c r="P1330" s="22">
        <f t="shared" si="128"/>
        <v>3074.6493247483718</v>
      </c>
      <c r="Q1330" s="26">
        <f t="shared" si="124"/>
        <v>0.68050981718391768</v>
      </c>
    </row>
    <row r="1331" spans="1:17" s="24" customFormat="1">
      <c r="A1331" s="20">
        <v>44316</v>
      </c>
      <c r="B1331" s="21">
        <v>43</v>
      </c>
      <c r="C1331" s="22">
        <v>51319876188</v>
      </c>
      <c r="D1331" s="22">
        <f>HLOOKUP(A1331,'CSAV.Fin'!$F$11:$AB$13,2,1)/1000</f>
        <v>75.200999999999993</v>
      </c>
      <c r="E1331" s="23">
        <f>HLOOKUP(A1331,'CSAV.Fin'!$F$11:$AB$13,3,1)</f>
        <v>0.3</v>
      </c>
      <c r="G1331" s="24">
        <v>710.75</v>
      </c>
      <c r="H1331" s="25">
        <f t="shared" si="129"/>
        <v>319.81721330618109</v>
      </c>
      <c r="J1331" s="27">
        <v>150.1</v>
      </c>
      <c r="K1331" s="22">
        <v>175760293</v>
      </c>
      <c r="L1331" s="24">
        <v>0.83194675540765395</v>
      </c>
      <c r="M1331" s="25">
        <f t="shared" si="130"/>
        <v>770.65367244970105</v>
      </c>
      <c r="N1331" s="22">
        <f t="shared" si="127"/>
        <v>9513.2121645355783</v>
      </c>
      <c r="O1331" s="30">
        <f t="shared" si="123"/>
        <v>9588.4131645355774</v>
      </c>
      <c r="P1331" s="22">
        <f t="shared" si="128"/>
        <v>3104.8254324080194</v>
      </c>
      <c r="Q1331" s="26">
        <f t="shared" si="124"/>
        <v>0.67618985757812777</v>
      </c>
    </row>
    <row r="1332" spans="1:17" s="24" customFormat="1">
      <c r="A1332" s="20">
        <v>44319</v>
      </c>
      <c r="B1332" s="21">
        <v>44.96</v>
      </c>
      <c r="C1332" s="22">
        <v>51319876188</v>
      </c>
      <c r="D1332" s="22">
        <f>HLOOKUP(A1332,'CSAV.Fin'!$F$11:$AB$13,2,1)/1000</f>
        <v>75.200999999999993</v>
      </c>
      <c r="E1332" s="23">
        <f>HLOOKUP(A1332,'CSAV.Fin'!$F$11:$AB$13,3,1)</f>
        <v>0.3</v>
      </c>
      <c r="G1332" s="24">
        <v>704.35</v>
      </c>
      <c r="H1332" s="25">
        <f t="shared" si="129"/>
        <v>334.39492814525352</v>
      </c>
      <c r="J1332" s="27">
        <v>161.4</v>
      </c>
      <c r="K1332" s="22">
        <v>175760293</v>
      </c>
      <c r="L1332" s="24">
        <v>0.82891246684350139</v>
      </c>
      <c r="M1332" s="25">
        <f t="shared" si="130"/>
        <v>828.67090428635424</v>
      </c>
      <c r="N1332" s="22">
        <f t="shared" si="127"/>
        <v>10266.842070149183</v>
      </c>
      <c r="O1332" s="30">
        <f t="shared" si="123"/>
        <v>10342.043070149182</v>
      </c>
      <c r="P1332" s="22">
        <f t="shared" si="128"/>
        <v>3275.8452948285371</v>
      </c>
      <c r="Q1332" s="26">
        <f t="shared" si="124"/>
        <v>0.6832496951899385</v>
      </c>
    </row>
    <row r="1333" spans="1:17" s="24" customFormat="1">
      <c r="A1333" s="20">
        <v>44320</v>
      </c>
      <c r="B1333" s="21">
        <v>44.99</v>
      </c>
      <c r="C1333" s="22">
        <v>51319876188</v>
      </c>
      <c r="D1333" s="22">
        <f>HLOOKUP(A1333,'CSAV.Fin'!$F$11:$AB$13,2,1)/1000</f>
        <v>75.200999999999993</v>
      </c>
      <c r="E1333" s="23">
        <f>HLOOKUP(A1333,'CSAV.Fin'!$F$11:$AB$13,3,1)</f>
        <v>0.3</v>
      </c>
      <c r="G1333" s="24">
        <v>703.77</v>
      </c>
      <c r="H1333" s="25">
        <f t="shared" si="129"/>
        <v>334.61805643360668</v>
      </c>
      <c r="J1333" s="27">
        <v>155.9</v>
      </c>
      <c r="K1333" s="22">
        <v>175760293</v>
      </c>
      <c r="L1333" s="24">
        <v>0.83236224404860992</v>
      </c>
      <c r="M1333" s="25">
        <f t="shared" si="130"/>
        <v>800.43242861364695</v>
      </c>
      <c r="N1333" s="22">
        <f t="shared" si="127"/>
        <v>9875.8791167970539</v>
      </c>
      <c r="O1333" s="30">
        <f t="shared" si="123"/>
        <v>9951.0801167970531</v>
      </c>
      <c r="P1333" s="22">
        <f t="shared" si="128"/>
        <v>3280.7326679144039</v>
      </c>
      <c r="Q1333" s="26">
        <f t="shared" si="124"/>
        <v>0.67031391272022334</v>
      </c>
    </row>
    <row r="1334" spans="1:17" s="24" customFormat="1">
      <c r="A1334" s="20">
        <v>44321</v>
      </c>
      <c r="B1334" s="21">
        <v>45.8</v>
      </c>
      <c r="C1334" s="22">
        <v>51319876188</v>
      </c>
      <c r="D1334" s="22">
        <f>HLOOKUP(A1334,'CSAV.Fin'!$F$11:$AB$13,2,1)/1000</f>
        <v>75.200999999999993</v>
      </c>
      <c r="E1334" s="23">
        <f>HLOOKUP(A1334,'CSAV.Fin'!$F$11:$AB$13,3,1)</f>
        <v>0.3</v>
      </c>
      <c r="G1334" s="24">
        <v>705.1</v>
      </c>
      <c r="H1334" s="25">
        <f t="shared" si="129"/>
        <v>340.64252021914172</v>
      </c>
      <c r="J1334" s="27">
        <v>165.2</v>
      </c>
      <c r="K1334" s="22">
        <v>175760293</v>
      </c>
      <c r="L1334" s="24">
        <v>0.83298625572678053</v>
      </c>
      <c r="M1334" s="25">
        <f t="shared" si="130"/>
        <v>848.18112384204267</v>
      </c>
      <c r="N1334" s="22">
        <f t="shared" si="127"/>
        <v>10457.171485356539</v>
      </c>
      <c r="O1334" s="30">
        <f t="shared" si="123"/>
        <v>10532.372485356538</v>
      </c>
      <c r="P1334" s="22">
        <f t="shared" si="128"/>
        <v>3333.4992616797613</v>
      </c>
      <c r="Q1334" s="26">
        <f t="shared" si="124"/>
        <v>0.68349968002798778</v>
      </c>
    </row>
    <row r="1335" spans="1:17" s="24" customFormat="1">
      <c r="A1335" s="20">
        <v>44322</v>
      </c>
      <c r="B1335" s="21">
        <v>45.5</v>
      </c>
      <c r="C1335" s="22">
        <v>51319876188</v>
      </c>
      <c r="D1335" s="22">
        <f>HLOOKUP(A1335,'CSAV.Fin'!$F$11:$AB$13,2,1)/1000</f>
        <v>75.200999999999993</v>
      </c>
      <c r="E1335" s="23">
        <f>HLOOKUP(A1335,'CSAV.Fin'!$F$11:$AB$13,3,1)</f>
        <v>0.3</v>
      </c>
      <c r="G1335" s="24">
        <v>700.15</v>
      </c>
      <c r="H1335" s="25">
        <f t="shared" si="129"/>
        <v>338.41123733561022</v>
      </c>
      <c r="J1335" s="27">
        <v>161.9</v>
      </c>
      <c r="K1335" s="22">
        <v>175760293</v>
      </c>
      <c r="L1335" s="24">
        <v>0.82884376295068385</v>
      </c>
      <c r="M1335" s="25">
        <f t="shared" si="130"/>
        <v>831.23803843841847</v>
      </c>
      <c r="N1335" s="22">
        <f t="shared" si="127"/>
        <v>10299.501320513566</v>
      </c>
      <c r="O1335" s="30">
        <f t="shared" si="123"/>
        <v>10374.702320513565</v>
      </c>
      <c r="P1335" s="22">
        <f t="shared" si="128"/>
        <v>3335.0772928001143</v>
      </c>
      <c r="Q1335" s="26">
        <f t="shared" si="124"/>
        <v>0.67853754355864515</v>
      </c>
    </row>
    <row r="1336" spans="1:17" s="24" customFormat="1">
      <c r="A1336" s="20">
        <v>44323</v>
      </c>
      <c r="B1336" s="21">
        <v>44.6</v>
      </c>
      <c r="C1336" s="22">
        <v>51319876188</v>
      </c>
      <c r="D1336" s="22">
        <f>HLOOKUP(A1336,'CSAV.Fin'!$F$11:$AB$13,2,1)/1000</f>
        <v>75.200999999999993</v>
      </c>
      <c r="E1336" s="23">
        <f>HLOOKUP(A1336,'CSAV.Fin'!$F$11:$AB$13,3,1)</f>
        <v>0.3</v>
      </c>
      <c r="G1336" s="24">
        <v>695.75</v>
      </c>
      <c r="H1336" s="25">
        <f t="shared" si="129"/>
        <v>331.71738868501575</v>
      </c>
      <c r="J1336" s="27">
        <v>159.9</v>
      </c>
      <c r="K1336" s="22">
        <v>175760293</v>
      </c>
      <c r="L1336" s="24">
        <v>0.82196284727930302</v>
      </c>
      <c r="M1336" s="25">
        <f t="shared" si="130"/>
        <v>820.96950183016122</v>
      </c>
      <c r="N1336" s="22">
        <f t="shared" si="127"/>
        <v>10257.423779088485</v>
      </c>
      <c r="O1336" s="30">
        <f t="shared" si="123"/>
        <v>10332.624779088485</v>
      </c>
      <c r="P1336" s="22">
        <f t="shared" si="128"/>
        <v>3289.7829363777223</v>
      </c>
      <c r="Q1336" s="26">
        <f t="shared" si="124"/>
        <v>0.68161207759758236</v>
      </c>
    </row>
    <row r="1337" spans="1:17" s="24" customFormat="1">
      <c r="A1337" s="20">
        <v>44326</v>
      </c>
      <c r="B1337" s="21">
        <v>44</v>
      </c>
      <c r="C1337" s="22">
        <v>51319876188</v>
      </c>
      <c r="D1337" s="22">
        <f>HLOOKUP(A1337,'CSAV.Fin'!$F$11:$AB$13,2,1)/1000</f>
        <v>75.200999999999993</v>
      </c>
      <c r="E1337" s="23">
        <f>HLOOKUP(A1337,'CSAV.Fin'!$F$11:$AB$13,3,1)</f>
        <v>0.3</v>
      </c>
      <c r="G1337" s="24">
        <v>696.93</v>
      </c>
      <c r="H1337" s="25">
        <f t="shared" si="129"/>
        <v>327.25482291795277</v>
      </c>
      <c r="J1337" s="27">
        <v>160.19999999999999</v>
      </c>
      <c r="K1337" s="22">
        <v>175760293</v>
      </c>
      <c r="L1337" s="24">
        <v>0.82447027784648352</v>
      </c>
      <c r="M1337" s="25">
        <f t="shared" si="130"/>
        <v>822.50978232139983</v>
      </c>
      <c r="N1337" s="22">
        <f t="shared" si="127"/>
        <v>10245.414429788381</v>
      </c>
      <c r="O1337" s="30">
        <f t="shared" si="123"/>
        <v>10320.61542978838</v>
      </c>
      <c r="P1337" s="22">
        <f t="shared" si="128"/>
        <v>3240.0306376135341</v>
      </c>
      <c r="Q1337" s="26">
        <f t="shared" si="124"/>
        <v>0.68606226443998319</v>
      </c>
    </row>
    <row r="1338" spans="1:17" s="24" customFormat="1">
      <c r="A1338" s="20">
        <v>44327</v>
      </c>
      <c r="B1338" s="21">
        <v>43</v>
      </c>
      <c r="C1338" s="22">
        <v>51319876188</v>
      </c>
      <c r="D1338" s="22">
        <f>HLOOKUP(A1338,'CSAV.Fin'!$F$11:$AB$13,2,1)/1000</f>
        <v>75.200999999999993</v>
      </c>
      <c r="E1338" s="23">
        <f>HLOOKUP(A1338,'CSAV.Fin'!$F$11:$AB$13,3,1)</f>
        <v>0.3</v>
      </c>
      <c r="G1338" s="24">
        <v>702.53</v>
      </c>
      <c r="H1338" s="25">
        <f t="shared" si="129"/>
        <v>319.81721330618109</v>
      </c>
      <c r="J1338" s="27">
        <v>157.6</v>
      </c>
      <c r="K1338" s="22">
        <v>175760293</v>
      </c>
      <c r="L1338" s="24">
        <v>0.82318077049720129</v>
      </c>
      <c r="M1338" s="25">
        <f t="shared" si="130"/>
        <v>809.16068473066559</v>
      </c>
      <c r="N1338" s="22">
        <f t="shared" si="127"/>
        <v>10094.923194112989</v>
      </c>
      <c r="O1338" s="30">
        <f t="shared" si="123"/>
        <v>10170.124194112988</v>
      </c>
      <c r="P1338" s="22">
        <f t="shared" si="128"/>
        <v>3141.1536533443414</v>
      </c>
      <c r="Q1338" s="26">
        <f t="shared" si="124"/>
        <v>0.69113910573849147</v>
      </c>
    </row>
    <row r="1339" spans="1:17" s="24" customFormat="1">
      <c r="A1339" s="20">
        <v>44328</v>
      </c>
      <c r="B1339" s="21">
        <v>41.7</v>
      </c>
      <c r="C1339" s="22">
        <v>51319876188</v>
      </c>
      <c r="D1339" s="22">
        <f>HLOOKUP(A1339,'CSAV.Fin'!$F$11:$AB$13,2,1)/1000</f>
        <v>75.200999999999993</v>
      </c>
      <c r="E1339" s="23">
        <f>HLOOKUP(A1339,'CSAV.Fin'!$F$11:$AB$13,3,1)</f>
        <v>0.3</v>
      </c>
      <c r="G1339" s="24">
        <v>707.84</v>
      </c>
      <c r="H1339" s="25">
        <f t="shared" si="129"/>
        <v>310.14832081087798</v>
      </c>
      <c r="J1339" s="27">
        <v>136.6</v>
      </c>
      <c r="K1339" s="22">
        <v>175760293</v>
      </c>
      <c r="L1339" s="24">
        <v>0.8283631544068919</v>
      </c>
      <c r="M1339" s="25">
        <f t="shared" si="130"/>
        <v>701.34105034396509</v>
      </c>
      <c r="N1339" s="22">
        <f t="shared" si="127"/>
        <v>8695.0472975794091</v>
      </c>
      <c r="O1339" s="30">
        <f t="shared" si="123"/>
        <v>8770.2482975794082</v>
      </c>
      <c r="P1339" s="22">
        <f t="shared" si="128"/>
        <v>3023.336964624209</v>
      </c>
      <c r="Q1339" s="26">
        <f t="shared" si="124"/>
        <v>0.65527350400573592</v>
      </c>
    </row>
    <row r="1340" spans="1:17" s="24" customFormat="1">
      <c r="A1340" s="20">
        <v>44329</v>
      </c>
      <c r="B1340" s="21">
        <v>41.99</v>
      </c>
      <c r="C1340" s="22">
        <v>51319876188</v>
      </c>
      <c r="D1340" s="22">
        <f>HLOOKUP(A1340,'CSAV.Fin'!$F$11:$AB$13,2,1)/1000</f>
        <v>75.200999999999993</v>
      </c>
      <c r="E1340" s="23">
        <f>HLOOKUP(A1340,'CSAV.Fin'!$F$11:$AB$13,3,1)</f>
        <v>0.3</v>
      </c>
      <c r="G1340" s="24">
        <v>707.75</v>
      </c>
      <c r="H1340" s="25">
        <f t="shared" si="129"/>
        <v>312.30522759829171</v>
      </c>
      <c r="J1340" s="27">
        <v>134</v>
      </c>
      <c r="K1340" s="22">
        <v>175760293</v>
      </c>
      <c r="L1340" s="24">
        <v>0.82774604751262315</v>
      </c>
      <c r="M1340" s="25">
        <f t="shared" si="130"/>
        <v>687.99195275323086</v>
      </c>
      <c r="N1340" s="22">
        <f t="shared" si="127"/>
        <v>8535.9076009266591</v>
      </c>
      <c r="O1340" s="30">
        <f t="shared" si="123"/>
        <v>8611.1086009266583</v>
      </c>
      <c r="P1340" s="22">
        <f t="shared" si="128"/>
        <v>3044.7497013551679</v>
      </c>
      <c r="Q1340" s="26">
        <f t="shared" si="124"/>
        <v>0.64641606064200419</v>
      </c>
    </row>
    <row r="1341" spans="1:17" s="24" customFormat="1">
      <c r="A1341" s="20">
        <v>44330</v>
      </c>
      <c r="B1341" s="21">
        <v>42.09</v>
      </c>
      <c r="C1341" s="22">
        <v>51319876188</v>
      </c>
      <c r="D1341" s="22">
        <f>HLOOKUP(A1341,'CSAV.Fin'!$F$11:$AB$13,2,1)/1000</f>
        <v>75.200999999999993</v>
      </c>
      <c r="E1341" s="23">
        <f>HLOOKUP(A1341,'CSAV.Fin'!$F$11:$AB$13,3,1)</f>
        <v>0.3</v>
      </c>
      <c r="G1341" s="24">
        <v>699.78</v>
      </c>
      <c r="H1341" s="25">
        <f t="shared" si="129"/>
        <v>313.04898855946891</v>
      </c>
      <c r="J1341" s="27">
        <v>132.1</v>
      </c>
      <c r="K1341" s="22">
        <v>175760293</v>
      </c>
      <c r="L1341" s="24">
        <v>0.82365538258792526</v>
      </c>
      <c r="M1341" s="25">
        <f t="shared" si="130"/>
        <v>678.23684297538648</v>
      </c>
      <c r="N1341" s="22">
        <f t="shared" si="127"/>
        <v>8456.6683577114163</v>
      </c>
      <c r="O1341" s="30">
        <f t="shared" si="123"/>
        <v>8531.8693577114154</v>
      </c>
      <c r="P1341" s="22">
        <f t="shared" si="128"/>
        <v>3086.7609659506134</v>
      </c>
      <c r="Q1341" s="26">
        <f t="shared" si="124"/>
        <v>0.6382081304186068</v>
      </c>
    </row>
    <row r="1342" spans="1:17" s="24" customFormat="1">
      <c r="A1342" s="20">
        <v>44333</v>
      </c>
      <c r="B1342" s="21">
        <v>38.99</v>
      </c>
      <c r="C1342" s="22">
        <v>51319876188</v>
      </c>
      <c r="D1342" s="22">
        <f>HLOOKUP(A1342,'CSAV.Fin'!$F$11:$AB$13,2,1)/1000</f>
        <v>75.200999999999993</v>
      </c>
      <c r="E1342" s="23">
        <f>HLOOKUP(A1342,'CSAV.Fin'!$F$11:$AB$13,3,1)</f>
        <v>0.3</v>
      </c>
      <c r="G1342" s="24">
        <v>715.55</v>
      </c>
      <c r="H1342" s="25">
        <f>B1342/$B$3*100</f>
        <v>289.99239876297673</v>
      </c>
      <c r="J1342" s="27">
        <v>137.4</v>
      </c>
      <c r="K1342" s="22">
        <v>175760293</v>
      </c>
      <c r="L1342" s="24">
        <v>0.82290980908492428</v>
      </c>
      <c r="M1342" s="25">
        <f>J1342/$J$3*100</f>
        <v>705.44846498726804</v>
      </c>
      <c r="N1342" s="22">
        <f t="shared" si="127"/>
        <v>8803.9286899693925</v>
      </c>
      <c r="O1342" s="30">
        <f t="shared" si="123"/>
        <v>8879.1296899693916</v>
      </c>
      <c r="P1342" s="22">
        <f t="shared" si="128"/>
        <v>2796.3971386627354</v>
      </c>
      <c r="Q1342" s="26">
        <f t="shared" si="124"/>
        <v>0.68505954566450589</v>
      </c>
    </row>
    <row r="1343" spans="1:17" s="24" customFormat="1">
      <c r="A1343" s="20">
        <v>44334</v>
      </c>
      <c r="B1343" s="21">
        <v>41.8</v>
      </c>
      <c r="C1343" s="22">
        <v>51319876188</v>
      </c>
      <c r="D1343" s="22">
        <f>HLOOKUP(A1343,'CSAV.Fin'!$F$11:$AB$13,2,1)/1000</f>
        <v>75.200999999999993</v>
      </c>
      <c r="E1343" s="23">
        <f>HLOOKUP(A1343,'CSAV.Fin'!$F$11:$AB$13,3,1)</f>
        <v>0.3</v>
      </c>
      <c r="G1343" s="24">
        <v>713.53</v>
      </c>
      <c r="H1343" s="25">
        <f t="shared" si="129"/>
        <v>310.89208177205506</v>
      </c>
      <c r="J1343" s="27">
        <v>147.9</v>
      </c>
      <c r="K1343" s="22">
        <v>175760293</v>
      </c>
      <c r="L1343" s="24">
        <v>0.81819669448535426</v>
      </c>
      <c r="M1343" s="25">
        <f t="shared" si="130"/>
        <v>759.35828218061829</v>
      </c>
      <c r="N1343" s="22">
        <f t="shared" si="127"/>
        <v>9531.3073897411014</v>
      </c>
      <c r="O1343" s="30">
        <f t="shared" si="123"/>
        <v>9606.5083897411005</v>
      </c>
      <c r="P1343" s="22">
        <f t="shared" si="128"/>
        <v>3006.4199468255015</v>
      </c>
      <c r="Q1343" s="26">
        <f t="shared" si="124"/>
        <v>0.6870434267213994</v>
      </c>
    </row>
    <row r="1344" spans="1:17" s="24" customFormat="1">
      <c r="A1344" s="20">
        <v>44335</v>
      </c>
      <c r="B1344" s="21">
        <v>42</v>
      </c>
      <c r="C1344" s="22">
        <v>51319876188</v>
      </c>
      <c r="D1344" s="22">
        <f>HLOOKUP(A1344,'CSAV.Fin'!$F$11:$AB$13,2,1)/1000</f>
        <v>75.200999999999993</v>
      </c>
      <c r="E1344" s="23">
        <f>HLOOKUP(A1344,'CSAV.Fin'!$F$11:$AB$13,3,1)</f>
        <v>0.3</v>
      </c>
      <c r="G1344" s="24">
        <v>714.91</v>
      </c>
      <c r="H1344" s="25">
        <f t="shared" si="129"/>
        <v>312.37960369440947</v>
      </c>
      <c r="J1344" s="27">
        <v>146.30000000000001</v>
      </c>
      <c r="K1344" s="22">
        <v>175760293</v>
      </c>
      <c r="L1344" s="24">
        <v>0.82135523613963035</v>
      </c>
      <c r="M1344" s="25">
        <f t="shared" si="130"/>
        <v>751.14345289401251</v>
      </c>
      <c r="N1344" s="22">
        <f t="shared" si="127"/>
        <v>9391.9401987699748</v>
      </c>
      <c r="O1344" s="30">
        <f t="shared" si="123"/>
        <v>9467.1411987699739</v>
      </c>
      <c r="P1344" s="22">
        <f t="shared" si="128"/>
        <v>3014.9736328992462</v>
      </c>
      <c r="Q1344" s="26">
        <f t="shared" si="124"/>
        <v>0.68153283345018989</v>
      </c>
    </row>
    <row r="1345" spans="1:17" s="24" customFormat="1">
      <c r="A1345" s="20">
        <v>44336</v>
      </c>
      <c r="B1345" s="21">
        <v>43.79</v>
      </c>
      <c r="C1345" s="22">
        <v>51319876188</v>
      </c>
      <c r="D1345" s="22">
        <f>HLOOKUP(A1345,'CSAV.Fin'!$F$11:$AB$13,2,1)/1000</f>
        <v>75.200999999999993</v>
      </c>
      <c r="E1345" s="23">
        <f>HLOOKUP(A1345,'CSAV.Fin'!$F$11:$AB$13,3,1)</f>
        <v>0.3</v>
      </c>
      <c r="G1345" s="24">
        <v>721.17</v>
      </c>
      <c r="H1345" s="25">
        <f t="shared" si="129"/>
        <v>325.69292489948072</v>
      </c>
      <c r="J1345" s="27">
        <v>150.4</v>
      </c>
      <c r="K1345" s="22">
        <v>175760293</v>
      </c>
      <c r="L1345" s="24">
        <v>0.81779522407589145</v>
      </c>
      <c r="M1345" s="25">
        <f t="shared" si="130"/>
        <v>772.19395294093965</v>
      </c>
      <c r="N1345" s="22">
        <f t="shared" si="127"/>
        <v>9697.176244971648</v>
      </c>
      <c r="O1345" s="30">
        <f t="shared" ref="O1345:O1397" si="131">D1345+N1345</f>
        <v>9772.3772449716471</v>
      </c>
      <c r="P1345" s="22">
        <f t="shared" si="128"/>
        <v>3116.1825620485047</v>
      </c>
      <c r="Q1345" s="26">
        <f t="shared" ref="Q1345:Q1408" si="132">1-P1345/O1345</f>
        <v>0.68112338646648862</v>
      </c>
    </row>
    <row r="1346" spans="1:17" s="24" customFormat="1">
      <c r="A1346" s="20">
        <v>44337</v>
      </c>
      <c r="B1346" s="21">
        <v>43.79</v>
      </c>
      <c r="C1346" s="22">
        <v>51319876188</v>
      </c>
      <c r="D1346" s="22">
        <f>HLOOKUP(A1346,'CSAV.Fin'!$F$11:$AB$13,2,1)/1000</f>
        <v>75.200999999999993</v>
      </c>
      <c r="E1346" s="23">
        <f>HLOOKUP(A1346,'CSAV.Fin'!$F$11:$AB$13,3,1)</f>
        <v>0.3</v>
      </c>
      <c r="G1346" s="24">
        <v>718.5</v>
      </c>
      <c r="H1346" s="25">
        <f t="shared" si="129"/>
        <v>325.69292489948072</v>
      </c>
      <c r="J1346" s="27">
        <v>151.4</v>
      </c>
      <c r="K1346" s="22">
        <v>175760293</v>
      </c>
      <c r="L1346" s="24">
        <v>0.82088327039894926</v>
      </c>
      <c r="M1346" s="25">
        <f t="shared" si="130"/>
        <v>777.32822124506833</v>
      </c>
      <c r="N1346" s="22">
        <f t="shared" si="127"/>
        <v>9724.9302013186916</v>
      </c>
      <c r="O1346" s="30">
        <f t="shared" si="131"/>
        <v>9800.1312013186907</v>
      </c>
      <c r="P1346" s="22">
        <f t="shared" si="128"/>
        <v>3127.7625306506893</v>
      </c>
      <c r="Q1346" s="26">
        <f t="shared" si="132"/>
        <v>0.6808448309110573</v>
      </c>
    </row>
    <row r="1347" spans="1:17" s="24" customFormat="1">
      <c r="A1347" s="20">
        <v>44340</v>
      </c>
      <c r="B1347" s="21">
        <v>47.45</v>
      </c>
      <c r="C1347" s="22">
        <v>51319876188</v>
      </c>
      <c r="D1347" s="22">
        <f>HLOOKUP(A1347,'CSAV.Fin'!$F$11:$AB$13,2,1)/1000</f>
        <v>75.200999999999993</v>
      </c>
      <c r="E1347" s="23">
        <f>HLOOKUP(A1347,'CSAV.Fin'!$F$11:$AB$13,3,1)</f>
        <v>0.3</v>
      </c>
      <c r="G1347" s="24">
        <v>729.8</v>
      </c>
      <c r="H1347" s="25">
        <f t="shared" si="129"/>
        <v>352.91457607856501</v>
      </c>
      <c r="J1347" s="27">
        <v>150.6</v>
      </c>
      <c r="K1347" s="22">
        <v>175760293</v>
      </c>
      <c r="L1347" s="24">
        <v>0.81859855926653569</v>
      </c>
      <c r="M1347" s="25">
        <f t="shared" si="130"/>
        <v>773.22080660176539</v>
      </c>
      <c r="N1347" s="22">
        <f t="shared" si="127"/>
        <v>9700.5424061031845</v>
      </c>
      <c r="O1347" s="30">
        <f t="shared" si="131"/>
        <v>9775.7434061031836</v>
      </c>
      <c r="P1347" s="22">
        <f t="shared" si="128"/>
        <v>3336.7061182798029</v>
      </c>
      <c r="Q1347" s="26">
        <f t="shared" si="132"/>
        <v>0.65867494883339162</v>
      </c>
    </row>
    <row r="1348" spans="1:17" s="24" customFormat="1">
      <c r="A1348" s="20">
        <v>44341</v>
      </c>
      <c r="B1348" s="21">
        <v>47.48</v>
      </c>
      <c r="C1348" s="22">
        <v>51319876188</v>
      </c>
      <c r="D1348" s="22">
        <f>HLOOKUP(A1348,'CSAV.Fin'!$F$11:$AB$13,2,1)/1000</f>
        <v>75.200999999999993</v>
      </c>
      <c r="E1348" s="23">
        <f>HLOOKUP(A1348,'CSAV.Fin'!$F$11:$AB$13,3,1)</f>
        <v>0.3</v>
      </c>
      <c r="G1348" s="24">
        <v>733.79</v>
      </c>
      <c r="H1348" s="25">
        <f t="shared" si="129"/>
        <v>353.13770436691806</v>
      </c>
      <c r="J1348" s="27">
        <v>153.4</v>
      </c>
      <c r="K1348" s="22">
        <v>175760293</v>
      </c>
      <c r="L1348" s="24">
        <v>0.81632653061224481</v>
      </c>
      <c r="M1348" s="25">
        <f t="shared" si="130"/>
        <v>787.59675785332547</v>
      </c>
      <c r="N1348" s="22">
        <f t="shared" ref="N1348:N1411" si="133">(J1348*K1348*E1348/L1348)/1000000</f>
        <v>9908.3986377285</v>
      </c>
      <c r="O1348" s="30">
        <f t="shared" si="131"/>
        <v>9983.5996377284991</v>
      </c>
      <c r="P1348" s="22">
        <f t="shared" ref="P1348:P1411" si="134">(B1348*C1348/G1348)/1000000</f>
        <v>3320.6608449368891</v>
      </c>
      <c r="Q1348" s="26">
        <f t="shared" si="132"/>
        <v>0.6673884204663062</v>
      </c>
    </row>
    <row r="1349" spans="1:17" s="24" customFormat="1">
      <c r="A1349" s="20">
        <v>44342</v>
      </c>
      <c r="B1349" s="21">
        <v>47.65</v>
      </c>
      <c r="C1349" s="22">
        <v>51319876188</v>
      </c>
      <c r="D1349" s="22">
        <f>HLOOKUP(A1349,'CSAV.Fin'!$F$11:$AB$13,2,1)/1000</f>
        <v>75.200999999999993</v>
      </c>
      <c r="E1349" s="23">
        <f>HLOOKUP(A1349,'CSAV.Fin'!$F$11:$AB$13,3,1)</f>
        <v>0.3</v>
      </c>
      <c r="G1349" s="24">
        <v>730.05</v>
      </c>
      <c r="H1349" s="25">
        <f t="shared" si="129"/>
        <v>354.40209800091924</v>
      </c>
      <c r="J1349" s="27">
        <v>156.4</v>
      </c>
      <c r="K1349" s="22">
        <v>175760293</v>
      </c>
      <c r="L1349" s="24">
        <v>0.82020997375328075</v>
      </c>
      <c r="M1349" s="25">
        <f t="shared" si="130"/>
        <v>802.99956276571129</v>
      </c>
      <c r="N1349" s="22">
        <f t="shared" si="133"/>
        <v>10054.343657665151</v>
      </c>
      <c r="O1349" s="30">
        <f t="shared" si="131"/>
        <v>10129.54465766515</v>
      </c>
      <c r="P1349" s="22">
        <f t="shared" si="134"/>
        <v>3349.6227660546538</v>
      </c>
      <c r="Q1349" s="26">
        <f t="shared" si="132"/>
        <v>0.6693214868725661</v>
      </c>
    </row>
    <row r="1350" spans="1:17" s="24" customFormat="1">
      <c r="A1350" s="20">
        <v>44343</v>
      </c>
      <c r="B1350" s="21">
        <v>47.99</v>
      </c>
      <c r="C1350" s="22">
        <v>51319876188</v>
      </c>
      <c r="D1350" s="22">
        <f>HLOOKUP(A1350,'CSAV.Fin'!$F$11:$AB$13,2,1)/1000</f>
        <v>75.200999999999993</v>
      </c>
      <c r="E1350" s="23">
        <f>HLOOKUP(A1350,'CSAV.Fin'!$F$11:$AB$13,3,1)</f>
        <v>0.3</v>
      </c>
      <c r="G1350" s="24">
        <v>724.67</v>
      </c>
      <c r="H1350" s="25">
        <f t="shared" si="129"/>
        <v>356.93088526892166</v>
      </c>
      <c r="J1350" s="27">
        <v>156.6</v>
      </c>
      <c r="K1350" s="22">
        <v>175760293</v>
      </c>
      <c r="L1350" s="24">
        <v>0.82000820008200082</v>
      </c>
      <c r="M1350" s="25">
        <f t="shared" si="130"/>
        <v>804.02641642653703</v>
      </c>
      <c r="N1350" s="22">
        <f t="shared" si="133"/>
        <v>10069.678040188228</v>
      </c>
      <c r="O1350" s="30">
        <f t="shared" si="131"/>
        <v>10144.879040188227</v>
      </c>
      <c r="P1350" s="22">
        <f t="shared" si="134"/>
        <v>3398.5688082328788</v>
      </c>
      <c r="Q1350" s="26">
        <f t="shared" si="132"/>
        <v>0.66499661604936966</v>
      </c>
    </row>
    <row r="1351" spans="1:17" s="24" customFormat="1">
      <c r="A1351" s="20">
        <v>44344</v>
      </c>
      <c r="B1351" s="21">
        <v>49</v>
      </c>
      <c r="C1351" s="22">
        <v>51319876188</v>
      </c>
      <c r="D1351" s="22">
        <f>HLOOKUP(A1351,'CSAV.Fin'!$F$11:$AB$13,2,1)/1000</f>
        <v>75.200999999999993</v>
      </c>
      <c r="E1351" s="23">
        <f>HLOOKUP(A1351,'CSAV.Fin'!$F$11:$AB$13,3,1)</f>
        <v>0.3</v>
      </c>
      <c r="G1351" s="24">
        <v>724.5</v>
      </c>
      <c r="H1351" s="25">
        <f t="shared" si="129"/>
        <v>364.44287097681098</v>
      </c>
      <c r="J1351" s="27">
        <v>157.9</v>
      </c>
      <c r="K1351" s="22">
        <v>175760293</v>
      </c>
      <c r="L1351" s="24">
        <v>0.82020997375328075</v>
      </c>
      <c r="M1351" s="25">
        <f t="shared" si="130"/>
        <v>810.70096522190408</v>
      </c>
      <c r="N1351" s="22">
        <f t="shared" si="133"/>
        <v>10150.772784816674</v>
      </c>
      <c r="O1351" s="30">
        <f t="shared" si="131"/>
        <v>10225.973784816673</v>
      </c>
      <c r="P1351" s="22">
        <f t="shared" si="134"/>
        <v>3470.909500637681</v>
      </c>
      <c r="Q1351" s="26">
        <f t="shared" si="132"/>
        <v>0.66057907308629915</v>
      </c>
    </row>
    <row r="1352" spans="1:17" s="24" customFormat="1">
      <c r="A1352" s="20">
        <v>44347</v>
      </c>
      <c r="B1352" s="21">
        <v>50.98</v>
      </c>
      <c r="C1352" s="22">
        <v>51319876188</v>
      </c>
      <c r="D1352" s="22">
        <f>HLOOKUP(A1352,'CSAV.Fin'!$F$11:$AB$13,2,1)/1000</f>
        <v>75.200999999999993</v>
      </c>
      <c r="E1352" s="23">
        <f>HLOOKUP(A1352,'CSAV.Fin'!$F$11:$AB$13,3,1)</f>
        <v>0.3</v>
      </c>
      <c r="G1352" s="24">
        <v>722.89</v>
      </c>
      <c r="H1352" s="25">
        <f t="shared" si="129"/>
        <v>379.16933800811887</v>
      </c>
      <c r="J1352" s="27">
        <v>168</v>
      </c>
      <c r="K1352" s="22">
        <v>175760293</v>
      </c>
      <c r="L1352" s="24">
        <v>0.81786210844851548</v>
      </c>
      <c r="M1352" s="25">
        <f t="shared" si="130"/>
        <v>862.55707509360275</v>
      </c>
      <c r="N1352" s="22">
        <f t="shared" si="133"/>
        <v>10831.066356655439</v>
      </c>
      <c r="O1352" s="30">
        <f t="shared" si="131"/>
        <v>10906.267356655439</v>
      </c>
      <c r="P1352" s="22">
        <f t="shared" si="134"/>
        <v>3619.2052567669216</v>
      </c>
      <c r="Q1352" s="26">
        <f t="shared" si="132"/>
        <v>0.66815362778005449</v>
      </c>
    </row>
    <row r="1353" spans="1:17" s="24" customFormat="1">
      <c r="A1353" s="20">
        <v>44348</v>
      </c>
      <c r="B1353" s="21">
        <v>51.5</v>
      </c>
      <c r="C1353" s="22">
        <v>51319876188</v>
      </c>
      <c r="D1353" s="22">
        <f>HLOOKUP(A1353,'CSAV.Fin'!$F$11:$AC$13,2,1)/1000</f>
        <v>75.200999999999993</v>
      </c>
      <c r="E1353" s="23">
        <f>HLOOKUP(A1353,'CSAV.Fin'!$F$11:$AB$13,3,1)</f>
        <v>0.3</v>
      </c>
      <c r="G1353" s="24">
        <v>728.47</v>
      </c>
      <c r="H1353" s="25">
        <f t="shared" si="129"/>
        <v>383.03689500624012</v>
      </c>
      <c r="J1353" s="27">
        <v>162.80000000000001</v>
      </c>
      <c r="K1353" s="22">
        <v>175760293</v>
      </c>
      <c r="L1353" s="24">
        <v>0.8187996397281585</v>
      </c>
      <c r="M1353" s="25">
        <f t="shared" si="130"/>
        <v>835.85887991213428</v>
      </c>
      <c r="N1353" s="22">
        <f t="shared" si="133"/>
        <v>10483.801278869556</v>
      </c>
      <c r="O1353" s="30">
        <f t="shared" si="131"/>
        <v>10559.002278869555</v>
      </c>
      <c r="P1353" s="22">
        <f t="shared" si="134"/>
        <v>3628.1159466855188</v>
      </c>
      <c r="Q1353" s="26">
        <f t="shared" si="132"/>
        <v>0.65639595002777629</v>
      </c>
    </row>
    <row r="1354" spans="1:17" s="24" customFormat="1">
      <c r="A1354" s="20">
        <v>44349</v>
      </c>
      <c r="B1354" s="21">
        <v>52.58</v>
      </c>
      <c r="C1354" s="22">
        <v>51319876188</v>
      </c>
      <c r="D1354" s="22">
        <f>HLOOKUP(A1354,'CSAV.Fin'!$F$11:$AC$13,2,1)/1000</f>
        <v>75.200999999999993</v>
      </c>
      <c r="E1354" s="23">
        <f>HLOOKUP(A1354,'CSAV.Fin'!$F$11:$AB$13,3,1)</f>
        <v>0.3</v>
      </c>
      <c r="G1354" s="24">
        <v>719.28</v>
      </c>
      <c r="H1354" s="25">
        <f t="shared" si="129"/>
        <v>391.06951338695353</v>
      </c>
      <c r="J1354" s="27">
        <v>166.3</v>
      </c>
      <c r="K1354" s="22">
        <v>175760293</v>
      </c>
      <c r="L1354" s="24">
        <v>0.81893374825976573</v>
      </c>
      <c r="M1354" s="25">
        <f t="shared" si="130"/>
        <v>853.82881897658433</v>
      </c>
      <c r="N1354" s="22">
        <f t="shared" si="133"/>
        <v>10707.436390798948</v>
      </c>
      <c r="O1354" s="30">
        <f t="shared" si="131"/>
        <v>10782.637390798947</v>
      </c>
      <c r="P1354" s="22">
        <f t="shared" si="134"/>
        <v>3751.5280418822158</v>
      </c>
      <c r="Q1354" s="26">
        <f t="shared" si="132"/>
        <v>0.6520769542817535</v>
      </c>
    </row>
    <row r="1355" spans="1:17" s="24" customFormat="1">
      <c r="A1355" s="20">
        <v>44350</v>
      </c>
      <c r="B1355" s="21">
        <v>51.93</v>
      </c>
      <c r="C1355" s="22">
        <v>51319876188</v>
      </c>
      <c r="D1355" s="22">
        <f>HLOOKUP(A1355,'CSAV.Fin'!$F$11:$AC$13,2,1)/1000</f>
        <v>75.200999999999993</v>
      </c>
      <c r="E1355" s="23">
        <f>HLOOKUP(A1355,'CSAV.Fin'!$F$11:$AB$13,3,1)</f>
        <v>0.3</v>
      </c>
      <c r="G1355" s="24">
        <v>718.99</v>
      </c>
      <c r="H1355" s="25">
        <f t="shared" si="129"/>
        <v>386.23506713930198</v>
      </c>
      <c r="J1355" s="27">
        <v>164.5</v>
      </c>
      <c r="K1355" s="22">
        <v>175760293</v>
      </c>
      <c r="L1355" s="24">
        <v>0.82460625051537895</v>
      </c>
      <c r="M1355" s="25">
        <f t="shared" si="130"/>
        <v>844.58713602915282</v>
      </c>
      <c r="N1355" s="22">
        <f t="shared" si="133"/>
        <v>10518.681436296283</v>
      </c>
      <c r="O1355" s="30">
        <f t="shared" si="131"/>
        <v>10593.882436296282</v>
      </c>
      <c r="P1355" s="22">
        <f t="shared" si="134"/>
        <v>3706.6456702358028</v>
      </c>
      <c r="Q1355" s="26">
        <f t="shared" si="132"/>
        <v>0.65011451726741276</v>
      </c>
    </row>
    <row r="1356" spans="1:17" s="24" customFormat="1">
      <c r="A1356" s="20">
        <v>44351</v>
      </c>
      <c r="B1356" s="21">
        <v>51.9</v>
      </c>
      <c r="C1356" s="22">
        <v>51319876188</v>
      </c>
      <c r="D1356" s="22">
        <f>HLOOKUP(A1356,'CSAV.Fin'!$F$11:$AC$13,2,1)/1000</f>
        <v>75.200999999999993</v>
      </c>
      <c r="E1356" s="23">
        <f>HLOOKUP(A1356,'CSAV.Fin'!$F$11:$AB$13,3,1)</f>
        <v>0.3</v>
      </c>
      <c r="G1356" s="24">
        <v>720</v>
      </c>
      <c r="H1356" s="25">
        <f t="shared" si="129"/>
        <v>386.01193885094875</v>
      </c>
      <c r="J1356" s="27">
        <v>165.2</v>
      </c>
      <c r="K1356" s="22">
        <v>175760293</v>
      </c>
      <c r="L1356" s="24">
        <v>0.82189529053998522</v>
      </c>
      <c r="M1356" s="25">
        <f t="shared" si="130"/>
        <v>848.18112384204267</v>
      </c>
      <c r="N1356" s="22">
        <f t="shared" si="133"/>
        <v>10598.284503318035</v>
      </c>
      <c r="O1356" s="30">
        <f t="shared" si="131"/>
        <v>10673.485503318034</v>
      </c>
      <c r="P1356" s="22">
        <f t="shared" si="134"/>
        <v>3699.3077418849998</v>
      </c>
      <c r="Q1356" s="26">
        <f t="shared" si="132"/>
        <v>0.65341146144481033</v>
      </c>
    </row>
    <row r="1357" spans="1:17" s="24" customFormat="1">
      <c r="A1357" s="20">
        <v>44354</v>
      </c>
      <c r="B1357" s="21">
        <v>51.7</v>
      </c>
      <c r="C1357" s="22">
        <v>51319876188</v>
      </c>
      <c r="D1357" s="22">
        <f>HLOOKUP(A1357,'CSAV.Fin'!$F$11:$AC$13,2,1)/1000</f>
        <v>75.200999999999993</v>
      </c>
      <c r="E1357" s="23">
        <f>HLOOKUP(A1357,'CSAV.Fin'!$F$11:$AB$13,3,1)</f>
        <v>0.3</v>
      </c>
      <c r="G1357" s="24">
        <v>716.41</v>
      </c>
      <c r="H1357" s="25">
        <f t="shared" si="129"/>
        <v>384.52441692859452</v>
      </c>
      <c r="J1357" s="27">
        <v>170</v>
      </c>
      <c r="K1357" s="22">
        <v>175760293</v>
      </c>
      <c r="L1357" s="24">
        <v>0.8203445447087776</v>
      </c>
      <c r="M1357" s="25">
        <f t="shared" si="130"/>
        <v>872.82561170186011</v>
      </c>
      <c r="N1357" s="22">
        <f t="shared" si="133"/>
        <v>10926.841655517001</v>
      </c>
      <c r="O1357" s="30">
        <f t="shared" si="131"/>
        <v>11002.042655517</v>
      </c>
      <c r="P1357" s="22">
        <f t="shared" si="134"/>
        <v>3703.5183748406644</v>
      </c>
      <c r="Q1357" s="26">
        <f t="shared" si="132"/>
        <v>0.66337902053274389</v>
      </c>
    </row>
    <row r="1358" spans="1:17" s="24" customFormat="1">
      <c r="A1358" s="20">
        <v>44355</v>
      </c>
      <c r="B1358" s="21">
        <v>51.9</v>
      </c>
      <c r="C1358" s="22">
        <v>51319876188</v>
      </c>
      <c r="D1358" s="22">
        <f>HLOOKUP(A1358,'CSAV.Fin'!$F$11:$AC$13,2,1)/1000</f>
        <v>75.200999999999993</v>
      </c>
      <c r="E1358" s="23">
        <f>HLOOKUP(A1358,'CSAV.Fin'!$F$11:$AB$13,3,1)</f>
        <v>0.3</v>
      </c>
      <c r="G1358" s="24">
        <v>718.15</v>
      </c>
      <c r="H1358" s="25">
        <f t="shared" si="129"/>
        <v>386.01193885094875</v>
      </c>
      <c r="J1358" s="27">
        <v>170.7</v>
      </c>
      <c r="K1358" s="22">
        <v>175760293</v>
      </c>
      <c r="L1358" s="24">
        <v>0.82149018319231082</v>
      </c>
      <c r="M1358" s="25">
        <f t="shared" si="130"/>
        <v>876.41959951474996</v>
      </c>
      <c r="N1358" s="22">
        <f t="shared" si="133"/>
        <v>10956.533369094368</v>
      </c>
      <c r="O1358" s="30">
        <f t="shared" si="131"/>
        <v>11031.734369094367</v>
      </c>
      <c r="P1358" s="22">
        <f t="shared" si="134"/>
        <v>3708.8373935211307</v>
      </c>
      <c r="Q1358" s="26">
        <f t="shared" si="132"/>
        <v>0.66380287365225943</v>
      </c>
    </row>
    <row r="1359" spans="1:17" s="24" customFormat="1">
      <c r="A1359" s="20">
        <v>44356</v>
      </c>
      <c r="B1359" s="21">
        <v>52.08</v>
      </c>
      <c r="C1359" s="22">
        <v>51319876188</v>
      </c>
      <c r="D1359" s="22">
        <f>HLOOKUP(A1359,'CSAV.Fin'!$F$11:$AC$13,2,1)/1000</f>
        <v>75.200999999999993</v>
      </c>
      <c r="E1359" s="23">
        <f>HLOOKUP(A1359,'CSAV.Fin'!$F$11:$AB$13,3,1)</f>
        <v>0.3</v>
      </c>
      <c r="G1359" s="24">
        <v>719.71</v>
      </c>
      <c r="H1359" s="25">
        <f t="shared" si="129"/>
        <v>387.35070858106769</v>
      </c>
      <c r="J1359" s="27">
        <v>176.8</v>
      </c>
      <c r="K1359" s="22">
        <v>175760293</v>
      </c>
      <c r="L1359" s="24">
        <v>0.82101806239737274</v>
      </c>
      <c r="M1359" s="25">
        <f t="shared" si="130"/>
        <v>907.73863616993447</v>
      </c>
      <c r="N1359" s="22">
        <f t="shared" si="133"/>
        <v>11354.592995796958</v>
      </c>
      <c r="O1359" s="30">
        <f t="shared" si="131"/>
        <v>11429.793995796957</v>
      </c>
      <c r="P1359" s="22">
        <f t="shared" si="134"/>
        <v>3713.6334799725441</v>
      </c>
      <c r="Q1359" s="26">
        <f t="shared" si="132"/>
        <v>0.67509182743467233</v>
      </c>
    </row>
    <row r="1360" spans="1:17" s="24" customFormat="1">
      <c r="A1360" s="20">
        <v>44357</v>
      </c>
      <c r="B1360" s="21">
        <v>52.3</v>
      </c>
      <c r="C1360" s="22">
        <v>51319876188</v>
      </c>
      <c r="D1360" s="22">
        <f>HLOOKUP(A1360,'CSAV.Fin'!$F$11:$AC$13,2,1)/1000</f>
        <v>75.200999999999993</v>
      </c>
      <c r="E1360" s="23">
        <f>HLOOKUP(A1360,'CSAV.Fin'!$F$11:$AB$13,3,1)</f>
        <v>0.3</v>
      </c>
      <c r="G1360" s="24">
        <v>719.81</v>
      </c>
      <c r="H1360" s="25">
        <f t="shared" si="129"/>
        <v>388.98698269565745</v>
      </c>
      <c r="J1360" s="27">
        <v>176.2</v>
      </c>
      <c r="K1360" s="22">
        <v>175760293</v>
      </c>
      <c r="L1360" s="24">
        <v>0.82169268693508624</v>
      </c>
      <c r="M1360" s="25">
        <f t="shared" si="130"/>
        <v>904.65807518745714</v>
      </c>
      <c r="N1360" s="22">
        <f t="shared" si="133"/>
        <v>11306.76862007166</v>
      </c>
      <c r="O1360" s="30">
        <f t="shared" si="131"/>
        <v>11381.969620071659</v>
      </c>
      <c r="P1360" s="22">
        <f t="shared" si="134"/>
        <v>3728.8027738325391</v>
      </c>
      <c r="Q1360" s="26">
        <f t="shared" si="132"/>
        <v>0.67239389154079787</v>
      </c>
    </row>
    <row r="1361" spans="1:17" s="24" customFormat="1">
      <c r="A1361" s="20">
        <v>44358</v>
      </c>
      <c r="B1361" s="21">
        <v>51.38</v>
      </c>
      <c r="C1361" s="22">
        <v>51319876188</v>
      </c>
      <c r="D1361" s="22">
        <f>HLOOKUP(A1361,'CSAV.Fin'!$F$11:$AC$13,2,1)/1000</f>
        <v>75.200999999999993</v>
      </c>
      <c r="E1361" s="23">
        <f>HLOOKUP(A1361,'CSAV.Fin'!$F$11:$AB$13,3,1)</f>
        <v>0.3</v>
      </c>
      <c r="G1361" s="24">
        <v>722.03</v>
      </c>
      <c r="H1361" s="25">
        <f t="shared" si="129"/>
        <v>382.14438185282756</v>
      </c>
      <c r="J1361" s="27">
        <v>179.4</v>
      </c>
      <c r="K1361" s="22">
        <v>175760293</v>
      </c>
      <c r="L1361" s="24">
        <v>0.82583202576595915</v>
      </c>
      <c r="M1361" s="25">
        <f t="shared" si="130"/>
        <v>921.0877337606687</v>
      </c>
      <c r="N1361" s="22">
        <f t="shared" si="133"/>
        <v>11454.410429876934</v>
      </c>
      <c r="O1361" s="30">
        <f t="shared" si="131"/>
        <v>11529.611429876933</v>
      </c>
      <c r="P1361" s="22">
        <f t="shared" si="134"/>
        <v>3651.9469253901361</v>
      </c>
      <c r="Q1361" s="26">
        <f t="shared" si="132"/>
        <v>0.68325498672689289</v>
      </c>
    </row>
    <row r="1362" spans="1:17" s="24" customFormat="1">
      <c r="A1362" s="20">
        <v>44361</v>
      </c>
      <c r="B1362" s="21">
        <v>51.58</v>
      </c>
      <c r="C1362" s="22">
        <v>51319876188</v>
      </c>
      <c r="D1362" s="22">
        <f>HLOOKUP(A1362,'CSAV.Fin'!$F$11:$AC$13,2,1)/1000</f>
        <v>75.200999999999993</v>
      </c>
      <c r="E1362" s="23">
        <f>HLOOKUP(A1362,'CSAV.Fin'!$F$11:$AB$13,3,1)</f>
        <v>0.3</v>
      </c>
      <c r="G1362" s="24">
        <v>719.38</v>
      </c>
      <c r="H1362" s="25">
        <f t="shared" si="129"/>
        <v>383.63190377518185</v>
      </c>
      <c r="J1362" s="27">
        <v>182.5</v>
      </c>
      <c r="K1362" s="22">
        <v>175760293</v>
      </c>
      <c r="L1362" s="24">
        <v>0.82508250825082508</v>
      </c>
      <c r="M1362" s="25">
        <f t="shared" si="130"/>
        <v>937.00396550346738</v>
      </c>
      <c r="N1362" s="22">
        <f t="shared" si="133"/>
        <v>11662.925762601</v>
      </c>
      <c r="O1362" s="30">
        <f t="shared" si="131"/>
        <v>11738.126762600999</v>
      </c>
      <c r="P1362" s="22">
        <f t="shared" si="134"/>
        <v>3679.6675106022412</v>
      </c>
      <c r="Q1362" s="26">
        <f t="shared" si="132"/>
        <v>0.6865200397795943</v>
      </c>
    </row>
    <row r="1363" spans="1:17" s="24" customFormat="1">
      <c r="A1363" s="20">
        <v>44362</v>
      </c>
      <c r="B1363" s="21">
        <v>51.98</v>
      </c>
      <c r="C1363" s="22">
        <v>51319876188</v>
      </c>
      <c r="D1363" s="22">
        <f>HLOOKUP(A1363,'CSAV.Fin'!$F$11:$AC$13,2,1)/1000</f>
        <v>75.200999999999993</v>
      </c>
      <c r="E1363" s="23">
        <f>HLOOKUP(A1363,'CSAV.Fin'!$F$11:$AB$13,3,1)</f>
        <v>0.3</v>
      </c>
      <c r="G1363" s="24">
        <v>727.07</v>
      </c>
      <c r="H1363" s="25">
        <f t="shared" si="129"/>
        <v>386.60694761989049</v>
      </c>
      <c r="J1363" s="27">
        <v>188.2</v>
      </c>
      <c r="K1363" s="22">
        <v>175760293</v>
      </c>
      <c r="L1363" s="24">
        <v>0.82467425366980029</v>
      </c>
      <c r="M1363" s="25">
        <f t="shared" si="130"/>
        <v>966.2692948370003</v>
      </c>
      <c r="N1363" s="22">
        <f t="shared" si="133"/>
        <v>12033.14654073503</v>
      </c>
      <c r="O1363" s="30">
        <f t="shared" si="131"/>
        <v>12108.347540735029</v>
      </c>
      <c r="P1363" s="22">
        <f t="shared" si="134"/>
        <v>3668.9825797409321</v>
      </c>
      <c r="Q1363" s="26">
        <f t="shared" si="132"/>
        <v>0.69698734138595686</v>
      </c>
    </row>
    <row r="1364" spans="1:17" s="24" customFormat="1">
      <c r="A1364" s="20">
        <v>44363</v>
      </c>
      <c r="B1364" s="21">
        <v>51.61</v>
      </c>
      <c r="C1364" s="22">
        <v>51319876188</v>
      </c>
      <c r="D1364" s="22">
        <f>HLOOKUP(A1364,'CSAV.Fin'!$F$11:$AC$13,2,1)/1000</f>
        <v>75.200999999999993</v>
      </c>
      <c r="E1364" s="23">
        <f>HLOOKUP(A1364,'CSAV.Fin'!$F$11:$AB$13,3,1)</f>
        <v>0.3</v>
      </c>
      <c r="G1364" s="24">
        <v>730.25</v>
      </c>
      <c r="H1364" s="25">
        <f t="shared" si="129"/>
        <v>383.85503206353502</v>
      </c>
      <c r="J1364" s="27">
        <v>188.2</v>
      </c>
      <c r="K1364" s="22">
        <v>175760293</v>
      </c>
      <c r="L1364" s="24">
        <v>0.8336807002917882</v>
      </c>
      <c r="M1364" s="25">
        <f t="shared" si="130"/>
        <v>966.2692948370003</v>
      </c>
      <c r="N1364" s="22">
        <f t="shared" si="133"/>
        <v>11903.149658264609</v>
      </c>
      <c r="O1364" s="30">
        <f t="shared" si="131"/>
        <v>11978.350658264608</v>
      </c>
      <c r="P1364" s="22">
        <f t="shared" si="134"/>
        <v>3627.0028210375626</v>
      </c>
      <c r="Q1364" s="26">
        <f t="shared" si="132"/>
        <v>0.69720348614647809</v>
      </c>
    </row>
    <row r="1365" spans="1:17" s="24" customFormat="1">
      <c r="A1365" s="20">
        <v>44364</v>
      </c>
      <c r="B1365" s="21">
        <v>53</v>
      </c>
      <c r="C1365" s="22">
        <v>51319876188</v>
      </c>
      <c r="D1365" s="22">
        <f>HLOOKUP(A1365,'CSAV.Fin'!$F$11:$AC$13,2,1)/1000</f>
        <v>75.200999999999993</v>
      </c>
      <c r="E1365" s="23">
        <f>HLOOKUP(A1365,'CSAV.Fin'!$F$11:$AB$13,3,1)</f>
        <v>0.3</v>
      </c>
      <c r="G1365" s="24">
        <v>738.48</v>
      </c>
      <c r="H1365" s="25">
        <f t="shared" si="129"/>
        <v>394.19330942389763</v>
      </c>
      <c r="J1365" s="27">
        <v>189.7</v>
      </c>
      <c r="K1365" s="22">
        <v>175760293</v>
      </c>
      <c r="L1365" s="24">
        <v>0.83984210968337947</v>
      </c>
      <c r="M1365" s="25">
        <f t="shared" si="130"/>
        <v>973.97069729319321</v>
      </c>
      <c r="N1365" s="22">
        <f t="shared" si="133"/>
        <v>11909.998509601941</v>
      </c>
      <c r="O1365" s="30">
        <f t="shared" si="131"/>
        <v>11985.19950960194</v>
      </c>
      <c r="P1365" s="22">
        <f t="shared" si="134"/>
        <v>3683.1782011212222</v>
      </c>
      <c r="Q1365" s="26">
        <f t="shared" si="132"/>
        <v>0.69268945434154472</v>
      </c>
    </row>
    <row r="1366" spans="1:17" s="24" customFormat="1">
      <c r="A1366" s="20">
        <v>44365</v>
      </c>
      <c r="B1366" s="21">
        <v>53.5</v>
      </c>
      <c r="C1366" s="22">
        <v>51319876188</v>
      </c>
      <c r="D1366" s="22">
        <f>HLOOKUP(A1366,'CSAV.Fin'!$F$11:$AC$13,2,1)/1000</f>
        <v>75.200999999999993</v>
      </c>
      <c r="E1366" s="23">
        <f>HLOOKUP(A1366,'CSAV.Fin'!$F$11:$AB$13,3,1)</f>
        <v>0.3</v>
      </c>
      <c r="G1366" s="24">
        <v>748.65</v>
      </c>
      <c r="H1366" s="25">
        <f t="shared" si="129"/>
        <v>397.91211422978347</v>
      </c>
      <c r="J1366" s="27">
        <v>188.7</v>
      </c>
      <c r="K1366" s="22">
        <v>175760293</v>
      </c>
      <c r="L1366" s="24">
        <v>0.84288604180714777</v>
      </c>
      <c r="M1366" s="25">
        <f t="shared" si="130"/>
        <v>968.83642898906464</v>
      </c>
      <c r="N1366" s="22">
        <f t="shared" si="133"/>
        <v>11804.43107753647</v>
      </c>
      <c r="O1366" s="30">
        <f t="shared" si="131"/>
        <v>11879.632077536469</v>
      </c>
      <c r="P1366" s="22">
        <f t="shared" si="134"/>
        <v>3667.419189284713</v>
      </c>
      <c r="Q1366" s="26">
        <f t="shared" si="132"/>
        <v>0.69128512016634436</v>
      </c>
    </row>
    <row r="1367" spans="1:17" s="24" customFormat="1">
      <c r="A1367" s="20">
        <v>44368</v>
      </c>
      <c r="B1367" s="21">
        <v>53.5</v>
      </c>
      <c r="C1367" s="22">
        <v>51319876188</v>
      </c>
      <c r="D1367" s="22">
        <f>HLOOKUP(A1367,'CSAV.Fin'!$F$11:$AC$13,2,1)/1000</f>
        <v>75.200999999999993</v>
      </c>
      <c r="E1367" s="23">
        <f>HLOOKUP(A1367,'CSAV.Fin'!$F$11:$AB$13,3,1)</f>
        <v>0.3</v>
      </c>
      <c r="G1367" s="24">
        <v>747.6</v>
      </c>
      <c r="H1367" s="25">
        <f t="shared" si="129"/>
        <v>397.91211422978347</v>
      </c>
      <c r="J1367" s="27">
        <v>188.8</v>
      </c>
      <c r="K1367" s="22">
        <v>175760293</v>
      </c>
      <c r="L1367" s="24">
        <v>0.83899656011410351</v>
      </c>
      <c r="M1367" s="25">
        <f t="shared" si="130"/>
        <v>969.34985581947763</v>
      </c>
      <c r="N1367" s="22">
        <f t="shared" si="133"/>
        <v>11865.439584360289</v>
      </c>
      <c r="O1367" s="30">
        <f t="shared" si="131"/>
        <v>11940.640584360288</v>
      </c>
      <c r="P1367" s="22">
        <f t="shared" si="134"/>
        <v>3672.5700589325843</v>
      </c>
      <c r="Q1367" s="26">
        <f t="shared" si="132"/>
        <v>0.6924310690882971</v>
      </c>
    </row>
    <row r="1368" spans="1:17" s="24" customFormat="1">
      <c r="A1368" s="20">
        <v>44369</v>
      </c>
      <c r="B1368" s="45">
        <v>54.46</v>
      </c>
      <c r="C1368" s="22">
        <v>51319876188</v>
      </c>
      <c r="D1368" s="22">
        <f>HLOOKUP(A1368,'CSAV.Fin'!$F$11:$AC$13,2,1)/1000</f>
        <v>75.200999999999993</v>
      </c>
      <c r="E1368" s="23">
        <f>HLOOKUP(A1368,'CSAV.Fin'!$F$11:$AB$13,3,1)</f>
        <v>0.3</v>
      </c>
      <c r="G1368" s="24">
        <v>741.53</v>
      </c>
      <c r="H1368" s="25">
        <f>B1368/$B$3*100</f>
        <v>405.05221945708422</v>
      </c>
      <c r="J1368" s="27">
        <v>193.5</v>
      </c>
      <c r="K1368" s="22">
        <v>175760293</v>
      </c>
      <c r="L1368" s="24">
        <v>0.83871508848444187</v>
      </c>
      <c r="M1368" s="25">
        <f t="shared" si="130"/>
        <v>993.48091684888186</v>
      </c>
      <c r="N1368" s="22">
        <f t="shared" si="133"/>
        <v>12164.899795813395</v>
      </c>
      <c r="O1368" s="30">
        <f t="shared" si="131"/>
        <v>12240.100795813394</v>
      </c>
      <c r="P1368" s="22">
        <f t="shared" si="134"/>
        <v>3769.0726702877564</v>
      </c>
      <c r="Q1368" s="26">
        <f t="shared" si="132"/>
        <v>0.69207176205796195</v>
      </c>
    </row>
    <row r="1369" spans="1:17">
      <c r="A1369" s="20">
        <v>44370</v>
      </c>
      <c r="B1369" s="46">
        <v>54.37</v>
      </c>
      <c r="C1369" s="22">
        <v>51319876188</v>
      </c>
      <c r="D1369" s="22">
        <f>HLOOKUP(A1369,'CSAV.Fin'!$F$11:$AC$13,2,1)/1000</f>
        <v>75.200999999999993</v>
      </c>
      <c r="E1369" s="23">
        <f>HLOOKUP(A1369,'CSAV.Fin'!$F$11:$AB$13,3,1)</f>
        <v>0.3</v>
      </c>
      <c r="G1369">
        <v>736.5</v>
      </c>
      <c r="J1369" s="16">
        <v>187.6</v>
      </c>
      <c r="K1369" s="22">
        <v>175760293</v>
      </c>
      <c r="L1369">
        <v>0.83752093802345062</v>
      </c>
      <c r="M1369" s="15"/>
      <c r="N1369" s="22">
        <f t="shared" si="133"/>
        <v>11810.796412307758</v>
      </c>
      <c r="O1369" s="30">
        <f t="shared" si="131"/>
        <v>11885.997412307757</v>
      </c>
      <c r="P1369" s="22">
        <f t="shared" si="134"/>
        <v>3788.5426589837884</v>
      </c>
      <c r="Q1369" s="26">
        <f t="shared" si="132"/>
        <v>0.6812600131427915</v>
      </c>
    </row>
    <row r="1370" spans="1:17">
      <c r="A1370" s="20">
        <v>44371</v>
      </c>
      <c r="B1370" s="46">
        <v>55.18</v>
      </c>
      <c r="C1370" s="22">
        <v>51319876188</v>
      </c>
      <c r="D1370" s="22">
        <f>HLOOKUP(A1370,'CSAV.Fin'!$F$11:$AC$13,2,1)/1000</f>
        <v>75.200999999999993</v>
      </c>
      <c r="E1370" s="23">
        <f>HLOOKUP(A1370,'CSAV.Fin'!$F$11:$AB$13,3,1)</f>
        <v>0.3</v>
      </c>
      <c r="G1370">
        <v>734.01</v>
      </c>
      <c r="J1370" s="16">
        <v>189</v>
      </c>
      <c r="K1370" s="22">
        <v>175760293</v>
      </c>
      <c r="L1370">
        <v>0.83850410867013236</v>
      </c>
      <c r="N1370" s="22">
        <f t="shared" si="133"/>
        <v>11884.984831983063</v>
      </c>
      <c r="O1370" s="30">
        <f t="shared" si="131"/>
        <v>11960.185831983063</v>
      </c>
      <c r="P1370" s="22">
        <f t="shared" si="134"/>
        <v>3858.0275037858337</v>
      </c>
      <c r="Q1370" s="26">
        <f t="shared" si="132"/>
        <v>0.67742746158099187</v>
      </c>
    </row>
    <row r="1371" spans="1:17">
      <c r="A1371" s="20">
        <v>44372</v>
      </c>
      <c r="B1371" s="46">
        <v>55.45</v>
      </c>
      <c r="C1371" s="22">
        <v>51319876188</v>
      </c>
      <c r="D1371" s="22">
        <f>HLOOKUP(A1371,'CSAV.Fin'!$F$11:$AC$13,2,1)/1000</f>
        <v>75.200999999999993</v>
      </c>
      <c r="E1371" s="23">
        <f>HLOOKUP(A1371,'CSAV.Fin'!$F$11:$AB$13,3,1)</f>
        <v>0.3</v>
      </c>
      <c r="G1371">
        <v>733.65</v>
      </c>
      <c r="J1371" s="16">
        <v>190.5</v>
      </c>
      <c r="K1371" s="22">
        <v>175760293</v>
      </c>
      <c r="L1371">
        <v>0.83808246731478375</v>
      </c>
      <c r="N1371" s="22">
        <f t="shared" si="133"/>
        <v>11985.336928874338</v>
      </c>
      <c r="O1371" s="30">
        <f t="shared" si="131"/>
        <v>12060.537928874337</v>
      </c>
      <c r="P1371" s="22">
        <f t="shared" si="134"/>
        <v>3878.8075166967901</v>
      </c>
      <c r="Q1371" s="26">
        <f t="shared" si="132"/>
        <v>0.6783885147104034</v>
      </c>
    </row>
    <row r="1372" spans="1:17">
      <c r="A1372" s="20">
        <v>44375</v>
      </c>
      <c r="B1372" s="46">
        <v>55.45</v>
      </c>
      <c r="C1372" s="22">
        <v>51319876188</v>
      </c>
      <c r="D1372" s="22">
        <f>HLOOKUP(A1372,'CSAV.Fin'!$F$11:$AC$13,2,1)/1000</f>
        <v>75.200999999999993</v>
      </c>
      <c r="E1372" s="23">
        <f>HLOOKUP(A1372,'CSAV.Fin'!$F$11:$AB$13,3,1)</f>
        <v>0.3</v>
      </c>
      <c r="G1372">
        <v>735.05</v>
      </c>
      <c r="J1372" s="16">
        <v>191</v>
      </c>
      <c r="K1372" s="22">
        <v>175760293</v>
      </c>
      <c r="L1372">
        <v>0.83787180561374108</v>
      </c>
      <c r="N1372" s="22">
        <f t="shared" si="133"/>
        <v>12019.815825552148</v>
      </c>
      <c r="O1372" s="30">
        <f t="shared" si="131"/>
        <v>12095.016825552148</v>
      </c>
      <c r="P1372" s="22">
        <f t="shared" si="134"/>
        <v>3871.4198144678599</v>
      </c>
      <c r="Q1372" s="26">
        <f t="shared" si="132"/>
        <v>0.67991612824473058</v>
      </c>
    </row>
    <row r="1373" spans="1:17">
      <c r="A1373" s="20">
        <v>44376</v>
      </c>
      <c r="B1373" s="46">
        <v>59.14</v>
      </c>
      <c r="C1373" s="22">
        <v>51319876188</v>
      </c>
      <c r="D1373" s="22">
        <f>HLOOKUP(A1373,'CSAV.Fin'!$F$11:$AC$13,2,1)/1000</f>
        <v>75.200999999999993</v>
      </c>
      <c r="E1373" s="23">
        <f>HLOOKUP(A1373,'CSAV.Fin'!$F$11:$AB$13,3,1)</f>
        <v>0.3</v>
      </c>
      <c r="G1373">
        <v>727.7</v>
      </c>
      <c r="J1373" s="16">
        <v>195.3</v>
      </c>
      <c r="K1373" s="22">
        <v>175760293</v>
      </c>
      <c r="L1373">
        <v>0.83857442348008393</v>
      </c>
      <c r="N1373" s="22">
        <f t="shared" si="133"/>
        <v>12280.121213492475</v>
      </c>
      <c r="O1373" s="30">
        <f t="shared" si="131"/>
        <v>12355.322213492474</v>
      </c>
      <c r="P1373" s="22">
        <f t="shared" si="134"/>
        <v>4170.7537141106495</v>
      </c>
      <c r="Q1373" s="26">
        <f t="shared" si="132"/>
        <v>0.66243262279667381</v>
      </c>
    </row>
    <row r="1374" spans="1:17">
      <c r="A1374" s="20">
        <v>44377</v>
      </c>
      <c r="B1374" s="46">
        <v>63.4</v>
      </c>
      <c r="C1374" s="22">
        <v>51319876188</v>
      </c>
      <c r="D1374" s="22">
        <f>HLOOKUP(A1374,'CSAV.Fin'!$F$11:$AC$13,2,1)/1000</f>
        <v>81.492999999999995</v>
      </c>
      <c r="E1374" s="23">
        <f>HLOOKUP(A1374,'CSAV.Fin'!$F$11:$AB$13,3,1)</f>
        <v>0.3</v>
      </c>
      <c r="G1374">
        <v>732.3</v>
      </c>
      <c r="J1374" s="16">
        <v>194.1</v>
      </c>
      <c r="K1374" s="22">
        <v>175760293</v>
      </c>
      <c r="L1374">
        <v>0.8405480373203329</v>
      </c>
      <c r="N1374" s="22">
        <f t="shared" si="133"/>
        <v>12176.010658495681</v>
      </c>
      <c r="O1374" s="30">
        <f t="shared" si="131"/>
        <v>12257.503658495682</v>
      </c>
      <c r="P1374" s="22">
        <f t="shared" si="134"/>
        <v>4443.0972966259724</v>
      </c>
      <c r="Q1374" s="26">
        <f t="shared" si="132"/>
        <v>0.6375202145221095</v>
      </c>
    </row>
    <row r="1375" spans="1:17">
      <c r="A1375" s="20">
        <v>44378</v>
      </c>
      <c r="B1375" s="50">
        <v>62.39</v>
      </c>
      <c r="C1375" s="22">
        <v>51319876188</v>
      </c>
      <c r="D1375" s="22">
        <f>HLOOKUP(A1375,'CSAV.Fin'!$F$11:$AC$13,2,1)/1000</f>
        <v>81.492999999999995</v>
      </c>
      <c r="E1375" s="23">
        <f>HLOOKUP(A1375,'CSAV.Fin'!$F$11:$AB$13,3,1)</f>
        <v>0.3</v>
      </c>
      <c r="G1375">
        <v>740.52</v>
      </c>
      <c r="J1375">
        <v>191.9</v>
      </c>
      <c r="K1375" s="22">
        <v>175760293</v>
      </c>
      <c r="L1375">
        <v>0.8438818565400843</v>
      </c>
      <c r="N1375" s="22">
        <f t="shared" si="133"/>
        <v>11990.446280591852</v>
      </c>
      <c r="O1375" s="30">
        <f t="shared" si="131"/>
        <v>12071.939280591852</v>
      </c>
      <c r="P1375" s="22">
        <f t="shared" si="134"/>
        <v>4323.7820387961438</v>
      </c>
      <c r="Q1375" s="26">
        <f t="shared" si="132"/>
        <v>0.64183202563423092</v>
      </c>
    </row>
    <row r="1376" spans="1:17">
      <c r="A1376" s="20">
        <v>44379</v>
      </c>
      <c r="B1376" s="50">
        <v>61.99</v>
      </c>
      <c r="C1376" s="22">
        <v>51319876188</v>
      </c>
      <c r="D1376" s="22">
        <f>HLOOKUP(A1376,'CSAV.Fin'!$F$11:$AC$13,2,1)/1000</f>
        <v>81.492999999999995</v>
      </c>
      <c r="E1376" s="23">
        <f>HLOOKUP(A1376,'CSAV.Fin'!$F$11:$AB$13,3,1)</f>
        <v>0.3</v>
      </c>
      <c r="G1376">
        <v>734.45</v>
      </c>
      <c r="J1376">
        <v>193.7</v>
      </c>
      <c r="K1376" s="22">
        <v>175760293</v>
      </c>
      <c r="L1376">
        <v>0.84281500210703741</v>
      </c>
      <c r="N1376" s="22">
        <f t="shared" si="133"/>
        <v>12118.235438021897</v>
      </c>
      <c r="O1376" s="30">
        <f t="shared" si="131"/>
        <v>12199.728438021897</v>
      </c>
      <c r="P1376" s="22">
        <f t="shared" si="134"/>
        <v>4331.5666483683299</v>
      </c>
      <c r="Q1376" s="26">
        <f t="shared" si="132"/>
        <v>0.64494565019427075</v>
      </c>
    </row>
    <row r="1377" spans="1:17">
      <c r="A1377" s="20">
        <v>44382</v>
      </c>
      <c r="B1377" s="50">
        <v>62.9</v>
      </c>
      <c r="C1377" s="22">
        <v>51319876188</v>
      </c>
      <c r="D1377" s="22">
        <f>HLOOKUP(A1377,'CSAV.Fin'!$F$11:$AC$13,2,1)/1000</f>
        <v>81.492999999999995</v>
      </c>
      <c r="E1377" s="23">
        <f>HLOOKUP(A1377,'CSAV.Fin'!$F$11:$AB$13,3,1)</f>
        <v>0.3</v>
      </c>
      <c r="G1377">
        <v>736.15</v>
      </c>
      <c r="J1377">
        <v>198.4</v>
      </c>
      <c r="K1377" s="22">
        <v>175760293</v>
      </c>
      <c r="L1377">
        <v>0.84288604180714777</v>
      </c>
      <c r="N1377" s="22">
        <f t="shared" si="133"/>
        <v>12411.230131336704</v>
      </c>
      <c r="O1377" s="30">
        <f t="shared" si="131"/>
        <v>12492.723131336705</v>
      </c>
      <c r="P1377" s="22">
        <f t="shared" si="134"/>
        <v>4385.0033447330025</v>
      </c>
      <c r="Q1377" s="26">
        <f t="shared" si="132"/>
        <v>0.64899539526865246</v>
      </c>
    </row>
    <row r="1378" spans="1:17">
      <c r="A1378" s="20">
        <v>44383</v>
      </c>
      <c r="B1378" s="50">
        <v>61.99</v>
      </c>
      <c r="C1378" s="22">
        <v>51319876188</v>
      </c>
      <c r="D1378" s="22">
        <f>HLOOKUP(A1378,'CSAV.Fin'!$F$11:$AC$13,2,1)/1000</f>
        <v>81.492999999999995</v>
      </c>
      <c r="E1378" s="23">
        <f>HLOOKUP(A1378,'CSAV.Fin'!$F$11:$AB$13,3,1)</f>
        <v>0.3</v>
      </c>
      <c r="G1378">
        <v>747.05</v>
      </c>
      <c r="J1378">
        <v>198.8</v>
      </c>
      <c r="K1378" s="22">
        <v>175760293</v>
      </c>
      <c r="L1378">
        <v>0.84573748308525043</v>
      </c>
      <c r="N1378" s="22">
        <f t="shared" si="133"/>
        <v>12394.323397232447</v>
      </c>
      <c r="O1378" s="30">
        <f t="shared" si="131"/>
        <v>12475.816397232447</v>
      </c>
      <c r="P1378" s="22">
        <f t="shared" si="134"/>
        <v>4258.5089684681352</v>
      </c>
      <c r="Q1378" s="26">
        <f t="shared" si="132"/>
        <v>0.65865889390510635</v>
      </c>
    </row>
    <row r="1379" spans="1:17">
      <c r="A1379" s="20">
        <v>44384</v>
      </c>
      <c r="B1379" s="50">
        <v>62.5</v>
      </c>
      <c r="C1379" s="22">
        <v>51319876188</v>
      </c>
      <c r="D1379" s="22">
        <f>HLOOKUP(A1379,'CSAV.Fin'!$F$11:$AC$13,2,1)/1000</f>
        <v>81.492999999999995</v>
      </c>
      <c r="E1379" s="23">
        <f>HLOOKUP(A1379,'CSAV.Fin'!$F$11:$AB$13,3,1)</f>
        <v>0.3</v>
      </c>
      <c r="G1379">
        <v>749.06</v>
      </c>
      <c r="J1379">
        <v>203.4</v>
      </c>
      <c r="K1379" s="22">
        <v>175760293</v>
      </c>
      <c r="L1379">
        <v>0.84817642069550458</v>
      </c>
      <c r="N1379" s="22">
        <f t="shared" si="133"/>
        <v>12644.648939975943</v>
      </c>
      <c r="O1379" s="30">
        <f t="shared" si="131"/>
        <v>12726.141939975943</v>
      </c>
      <c r="P1379" s="22">
        <f t="shared" si="134"/>
        <v>4282.0231513496919</v>
      </c>
      <c r="Q1379" s="26">
        <f t="shared" si="132"/>
        <v>0.66352542887339616</v>
      </c>
    </row>
    <row r="1380" spans="1:17">
      <c r="A1380" s="20">
        <v>44385</v>
      </c>
      <c r="B1380" s="50">
        <v>62</v>
      </c>
      <c r="C1380" s="22">
        <v>51319876188</v>
      </c>
      <c r="D1380" s="22">
        <f>HLOOKUP(A1380,'CSAV.Fin'!$F$11:$AC$13,2,1)/1000</f>
        <v>81.492999999999995</v>
      </c>
      <c r="E1380" s="23">
        <f>HLOOKUP(A1380,'CSAV.Fin'!$F$11:$AB$13,3,1)</f>
        <v>0.3</v>
      </c>
      <c r="G1380">
        <v>753.33</v>
      </c>
      <c r="J1380">
        <v>187.1</v>
      </c>
      <c r="K1380" s="22">
        <v>175760293</v>
      </c>
      <c r="L1380">
        <v>0.84423807513718874</v>
      </c>
      <c r="N1380" s="22">
        <f t="shared" si="133"/>
        <v>11685.596203993604</v>
      </c>
      <c r="O1380" s="30">
        <f t="shared" si="131"/>
        <v>11767.089203993604</v>
      </c>
      <c r="P1380" s="22">
        <f t="shared" si="134"/>
        <v>4223.6899149854644</v>
      </c>
      <c r="Q1380" s="26">
        <f t="shared" si="132"/>
        <v>0.64105907231909176</v>
      </c>
    </row>
    <row r="1381" spans="1:17">
      <c r="A1381" s="20">
        <v>44386</v>
      </c>
      <c r="B1381" s="50">
        <v>60.26</v>
      </c>
      <c r="C1381" s="22">
        <v>51319876188</v>
      </c>
      <c r="D1381" s="22">
        <f>HLOOKUP(A1381,'CSAV.Fin'!$F$11:$AC$13,2,1)/1000</f>
        <v>81.492999999999995</v>
      </c>
      <c r="E1381" s="23">
        <f>HLOOKUP(A1381,'CSAV.Fin'!$F$11:$AB$13,3,1)</f>
        <v>0.3</v>
      </c>
      <c r="G1381">
        <v>750.56</v>
      </c>
      <c r="J1381">
        <v>184.3</v>
      </c>
      <c r="K1381" s="22">
        <v>175760293</v>
      </c>
      <c r="L1381">
        <v>0.84203435500168411</v>
      </c>
      <c r="N1381" s="22">
        <f t="shared" si="133"/>
        <v>11540.843366124371</v>
      </c>
      <c r="O1381" s="30">
        <f t="shared" si="131"/>
        <v>11622.336366124371</v>
      </c>
      <c r="P1381" s="22">
        <f t="shared" si="134"/>
        <v>4120.3044914315706</v>
      </c>
      <c r="Q1381" s="26">
        <f t="shared" si="132"/>
        <v>0.64548397485371156</v>
      </c>
    </row>
    <row r="1382" spans="1:17">
      <c r="A1382" s="20">
        <v>44389</v>
      </c>
      <c r="B1382" s="50">
        <v>55.88</v>
      </c>
      <c r="C1382" s="22">
        <v>51319876188</v>
      </c>
      <c r="D1382" s="22">
        <f>HLOOKUP(A1382,'CSAV.Fin'!$F$11:$AC$13,2,1)/1000</f>
        <v>81.492999999999995</v>
      </c>
      <c r="E1382" s="23">
        <f>HLOOKUP(A1382,'CSAV.Fin'!$F$11:$AB$13,3,1)</f>
        <v>0.3</v>
      </c>
      <c r="G1382">
        <v>743.69</v>
      </c>
      <c r="J1382">
        <v>184.7</v>
      </c>
      <c r="K1382" s="22">
        <v>175760293</v>
      </c>
      <c r="L1382">
        <v>0.84309923277969823</v>
      </c>
      <c r="N1382" s="22">
        <f t="shared" si="133"/>
        <v>11551.283000247691</v>
      </c>
      <c r="O1382" s="30">
        <f t="shared" si="131"/>
        <v>11632.776000247692</v>
      </c>
      <c r="P1382" s="22">
        <f t="shared" si="134"/>
        <v>3856.1156952297865</v>
      </c>
      <c r="Q1382" s="26">
        <f t="shared" si="132"/>
        <v>0.66851285581810571</v>
      </c>
    </row>
    <row r="1383" spans="1:17">
      <c r="A1383" s="20">
        <v>44390</v>
      </c>
      <c r="B1383" s="50">
        <v>53.73</v>
      </c>
      <c r="C1383" s="22">
        <v>51319876188</v>
      </c>
      <c r="D1383" s="22">
        <f>HLOOKUP(A1383,'CSAV.Fin'!$F$11:$AC$13,2,1)/1000</f>
        <v>81.492999999999995</v>
      </c>
      <c r="E1383" s="23">
        <f>HLOOKUP(A1383,'CSAV.Fin'!$F$11:$AB$13,3,1)</f>
        <v>0.3</v>
      </c>
      <c r="G1383">
        <v>749.72</v>
      </c>
      <c r="J1383">
        <v>181.4</v>
      </c>
      <c r="K1383" s="22">
        <v>175760293</v>
      </c>
      <c r="L1383">
        <v>0.84918478260869568</v>
      </c>
      <c r="N1383" s="22">
        <f t="shared" si="133"/>
        <v>11263.596970822655</v>
      </c>
      <c r="O1383" s="30">
        <f t="shared" si="131"/>
        <v>11345.089970822655</v>
      </c>
      <c r="P1383" s="22">
        <f t="shared" si="134"/>
        <v>3677.9290236104675</v>
      </c>
      <c r="Q1383" s="26">
        <f t="shared" si="132"/>
        <v>0.67581314620956034</v>
      </c>
    </row>
    <row r="1384" spans="1:17">
      <c r="A1384" s="20">
        <v>44391</v>
      </c>
      <c r="B1384" s="50">
        <v>54.64</v>
      </c>
      <c r="C1384" s="22">
        <v>51319876188</v>
      </c>
      <c r="D1384" s="22">
        <f>HLOOKUP(A1384,'CSAV.Fin'!$F$11:$AC$13,2,1)/1000</f>
        <v>81.492999999999995</v>
      </c>
      <c r="E1384" s="23">
        <f>HLOOKUP(A1384,'CSAV.Fin'!$F$11:$AB$13,3,1)</f>
        <v>0.3</v>
      </c>
      <c r="G1384">
        <v>745.13</v>
      </c>
      <c r="J1384">
        <v>181.8</v>
      </c>
      <c r="K1384" s="22">
        <v>175760293</v>
      </c>
      <c r="L1384">
        <v>0.84480865084058465</v>
      </c>
      <c r="N1384" s="22">
        <f t="shared" si="133"/>
        <v>11346.908404266413</v>
      </c>
      <c r="O1384" s="30">
        <f t="shared" si="131"/>
        <v>11428.401404266413</v>
      </c>
      <c r="P1384" s="22">
        <f t="shared" si="134"/>
        <v>3763.260149118033</v>
      </c>
      <c r="Q1384" s="26">
        <f t="shared" si="132"/>
        <v>0.67070983806071549</v>
      </c>
    </row>
    <row r="1385" spans="1:17">
      <c r="A1385" s="20">
        <v>44392</v>
      </c>
      <c r="B1385" s="50">
        <v>52.51</v>
      </c>
      <c r="C1385" s="22">
        <v>51319876188</v>
      </c>
      <c r="D1385" s="22">
        <f>HLOOKUP(A1385,'CSAV.Fin'!$F$11:$AC$13,2,1)/1000</f>
        <v>81.492999999999995</v>
      </c>
      <c r="E1385" s="23">
        <f>HLOOKUP(A1385,'CSAV.Fin'!$F$11:$AB$13,3,1)</f>
        <v>0.3</v>
      </c>
      <c r="G1385">
        <v>757.59</v>
      </c>
      <c r="J1385">
        <v>179.1</v>
      </c>
      <c r="K1385" s="22">
        <v>175760293</v>
      </c>
      <c r="L1385">
        <v>0.84659668134100907</v>
      </c>
      <c r="N1385" s="22">
        <f t="shared" si="133"/>
        <v>11154.780961261669</v>
      </c>
      <c r="O1385" s="30">
        <f t="shared" si="131"/>
        <v>11236.27396126167</v>
      </c>
      <c r="P1385" s="22">
        <f t="shared" si="134"/>
        <v>3557.0779691282614</v>
      </c>
      <c r="Q1385" s="26">
        <f t="shared" si="132"/>
        <v>0.68342904583924424</v>
      </c>
    </row>
    <row r="1386" spans="1:17">
      <c r="A1386" s="20">
        <v>44393</v>
      </c>
      <c r="B1386" s="50">
        <v>52.51</v>
      </c>
      <c r="C1386" s="22">
        <v>51319876188</v>
      </c>
      <c r="D1386" s="22">
        <f>HLOOKUP(A1386,'CSAV.Fin'!$F$11:$AC$13,2,1)/1000</f>
        <v>81.492999999999995</v>
      </c>
      <c r="E1386" s="23">
        <f>HLOOKUP(A1386,'CSAV.Fin'!$F$11:$AB$13,3,1)</f>
        <v>0.3</v>
      </c>
      <c r="G1386">
        <v>757</v>
      </c>
      <c r="J1386">
        <v>177.5</v>
      </c>
      <c r="K1386" s="22">
        <v>175760293</v>
      </c>
      <c r="L1386">
        <v>0.8470269354565475</v>
      </c>
      <c r="N1386" s="22">
        <f t="shared" si="133"/>
        <v>11049.513552016349</v>
      </c>
      <c r="O1386" s="30">
        <f t="shared" si="131"/>
        <v>11131.00655201635</v>
      </c>
      <c r="P1386" s="22">
        <f t="shared" si="134"/>
        <v>3559.8503284436988</v>
      </c>
      <c r="Q1386" s="26">
        <f t="shared" si="132"/>
        <v>0.68018612586308813</v>
      </c>
    </row>
    <row r="1387" spans="1:17">
      <c r="A1387" s="20">
        <v>44396</v>
      </c>
      <c r="B1387" s="50">
        <v>51.2</v>
      </c>
      <c r="C1387" s="22">
        <v>51319876188</v>
      </c>
      <c r="D1387" s="22">
        <f>HLOOKUP(A1387,'CSAV.Fin'!$F$11:$AC$13,2,1)/1000</f>
        <v>81.492999999999995</v>
      </c>
      <c r="E1387" s="23">
        <f>HLOOKUP(A1387,'CSAV.Fin'!$F$11:$AB$13,3,1)</f>
        <v>0.3</v>
      </c>
      <c r="G1387">
        <v>760.09</v>
      </c>
      <c r="J1387">
        <v>174.3</v>
      </c>
      <c r="K1387" s="22">
        <v>175760293</v>
      </c>
      <c r="L1387">
        <v>0.84745762711864414</v>
      </c>
      <c r="N1387" s="22">
        <f t="shared" si="133"/>
        <v>10844.796750744599</v>
      </c>
      <c r="O1387" s="30">
        <f t="shared" si="131"/>
        <v>10926.2897507446</v>
      </c>
      <c r="P1387" s="22">
        <f t="shared" si="134"/>
        <v>3456.9296541535869</v>
      </c>
      <c r="Q1387" s="26">
        <f t="shared" si="132"/>
        <v>0.68361358402398165</v>
      </c>
    </row>
    <row r="1388" spans="1:17">
      <c r="A1388" s="20">
        <v>44397</v>
      </c>
      <c r="B1388" s="50">
        <v>57</v>
      </c>
      <c r="C1388" s="22">
        <v>51319876188</v>
      </c>
      <c r="D1388" s="22">
        <f>HLOOKUP(A1388,'CSAV.Fin'!$F$11:$AC$13,2,1)/1000</f>
        <v>81.492999999999995</v>
      </c>
      <c r="E1388" s="23">
        <f>HLOOKUP(A1388,'CSAV.Fin'!$F$11:$AB$13,3,1)</f>
        <v>0.3</v>
      </c>
      <c r="G1388">
        <v>758.25</v>
      </c>
      <c r="J1388">
        <v>176.6</v>
      </c>
      <c r="K1388" s="22">
        <v>175760293</v>
      </c>
      <c r="L1388">
        <v>0.84882437823614298</v>
      </c>
      <c r="N1388" s="22">
        <f t="shared" si="133"/>
        <v>10970.208398691233</v>
      </c>
      <c r="O1388" s="30">
        <f t="shared" si="131"/>
        <v>11051.701398691233</v>
      </c>
      <c r="P1388" s="22">
        <f t="shared" si="134"/>
        <v>3857.8739765459941</v>
      </c>
      <c r="Q1388" s="26">
        <f t="shared" si="132"/>
        <v>0.65092488139402205</v>
      </c>
    </row>
    <row r="1389" spans="1:17">
      <c r="A1389" s="20">
        <v>44398</v>
      </c>
      <c r="B1389" s="50">
        <v>57.8</v>
      </c>
      <c r="C1389" s="22">
        <v>51319876188</v>
      </c>
      <c r="D1389" s="22">
        <f>HLOOKUP(A1389,'CSAV.Fin'!$F$11:$AC$13,2,1)/1000</f>
        <v>81.492999999999995</v>
      </c>
      <c r="E1389" s="23">
        <f>HLOOKUP(A1389,'CSAV.Fin'!$F$11:$AB$13,3,1)</f>
        <v>0.3</v>
      </c>
      <c r="G1389">
        <v>752.73</v>
      </c>
      <c r="J1389">
        <v>181.9</v>
      </c>
      <c r="K1389" s="22">
        <v>175760293</v>
      </c>
      <c r="L1389">
        <v>0.84788875699508226</v>
      </c>
      <c r="N1389" s="22">
        <f t="shared" si="133"/>
        <v>11311.907499518395</v>
      </c>
      <c r="O1389" s="30">
        <f t="shared" si="131"/>
        <v>11393.400499518395</v>
      </c>
      <c r="P1389" s="22">
        <f t="shared" si="134"/>
        <v>3940.7076158335658</v>
      </c>
      <c r="Q1389" s="26">
        <f t="shared" si="132"/>
        <v>0.65412366430898827</v>
      </c>
    </row>
    <row r="1390" spans="1:17">
      <c r="A1390" s="20">
        <v>44399</v>
      </c>
      <c r="B1390" s="50">
        <v>58.09</v>
      </c>
      <c r="C1390" s="22">
        <v>51319876188</v>
      </c>
      <c r="D1390" s="22">
        <f>HLOOKUP(A1390,'CSAV.Fin'!$F$11:$AC$13,2,1)/1000</f>
        <v>81.492999999999995</v>
      </c>
      <c r="E1390" s="23">
        <f>HLOOKUP(A1390,'CSAV.Fin'!$F$11:$AB$13,3,1)</f>
        <v>0.3</v>
      </c>
      <c r="G1390">
        <v>754.88</v>
      </c>
      <c r="J1390">
        <v>186</v>
      </c>
      <c r="K1390" s="22">
        <v>175760293</v>
      </c>
      <c r="L1390">
        <v>0.84954549316115879</v>
      </c>
      <c r="N1390" s="22">
        <f t="shared" si="133"/>
        <v>11544.31920167874</v>
      </c>
      <c r="O1390" s="30">
        <f t="shared" si="131"/>
        <v>11625.81220167874</v>
      </c>
      <c r="P1390" s="22">
        <f t="shared" si="134"/>
        <v>3949.1993532229235</v>
      </c>
      <c r="Q1390" s="26">
        <f t="shared" si="132"/>
        <v>0.66030765982503414</v>
      </c>
    </row>
    <row r="1391" spans="1:17">
      <c r="A1391" s="20">
        <v>44400</v>
      </c>
      <c r="B1391" s="50">
        <v>58.28</v>
      </c>
      <c r="C1391" s="22">
        <v>51319876188</v>
      </c>
      <c r="D1391" s="22">
        <f>HLOOKUP(A1391,'CSAV.Fin'!$F$11:$AC$13,2,1)/1000</f>
        <v>81.492999999999995</v>
      </c>
      <c r="E1391" s="23">
        <f>HLOOKUP(A1391,'CSAV.Fin'!$F$11:$AB$13,3,1)</f>
        <v>0.3</v>
      </c>
      <c r="G1391">
        <v>762.53</v>
      </c>
      <c r="J1391">
        <v>188.9</v>
      </c>
      <c r="K1391" s="22">
        <v>175760293</v>
      </c>
      <c r="L1391">
        <v>0.84954549316115879</v>
      </c>
      <c r="N1391" s="22">
        <f t="shared" si="133"/>
        <v>11724.3112752533</v>
      </c>
      <c r="O1391" s="30">
        <f t="shared" si="131"/>
        <v>11805.8042752533</v>
      </c>
      <c r="P1391" s="22">
        <f t="shared" si="134"/>
        <v>3922.3668370249566</v>
      </c>
      <c r="Q1391" s="26">
        <f t="shared" si="132"/>
        <v>0.66775945580879958</v>
      </c>
    </row>
    <row r="1392" spans="1:17">
      <c r="A1392" s="20">
        <v>44403</v>
      </c>
      <c r="B1392" s="50">
        <v>58.57</v>
      </c>
      <c r="C1392" s="22">
        <v>51319876188</v>
      </c>
      <c r="D1392" s="22">
        <f>HLOOKUP(A1392,'CSAV.Fin'!$F$11:$AC$13,2,1)/1000</f>
        <v>81.492999999999995</v>
      </c>
      <c r="E1392" s="23">
        <f>HLOOKUP(A1392,'CSAV.Fin'!$F$11:$AB$13,3,1)</f>
        <v>0.3</v>
      </c>
      <c r="G1392">
        <v>760.17</v>
      </c>
      <c r="J1392">
        <v>189.4</v>
      </c>
      <c r="K1392" s="22">
        <v>175760293</v>
      </c>
      <c r="L1392">
        <v>0.84724222655257142</v>
      </c>
      <c r="N1392" s="22">
        <f t="shared" si="133"/>
        <v>11787.301830901277</v>
      </c>
      <c r="O1392" s="30">
        <f t="shared" si="131"/>
        <v>11868.794830901277</v>
      </c>
      <c r="P1392" s="22">
        <f t="shared" si="134"/>
        <v>3954.1222993950828</v>
      </c>
      <c r="Q1392" s="26">
        <f t="shared" si="132"/>
        <v>0.66684719419867</v>
      </c>
    </row>
    <row r="1393" spans="1:17">
      <c r="A1393" s="20">
        <v>44404</v>
      </c>
      <c r="B1393" s="50">
        <v>56.21</v>
      </c>
      <c r="C1393" s="22">
        <v>51319876188</v>
      </c>
      <c r="D1393" s="22">
        <f>HLOOKUP(A1393,'CSAV.Fin'!$F$11:$AC$13,2,1)/1000</f>
        <v>81.492999999999995</v>
      </c>
      <c r="E1393" s="23">
        <f>HLOOKUP(A1393,'CSAV.Fin'!$F$11:$AB$13,3,1)</f>
        <v>0.3</v>
      </c>
      <c r="G1393">
        <v>767.79</v>
      </c>
      <c r="J1393">
        <v>175.5</v>
      </c>
      <c r="K1393" s="22">
        <v>175760293</v>
      </c>
      <c r="L1393">
        <v>0.84623847000084629</v>
      </c>
      <c r="N1393" s="22">
        <f t="shared" si="133"/>
        <v>10935.191148235965</v>
      </c>
      <c r="O1393" s="30">
        <f t="shared" si="131"/>
        <v>11016.684148235965</v>
      </c>
      <c r="P1393" s="22">
        <f t="shared" si="134"/>
        <v>3757.1344254646192</v>
      </c>
      <c r="Q1393" s="26">
        <f t="shared" si="132"/>
        <v>0.65895959483723365</v>
      </c>
    </row>
    <row r="1394" spans="1:17">
      <c r="A1394" s="20">
        <v>44405</v>
      </c>
      <c r="B1394" s="50">
        <v>56.6</v>
      </c>
      <c r="C1394" s="22">
        <v>51319876188</v>
      </c>
      <c r="D1394" s="22">
        <f>HLOOKUP(A1394,'CSAV.Fin'!$F$11:$AC$13,2,1)/1000</f>
        <v>81.492999999999995</v>
      </c>
      <c r="E1394" s="23">
        <f>HLOOKUP(A1394,'CSAV.Fin'!$F$11:$AB$13,3,1)</f>
        <v>0.3</v>
      </c>
      <c r="G1394">
        <v>761.9</v>
      </c>
      <c r="J1394">
        <v>175.2</v>
      </c>
      <c r="K1394" s="22">
        <v>175760293</v>
      </c>
      <c r="L1394">
        <v>0.84423807513718874</v>
      </c>
      <c r="N1394" s="22">
        <f t="shared" si="133"/>
        <v>10942.364804594759</v>
      </c>
      <c r="O1394" s="30">
        <f t="shared" si="131"/>
        <v>11023.85780459476</v>
      </c>
      <c r="P1394" s="22">
        <f t="shared" si="134"/>
        <v>3812.4491301231137</v>
      </c>
      <c r="Q1394" s="26">
        <f t="shared" si="132"/>
        <v>0.65416379658543133</v>
      </c>
    </row>
    <row r="1395" spans="1:17">
      <c r="A1395" s="20">
        <v>44406</v>
      </c>
      <c r="B1395" s="50">
        <v>57.89</v>
      </c>
      <c r="C1395" s="22">
        <v>51319876188</v>
      </c>
      <c r="D1395" s="22">
        <f>HLOOKUP(A1395,'CSAV.Fin'!$F$11:$AC$13,2,1)/1000</f>
        <v>81.492999999999995</v>
      </c>
      <c r="E1395" s="23">
        <f>HLOOKUP(A1395,'CSAV.Fin'!$F$11:$AB$13,3,1)</f>
        <v>0.3</v>
      </c>
      <c r="G1395">
        <v>760.28</v>
      </c>
      <c r="J1395">
        <v>175.7</v>
      </c>
      <c r="K1395" s="22">
        <v>175760293</v>
      </c>
      <c r="L1395">
        <v>0.84125515268781015</v>
      </c>
      <c r="N1395" s="22">
        <f t="shared" si="133"/>
        <v>11012.503179838461</v>
      </c>
      <c r="O1395" s="30">
        <f t="shared" si="131"/>
        <v>11093.996179838461</v>
      </c>
      <c r="P1395" s="22">
        <f t="shared" si="134"/>
        <v>3907.6493298828327</v>
      </c>
      <c r="Q1395" s="26">
        <f t="shared" si="132"/>
        <v>0.6477690034737571</v>
      </c>
    </row>
    <row r="1396" spans="1:17">
      <c r="A1396" s="20">
        <v>44407</v>
      </c>
      <c r="B1396" s="50">
        <v>59.58</v>
      </c>
      <c r="C1396" s="22">
        <v>51319876188</v>
      </c>
      <c r="D1396" s="22">
        <f>HLOOKUP(A1396,'CSAV.Fin'!$F$11:$AC$13,2,1)/1000</f>
        <v>81.492999999999995</v>
      </c>
      <c r="E1396" s="23">
        <f>HLOOKUP(A1396,'CSAV.Fin'!$F$11:$AB$13,3,1)</f>
        <v>0.3</v>
      </c>
      <c r="G1396">
        <v>754.3</v>
      </c>
      <c r="J1396">
        <v>182.2</v>
      </c>
      <c r="K1396" s="22">
        <v>175760293</v>
      </c>
      <c r="L1396">
        <v>0.84245998315080028</v>
      </c>
      <c r="N1396" s="22">
        <f t="shared" si="133"/>
        <v>11403.577389456061</v>
      </c>
      <c r="O1396" s="30">
        <f t="shared" si="131"/>
        <v>11485.070389456061</v>
      </c>
      <c r="P1396" s="22">
        <f t="shared" si="134"/>
        <v>4053.610265519078</v>
      </c>
      <c r="Q1396" s="26">
        <f t="shared" si="132"/>
        <v>0.6470539467271772</v>
      </c>
    </row>
    <row r="1397" spans="1:17">
      <c r="A1397" s="20">
        <v>44410</v>
      </c>
      <c r="B1397" s="50">
        <v>61.2</v>
      </c>
      <c r="C1397" s="22">
        <v>51319876188</v>
      </c>
      <c r="D1397" s="22">
        <f>HLOOKUP(A1397,'CSAV.Fin'!$F$11:$AC$13,2,1)/1000</f>
        <v>81.492999999999995</v>
      </c>
      <c r="E1397" s="23">
        <f>HLOOKUP(A1397,'CSAV.Fin'!$F$11:$AB$13,3,1)</f>
        <v>0.3</v>
      </c>
      <c r="G1397">
        <v>768.43</v>
      </c>
      <c r="J1397">
        <v>191.4</v>
      </c>
      <c r="K1397" s="22">
        <v>175760293</v>
      </c>
      <c r="L1397">
        <v>0.84245998315080028</v>
      </c>
      <c r="N1397" s="22">
        <f t="shared" si="133"/>
        <v>11979.389200559219</v>
      </c>
      <c r="O1397" s="30">
        <f t="shared" si="131"/>
        <v>12060.882200559219</v>
      </c>
      <c r="P1397" s="22">
        <f t="shared" si="134"/>
        <v>4087.2641915406743</v>
      </c>
      <c r="Q1397" s="26">
        <f t="shared" si="132"/>
        <v>0.66111399451765118</v>
      </c>
    </row>
    <row r="1398" spans="1:17">
      <c r="A1398" s="20">
        <v>44411</v>
      </c>
      <c r="B1398" s="50">
        <v>60.42</v>
      </c>
      <c r="C1398" s="22">
        <v>51319876188</v>
      </c>
      <c r="D1398" s="22">
        <f>HLOOKUP(A1398,'CSAV.Fin'!$F$11:$AC$13,2,1)/1000</f>
        <v>81.492999999999995</v>
      </c>
      <c r="E1398" s="23">
        <f>HLOOKUP(A1398,'CSAV.Fin'!$F$11:$AB$13,3,1)</f>
        <v>0.3</v>
      </c>
      <c r="G1398" s="16">
        <v>775.77</v>
      </c>
      <c r="J1398">
        <v>193.9</v>
      </c>
      <c r="K1398" s="22">
        <v>175760293</v>
      </c>
      <c r="L1398">
        <v>0.84288604180714777</v>
      </c>
      <c r="N1398" s="22">
        <f t="shared" si="133"/>
        <v>12129.725415656181</v>
      </c>
      <c r="O1398" s="30">
        <f>D1398+N1398</f>
        <v>12211.218415656182</v>
      </c>
      <c r="P1398" s="22">
        <f t="shared" si="134"/>
        <v>3996.9925612990451</v>
      </c>
      <c r="Q1398" s="26">
        <f t="shared" si="132"/>
        <v>0.6726786447309433</v>
      </c>
    </row>
    <row r="1399" spans="1:17">
      <c r="A1399" s="20">
        <v>44412</v>
      </c>
      <c r="B1399" s="51">
        <v>60.96</v>
      </c>
      <c r="C1399" s="22">
        <v>51319876188</v>
      </c>
      <c r="D1399" s="22">
        <f>HLOOKUP(A1399,'CSAV.Fin'!$F$11:$AC$13,2,1)/1000</f>
        <v>81.492999999999995</v>
      </c>
      <c r="E1399" s="23">
        <f>HLOOKUP(A1399,'CSAV.Fin'!$F$11:$AB$13,3,1)</f>
        <v>0.3</v>
      </c>
      <c r="G1399" s="16">
        <v>774.35</v>
      </c>
      <c r="J1399">
        <v>202.4</v>
      </c>
      <c r="K1399" s="22">
        <v>175760293</v>
      </c>
      <c r="L1399">
        <v>0.84480865084058465</v>
      </c>
      <c r="N1399" s="22">
        <f t="shared" si="133"/>
        <v>12632.641699799353</v>
      </c>
      <c r="O1399" s="30">
        <f t="shared" ref="O1399:O1442" si="135">D1399+N1399</f>
        <v>12714.134699799353</v>
      </c>
      <c r="P1399" s="22">
        <f t="shared" si="134"/>
        <v>4040.1106120236068</v>
      </c>
      <c r="Q1399" s="26">
        <f t="shared" si="132"/>
        <v>0.68223471691806403</v>
      </c>
    </row>
    <row r="1400" spans="1:17">
      <c r="A1400" s="20">
        <v>44413</v>
      </c>
      <c r="B1400" s="51">
        <v>61.9</v>
      </c>
      <c r="C1400" s="22">
        <v>51319876188</v>
      </c>
      <c r="D1400" s="22">
        <f>HLOOKUP(A1400,'CSAV.Fin'!$F$11:$AC$13,2,1)/1000</f>
        <v>81.492999999999995</v>
      </c>
      <c r="E1400" s="23">
        <f>HLOOKUP(A1400,'CSAV.Fin'!$F$11:$AB$13,3,1)</f>
        <v>0.3</v>
      </c>
      <c r="G1400" s="16">
        <v>778.02</v>
      </c>
      <c r="J1400">
        <v>203.4</v>
      </c>
      <c r="K1400" s="22">
        <v>175760293</v>
      </c>
      <c r="L1400">
        <v>0.84502281561602166</v>
      </c>
      <c r="N1400" s="22">
        <f t="shared" si="133"/>
        <v>12691.838469522925</v>
      </c>
      <c r="O1400" s="30">
        <f t="shared" si="135"/>
        <v>12773.331469522926</v>
      </c>
      <c r="P1400" s="22">
        <f t="shared" si="134"/>
        <v>4083.0574227361758</v>
      </c>
      <c r="Q1400" s="26">
        <f t="shared" si="132"/>
        <v>0.68034514468850038</v>
      </c>
    </row>
    <row r="1401" spans="1:17">
      <c r="A1401" s="20">
        <v>44414</v>
      </c>
      <c r="B1401" s="51">
        <v>62.5</v>
      </c>
      <c r="C1401" s="22">
        <v>51319876188</v>
      </c>
      <c r="D1401" s="22">
        <f>HLOOKUP(A1401,'CSAV.Fin'!$F$11:$AC$13,2,1)/1000</f>
        <v>81.492999999999995</v>
      </c>
      <c r="E1401" s="23">
        <f>HLOOKUP(A1401,'CSAV.Fin'!$F$11:$AB$13,3,1)</f>
        <v>0.3</v>
      </c>
      <c r="G1401" s="16">
        <v>788.25</v>
      </c>
      <c r="J1401">
        <v>202.6</v>
      </c>
      <c r="K1401" s="22">
        <v>175760293</v>
      </c>
      <c r="L1401">
        <v>0.85019554497534444</v>
      </c>
      <c r="N1401" s="22">
        <f t="shared" si="133"/>
        <v>12565.004217764746</v>
      </c>
      <c r="O1401" s="30">
        <f t="shared" si="135"/>
        <v>12646.497217764747</v>
      </c>
      <c r="P1401" s="22">
        <f t="shared" si="134"/>
        <v>4069.130684110371</v>
      </c>
      <c r="Q1401" s="26">
        <f t="shared" si="132"/>
        <v>0.67824049505230621</v>
      </c>
    </row>
    <row r="1402" spans="1:17">
      <c r="A1402" s="20">
        <v>44417</v>
      </c>
      <c r="B1402" s="51">
        <v>61.8</v>
      </c>
      <c r="C1402" s="22">
        <v>51319876188</v>
      </c>
      <c r="D1402" s="22">
        <f>HLOOKUP(A1402,'CSAV.Fin'!$F$11:$AC$13,2,1)/1000</f>
        <v>81.492999999999995</v>
      </c>
      <c r="E1402" s="23">
        <f>HLOOKUP(A1402,'CSAV.Fin'!$F$11:$AB$13,3,1)</f>
        <v>0.3</v>
      </c>
      <c r="G1402" s="16">
        <v>785.66</v>
      </c>
      <c r="J1402">
        <v>204.2</v>
      </c>
      <c r="K1402" s="22">
        <v>175760293</v>
      </c>
      <c r="L1402">
        <v>0.85200647524921191</v>
      </c>
      <c r="N1402" s="22">
        <f t="shared" si="133"/>
        <v>12637.316572072563</v>
      </c>
      <c r="O1402" s="30">
        <f t="shared" si="135"/>
        <v>12718.809572072563</v>
      </c>
      <c r="P1402" s="22">
        <f t="shared" si="134"/>
        <v>4036.8204419448621</v>
      </c>
      <c r="Q1402" s="26">
        <f t="shared" si="132"/>
        <v>0.68261019877137352</v>
      </c>
    </row>
    <row r="1403" spans="1:17">
      <c r="A1403" s="20">
        <v>44418</v>
      </c>
      <c r="B1403" s="51">
        <v>61.89</v>
      </c>
      <c r="C1403" s="22">
        <v>51319876188</v>
      </c>
      <c r="D1403" s="22">
        <f>HLOOKUP(A1403,'CSAV.Fin'!$F$11:$AC$13,2,1)/1000</f>
        <v>81.492999999999995</v>
      </c>
      <c r="E1403" s="23">
        <f>HLOOKUP(A1403,'CSAV.Fin'!$F$11:$AB$13,3,1)</f>
        <v>0.3</v>
      </c>
      <c r="G1403" s="16">
        <v>779.01</v>
      </c>
      <c r="J1403">
        <v>207.2</v>
      </c>
      <c r="K1403" s="22">
        <v>175760293</v>
      </c>
      <c r="L1403">
        <v>0.85324232081911267</v>
      </c>
      <c r="N1403" s="22">
        <f t="shared" si="133"/>
        <v>12804.404500695358</v>
      </c>
      <c r="O1403" s="30">
        <f t="shared" si="135"/>
        <v>12885.897500695359</v>
      </c>
      <c r="P1403" s="22">
        <f t="shared" si="134"/>
        <v>4077.2097113969271</v>
      </c>
      <c r="Q1403" s="26">
        <f t="shared" si="132"/>
        <v>0.68359132833573222</v>
      </c>
    </row>
    <row r="1404" spans="1:17">
      <c r="A1404" s="20">
        <v>44419</v>
      </c>
      <c r="B1404" s="51">
        <v>62.26</v>
      </c>
      <c r="C1404" s="22">
        <v>51319876188</v>
      </c>
      <c r="D1404" s="22">
        <f>HLOOKUP(A1404,'CSAV.Fin'!$F$11:$AC$13,2,1)/1000</f>
        <v>81.492999999999995</v>
      </c>
      <c r="E1404" s="23">
        <f>HLOOKUP(A1404,'CSAV.Fin'!$F$11:$AB$13,3,1)</f>
        <v>0.3</v>
      </c>
      <c r="G1404" s="16">
        <v>771.54</v>
      </c>
      <c r="J1404">
        <v>213.6</v>
      </c>
      <c r="K1404" s="22">
        <v>175760293</v>
      </c>
      <c r="L1404">
        <v>0.85186131697759604</v>
      </c>
      <c r="N1404" s="22">
        <f t="shared" si="133"/>
        <v>13221.306509609014</v>
      </c>
      <c r="O1404" s="30">
        <f t="shared" si="135"/>
        <v>13302.799509609014</v>
      </c>
      <c r="P1404" s="22">
        <f t="shared" si="134"/>
        <v>4141.2959684071857</v>
      </c>
      <c r="Q1404" s="26">
        <f t="shared" si="132"/>
        <v>0.68868989076954801</v>
      </c>
    </row>
    <row r="1405" spans="1:17">
      <c r="A1405" s="20">
        <v>44420</v>
      </c>
      <c r="B1405" s="51">
        <v>63.7</v>
      </c>
      <c r="C1405" s="22">
        <v>51319876188</v>
      </c>
      <c r="D1405" s="22">
        <f>HLOOKUP(A1405,'CSAV.Fin'!$F$11:$AC$13,2,1)/1000</f>
        <v>81.492999999999995</v>
      </c>
      <c r="E1405" s="23">
        <f>HLOOKUP(A1405,'CSAV.Fin'!$F$11:$AB$13,3,1)</f>
        <v>0.3</v>
      </c>
      <c r="G1405" s="16">
        <v>774.81</v>
      </c>
      <c r="J1405">
        <v>224</v>
      </c>
      <c r="K1405" s="22">
        <v>175760293</v>
      </c>
      <c r="L1405">
        <v>0.85251491901108267</v>
      </c>
      <c r="N1405" s="22">
        <f t="shared" si="133"/>
        <v>13854.410551900801</v>
      </c>
      <c r="O1405" s="30">
        <f t="shared" si="135"/>
        <v>13935.903551900801</v>
      </c>
      <c r="P1405" s="22">
        <f t="shared" si="134"/>
        <v>4219.1971104859258</v>
      </c>
      <c r="Q1405" s="26">
        <f t="shared" si="132"/>
        <v>0.69724265852066369</v>
      </c>
    </row>
    <row r="1406" spans="1:17">
      <c r="A1406" s="20">
        <v>44421</v>
      </c>
      <c r="B1406" s="51">
        <v>63.87</v>
      </c>
      <c r="C1406" s="22">
        <v>51319876188</v>
      </c>
      <c r="D1406" s="22">
        <f>HLOOKUP(A1406,'CSAV.Fin'!$F$11:$AC$13,2,1)/1000</f>
        <v>81.492999999999995</v>
      </c>
      <c r="E1406" s="23">
        <f>HLOOKUP(A1406,'CSAV.Fin'!$F$11:$AB$13,3,1)</f>
        <v>0.3</v>
      </c>
      <c r="G1406" s="16">
        <v>776</v>
      </c>
      <c r="J1406">
        <v>216.2</v>
      </c>
      <c r="K1406" s="22">
        <v>175760293</v>
      </c>
      <c r="L1406">
        <v>0.84767313723828097</v>
      </c>
      <c r="N1406" s="22">
        <f t="shared" si="133"/>
        <v>13448.358928915204</v>
      </c>
      <c r="O1406" s="30">
        <f t="shared" si="135"/>
        <v>13529.851928915205</v>
      </c>
      <c r="P1406" s="22">
        <f t="shared" si="134"/>
        <v>4223.969706349948</v>
      </c>
      <c r="Q1406" s="26">
        <f t="shared" si="132"/>
        <v>0.68780370039950489</v>
      </c>
    </row>
    <row r="1407" spans="1:17">
      <c r="A1407" s="20">
        <v>44424</v>
      </c>
      <c r="B1407" s="51">
        <v>62.5</v>
      </c>
      <c r="C1407" s="22">
        <v>51319876188</v>
      </c>
      <c r="D1407" s="22">
        <f>HLOOKUP(A1407,'CSAV.Fin'!$F$11:$AC$13,2,1)/1000</f>
        <v>81.492999999999995</v>
      </c>
      <c r="E1407" s="23">
        <f>HLOOKUP(A1407,'CSAV.Fin'!$F$11:$AB$13,3,1)</f>
        <v>0.3</v>
      </c>
      <c r="G1407" s="16">
        <v>786.78</v>
      </c>
      <c r="J1407">
        <v>211.8</v>
      </c>
      <c r="K1407" s="22">
        <v>175760293</v>
      </c>
      <c r="L1407">
        <v>0.84904058413992189</v>
      </c>
      <c r="N1407" s="22">
        <f t="shared" si="133"/>
        <v>13153.445460481715</v>
      </c>
      <c r="O1407" s="30">
        <f t="shared" si="135"/>
        <v>13234.938460481715</v>
      </c>
      <c r="P1407" s="22">
        <f t="shared" si="134"/>
        <v>4076.7333457256159</v>
      </c>
      <c r="Q1407" s="26">
        <f t="shared" si="132"/>
        <v>0.69197186991852222</v>
      </c>
    </row>
    <row r="1408" spans="1:17">
      <c r="A1408" s="20">
        <v>44425</v>
      </c>
      <c r="B1408" s="51">
        <v>61.1</v>
      </c>
      <c r="C1408" s="22">
        <v>51319876188</v>
      </c>
      <c r="D1408" s="22">
        <f>HLOOKUP(A1408,'CSAV.Fin'!$F$11:$AC$13,2,1)/1000</f>
        <v>81.492999999999995</v>
      </c>
      <c r="E1408" s="23">
        <f>HLOOKUP(A1408,'CSAV.Fin'!$F$11:$AB$13,3,1)</f>
        <v>0.3</v>
      </c>
      <c r="G1408" s="16">
        <v>789.85</v>
      </c>
      <c r="J1408">
        <v>213</v>
      </c>
      <c r="K1408" s="22">
        <v>175760293</v>
      </c>
      <c r="L1408">
        <v>0.85397096498719038</v>
      </c>
      <c r="N1408" s="22">
        <f t="shared" si="133"/>
        <v>13151.5978682817</v>
      </c>
      <c r="O1408" s="30">
        <f t="shared" si="135"/>
        <v>13233.090868281701</v>
      </c>
      <c r="P1408" s="22">
        <f t="shared" si="134"/>
        <v>3969.9239540251951</v>
      </c>
      <c r="Q1408" s="26">
        <f t="shared" si="132"/>
        <v>0.70000024986296461</v>
      </c>
    </row>
    <row r="1409" spans="1:17">
      <c r="A1409" s="20">
        <v>44426</v>
      </c>
      <c r="B1409" s="51">
        <v>62.88</v>
      </c>
      <c r="C1409" s="22">
        <v>51319876188</v>
      </c>
      <c r="D1409" s="22">
        <f>HLOOKUP(A1409,'CSAV.Fin'!$F$11:$AC$13,2,1)/1000</f>
        <v>81.492999999999995</v>
      </c>
      <c r="E1409" s="23">
        <f>HLOOKUP(A1409,'CSAV.Fin'!$F$11:$AB$13,3,1)</f>
        <v>0.3</v>
      </c>
      <c r="G1409" s="16">
        <v>787.92</v>
      </c>
      <c r="J1409">
        <v>218.4</v>
      </c>
      <c r="K1409" s="22">
        <v>175760293</v>
      </c>
      <c r="L1409">
        <v>0.85389804457347795</v>
      </c>
      <c r="N1409" s="22">
        <f t="shared" si="133"/>
        <v>13486.170240748297</v>
      </c>
      <c r="O1409" s="30">
        <f t="shared" si="135"/>
        <v>13567.663240748298</v>
      </c>
      <c r="P1409" s="22">
        <f t="shared" si="134"/>
        <v>4095.5856111044777</v>
      </c>
      <c r="Q1409" s="26">
        <f t="shared" ref="Q1409:Q1442" si="136">1-P1409/O1409</f>
        <v>0.69813625689027692</v>
      </c>
    </row>
    <row r="1410" spans="1:17">
      <c r="A1410" s="20">
        <v>44427</v>
      </c>
      <c r="B1410" s="51">
        <v>61.5</v>
      </c>
      <c r="C1410" s="22">
        <v>51319876188</v>
      </c>
      <c r="D1410" s="22">
        <f>HLOOKUP(A1410,'CSAV.Fin'!$F$11:$AC$13,2,1)/1000</f>
        <v>81.492999999999995</v>
      </c>
      <c r="E1410" s="23">
        <f>HLOOKUP(A1410,'CSAV.Fin'!$F$11:$AB$13,3,1)</f>
        <v>0.3</v>
      </c>
      <c r="G1410" s="16">
        <v>786.51</v>
      </c>
      <c r="J1410">
        <v>208.4</v>
      </c>
      <c r="K1410" s="22">
        <v>175760293</v>
      </c>
      <c r="L1410">
        <v>0.85653104925053536</v>
      </c>
      <c r="N1410" s="22">
        <f t="shared" si="133"/>
        <v>12829.1128826853</v>
      </c>
      <c r="O1410" s="30">
        <f t="shared" si="135"/>
        <v>12910.6058826853</v>
      </c>
      <c r="P1410" s="22">
        <f t="shared" si="134"/>
        <v>4012.882716763932</v>
      </c>
      <c r="Q1410" s="26">
        <f t="shared" si="136"/>
        <v>0.68917936514926093</v>
      </c>
    </row>
    <row r="1411" spans="1:17">
      <c r="A1411" s="20">
        <v>44428</v>
      </c>
      <c r="B1411" s="51">
        <v>61.5</v>
      </c>
      <c r="C1411" s="22">
        <v>51319876188</v>
      </c>
      <c r="D1411" s="22">
        <f>HLOOKUP(A1411,'CSAV.Fin'!$F$11:$AC$13,2,1)/1000</f>
        <v>81.492999999999995</v>
      </c>
      <c r="E1411" s="23">
        <f>HLOOKUP(A1411,'CSAV.Fin'!$F$11:$AB$13,3,1)</f>
        <v>0.3</v>
      </c>
      <c r="G1411" s="16">
        <v>786.63</v>
      </c>
      <c r="J1411">
        <v>192.7</v>
      </c>
      <c r="K1411" s="22">
        <v>175760293</v>
      </c>
      <c r="L1411">
        <v>0.85484698239015222</v>
      </c>
      <c r="N1411" s="22">
        <f t="shared" si="133"/>
        <v>11885.989829338432</v>
      </c>
      <c r="O1411" s="30">
        <f t="shared" si="135"/>
        <v>11967.482829338433</v>
      </c>
      <c r="P1411" s="22">
        <f t="shared" si="134"/>
        <v>4012.270553579192</v>
      </c>
      <c r="Q1411" s="26">
        <f t="shared" si="136"/>
        <v>0.6647356331489308</v>
      </c>
    </row>
    <row r="1412" spans="1:17">
      <c r="A1412" s="20">
        <v>44431</v>
      </c>
      <c r="B1412" s="51">
        <v>61.39</v>
      </c>
      <c r="C1412" s="22">
        <v>51319876188</v>
      </c>
      <c r="D1412" s="22">
        <f>HLOOKUP(A1412,'CSAV.Fin'!$F$11:$AC$13,2,1)/1000</f>
        <v>81.492999999999995</v>
      </c>
      <c r="E1412" s="23">
        <f>HLOOKUP(A1412,'CSAV.Fin'!$F$11:$AB$13,3,1)</f>
        <v>0.3</v>
      </c>
      <c r="G1412" s="16">
        <v>783.84</v>
      </c>
      <c r="J1412">
        <v>194.6</v>
      </c>
      <c r="K1412" s="22">
        <v>175760293</v>
      </c>
      <c r="L1412">
        <v>0.85142613878246054</v>
      </c>
      <c r="N1412" s="22">
        <f t="shared" ref="N1412:N1442" si="137">(J1412*K1412*E1412/L1412)/1000000</f>
        <v>12051.41049582183</v>
      </c>
      <c r="O1412" s="30">
        <f t="shared" si="135"/>
        <v>12132.903495821831</v>
      </c>
      <c r="P1412" s="22">
        <f t="shared" ref="P1412:P1442" si="138">(B1412*C1412/G1412)/1000000</f>
        <v>4019.3498662754132</v>
      </c>
      <c r="Q1412" s="26">
        <f t="shared" si="136"/>
        <v>0.66872316526216968</v>
      </c>
    </row>
    <row r="1413" spans="1:17">
      <c r="A1413" s="20">
        <v>44432</v>
      </c>
      <c r="B1413" s="51">
        <v>60.98</v>
      </c>
      <c r="C1413" s="22">
        <v>51319876188</v>
      </c>
      <c r="D1413" s="22">
        <f>HLOOKUP(A1413,'CSAV.Fin'!$F$11:$AC$13,2,1)/1000</f>
        <v>81.492999999999995</v>
      </c>
      <c r="E1413" s="23">
        <f>HLOOKUP(A1413,'CSAV.Fin'!$F$11:$AB$13,3,1)</f>
        <v>0.3</v>
      </c>
      <c r="G1413" s="16">
        <v>782.13</v>
      </c>
      <c r="J1413">
        <v>193</v>
      </c>
      <c r="K1413" s="22">
        <v>175760293</v>
      </c>
      <c r="L1413">
        <v>0.85062946580469545</v>
      </c>
      <c r="N1413" s="22">
        <f t="shared" si="137"/>
        <v>11963.518046101319</v>
      </c>
      <c r="O1413" s="30">
        <f t="shared" si="135"/>
        <v>12045.011046101319</v>
      </c>
      <c r="P1413" s="22">
        <f t="shared" si="138"/>
        <v>4001.2351526526791</v>
      </c>
      <c r="Q1413" s="26">
        <f t="shared" si="136"/>
        <v>0.66780975647608209</v>
      </c>
    </row>
    <row r="1414" spans="1:17">
      <c r="A1414" s="20">
        <v>44433</v>
      </c>
      <c r="B1414" s="51">
        <v>59.91</v>
      </c>
      <c r="C1414" s="22">
        <v>51319876188</v>
      </c>
      <c r="D1414" s="22">
        <f>HLOOKUP(A1414,'CSAV.Fin'!$F$11:$AC$13,2,1)/1000</f>
        <v>81.492999999999995</v>
      </c>
      <c r="E1414" s="23">
        <f>HLOOKUP(A1414,'CSAV.Fin'!$F$11:$AB$13,3,1)</f>
        <v>0.3</v>
      </c>
      <c r="G1414" s="16">
        <v>784</v>
      </c>
      <c r="J1414">
        <v>189.9</v>
      </c>
      <c r="K1414" s="22">
        <v>175760293</v>
      </c>
      <c r="L1414">
        <v>0.8494733265375467</v>
      </c>
      <c r="N1414" s="22">
        <f t="shared" si="137"/>
        <v>11787.37881390961</v>
      </c>
      <c r="O1414" s="30">
        <f t="shared" si="135"/>
        <v>11868.871813909611</v>
      </c>
      <c r="P1414" s="22">
        <f t="shared" si="138"/>
        <v>3921.6502326824993</v>
      </c>
      <c r="Q1414" s="26">
        <f t="shared" si="136"/>
        <v>0.6695852567818148</v>
      </c>
    </row>
    <row r="1415" spans="1:17">
      <c r="A1415" s="20">
        <v>44434</v>
      </c>
      <c r="B1415" s="51">
        <v>61.13</v>
      </c>
      <c r="C1415" s="22">
        <v>51319876188</v>
      </c>
      <c r="D1415" s="22">
        <f>HLOOKUP(A1415,'CSAV.Fin'!$F$11:$AC$13,2,1)/1000</f>
        <v>81.492999999999995</v>
      </c>
      <c r="E1415" s="23">
        <f>HLOOKUP(A1415,'CSAV.Fin'!$F$11:$AB$13,3,1)</f>
        <v>0.3</v>
      </c>
      <c r="G1415" s="16">
        <v>787.31</v>
      </c>
      <c r="J1415">
        <v>194</v>
      </c>
      <c r="K1415" s="22">
        <v>175760293</v>
      </c>
      <c r="L1415">
        <v>0.85091899251191283</v>
      </c>
      <c r="N1415" s="22">
        <f t="shared" si="137"/>
        <v>12021.41348661552</v>
      </c>
      <c r="O1415" s="30">
        <f t="shared" si="135"/>
        <v>12102.90648661552</v>
      </c>
      <c r="P1415" s="22">
        <f t="shared" si="138"/>
        <v>3984.6871389572598</v>
      </c>
      <c r="Q1415" s="26">
        <f t="shared" si="136"/>
        <v>0.67076609710536195</v>
      </c>
    </row>
    <row r="1416" spans="1:17">
      <c r="A1416" s="20">
        <v>44435</v>
      </c>
      <c r="B1416" s="51">
        <v>60.79</v>
      </c>
      <c r="C1416" s="22">
        <v>51319876188</v>
      </c>
      <c r="D1416" s="22">
        <f>HLOOKUP(A1416,'CSAV.Fin'!$F$11:$AC$13,2,1)/1000</f>
        <v>81.492999999999995</v>
      </c>
      <c r="E1416" s="23">
        <f>HLOOKUP(A1416,'CSAV.Fin'!$F$11:$AB$13,3,1)</f>
        <v>0.3</v>
      </c>
      <c r="G1416" s="16">
        <v>783.75</v>
      </c>
      <c r="J1416">
        <v>198.5</v>
      </c>
      <c r="K1416" s="22">
        <v>175760293</v>
      </c>
      <c r="L1416">
        <v>0.84781687155574392</v>
      </c>
      <c r="N1416" s="22">
        <f t="shared" si="137"/>
        <v>12345.266766092926</v>
      </c>
      <c r="O1416" s="30">
        <f t="shared" si="135"/>
        <v>12426.759766092926</v>
      </c>
      <c r="P1416" s="22">
        <f t="shared" si="138"/>
        <v>3980.5234749199622</v>
      </c>
      <c r="Q1416" s="26">
        <f t="shared" si="136"/>
        <v>0.67968130471299271</v>
      </c>
    </row>
    <row r="1417" spans="1:17">
      <c r="A1417" s="20">
        <v>44438</v>
      </c>
      <c r="B1417" s="51">
        <v>60.7</v>
      </c>
      <c r="C1417" s="22">
        <v>51319876188</v>
      </c>
      <c r="D1417" s="22">
        <f>HLOOKUP(A1417,'CSAV.Fin'!$F$11:$AC$13,2,1)/1000</f>
        <v>81.492999999999995</v>
      </c>
      <c r="E1417" s="23">
        <f>HLOOKUP(A1417,'CSAV.Fin'!$F$11:$AB$13,3,1)</f>
        <v>0.3</v>
      </c>
      <c r="G1417" s="16">
        <v>782.2</v>
      </c>
      <c r="J1417">
        <v>204.2</v>
      </c>
      <c r="K1417" s="22">
        <v>175760293</v>
      </c>
      <c r="L1417">
        <v>0.84767313723828097</v>
      </c>
      <c r="N1417" s="22">
        <f t="shared" si="137"/>
        <v>12701.919025367642</v>
      </c>
      <c r="O1417" s="30">
        <f t="shared" si="135"/>
        <v>12783.412025367643</v>
      </c>
      <c r="P1417" s="22">
        <f t="shared" si="138"/>
        <v>3982.5063725538225</v>
      </c>
      <c r="Q1417" s="26">
        <f t="shared" si="136"/>
        <v>0.68846295772592936</v>
      </c>
    </row>
    <row r="1418" spans="1:17">
      <c r="A1418" s="20">
        <v>44439</v>
      </c>
      <c r="B1418" s="51">
        <v>58</v>
      </c>
      <c r="C1418" s="22">
        <v>51319876188</v>
      </c>
      <c r="D1418" s="22">
        <f>HLOOKUP(A1418,'CSAV.Fin'!$F$11:$AC$13,2,1)/1000</f>
        <v>81.492999999999995</v>
      </c>
      <c r="E1418" s="23">
        <f>HLOOKUP(A1418,'CSAV.Fin'!$F$11:$AB$13,3,1)</f>
        <v>0.3</v>
      </c>
      <c r="G1418" s="16">
        <v>773.37</v>
      </c>
      <c r="J1418">
        <v>193</v>
      </c>
      <c r="K1418" s="22">
        <v>175760293</v>
      </c>
      <c r="L1418">
        <v>0.84681175374714202</v>
      </c>
      <c r="N1418" s="22">
        <f t="shared" si="137"/>
        <v>12017.453607214227</v>
      </c>
      <c r="O1418" s="30">
        <f>D1418+N1418</f>
        <v>12098.946607214228</v>
      </c>
      <c r="P1418" s="22">
        <f t="shared" si="138"/>
        <v>3848.8082275030065</v>
      </c>
      <c r="Q1418" s="26">
        <f t="shared" si="136"/>
        <v>0.68188898154091526</v>
      </c>
    </row>
    <row r="1419" spans="1:17">
      <c r="A1419" s="20">
        <v>44440</v>
      </c>
      <c r="B1419" s="51">
        <v>57.77</v>
      </c>
      <c r="C1419" s="22">
        <v>51319876188</v>
      </c>
      <c r="D1419" s="22">
        <f>HLOOKUP(A1419,'CSAV.Fin'!$F$11:$AC$13,2,1)/1000</f>
        <v>81.492999999999995</v>
      </c>
      <c r="E1419" s="23">
        <f>HLOOKUP(A1419,'CSAV.Fin'!$F$11:$AB$13,3,1)</f>
        <v>0.3</v>
      </c>
      <c r="G1419" s="16">
        <v>771.31</v>
      </c>
      <c r="J1419">
        <v>193.4</v>
      </c>
      <c r="K1419" s="22">
        <v>175760293</v>
      </c>
      <c r="L1419">
        <v>0.84466593462285666</v>
      </c>
      <c r="N1419" s="22">
        <f t="shared" si="137"/>
        <v>12072.953083414255</v>
      </c>
      <c r="O1419" s="30">
        <f t="shared" si="135"/>
        <v>12154.446083414256</v>
      </c>
      <c r="P1419" s="22">
        <f t="shared" si="138"/>
        <v>3843.7842727058646</v>
      </c>
      <c r="Q1419" s="26">
        <f t="shared" si="136"/>
        <v>0.6837548789696779</v>
      </c>
    </row>
    <row r="1420" spans="1:17">
      <c r="A1420" s="20">
        <v>44441</v>
      </c>
      <c r="B1420" s="51">
        <v>59</v>
      </c>
      <c r="C1420" s="22">
        <v>51319876188</v>
      </c>
      <c r="D1420" s="22">
        <f>HLOOKUP(A1420,'CSAV.Fin'!$F$11:$AC$13,2,1)/1000</f>
        <v>81.492999999999995</v>
      </c>
      <c r="E1420" s="23">
        <f>HLOOKUP(A1420,'CSAV.Fin'!$F$11:$AB$13,3,1)</f>
        <v>0.3</v>
      </c>
      <c r="G1420" s="16">
        <v>768.25</v>
      </c>
      <c r="J1420">
        <v>197.3</v>
      </c>
      <c r="K1420" s="22">
        <v>175760293</v>
      </c>
      <c r="L1420">
        <v>0.84210526315789469</v>
      </c>
      <c r="N1420" s="22">
        <f t="shared" si="137"/>
        <v>12353.861444420625</v>
      </c>
      <c r="O1420" s="30">
        <f t="shared" si="135"/>
        <v>12435.354444420625</v>
      </c>
      <c r="P1420" s="22">
        <f t="shared" si="138"/>
        <v>3941.2596096218676</v>
      </c>
      <c r="Q1420" s="26">
        <f t="shared" si="136"/>
        <v>0.68306013091647788</v>
      </c>
    </row>
    <row r="1421" spans="1:17">
      <c r="A1421" s="20">
        <v>44442</v>
      </c>
      <c r="B1421" s="51">
        <v>58</v>
      </c>
      <c r="C1421" s="22">
        <v>51319876188</v>
      </c>
      <c r="D1421" s="22">
        <f>HLOOKUP(A1421,'CSAV.Fin'!$F$11:$AC$13,2,1)/1000</f>
        <v>81.492999999999995</v>
      </c>
      <c r="E1421" s="23">
        <f>HLOOKUP(A1421,'CSAV.Fin'!$F$11:$AB$13,3,1)</f>
        <v>0.3</v>
      </c>
      <c r="G1421" s="16">
        <v>766.55</v>
      </c>
      <c r="J1421">
        <v>195.6</v>
      </c>
      <c r="K1421" s="22">
        <v>175760293</v>
      </c>
      <c r="L1421">
        <v>0.84175084175084181</v>
      </c>
      <c r="N1421" s="22">
        <f t="shared" si="137"/>
        <v>12252.573423969116</v>
      </c>
      <c r="O1421" s="30">
        <f t="shared" si="135"/>
        <v>12334.066423969116</v>
      </c>
      <c r="P1421" s="22">
        <f t="shared" si="138"/>
        <v>3883.051097650512</v>
      </c>
      <c r="Q1421" s="26">
        <f t="shared" si="136"/>
        <v>0.68517673213560149</v>
      </c>
    </row>
    <row r="1422" spans="1:17">
      <c r="A1422" s="20">
        <v>44445</v>
      </c>
      <c r="B1422" s="51">
        <v>56.65</v>
      </c>
      <c r="C1422" s="22">
        <v>51319876188</v>
      </c>
      <c r="D1422" s="22">
        <f>HLOOKUP(A1422,'CSAV.Fin'!$F$11:$AC$13,2,1)/1000</f>
        <v>81.492999999999995</v>
      </c>
      <c r="E1422" s="23">
        <f>HLOOKUP(A1422,'CSAV.Fin'!$F$11:$AB$13,3,1)</f>
        <v>0.3</v>
      </c>
      <c r="G1422" s="16">
        <v>772.73</v>
      </c>
      <c r="J1422">
        <v>202.2</v>
      </c>
      <c r="K1422" s="22">
        <v>175760293</v>
      </c>
      <c r="L1422">
        <v>0.84245998315080028</v>
      </c>
      <c r="N1422" s="22">
        <f t="shared" si="137"/>
        <v>12655.34219620206</v>
      </c>
      <c r="O1422" s="30">
        <f t="shared" si="135"/>
        <v>12736.835196202061</v>
      </c>
      <c r="P1422" s="22">
        <f t="shared" si="138"/>
        <v>3762.3374089917561</v>
      </c>
      <c r="Q1422" s="26">
        <f t="shared" si="136"/>
        <v>0.70460971261419547</v>
      </c>
    </row>
    <row r="1423" spans="1:17">
      <c r="A1423" s="20">
        <v>44446</v>
      </c>
      <c r="B1423" s="51">
        <v>57.16</v>
      </c>
      <c r="C1423" s="22">
        <v>51319876188</v>
      </c>
      <c r="D1423" s="22">
        <f>HLOOKUP(A1423,'CSAV.Fin'!$F$11:$AC$13,2,1)/1000</f>
        <v>81.492999999999995</v>
      </c>
      <c r="E1423" s="23">
        <f>HLOOKUP(A1423,'CSAV.Fin'!$F$11:$AB$13,3,1)</f>
        <v>0.3</v>
      </c>
      <c r="G1423" s="16">
        <v>780.78</v>
      </c>
      <c r="J1423">
        <v>207.4</v>
      </c>
      <c r="K1423" s="22">
        <v>175760293</v>
      </c>
      <c r="L1423">
        <v>0.84459459459459463</v>
      </c>
      <c r="N1423" s="22">
        <f t="shared" si="137"/>
        <v>12947.993629664641</v>
      </c>
      <c r="O1423" s="30">
        <f t="shared" si="135"/>
        <v>13029.486629664641</v>
      </c>
      <c r="P1423" s="22">
        <f t="shared" si="138"/>
        <v>3757.0687298676708</v>
      </c>
      <c r="Q1423" s="26">
        <f t="shared" si="136"/>
        <v>0.71164875204569955</v>
      </c>
    </row>
    <row r="1424" spans="1:17">
      <c r="A1424" s="20">
        <v>44447</v>
      </c>
      <c r="B1424" s="51">
        <v>55</v>
      </c>
      <c r="C1424" s="22">
        <v>51319876188</v>
      </c>
      <c r="D1424" s="22">
        <f>HLOOKUP(A1424,'CSAV.Fin'!$F$11:$AC$13,2,1)/1000</f>
        <v>81.492999999999995</v>
      </c>
      <c r="E1424" s="23">
        <f>HLOOKUP(A1424,'CSAV.Fin'!$F$11:$AB$13,3,1)</f>
        <v>0.3</v>
      </c>
      <c r="G1424" s="16">
        <v>787.59</v>
      </c>
      <c r="J1424" s="50">
        <v>202</v>
      </c>
      <c r="K1424" s="22">
        <v>175760293</v>
      </c>
      <c r="L1424" s="56">
        <v>0.84631008801624918</v>
      </c>
      <c r="N1424" s="22">
        <f t="shared" si="137"/>
        <v>12585.308749853279</v>
      </c>
      <c r="O1424" s="30">
        <f t="shared" si="135"/>
        <v>12666.801749853279</v>
      </c>
      <c r="P1424" s="22">
        <f t="shared" si="138"/>
        <v>3583.8357398392563</v>
      </c>
      <c r="Q1424" s="26">
        <f t="shared" si="136"/>
        <v>0.71706861679738787</v>
      </c>
    </row>
    <row r="1425" spans="1:17">
      <c r="A1425" s="20">
        <v>44448</v>
      </c>
      <c r="B1425" s="51">
        <v>57.51</v>
      </c>
      <c r="C1425" s="22">
        <v>51319876188</v>
      </c>
      <c r="D1425" s="22">
        <f>HLOOKUP(A1425,'CSAV.Fin'!$F$11:$AC$13,2,1)/1000</f>
        <v>81.492999999999995</v>
      </c>
      <c r="E1425" s="23">
        <f>HLOOKUP(A1425,'CSAV.Fin'!$F$11:$AB$13,3,1)</f>
        <v>0.3</v>
      </c>
      <c r="G1425" s="16">
        <v>793.35</v>
      </c>
      <c r="J1425" s="50">
        <v>206</v>
      </c>
      <c r="K1425" s="22">
        <v>175760293</v>
      </c>
      <c r="L1425" s="56">
        <v>0.84566596194503163</v>
      </c>
      <c r="N1425" s="22">
        <f t="shared" si="137"/>
        <v>12844.298572000502</v>
      </c>
      <c r="O1425" s="30">
        <f t="shared" si="135"/>
        <v>12925.791572000502</v>
      </c>
      <c r="P1425" s="22">
        <f t="shared" si="138"/>
        <v>3720.181609090414</v>
      </c>
      <c r="Q1425" s="26">
        <f t="shared" si="136"/>
        <v>0.71218926219195966</v>
      </c>
    </row>
    <row r="1426" spans="1:17">
      <c r="A1426" s="54">
        <v>44449</v>
      </c>
      <c r="B1426" s="51">
        <v>58.7</v>
      </c>
      <c r="C1426" s="22">
        <v>51319876188</v>
      </c>
      <c r="D1426" s="22">
        <f>HLOOKUP(A1426,'CSAV.Fin'!$F$11:$AC$13,2,1)/1000</f>
        <v>81.492999999999995</v>
      </c>
      <c r="E1426" s="23">
        <f>HLOOKUP(A1426,'CSAV.Fin'!$F$11:$AB$13,3,1)</f>
        <v>0.3</v>
      </c>
      <c r="G1426" s="55">
        <v>788.22</v>
      </c>
      <c r="J1426" s="50">
        <v>208.6</v>
      </c>
      <c r="K1426" s="22">
        <v>175760293</v>
      </c>
      <c r="L1426" s="56">
        <v>0.84645336041984087</v>
      </c>
      <c r="N1426" s="22">
        <f t="shared" si="137"/>
        <v>12994.312091199514</v>
      </c>
      <c r="O1426" s="30">
        <f t="shared" si="135"/>
        <v>13075.805091199514</v>
      </c>
      <c r="P1426" s="22">
        <f t="shared" si="138"/>
        <v>3821.872995148055</v>
      </c>
      <c r="Q1426" s="26">
        <f t="shared" si="136"/>
        <v>0.70771413549745299</v>
      </c>
    </row>
    <row r="1427" spans="1:17">
      <c r="A1427" s="54">
        <v>44452</v>
      </c>
      <c r="B1427" s="50">
        <v>57.8</v>
      </c>
      <c r="C1427" s="22">
        <v>51319876188</v>
      </c>
      <c r="D1427" s="22">
        <f>HLOOKUP(A1427,'CSAV.Fin'!$F$11:$AC$13,2,1)/1000</f>
        <v>81.492999999999995</v>
      </c>
      <c r="E1427" s="23">
        <f>HLOOKUP(A1427,'CSAV.Fin'!$F$11:$AB$13,3,1)</f>
        <v>0.3</v>
      </c>
      <c r="G1427" s="55">
        <v>785.06</v>
      </c>
      <c r="J1427" s="50">
        <v>208.6</v>
      </c>
      <c r="K1427" s="22">
        <v>175760293</v>
      </c>
      <c r="L1427" s="56">
        <v>0.84666836000338663</v>
      </c>
      <c r="N1427" s="22">
        <f t="shared" si="137"/>
        <v>12991.012367458732</v>
      </c>
      <c r="O1427" s="30">
        <f t="shared" si="135"/>
        <v>13072.505367458733</v>
      </c>
      <c r="P1427" s="22">
        <f t="shared" si="138"/>
        <v>3778.4231060892162</v>
      </c>
      <c r="Q1427" s="26">
        <f t="shared" si="136"/>
        <v>0.71096411897486689</v>
      </c>
    </row>
    <row r="1428" spans="1:17">
      <c r="A1428" s="54">
        <v>44453</v>
      </c>
      <c r="B1428" s="50">
        <v>61.89</v>
      </c>
      <c r="C1428" s="22">
        <v>51319876188</v>
      </c>
      <c r="D1428" s="22">
        <f>HLOOKUP(A1428,'CSAV.Fin'!$F$11:$AC$13,2,1)/1000</f>
        <v>81.492999999999995</v>
      </c>
      <c r="E1428" s="23">
        <f>HLOOKUP(A1428,'CSAV.Fin'!$F$11:$AB$13,3,1)</f>
        <v>0.3</v>
      </c>
      <c r="G1428" s="55">
        <v>783.76</v>
      </c>
      <c r="J1428" s="50">
        <v>229.6</v>
      </c>
      <c r="K1428" s="22">
        <v>175760293</v>
      </c>
      <c r="L1428" s="56">
        <v>0.84724222655257142</v>
      </c>
      <c r="N1428" s="22">
        <f t="shared" si="137"/>
        <v>14289.147309265749</v>
      </c>
      <c r="O1428" s="30">
        <f t="shared" si="135"/>
        <v>14370.640309265749</v>
      </c>
      <c r="P1428" s="22">
        <f t="shared" si="138"/>
        <v>4052.4996647893745</v>
      </c>
      <c r="Q1428" s="26">
        <f t="shared" si="136"/>
        <v>0.7180014545227712</v>
      </c>
    </row>
    <row r="1429" spans="1:17">
      <c r="A1429" s="54">
        <v>44454</v>
      </c>
      <c r="B1429" s="50">
        <v>61.5</v>
      </c>
      <c r="C1429" s="22">
        <v>51319876188</v>
      </c>
      <c r="D1429" s="22">
        <f>HLOOKUP(A1429,'CSAV.Fin'!$F$11:$AC$13,2,1)/1000</f>
        <v>81.492999999999995</v>
      </c>
      <c r="E1429" s="23">
        <f>HLOOKUP(A1429,'CSAV.Fin'!$F$11:$AB$13,3,1)</f>
        <v>0.3</v>
      </c>
      <c r="G1429" s="55">
        <v>778.05</v>
      </c>
      <c r="J1429" s="50">
        <v>229.2</v>
      </c>
      <c r="K1429" s="22">
        <v>175760293</v>
      </c>
      <c r="L1429" s="56">
        <v>0.84623847000084629</v>
      </c>
      <c r="N1429" s="22">
        <f t="shared" si="137"/>
        <v>14281.172713251754</v>
      </c>
      <c r="O1429" s="30">
        <f t="shared" si="135"/>
        <v>14362.665713251754</v>
      </c>
      <c r="P1429" s="22">
        <f t="shared" si="138"/>
        <v>4056.5161436437247</v>
      </c>
      <c r="Q1429" s="26">
        <f t="shared" si="136"/>
        <v>0.71756523304020314</v>
      </c>
    </row>
    <row r="1430" spans="1:17">
      <c r="A1430" s="54">
        <v>44455</v>
      </c>
      <c r="B1430" s="50">
        <v>60.7</v>
      </c>
      <c r="C1430" s="22">
        <v>51319876188</v>
      </c>
      <c r="D1430" s="22">
        <f>HLOOKUP(A1430,'CSAV.Fin'!$F$11:$AC$13,2,1)/1000</f>
        <v>81.492999999999995</v>
      </c>
      <c r="E1430" s="23">
        <f>HLOOKUP(A1430,'CSAV.Fin'!$F$11:$AB$13,3,1)</f>
        <v>0.3</v>
      </c>
      <c r="G1430" s="55">
        <v>783.63</v>
      </c>
      <c r="J1430" s="50">
        <v>231.2</v>
      </c>
      <c r="K1430" s="22">
        <v>175760293</v>
      </c>
      <c r="L1430" s="56">
        <v>0.84983428231494851</v>
      </c>
      <c r="N1430" s="22">
        <f t="shared" si="137"/>
        <v>14344.836606582216</v>
      </c>
      <c r="O1430" s="30">
        <f t="shared" si="135"/>
        <v>14426.329606582216</v>
      </c>
      <c r="P1430" s="22">
        <f t="shared" si="138"/>
        <v>3975.2389324191263</v>
      </c>
      <c r="Q1430" s="26">
        <f t="shared" si="136"/>
        <v>0.7244455768842708</v>
      </c>
    </row>
    <row r="1431" spans="1:17">
      <c r="A1431" s="54">
        <v>44456</v>
      </c>
      <c r="B1431" s="50">
        <v>60.7</v>
      </c>
      <c r="C1431" s="22">
        <v>51319876188</v>
      </c>
      <c r="D1431" s="22">
        <f>HLOOKUP(A1431,'CSAV.Fin'!$F$11:$AC$13,2,1)/1000</f>
        <v>81.492999999999995</v>
      </c>
      <c r="E1431" s="23">
        <f>HLOOKUP(A1431,'CSAV.Fin'!$F$11:$AB$13,3,1)</f>
        <v>0.3</v>
      </c>
      <c r="G1431" s="55">
        <v>784.51</v>
      </c>
      <c r="J1431" s="50">
        <v>232.2</v>
      </c>
      <c r="K1431" s="22">
        <v>175760293</v>
      </c>
      <c r="L1431" s="56">
        <v>0.85287846481876328</v>
      </c>
      <c r="N1431" s="22">
        <f t="shared" si="137"/>
        <v>14355.45920717055</v>
      </c>
      <c r="O1431" s="30">
        <f t="shared" si="135"/>
        <v>14436.952207170551</v>
      </c>
      <c r="P1431" s="22">
        <f t="shared" si="138"/>
        <v>3970.7798302272759</v>
      </c>
      <c r="Q1431" s="26">
        <f t="shared" si="136"/>
        <v>0.72495719503351497</v>
      </c>
    </row>
    <row r="1432" spans="1:17">
      <c r="A1432" s="54">
        <v>44459</v>
      </c>
      <c r="B1432" s="50">
        <v>56</v>
      </c>
      <c r="C1432" s="22">
        <v>51319876188</v>
      </c>
      <c r="D1432" s="22">
        <f>HLOOKUP(A1432,'CSAV.Fin'!$F$11:$AC$13,2,1)/1000</f>
        <v>81.492999999999995</v>
      </c>
      <c r="E1432" s="23">
        <f>HLOOKUP(A1432,'CSAV.Fin'!$F$11:$AB$13,3,1)</f>
        <v>0.3</v>
      </c>
      <c r="G1432" s="55">
        <v>789</v>
      </c>
      <c r="J1432" s="50">
        <v>210.4</v>
      </c>
      <c r="K1432" s="22">
        <v>175760293</v>
      </c>
      <c r="L1432" s="56">
        <v>0.85280573085451128</v>
      </c>
      <c r="N1432" s="22">
        <f t="shared" si="137"/>
        <v>13008.812315372019</v>
      </c>
      <c r="O1432" s="30">
        <f t="shared" si="135"/>
        <v>13090.305315372019</v>
      </c>
      <c r="P1432" s="22">
        <f t="shared" si="138"/>
        <v>3642.4753694904944</v>
      </c>
      <c r="Q1432" s="26">
        <f t="shared" si="136"/>
        <v>0.72174251999965844</v>
      </c>
    </row>
    <row r="1433" spans="1:17">
      <c r="A1433" s="54">
        <v>44460</v>
      </c>
      <c r="B1433" s="50">
        <v>56.2</v>
      </c>
      <c r="C1433" s="22">
        <v>51319876188</v>
      </c>
      <c r="D1433" s="22">
        <f>HLOOKUP(A1433,'CSAV.Fin'!$F$11:$AC$13,2,1)/1000</f>
        <v>81.492999999999995</v>
      </c>
      <c r="E1433" s="23">
        <f>HLOOKUP(A1433,'CSAV.Fin'!$F$11:$AB$13,3,1)</f>
        <v>0.3</v>
      </c>
      <c r="G1433" s="55">
        <v>786.05</v>
      </c>
      <c r="J1433" s="50">
        <v>215.2</v>
      </c>
      <c r="K1433" s="22">
        <v>175760293</v>
      </c>
      <c r="L1433" s="56">
        <v>0.85280573085451128</v>
      </c>
      <c r="N1433" s="22">
        <f t="shared" si="137"/>
        <v>13305.591303555408</v>
      </c>
      <c r="O1433" s="30">
        <f t="shared" si="135"/>
        <v>13387.084303555408</v>
      </c>
      <c r="P1433" s="22">
        <f t="shared" si="138"/>
        <v>3669.2030300433817</v>
      </c>
      <c r="Q1433" s="26">
        <f t="shared" si="136"/>
        <v>0.72591469906042971</v>
      </c>
    </row>
    <row r="1434" spans="1:17">
      <c r="A1434" s="54">
        <v>44461</v>
      </c>
      <c r="B1434" s="50">
        <v>59.3</v>
      </c>
      <c r="C1434" s="22">
        <v>51319876188</v>
      </c>
      <c r="D1434" s="22">
        <f>HLOOKUP(A1434,'CSAV.Fin'!$F$11:$AC$13,2,1)/1000</f>
        <v>81.492999999999995</v>
      </c>
      <c r="E1434" s="23">
        <f>HLOOKUP(A1434,'CSAV.Fin'!$F$11:$AB$13,3,1)</f>
        <v>0.3</v>
      </c>
      <c r="G1434" s="55">
        <v>787.6</v>
      </c>
      <c r="J1434" s="50">
        <v>224.6</v>
      </c>
      <c r="K1434" s="22">
        <v>175760293</v>
      </c>
      <c r="L1434" s="56">
        <v>0.85565157867716257</v>
      </c>
      <c r="N1434" s="22">
        <f t="shared" si="137"/>
        <v>13840.596847432756</v>
      </c>
      <c r="O1434" s="30">
        <f t="shared" si="135"/>
        <v>13922.089847432757</v>
      </c>
      <c r="P1434" s="22">
        <f t="shared" si="138"/>
        <v>3863.9774732712035</v>
      </c>
      <c r="Q1434" s="26">
        <f t="shared" si="136"/>
        <v>0.72245707967588468</v>
      </c>
    </row>
    <row r="1435" spans="1:17">
      <c r="A1435" s="54">
        <v>44462</v>
      </c>
      <c r="B1435" s="50">
        <v>59.25</v>
      </c>
      <c r="C1435" s="22">
        <v>51319876188</v>
      </c>
      <c r="D1435" s="22">
        <f>HLOOKUP(A1435,'CSAV.Fin'!$F$11:$AC$13,2,1)/1000</f>
        <v>81.492999999999995</v>
      </c>
      <c r="E1435" s="23">
        <f>HLOOKUP(A1435,'CSAV.Fin'!$F$11:$AB$13,3,1)</f>
        <v>0.3</v>
      </c>
      <c r="G1435" s="55">
        <v>785.39</v>
      </c>
      <c r="J1435" s="50">
        <v>233</v>
      </c>
      <c r="K1435" s="22">
        <v>175760293</v>
      </c>
      <c r="L1435" s="56">
        <v>0.85186131697759604</v>
      </c>
      <c r="N1435" s="22">
        <f t="shared" si="137"/>
        <v>14422.118055893729</v>
      </c>
      <c r="O1435" s="30">
        <f t="shared" si="135"/>
        <v>14503.611055893729</v>
      </c>
      <c r="P1435" s="22">
        <f t="shared" si="138"/>
        <v>3871.5831168451341</v>
      </c>
      <c r="Q1435" s="26">
        <f t="shared" si="136"/>
        <v>0.73306074591183501</v>
      </c>
    </row>
    <row r="1436" spans="1:17">
      <c r="A1436" s="54">
        <v>44463</v>
      </c>
      <c r="B1436" s="50">
        <v>58.4</v>
      </c>
      <c r="C1436" s="22">
        <v>51319876188</v>
      </c>
      <c r="D1436" s="22">
        <f>HLOOKUP(A1436,'CSAV.Fin'!$F$11:$AC$13,2,1)/1000</f>
        <v>81.492999999999995</v>
      </c>
      <c r="E1436" s="23">
        <f>HLOOKUP(A1436,'CSAV.Fin'!$F$11:$AB$13,3,1)</f>
        <v>0.3</v>
      </c>
      <c r="G1436" s="55">
        <v>792.83</v>
      </c>
      <c r="J1436" s="50">
        <v>218.6</v>
      </c>
      <c r="K1436" s="22">
        <v>175760293</v>
      </c>
      <c r="L1436" s="56">
        <v>0.85324232081911267</v>
      </c>
      <c r="N1436" s="22">
        <f t="shared" si="137"/>
        <v>13508.893937509678</v>
      </c>
      <c r="O1436" s="30">
        <f t="shared" si="135"/>
        <v>13590.386937509678</v>
      </c>
      <c r="P1436" s="22">
        <f t="shared" si="138"/>
        <v>3780.2312846123377</v>
      </c>
      <c r="Q1436" s="26">
        <f t="shared" si="136"/>
        <v>0.72184520558580711</v>
      </c>
    </row>
    <row r="1437" spans="1:17">
      <c r="A1437" s="54">
        <v>44466</v>
      </c>
      <c r="B1437" s="50">
        <v>59.09</v>
      </c>
      <c r="C1437" s="22">
        <v>51319876188</v>
      </c>
      <c r="D1437" s="22">
        <f>HLOOKUP(A1437,'CSAV.Fin'!$F$11:$AC$13,2,1)/1000</f>
        <v>81.492999999999995</v>
      </c>
      <c r="E1437" s="23">
        <f>HLOOKUP(A1437,'CSAV.Fin'!$F$11:$AB$13,3,1)</f>
        <v>0.3</v>
      </c>
      <c r="G1437" s="55">
        <v>793.55</v>
      </c>
      <c r="J1437" s="50">
        <v>210.6</v>
      </c>
      <c r="K1437" s="22">
        <v>175760293</v>
      </c>
      <c r="L1437" s="56">
        <v>0.85506626763574178</v>
      </c>
      <c r="N1437" s="22">
        <f t="shared" si="137"/>
        <v>12986.754047079927</v>
      </c>
      <c r="O1437" s="30">
        <f t="shared" si="135"/>
        <v>13068.247047079927</v>
      </c>
      <c r="P1437" s="22">
        <f t="shared" si="138"/>
        <v>3821.4245906986584</v>
      </c>
      <c r="Q1437" s="26">
        <f t="shared" si="136"/>
        <v>0.70757940396049157</v>
      </c>
    </row>
    <row r="1438" spans="1:17">
      <c r="A1438" s="54">
        <v>44467</v>
      </c>
      <c r="B1438" s="50">
        <v>57.99</v>
      </c>
      <c r="C1438" s="22">
        <v>51319876188</v>
      </c>
      <c r="D1438" s="22">
        <f>HLOOKUP(A1438,'CSAV.Fin'!$F$11:$AC$13,2,1)/1000</f>
        <v>81.492999999999995</v>
      </c>
      <c r="E1438" s="23">
        <f>HLOOKUP(A1438,'CSAV.Fin'!$F$11:$AB$13,3,1)</f>
        <v>0.3</v>
      </c>
      <c r="G1438" s="55">
        <v>802.67</v>
      </c>
      <c r="J1438" s="50">
        <v>199.9</v>
      </c>
      <c r="K1438" s="22">
        <v>175760293</v>
      </c>
      <c r="L1438" s="56">
        <v>0.85594453479414545</v>
      </c>
      <c r="N1438" s="22">
        <f t="shared" si="137"/>
        <v>12314.284796204643</v>
      </c>
      <c r="O1438" s="30">
        <f t="shared" si="135"/>
        <v>12395.777796204644</v>
      </c>
      <c r="P1438" s="22">
        <f t="shared" si="138"/>
        <v>3707.6751593333752</v>
      </c>
      <c r="Q1438" s="26">
        <f t="shared" si="136"/>
        <v>0.70089209242935957</v>
      </c>
    </row>
    <row r="1439" spans="1:17">
      <c r="A1439" s="54">
        <v>44468</v>
      </c>
      <c r="B1439" s="50">
        <v>58.74</v>
      </c>
      <c r="C1439" s="22">
        <v>51319876188</v>
      </c>
      <c r="D1439" s="22">
        <f>HLOOKUP(A1439,'CSAV.Fin'!$F$11:$AC$13,2,1)/1000</f>
        <v>81.492999999999995</v>
      </c>
      <c r="E1439" s="23">
        <f>HLOOKUP(A1439,'CSAV.Fin'!$F$11:$AB$13,3,1)</f>
        <v>0.3</v>
      </c>
      <c r="G1439" s="55">
        <v>810</v>
      </c>
      <c r="J1439" s="50">
        <v>198.4</v>
      </c>
      <c r="K1439" s="22">
        <v>175760293</v>
      </c>
      <c r="L1439" s="56">
        <v>0.86221762372822908</v>
      </c>
      <c r="N1439" s="22">
        <f t="shared" si="137"/>
        <v>12132.960811129728</v>
      </c>
      <c r="O1439" s="30">
        <f t="shared" si="135"/>
        <v>12214.453811129728</v>
      </c>
      <c r="P1439" s="22">
        <f t="shared" si="138"/>
        <v>3721.6413917075556</v>
      </c>
      <c r="Q1439" s="26">
        <f t="shared" si="136"/>
        <v>0.69530840680600714</v>
      </c>
    </row>
    <row r="1440" spans="1:17">
      <c r="A1440" s="54">
        <v>44469</v>
      </c>
      <c r="B1440" s="50">
        <v>57.17</v>
      </c>
      <c r="C1440" s="22">
        <v>51319876188</v>
      </c>
      <c r="D1440" s="22">
        <f>HLOOKUP(A1440,'CSAV.Fin'!$F$11:$AC$13,2,1)/1000</f>
        <v>81.492999999999995</v>
      </c>
      <c r="E1440" s="23">
        <f>HLOOKUP(A1440,'CSAV.Fin'!$F$11:$AB$13,3,1)</f>
        <v>0.3</v>
      </c>
      <c r="G1440" s="55">
        <v>811.02</v>
      </c>
      <c r="J1440" s="50">
        <v>189</v>
      </c>
      <c r="K1440" s="22">
        <v>175760293</v>
      </c>
      <c r="L1440" s="56">
        <v>0.86355785837651133</v>
      </c>
      <c r="N1440" s="22">
        <f t="shared" si="137"/>
        <v>11540.174773969798</v>
      </c>
      <c r="O1440" s="30">
        <f t="shared" si="135"/>
        <v>11621.667773969799</v>
      </c>
      <c r="P1440" s="22">
        <f t="shared" si="138"/>
        <v>3617.6140189735888</v>
      </c>
      <c r="Q1440" s="26">
        <f t="shared" si="136"/>
        <v>0.68871816942863251</v>
      </c>
    </row>
    <row r="1441" spans="1:17">
      <c r="A1441" s="54">
        <v>44470</v>
      </c>
      <c r="B1441" s="50">
        <v>57.35</v>
      </c>
      <c r="C1441" s="22">
        <v>51319876188</v>
      </c>
      <c r="D1441" s="22">
        <f>HLOOKUP(A1441,'CSAV.Fin'!$F$11:$AC$13,2,1)/1000</f>
        <v>81.492999999999995</v>
      </c>
      <c r="E1441" s="23">
        <f>HLOOKUP(A1441,'CSAV.Fin'!$F$11:$AB$13,3,1)</f>
        <v>0.3</v>
      </c>
      <c r="G1441" s="55">
        <v>803.26</v>
      </c>
      <c r="J1441" s="50">
        <v>196</v>
      </c>
      <c r="K1441" s="22">
        <v>175760293</v>
      </c>
      <c r="L1441" s="56">
        <v>0.86236633321835121</v>
      </c>
      <c r="N1441" s="22">
        <f t="shared" si="137"/>
        <v>11984.124182852638</v>
      </c>
      <c r="O1441" s="30">
        <f t="shared" si="135"/>
        <v>12065.617182852639</v>
      </c>
      <c r="P1441" s="22">
        <f t="shared" si="138"/>
        <v>3664.0625692575259</v>
      </c>
      <c r="Q1441" s="26">
        <f t="shared" si="136"/>
        <v>0.69632199383345239</v>
      </c>
    </row>
    <row r="1442" spans="1:17">
      <c r="A1442" s="54">
        <v>44473</v>
      </c>
      <c r="B1442" s="50">
        <v>55.99</v>
      </c>
      <c r="C1442" s="22">
        <v>51319876188</v>
      </c>
      <c r="D1442" s="22">
        <f>HLOOKUP(A1442,'CSAV.Fin'!$F$11:$AC$13,2,1)/1000</f>
        <v>81.492999999999995</v>
      </c>
      <c r="E1442" s="23">
        <f>HLOOKUP(A1442,'CSAV.Fin'!$F$11:$AB$13,3,1)</f>
        <v>0.3</v>
      </c>
      <c r="G1442" s="55">
        <v>805.23</v>
      </c>
      <c r="J1442" s="50">
        <v>182.5</v>
      </c>
      <c r="K1442" s="22">
        <v>175760293</v>
      </c>
      <c r="L1442" s="56">
        <v>0.8595495960116899</v>
      </c>
      <c r="N1442" s="22">
        <f t="shared" si="137"/>
        <v>11195.253986971951</v>
      </c>
      <c r="O1442" s="30">
        <f t="shared" si="135"/>
        <v>11276.746986971952</v>
      </c>
      <c r="P1442" s="22">
        <f t="shared" si="138"/>
        <v>3568.4212805858201</v>
      </c>
      <c r="Q1442" s="26">
        <f t="shared" si="136"/>
        <v>0.68355933810447067</v>
      </c>
    </row>
  </sheetData>
  <mergeCells count="2">
    <mergeCell ref="B1:G1"/>
    <mergeCell ref="I1:N1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B2:GY26"/>
  <sheetViews>
    <sheetView showGridLines="0" zoomScale="85" zoomScaleNormal="85" workbookViewId="0">
      <pane xSplit="4" ySplit="4" topLeftCell="X5" activePane="bottomRight" state="frozen"/>
      <selection pane="topRight" activeCell="E1" sqref="E1"/>
      <selection pane="bottomLeft" activeCell="A5" sqref="A5"/>
      <selection pane="bottomRight" activeCell="AB25" sqref="AB25"/>
    </sheetView>
  </sheetViews>
  <sheetFormatPr baseColWidth="10" defaultColWidth="9.109375" defaultRowHeight="11.4"/>
  <cols>
    <col min="1" max="3" width="2.6640625" style="2" customWidth="1"/>
    <col min="4" max="4" width="72.44140625" style="2" bestFit="1" customWidth="1"/>
    <col min="5" max="5" width="5.44140625" style="2" customWidth="1"/>
    <col min="6" max="6" width="13.109375" style="2" bestFit="1" customWidth="1"/>
    <col min="7" max="7" width="12.6640625" style="2" bestFit="1" customWidth="1"/>
    <col min="8" max="8" width="12.33203125" style="2" bestFit="1" customWidth="1"/>
    <col min="9" max="9" width="13.5546875" style="2" bestFit="1" customWidth="1"/>
    <col min="10" max="10" width="12.33203125" style="2" bestFit="1" customWidth="1"/>
    <col min="11" max="11" width="12.6640625" style="2" bestFit="1" customWidth="1"/>
    <col min="12" max="12" width="12.33203125" style="2" bestFit="1" customWidth="1"/>
    <col min="13" max="13" width="13.5546875" style="2" bestFit="1" customWidth="1"/>
    <col min="14" max="14" width="12.33203125" style="2" bestFit="1" customWidth="1"/>
    <col min="15" max="15" width="12.6640625" style="2" bestFit="1" customWidth="1"/>
    <col min="16" max="16" width="12.33203125" style="2" bestFit="1" customWidth="1"/>
    <col min="17" max="17" width="13.5546875" style="2" bestFit="1" customWidth="1"/>
    <col min="18" max="18" width="12.33203125" style="2" bestFit="1" customWidth="1"/>
    <col min="19" max="19" width="12.6640625" style="2" bestFit="1" customWidth="1"/>
    <col min="20" max="20" width="12.33203125" style="2" bestFit="1" customWidth="1"/>
    <col min="21" max="21" width="13.5546875" style="2" bestFit="1" customWidth="1"/>
    <col min="22" max="22" width="12.33203125" style="2" bestFit="1" customWidth="1"/>
    <col min="23" max="23" width="13.33203125" style="2" bestFit="1" customWidth="1"/>
    <col min="24" max="24" width="13.109375" style="2" bestFit="1" customWidth="1"/>
    <col min="25" max="25" width="12.5546875" style="2" customWidth="1"/>
    <col min="26" max="26" width="13.88671875" style="2" bestFit="1" customWidth="1"/>
    <col min="27" max="28" width="12.5546875" style="2" bestFit="1" customWidth="1"/>
    <col min="29" max="29" width="12.6640625" style="32" bestFit="1" customWidth="1"/>
    <col min="30" max="207" width="9.109375" style="47"/>
    <col min="208" max="16384" width="9.109375" style="2"/>
  </cols>
  <sheetData>
    <row r="2" spans="2:207">
      <c r="B2" s="1" t="s">
        <v>1</v>
      </c>
    </row>
    <row r="4" spans="2:207" s="5" customFormat="1">
      <c r="C4" s="36"/>
      <c r="D4" s="42" t="s">
        <v>0</v>
      </c>
      <c r="E4" s="42"/>
      <c r="F4" s="37">
        <v>42369</v>
      </c>
      <c r="G4" s="37">
        <v>42460</v>
      </c>
      <c r="H4" s="37">
        <v>42551</v>
      </c>
      <c r="I4" s="37">
        <v>42643</v>
      </c>
      <c r="J4" s="37">
        <v>42735</v>
      </c>
      <c r="K4" s="37">
        <v>42825</v>
      </c>
      <c r="L4" s="37">
        <v>42916</v>
      </c>
      <c r="M4" s="37">
        <v>43008</v>
      </c>
      <c r="N4" s="37">
        <v>43100</v>
      </c>
      <c r="O4" s="37">
        <v>43190</v>
      </c>
      <c r="P4" s="37">
        <v>43281</v>
      </c>
      <c r="Q4" s="37">
        <v>43373</v>
      </c>
      <c r="R4" s="37">
        <v>43465</v>
      </c>
      <c r="S4" s="37">
        <v>43555</v>
      </c>
      <c r="T4" s="37">
        <v>43646</v>
      </c>
      <c r="U4" s="37">
        <v>43738</v>
      </c>
      <c r="V4" s="37">
        <v>43830</v>
      </c>
      <c r="W4" s="37">
        <v>43843</v>
      </c>
      <c r="X4" s="37">
        <v>43921</v>
      </c>
      <c r="Y4" s="37">
        <v>44012</v>
      </c>
      <c r="Z4" s="37">
        <v>44104</v>
      </c>
      <c r="AA4" s="37">
        <v>44196</v>
      </c>
      <c r="AB4" s="37">
        <v>44286</v>
      </c>
      <c r="AC4" s="43">
        <v>44377</v>
      </c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/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48"/>
      <c r="CC4" s="48"/>
      <c r="CD4" s="48"/>
      <c r="CE4" s="48"/>
      <c r="CF4" s="48"/>
      <c r="CG4" s="48"/>
      <c r="CH4" s="48"/>
      <c r="CI4" s="48"/>
      <c r="CJ4" s="48"/>
      <c r="CK4" s="48"/>
      <c r="CL4" s="48"/>
      <c r="CM4" s="48"/>
      <c r="CN4" s="48"/>
      <c r="CO4" s="48"/>
      <c r="CP4" s="48"/>
      <c r="CQ4" s="48"/>
      <c r="CR4" s="48"/>
      <c r="CS4" s="48"/>
      <c r="CT4" s="48"/>
      <c r="CU4" s="48"/>
      <c r="CV4" s="48"/>
      <c r="CW4" s="48"/>
      <c r="CX4" s="48"/>
      <c r="CY4" s="48"/>
      <c r="CZ4" s="48"/>
      <c r="DA4" s="48"/>
      <c r="DB4" s="48"/>
      <c r="DC4" s="48"/>
      <c r="DD4" s="48"/>
      <c r="DE4" s="48"/>
      <c r="DF4" s="48"/>
      <c r="DG4" s="48"/>
      <c r="DH4" s="48"/>
      <c r="DI4" s="48"/>
      <c r="DJ4" s="48"/>
      <c r="DK4" s="48"/>
      <c r="DL4" s="48"/>
      <c r="DM4" s="48"/>
      <c r="DN4" s="48"/>
      <c r="DO4" s="48"/>
      <c r="DP4" s="48"/>
      <c r="DQ4" s="48"/>
      <c r="DR4" s="48"/>
      <c r="DS4" s="48"/>
      <c r="DT4" s="48"/>
      <c r="DU4" s="48"/>
      <c r="DV4" s="48"/>
      <c r="DW4" s="48"/>
      <c r="DX4" s="48"/>
      <c r="DY4" s="48"/>
      <c r="DZ4" s="48"/>
      <c r="EA4" s="48"/>
      <c r="EB4" s="48"/>
      <c r="EC4" s="48"/>
      <c r="ED4" s="48"/>
      <c r="EE4" s="48"/>
      <c r="EF4" s="48"/>
      <c r="EG4" s="48"/>
      <c r="EH4" s="48"/>
      <c r="EI4" s="48"/>
      <c r="EJ4" s="48"/>
      <c r="EK4" s="48"/>
      <c r="EL4" s="48"/>
      <c r="EM4" s="48"/>
      <c r="EN4" s="48"/>
      <c r="EO4" s="48"/>
      <c r="EP4" s="48"/>
      <c r="EQ4" s="48"/>
      <c r="ER4" s="48"/>
      <c r="ES4" s="48"/>
      <c r="ET4" s="48"/>
      <c r="EU4" s="48"/>
      <c r="EV4" s="48"/>
      <c r="EW4" s="48"/>
      <c r="EX4" s="48"/>
      <c r="EY4" s="48"/>
      <c r="EZ4" s="48"/>
      <c r="FA4" s="48"/>
      <c r="FB4" s="48"/>
      <c r="FC4" s="48"/>
      <c r="FD4" s="48"/>
      <c r="FE4" s="48"/>
      <c r="FF4" s="48"/>
      <c r="FG4" s="48"/>
      <c r="FH4" s="48"/>
      <c r="FI4" s="48"/>
      <c r="FJ4" s="48"/>
      <c r="FK4" s="48"/>
      <c r="FL4" s="48"/>
      <c r="FM4" s="48"/>
      <c r="FN4" s="48"/>
      <c r="FO4" s="48"/>
      <c r="FP4" s="48"/>
      <c r="FQ4" s="48"/>
      <c r="FR4" s="48"/>
      <c r="FS4" s="48"/>
      <c r="FT4" s="48"/>
      <c r="FU4" s="48"/>
      <c r="FV4" s="48"/>
      <c r="FW4" s="48"/>
      <c r="FX4" s="48"/>
      <c r="FY4" s="48"/>
      <c r="FZ4" s="48"/>
      <c r="GA4" s="48"/>
      <c r="GB4" s="48"/>
      <c r="GC4" s="48"/>
      <c r="GD4" s="48"/>
      <c r="GE4" s="48"/>
      <c r="GF4" s="48"/>
      <c r="GG4" s="48"/>
      <c r="GH4" s="48"/>
      <c r="GI4" s="48"/>
      <c r="GJ4" s="48"/>
      <c r="GK4" s="48"/>
      <c r="GL4" s="48"/>
      <c r="GM4" s="48"/>
      <c r="GN4" s="48"/>
      <c r="GO4" s="48"/>
      <c r="GP4" s="48"/>
      <c r="GQ4" s="48"/>
      <c r="GR4" s="48"/>
      <c r="GS4" s="48"/>
      <c r="GT4" s="48"/>
      <c r="GU4" s="48"/>
      <c r="GV4" s="48"/>
      <c r="GW4" s="48"/>
      <c r="GX4" s="48"/>
      <c r="GY4" s="48"/>
    </row>
    <row r="5" spans="2:207" s="38" customFormat="1">
      <c r="D5" s="39" t="s">
        <v>2</v>
      </c>
      <c r="F5" s="40">
        <v>52388</v>
      </c>
      <c r="G5" s="40">
        <v>39289</v>
      </c>
      <c r="H5" s="40">
        <v>61193</v>
      </c>
      <c r="I5" s="40">
        <v>42609</v>
      </c>
      <c r="J5" s="40">
        <v>54608</v>
      </c>
      <c r="K5" s="40">
        <v>51786</v>
      </c>
      <c r="L5" s="40">
        <v>50516</v>
      </c>
      <c r="M5" s="40">
        <v>43264</v>
      </c>
      <c r="N5" s="40">
        <v>42441</v>
      </c>
      <c r="O5" s="40">
        <v>38808</v>
      </c>
      <c r="P5" s="40">
        <v>26722</v>
      </c>
      <c r="Q5" s="40">
        <v>20681</v>
      </c>
      <c r="R5" s="40">
        <v>24339</v>
      </c>
      <c r="S5" s="40">
        <v>36496</v>
      </c>
      <c r="T5" s="40">
        <v>61212</v>
      </c>
      <c r="U5" s="40">
        <v>24451</v>
      </c>
      <c r="V5" s="40">
        <v>53619</v>
      </c>
      <c r="W5" s="40">
        <v>10889</v>
      </c>
      <c r="X5" s="40">
        <v>10889</v>
      </c>
      <c r="Y5" s="40">
        <v>127067</v>
      </c>
      <c r="Z5" s="40">
        <v>394028</v>
      </c>
      <c r="AA5" s="40">
        <v>81668</v>
      </c>
      <c r="AB5" s="40">
        <v>73826</v>
      </c>
      <c r="AC5" s="44">
        <v>44241</v>
      </c>
    </row>
    <row r="6" spans="2:207" s="38" customFormat="1">
      <c r="D6" s="39" t="s">
        <v>3</v>
      </c>
      <c r="F6" s="40">
        <v>313648</v>
      </c>
      <c r="G6" s="40">
        <v>304190</v>
      </c>
      <c r="H6" s="40">
        <v>287703</v>
      </c>
      <c r="I6" s="40">
        <v>281142</v>
      </c>
      <c r="J6" s="40">
        <v>292976</v>
      </c>
      <c r="K6" s="40">
        <v>287513</v>
      </c>
      <c r="L6" s="40">
        <v>267093</v>
      </c>
      <c r="M6" s="40">
        <v>254788</v>
      </c>
      <c r="N6" s="40">
        <v>246808</v>
      </c>
      <c r="O6" s="40">
        <v>237507</v>
      </c>
      <c r="P6" s="40">
        <v>251155</v>
      </c>
      <c r="Q6" s="40">
        <v>248233</v>
      </c>
      <c r="R6" s="40">
        <v>254579</v>
      </c>
      <c r="S6" s="40">
        <v>258154</v>
      </c>
      <c r="T6" s="40">
        <v>252120</v>
      </c>
      <c r="U6" s="40">
        <v>263306</v>
      </c>
      <c r="V6" s="40">
        <v>254487</v>
      </c>
      <c r="W6" s="40">
        <v>260633</v>
      </c>
      <c r="X6" s="40">
        <v>260633</v>
      </c>
      <c r="Y6" s="40">
        <v>249021</v>
      </c>
      <c r="Z6" s="40">
        <v>226327</v>
      </c>
      <c r="AA6" s="40">
        <v>203733</v>
      </c>
      <c r="AB6" s="40">
        <v>228980</v>
      </c>
      <c r="AC6" s="44">
        <v>213214</v>
      </c>
    </row>
    <row r="7" spans="2:207" s="38" customFormat="1">
      <c r="D7" s="39" t="s">
        <v>17</v>
      </c>
      <c r="F7" s="40">
        <v>3039</v>
      </c>
      <c r="G7" s="40">
        <v>2028</v>
      </c>
      <c r="H7" s="40">
        <v>1847</v>
      </c>
      <c r="I7" s="40">
        <v>106</v>
      </c>
      <c r="J7" s="40">
        <v>530</v>
      </c>
      <c r="K7" s="40">
        <v>739</v>
      </c>
      <c r="L7" s="40">
        <v>1957</v>
      </c>
      <c r="M7" s="40">
        <v>894</v>
      </c>
      <c r="N7" s="40">
        <v>707</v>
      </c>
      <c r="O7" s="40">
        <v>908</v>
      </c>
      <c r="P7" s="40">
        <v>37448</v>
      </c>
      <c r="Q7" s="40">
        <v>10962</v>
      </c>
      <c r="R7" s="40">
        <v>11524</v>
      </c>
      <c r="S7" s="40">
        <v>35614</v>
      </c>
      <c r="T7" s="40">
        <v>131896</v>
      </c>
      <c r="U7" s="40">
        <v>29049</v>
      </c>
      <c r="V7" s="40">
        <v>53911</v>
      </c>
      <c r="W7" s="40">
        <v>48193</v>
      </c>
      <c r="X7" s="40">
        <v>48193</v>
      </c>
      <c r="Y7" s="40">
        <v>96036</v>
      </c>
      <c r="Z7" s="40">
        <v>98984</v>
      </c>
      <c r="AA7" s="40">
        <v>64901</v>
      </c>
      <c r="AB7" s="40">
        <v>67439</v>
      </c>
      <c r="AC7" s="44">
        <v>10869</v>
      </c>
    </row>
    <row r="8" spans="2:207" s="38" customFormat="1">
      <c r="D8" s="39" t="s">
        <v>4</v>
      </c>
      <c r="F8" s="40">
        <v>4020</v>
      </c>
      <c r="G8" s="40">
        <v>4250</v>
      </c>
      <c r="H8" s="40">
        <v>3022</v>
      </c>
      <c r="I8" s="40">
        <v>1056</v>
      </c>
      <c r="J8" s="40">
        <v>1901</v>
      </c>
      <c r="K8" s="40">
        <v>1469</v>
      </c>
      <c r="L8" s="40">
        <v>2550</v>
      </c>
      <c r="M8" s="40">
        <v>934</v>
      </c>
      <c r="N8" s="40">
        <v>256</v>
      </c>
      <c r="O8" s="40">
        <v>216</v>
      </c>
      <c r="P8" s="40">
        <v>174</v>
      </c>
      <c r="Q8" s="40">
        <v>150</v>
      </c>
      <c r="R8" s="40">
        <v>104</v>
      </c>
      <c r="S8" s="40">
        <v>30115</v>
      </c>
      <c r="T8" s="40">
        <v>30100</v>
      </c>
      <c r="U8" s="40">
        <v>30252</v>
      </c>
      <c r="V8" s="40">
        <v>30301</v>
      </c>
      <c r="W8" s="40">
        <v>332811</v>
      </c>
      <c r="X8" s="40">
        <v>332811</v>
      </c>
      <c r="Y8" s="40">
        <v>336274</v>
      </c>
      <c r="Z8" s="40">
        <v>271535</v>
      </c>
      <c r="AA8" s="40">
        <v>0</v>
      </c>
      <c r="AB8" s="40">
        <v>0</v>
      </c>
      <c r="AC8" s="44">
        <v>0</v>
      </c>
    </row>
    <row r="9" spans="2:207" s="38" customFormat="1">
      <c r="D9" s="41" t="s">
        <v>18</v>
      </c>
      <c r="F9" s="40">
        <v>47604</v>
      </c>
      <c r="G9" s="40">
        <v>47640</v>
      </c>
      <c r="H9" s="40">
        <v>97072</v>
      </c>
      <c r="I9" s="40">
        <v>94309</v>
      </c>
      <c r="J9" s="40">
        <v>93607</v>
      </c>
      <c r="K9" s="40">
        <v>93679</v>
      </c>
      <c r="L9" s="40">
        <v>93622</v>
      </c>
      <c r="M9" s="40">
        <v>93696</v>
      </c>
      <c r="N9" s="40">
        <v>93769</v>
      </c>
      <c r="O9" s="40">
        <v>93841</v>
      </c>
      <c r="P9" s="40">
        <v>88913</v>
      </c>
      <c r="Q9" s="40">
        <v>83987</v>
      </c>
      <c r="R9" s="40">
        <v>84189</v>
      </c>
      <c r="S9" s="40">
        <v>79261</v>
      </c>
      <c r="T9" s="40">
        <v>79333</v>
      </c>
      <c r="U9" s="40">
        <v>173633</v>
      </c>
      <c r="V9" s="40">
        <v>173696</v>
      </c>
      <c r="W9" s="40">
        <v>168800</v>
      </c>
      <c r="X9" s="40">
        <v>168800</v>
      </c>
      <c r="Y9" s="40">
        <v>173952</v>
      </c>
      <c r="Z9" s="40">
        <v>169025</v>
      </c>
      <c r="AA9" s="40">
        <v>165093</v>
      </c>
      <c r="AB9" s="40">
        <v>160166</v>
      </c>
      <c r="AC9" s="44">
        <v>165093</v>
      </c>
    </row>
    <row r="10" spans="2:207" s="5" customFormat="1">
      <c r="D10" s="7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AC10" s="34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  <c r="FF10" s="48"/>
      <c r="FG10" s="48"/>
      <c r="FH10" s="48"/>
      <c r="FI10" s="48"/>
      <c r="FJ10" s="48"/>
      <c r="FK10" s="48"/>
      <c r="FL10" s="48"/>
      <c r="FM10" s="48"/>
      <c r="FN10" s="48"/>
      <c r="FO10" s="48"/>
      <c r="FP10" s="48"/>
      <c r="FQ10" s="48"/>
      <c r="FR10" s="48"/>
      <c r="FS10" s="48"/>
      <c r="FT10" s="48"/>
      <c r="FU10" s="48"/>
      <c r="FV10" s="48"/>
      <c r="FW10" s="48"/>
      <c r="FX10" s="48"/>
      <c r="FY10" s="48"/>
      <c r="FZ10" s="48"/>
      <c r="GA10" s="48"/>
      <c r="GB10" s="48"/>
      <c r="GC10" s="48"/>
      <c r="GD10" s="48"/>
      <c r="GE10" s="48"/>
      <c r="GF10" s="48"/>
      <c r="GG10" s="48"/>
      <c r="GH10" s="48"/>
      <c r="GI10" s="48"/>
      <c r="GJ10" s="48"/>
      <c r="GK10" s="48"/>
      <c r="GL10" s="48"/>
      <c r="GM10" s="48"/>
      <c r="GN10" s="48"/>
      <c r="GO10" s="48"/>
      <c r="GP10" s="48"/>
      <c r="GQ10" s="48"/>
      <c r="GR10" s="48"/>
      <c r="GS10" s="48"/>
      <c r="GT10" s="48"/>
      <c r="GU10" s="48"/>
      <c r="GV10" s="48"/>
      <c r="GW10" s="48"/>
      <c r="GX10" s="48"/>
      <c r="GY10" s="48"/>
    </row>
    <row r="11" spans="2:207" s="36" customFormat="1">
      <c r="D11" s="36" t="s">
        <v>5</v>
      </c>
      <c r="F11" s="37">
        <v>42369</v>
      </c>
      <c r="G11" s="37">
        <v>42460</v>
      </c>
      <c r="H11" s="37">
        <v>42551</v>
      </c>
      <c r="I11" s="37">
        <v>42643</v>
      </c>
      <c r="J11" s="37">
        <v>42735</v>
      </c>
      <c r="K11" s="37">
        <v>42825</v>
      </c>
      <c r="L11" s="37">
        <v>42916</v>
      </c>
      <c r="M11" s="37">
        <v>43008</v>
      </c>
      <c r="N11" s="37">
        <v>43100</v>
      </c>
      <c r="O11" s="37">
        <v>43190</v>
      </c>
      <c r="P11" s="37">
        <v>43281</v>
      </c>
      <c r="Q11" s="37">
        <v>43373</v>
      </c>
      <c r="R11" s="37">
        <v>43465</v>
      </c>
      <c r="S11" s="37">
        <v>43555</v>
      </c>
      <c r="T11" s="37">
        <v>43646</v>
      </c>
      <c r="U11" s="37">
        <v>43738</v>
      </c>
      <c r="V11" s="37">
        <v>43830</v>
      </c>
      <c r="W11" s="37">
        <v>43843</v>
      </c>
      <c r="X11" s="37">
        <v>43921</v>
      </c>
      <c r="Y11" s="37">
        <v>44012</v>
      </c>
      <c r="Z11" s="37">
        <v>44104</v>
      </c>
      <c r="AA11" s="37">
        <v>44196</v>
      </c>
      <c r="AB11" s="37">
        <v>44286</v>
      </c>
      <c r="AC11" s="43">
        <v>44377</v>
      </c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49"/>
      <c r="BX11" s="49"/>
      <c r="BY11" s="49"/>
      <c r="BZ11" s="49"/>
      <c r="CA11" s="49"/>
      <c r="CB11" s="49"/>
      <c r="CC11" s="49"/>
      <c r="CD11" s="49"/>
      <c r="CE11" s="49"/>
      <c r="CF11" s="49"/>
      <c r="CG11" s="49"/>
      <c r="CH11" s="49"/>
      <c r="CI11" s="49"/>
      <c r="CJ11" s="49"/>
      <c r="CK11" s="49"/>
      <c r="CL11" s="49"/>
      <c r="CM11" s="49"/>
      <c r="CN11" s="49"/>
      <c r="CO11" s="49"/>
      <c r="CP11" s="49"/>
      <c r="CQ11" s="49"/>
      <c r="CR11" s="49"/>
      <c r="CS11" s="49"/>
      <c r="CT11" s="49"/>
      <c r="CU11" s="49"/>
      <c r="CV11" s="49"/>
      <c r="CW11" s="49"/>
      <c r="CX11" s="49"/>
      <c r="CY11" s="49"/>
      <c r="CZ11" s="49"/>
      <c r="DA11" s="49"/>
      <c r="DB11" s="49"/>
      <c r="DC11" s="49"/>
      <c r="DD11" s="49"/>
      <c r="DE11" s="49"/>
      <c r="DF11" s="49"/>
      <c r="DG11" s="49"/>
      <c r="DH11" s="49"/>
      <c r="DI11" s="49"/>
      <c r="DJ11" s="49"/>
      <c r="DK11" s="49"/>
      <c r="DL11" s="49"/>
      <c r="DM11" s="49"/>
      <c r="DN11" s="49"/>
      <c r="DO11" s="49"/>
      <c r="DP11" s="49"/>
      <c r="DQ11" s="49"/>
      <c r="DR11" s="49"/>
      <c r="DS11" s="49"/>
      <c r="DT11" s="49"/>
      <c r="DU11" s="49"/>
      <c r="DV11" s="49"/>
      <c r="DW11" s="49"/>
      <c r="DX11" s="49"/>
      <c r="DY11" s="49"/>
      <c r="DZ11" s="49"/>
      <c r="EA11" s="49"/>
      <c r="EB11" s="49"/>
      <c r="EC11" s="49"/>
      <c r="ED11" s="49"/>
      <c r="EE11" s="49"/>
      <c r="EF11" s="49"/>
      <c r="EG11" s="49"/>
      <c r="EH11" s="49"/>
      <c r="EI11" s="49"/>
      <c r="EJ11" s="49"/>
      <c r="EK11" s="49"/>
      <c r="EL11" s="49"/>
      <c r="EM11" s="49"/>
      <c r="EN11" s="49"/>
      <c r="EO11" s="49"/>
      <c r="EP11" s="49"/>
      <c r="EQ11" s="49"/>
      <c r="ER11" s="49"/>
      <c r="ES11" s="49"/>
      <c r="ET11" s="49"/>
      <c r="EU11" s="49"/>
      <c r="EV11" s="49"/>
      <c r="EW11" s="49"/>
      <c r="EX11" s="49"/>
      <c r="EY11" s="49"/>
      <c r="EZ11" s="49"/>
      <c r="FA11" s="49"/>
      <c r="FB11" s="49"/>
      <c r="FC11" s="49"/>
      <c r="FD11" s="49"/>
      <c r="FE11" s="49"/>
      <c r="FF11" s="49"/>
      <c r="FG11" s="49"/>
      <c r="FH11" s="49"/>
      <c r="FI11" s="49"/>
      <c r="FJ11" s="49"/>
      <c r="FK11" s="49"/>
      <c r="FL11" s="49"/>
      <c r="FM11" s="49"/>
      <c r="FN11" s="49"/>
      <c r="FO11" s="49"/>
      <c r="FP11" s="49"/>
      <c r="FQ11" s="49"/>
      <c r="FR11" s="49"/>
      <c r="FS11" s="49"/>
      <c r="FT11" s="49"/>
      <c r="FU11" s="49"/>
      <c r="FV11" s="49"/>
      <c r="FW11" s="49"/>
      <c r="FX11" s="49"/>
      <c r="FY11" s="49"/>
      <c r="FZ11" s="49"/>
      <c r="GA11" s="49"/>
      <c r="GB11" s="49"/>
      <c r="GC11" s="49"/>
      <c r="GD11" s="49"/>
      <c r="GE11" s="49"/>
      <c r="GF11" s="49"/>
      <c r="GG11" s="49"/>
      <c r="GH11" s="49"/>
      <c r="GI11" s="49"/>
      <c r="GJ11" s="49"/>
      <c r="GK11" s="49"/>
      <c r="GL11" s="49"/>
      <c r="GM11" s="49"/>
      <c r="GN11" s="49"/>
      <c r="GO11" s="49"/>
      <c r="GP11" s="49"/>
      <c r="GQ11" s="49"/>
      <c r="GR11" s="49"/>
      <c r="GS11" s="49"/>
      <c r="GT11" s="49"/>
      <c r="GU11" s="49"/>
      <c r="GV11" s="49"/>
      <c r="GW11" s="49"/>
      <c r="GX11" s="49"/>
      <c r="GY11" s="49"/>
    </row>
    <row r="12" spans="2:207" s="5" customFormat="1">
      <c r="D12" s="5" t="s">
        <v>14</v>
      </c>
      <c r="F12" s="8">
        <f t="shared" ref="F12:V12" si="0">-(F7+F8+F9-F5)+F6</f>
        <v>311373</v>
      </c>
      <c r="G12" s="8">
        <f t="shared" si="0"/>
        <v>289561</v>
      </c>
      <c r="H12" s="8">
        <f t="shared" si="0"/>
        <v>246955</v>
      </c>
      <c r="I12" s="8">
        <f t="shared" si="0"/>
        <v>228280</v>
      </c>
      <c r="J12" s="8">
        <f t="shared" si="0"/>
        <v>251546</v>
      </c>
      <c r="K12" s="8">
        <f t="shared" si="0"/>
        <v>243412</v>
      </c>
      <c r="L12" s="8">
        <f t="shared" si="0"/>
        <v>219480</v>
      </c>
      <c r="M12" s="8">
        <f t="shared" si="0"/>
        <v>202528</v>
      </c>
      <c r="N12" s="8">
        <f t="shared" si="0"/>
        <v>194517</v>
      </c>
      <c r="O12" s="8">
        <f t="shared" si="0"/>
        <v>181350</v>
      </c>
      <c r="P12" s="8">
        <f t="shared" si="0"/>
        <v>151342</v>
      </c>
      <c r="Q12" s="8">
        <f t="shared" si="0"/>
        <v>173815</v>
      </c>
      <c r="R12" s="8">
        <f t="shared" si="0"/>
        <v>183101</v>
      </c>
      <c r="S12" s="8">
        <f t="shared" si="0"/>
        <v>149660</v>
      </c>
      <c r="T12" s="8">
        <f t="shared" si="0"/>
        <v>72003</v>
      </c>
      <c r="U12" s="8">
        <f t="shared" si="0"/>
        <v>54823</v>
      </c>
      <c r="V12" s="8">
        <f t="shared" si="0"/>
        <v>50198</v>
      </c>
      <c r="W12" s="13">
        <f>+V12-W18</f>
        <v>50198</v>
      </c>
      <c r="X12" s="8">
        <f t="shared" ref="X12:AC12" si="1">-(X7+X8+X9-X5)+X6</f>
        <v>-278282</v>
      </c>
      <c r="Y12" s="8">
        <f t="shared" si="1"/>
        <v>-230174</v>
      </c>
      <c r="Z12" s="8">
        <f t="shared" si="1"/>
        <v>80811</v>
      </c>
      <c r="AA12" s="8">
        <f t="shared" si="1"/>
        <v>55407</v>
      </c>
      <c r="AB12" s="8">
        <f t="shared" si="1"/>
        <v>75201</v>
      </c>
      <c r="AC12" s="33">
        <f t="shared" si="1"/>
        <v>81493</v>
      </c>
      <c r="AD12" s="48"/>
      <c r="AE12" s="48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8"/>
      <c r="CG12" s="48"/>
      <c r="CH12" s="48"/>
      <c r="CI12" s="48"/>
      <c r="CJ12" s="48"/>
      <c r="CK12" s="48"/>
      <c r="CL12" s="48"/>
      <c r="CM12" s="48"/>
      <c r="CN12" s="48"/>
      <c r="CO12" s="48"/>
      <c r="CP12" s="48"/>
      <c r="CQ12" s="48"/>
      <c r="CR12" s="48"/>
      <c r="CS12" s="48"/>
      <c r="CT12" s="48"/>
      <c r="CU12" s="48"/>
      <c r="CV12" s="48"/>
      <c r="CW12" s="48"/>
      <c r="CX12" s="48"/>
      <c r="CY12" s="48"/>
      <c r="CZ12" s="48"/>
      <c r="DA12" s="48"/>
      <c r="DB12" s="48"/>
      <c r="DC12" s="48"/>
      <c r="DD12" s="48"/>
      <c r="DE12" s="48"/>
      <c r="DF12" s="48"/>
      <c r="DG12" s="48"/>
      <c r="DH12" s="48"/>
      <c r="DI12" s="48"/>
      <c r="DJ12" s="48"/>
      <c r="DK12" s="48"/>
      <c r="DL12" s="48"/>
      <c r="DM12" s="48"/>
      <c r="DN12" s="48"/>
      <c r="DO12" s="48"/>
      <c r="DP12" s="48"/>
      <c r="DQ12" s="48"/>
      <c r="DR12" s="48"/>
      <c r="DS12" s="48"/>
      <c r="DT12" s="48"/>
      <c r="DU12" s="48"/>
      <c r="DV12" s="48"/>
      <c r="DW12" s="48"/>
      <c r="DX12" s="48"/>
      <c r="DY12" s="48"/>
      <c r="DZ12" s="48"/>
      <c r="EA12" s="48"/>
      <c r="EB12" s="48"/>
      <c r="EC12" s="48"/>
      <c r="ED12" s="48"/>
      <c r="EE12" s="48"/>
      <c r="EF12" s="48"/>
      <c r="EG12" s="48"/>
      <c r="EH12" s="48"/>
      <c r="EI12" s="48"/>
      <c r="EJ12" s="48"/>
      <c r="EK12" s="48"/>
      <c r="EL12" s="48"/>
      <c r="EM12" s="48"/>
      <c r="EN12" s="48"/>
      <c r="EO12" s="48"/>
      <c r="EP12" s="48"/>
      <c r="EQ12" s="48"/>
      <c r="ER12" s="48"/>
      <c r="ES12" s="48"/>
      <c r="ET12" s="48"/>
      <c r="EU12" s="48"/>
      <c r="EV12" s="48"/>
      <c r="EW12" s="48"/>
      <c r="EX12" s="48"/>
      <c r="EY12" s="48"/>
      <c r="EZ12" s="48"/>
      <c r="FA12" s="48"/>
      <c r="FB12" s="48"/>
      <c r="FC12" s="48"/>
      <c r="FD12" s="48"/>
      <c r="FE12" s="48"/>
      <c r="FF12" s="48"/>
      <c r="FG12" s="48"/>
      <c r="FH12" s="48"/>
      <c r="FI12" s="48"/>
      <c r="FJ12" s="48"/>
      <c r="FK12" s="48"/>
      <c r="FL12" s="48"/>
      <c r="FM12" s="48"/>
      <c r="FN12" s="48"/>
      <c r="FO12" s="48"/>
      <c r="FP12" s="48"/>
      <c r="FQ12" s="48"/>
      <c r="FR12" s="48"/>
      <c r="FS12" s="48"/>
      <c r="FT12" s="48"/>
      <c r="FU12" s="48"/>
      <c r="FV12" s="48"/>
      <c r="FW12" s="48"/>
      <c r="FX12" s="48"/>
      <c r="FY12" s="48"/>
      <c r="FZ12" s="48"/>
      <c r="GA12" s="48"/>
      <c r="GB12" s="48"/>
      <c r="GC12" s="48"/>
      <c r="GD12" s="48"/>
      <c r="GE12" s="48"/>
      <c r="GF12" s="48"/>
      <c r="GG12" s="48"/>
      <c r="GH12" s="48"/>
      <c r="GI12" s="48"/>
      <c r="GJ12" s="48"/>
      <c r="GK12" s="48"/>
      <c r="GL12" s="48"/>
      <c r="GM12" s="48"/>
      <c r="GN12" s="48"/>
      <c r="GO12" s="48"/>
      <c r="GP12" s="48"/>
      <c r="GQ12" s="48"/>
      <c r="GR12" s="48"/>
      <c r="GS12" s="48"/>
      <c r="GT12" s="48"/>
      <c r="GU12" s="48"/>
      <c r="GV12" s="48"/>
      <c r="GW12" s="48"/>
      <c r="GX12" s="48"/>
      <c r="GY12" s="48"/>
    </row>
    <row r="13" spans="2:207" s="5" customFormat="1">
      <c r="D13" s="5" t="s">
        <v>13</v>
      </c>
      <c r="F13" s="9">
        <v>0.3135</v>
      </c>
      <c r="G13" s="9">
        <v>0.3135</v>
      </c>
      <c r="H13" s="9">
        <v>0.3135</v>
      </c>
      <c r="I13" s="9">
        <v>0.3135</v>
      </c>
      <c r="J13" s="9">
        <v>0.3135</v>
      </c>
      <c r="K13" s="9">
        <v>0.3135</v>
      </c>
      <c r="L13" s="9">
        <v>0.2258</v>
      </c>
      <c r="M13" s="9">
        <v>0.2258</v>
      </c>
      <c r="N13" s="9">
        <v>0.25459999999999999</v>
      </c>
      <c r="O13" s="9">
        <v>0.25459999999999999</v>
      </c>
      <c r="P13" s="9">
        <v>0.2586</v>
      </c>
      <c r="Q13" s="9">
        <v>0.2586</v>
      </c>
      <c r="R13" s="9">
        <v>0.2586</v>
      </c>
      <c r="S13" s="9">
        <v>0.26050000000000001</v>
      </c>
      <c r="T13" s="9">
        <v>0.27479999999999999</v>
      </c>
      <c r="U13" s="9">
        <v>0.27789999999999998</v>
      </c>
      <c r="V13" s="9">
        <v>0.27789999999999998</v>
      </c>
      <c r="W13" s="14">
        <v>0.3</v>
      </c>
      <c r="X13" s="9">
        <f>+W13</f>
        <v>0.3</v>
      </c>
      <c r="Y13" s="9">
        <f t="shared" ref="Y13:AC13" si="2">+X13</f>
        <v>0.3</v>
      </c>
      <c r="Z13" s="9">
        <f t="shared" si="2"/>
        <v>0.3</v>
      </c>
      <c r="AA13" s="9">
        <f t="shared" si="2"/>
        <v>0.3</v>
      </c>
      <c r="AB13" s="9">
        <f t="shared" si="2"/>
        <v>0.3</v>
      </c>
      <c r="AC13" s="35">
        <f t="shared" si="2"/>
        <v>0.3</v>
      </c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  <c r="BZ13" s="48"/>
      <c r="CA13" s="48"/>
      <c r="CB13" s="48"/>
      <c r="CC13" s="48"/>
      <c r="CD13" s="48"/>
      <c r="CE13" s="48"/>
      <c r="CF13" s="48"/>
      <c r="CG13" s="48"/>
      <c r="CH13" s="48"/>
      <c r="CI13" s="48"/>
      <c r="CJ13" s="48"/>
      <c r="CK13" s="48"/>
      <c r="CL13" s="48"/>
      <c r="CM13" s="48"/>
      <c r="CN13" s="48"/>
      <c r="CO13" s="48"/>
      <c r="CP13" s="48"/>
      <c r="CQ13" s="48"/>
      <c r="CR13" s="48"/>
      <c r="CS13" s="48"/>
      <c r="CT13" s="48"/>
      <c r="CU13" s="48"/>
      <c r="CV13" s="48"/>
      <c r="CW13" s="48"/>
      <c r="CX13" s="48"/>
      <c r="CY13" s="48"/>
      <c r="CZ13" s="48"/>
      <c r="DA13" s="48"/>
      <c r="DB13" s="48"/>
      <c r="DC13" s="48"/>
      <c r="DD13" s="48"/>
      <c r="DE13" s="48"/>
      <c r="DF13" s="48"/>
      <c r="DG13" s="48"/>
      <c r="DH13" s="48"/>
      <c r="DI13" s="48"/>
      <c r="DJ13" s="48"/>
      <c r="DK13" s="48"/>
      <c r="DL13" s="48"/>
      <c r="DM13" s="48"/>
      <c r="DN13" s="48"/>
      <c r="DO13" s="48"/>
      <c r="DP13" s="48"/>
      <c r="DQ13" s="48"/>
      <c r="DR13" s="48"/>
      <c r="DS13" s="48"/>
      <c r="DT13" s="48"/>
      <c r="DU13" s="48"/>
      <c r="DV13" s="48"/>
      <c r="DW13" s="48"/>
      <c r="DX13" s="48"/>
      <c r="DY13" s="48"/>
      <c r="DZ13" s="48"/>
      <c r="EA13" s="48"/>
      <c r="EB13" s="48"/>
      <c r="EC13" s="48"/>
      <c r="ED13" s="48"/>
      <c r="EE13" s="48"/>
      <c r="EF13" s="48"/>
      <c r="EG13" s="48"/>
      <c r="EH13" s="48"/>
      <c r="EI13" s="48"/>
      <c r="EJ13" s="48"/>
      <c r="EK13" s="48"/>
      <c r="EL13" s="48"/>
      <c r="EM13" s="48"/>
      <c r="EN13" s="48"/>
      <c r="EO13" s="48"/>
      <c r="EP13" s="48"/>
      <c r="EQ13" s="48"/>
      <c r="ER13" s="48"/>
      <c r="ES13" s="48"/>
      <c r="ET13" s="48"/>
      <c r="EU13" s="48"/>
      <c r="EV13" s="48"/>
      <c r="EW13" s="48"/>
      <c r="EX13" s="48"/>
      <c r="EY13" s="48"/>
      <c r="EZ13" s="48"/>
      <c r="FA13" s="48"/>
      <c r="FB13" s="48"/>
      <c r="FC13" s="48"/>
      <c r="FD13" s="48"/>
      <c r="FE13" s="48"/>
      <c r="FF13" s="48"/>
      <c r="FG13" s="48"/>
      <c r="FH13" s="48"/>
      <c r="FI13" s="48"/>
      <c r="FJ13" s="48"/>
      <c r="FK13" s="48"/>
      <c r="FL13" s="48"/>
      <c r="FM13" s="48"/>
      <c r="FN13" s="48"/>
      <c r="FO13" s="48"/>
      <c r="FP13" s="48"/>
      <c r="FQ13" s="48"/>
      <c r="FR13" s="48"/>
      <c r="FS13" s="48"/>
      <c r="FT13" s="48"/>
      <c r="FU13" s="48"/>
      <c r="FV13" s="48"/>
      <c r="FW13" s="48"/>
      <c r="FX13" s="48"/>
      <c r="FY13" s="48"/>
      <c r="FZ13" s="48"/>
      <c r="GA13" s="48"/>
      <c r="GB13" s="48"/>
      <c r="GC13" s="48"/>
      <c r="GD13" s="48"/>
      <c r="GE13" s="48"/>
      <c r="GF13" s="48"/>
      <c r="GG13" s="48"/>
      <c r="GH13" s="48"/>
      <c r="GI13" s="48"/>
      <c r="GJ13" s="48"/>
      <c r="GK13" s="48"/>
      <c r="GL13" s="48"/>
      <c r="GM13" s="48"/>
      <c r="GN13" s="48"/>
      <c r="GO13" s="48"/>
      <c r="GP13" s="48"/>
      <c r="GQ13" s="48"/>
      <c r="GR13" s="48"/>
      <c r="GS13" s="48"/>
      <c r="GT13" s="48"/>
      <c r="GU13" s="48"/>
      <c r="GV13" s="48"/>
      <c r="GW13" s="48"/>
      <c r="GX13" s="48"/>
      <c r="GY13" s="48"/>
    </row>
    <row r="17" spans="4:23">
      <c r="D17" s="11"/>
      <c r="Q17" s="3"/>
      <c r="R17" s="3"/>
      <c r="S17" s="3"/>
      <c r="T17" s="3"/>
      <c r="U17" s="3"/>
      <c r="V17" s="3"/>
    </row>
    <row r="18" spans="4:23">
      <c r="D18" s="11"/>
      <c r="Q18" s="3"/>
      <c r="R18" s="3"/>
      <c r="S18" s="3"/>
      <c r="T18" s="3"/>
      <c r="U18" s="3"/>
      <c r="V18" s="3"/>
      <c r="W18" s="4"/>
    </row>
    <row r="19" spans="4:23"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8"/>
      <c r="R19" s="8"/>
      <c r="S19" s="8"/>
      <c r="T19" s="8"/>
      <c r="U19" s="8"/>
      <c r="V19" s="8"/>
    </row>
    <row r="20" spans="4:23">
      <c r="D20" s="11"/>
      <c r="Q20" s="3"/>
      <c r="R20" s="3"/>
      <c r="S20" s="3"/>
      <c r="T20" s="3"/>
      <c r="U20" s="3"/>
      <c r="V20" s="3"/>
      <c r="W20" s="12"/>
    </row>
    <row r="21" spans="4:23">
      <c r="D21" s="11"/>
      <c r="Q21" s="3"/>
      <c r="R21" s="3"/>
      <c r="S21" s="3"/>
      <c r="T21" s="3"/>
      <c r="U21" s="3"/>
      <c r="V21" s="3"/>
    </row>
    <row r="22" spans="4:23">
      <c r="D22" s="6"/>
    </row>
    <row r="24" spans="4:23">
      <c r="D24" s="10"/>
    </row>
    <row r="25" spans="4:23">
      <c r="D25" s="11"/>
      <c r="Q25" s="3"/>
      <c r="R25" s="3"/>
      <c r="S25" s="3"/>
      <c r="T25" s="3"/>
      <c r="U25" s="3"/>
      <c r="V25" s="3"/>
    </row>
    <row r="26" spans="4:23">
      <c r="D26" s="11"/>
    </row>
  </sheetData>
  <pageMargins left="0.7" right="0.7" top="0.75" bottom="0.75" header="0.3" footer="0.3"/>
  <pageSetup orientation="portrait" r:id="rId1"/>
  <ignoredErrors>
    <ignoredError sqref="W12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F2AB71-F240-4C39-9228-BE1B31F0C0A3}">
  <dimension ref="A1"/>
  <sheetViews>
    <sheetView topLeftCell="A13" workbookViewId="0">
      <selection activeCell="M15" sqref="M15"/>
    </sheetView>
  </sheetViews>
  <sheetFormatPr baseColWidth="10" defaultColWidth="8.88671875" defaultRowHeight="14.4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2D1F4C2B93C2E45AE7FB9E957403C14" ma:contentTypeVersion="12" ma:contentTypeDescription="Crear nuevo documento." ma:contentTypeScope="" ma:versionID="d340e18531e5a25265f3495fbd9a2583">
  <xsd:schema xmlns:xsd="http://www.w3.org/2001/XMLSchema" xmlns:xs="http://www.w3.org/2001/XMLSchema" xmlns:p="http://schemas.microsoft.com/office/2006/metadata/properties" xmlns:ns2="1aa6d04a-2516-4795-9fce-29b2009854f6" xmlns:ns3="2d81ca9c-ac6c-46d9-b618-56e518b3f716" targetNamespace="http://schemas.microsoft.com/office/2006/metadata/properties" ma:root="true" ma:fieldsID="db9ff1011ab1105327a56323ff20f259" ns2:_="" ns3:_="">
    <xsd:import namespace="1aa6d04a-2516-4795-9fce-29b2009854f6"/>
    <xsd:import namespace="2d81ca9c-ac6c-46d9-b618-56e518b3f71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aa6d04a-2516-4795-9fce-29b2009854f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d81ca9c-ac6c-46d9-b618-56e518b3f716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7BFF3F8-F7E3-410F-B8F5-013F0B18B96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aa6d04a-2516-4795-9fce-29b2009854f6"/>
    <ds:schemaRef ds:uri="2d81ca9c-ac6c-46d9-b618-56e518b3f71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318E166-D3A7-4794-A88C-06F34C5951F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0EA5549-B1BB-4D9A-9477-18A905DDADAB}">
  <ds:schemaRefs>
    <ds:schemaRef ds:uri="http://purl.org/dc/dcmitype/"/>
    <ds:schemaRef ds:uri="http://schemas.microsoft.com/office/2006/documentManagement/types"/>
    <ds:schemaRef ds:uri="http://www.w3.org/XML/1998/namespace"/>
    <ds:schemaRef ds:uri="1aa6d04a-2516-4795-9fce-29b2009854f6"/>
    <ds:schemaRef ds:uri="http://purl.org/dc/terms/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schemas.microsoft.com/office/infopath/2007/PartnerControls"/>
    <ds:schemaRef ds:uri="2d81ca9c-ac6c-46d9-b618-56e518b3f716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NAV</vt:lpstr>
      <vt:lpstr>CSAV.Fin</vt:lpstr>
      <vt:lpstr>Gráfico NAV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HASBUN MUSALEN ALFREDO NICOLAS</dc:creator>
  <cp:lastModifiedBy>Maria Elena Palma</cp:lastModifiedBy>
  <dcterms:created xsi:type="dcterms:W3CDTF">2018-07-04T23:31:29Z</dcterms:created>
  <dcterms:modified xsi:type="dcterms:W3CDTF">2021-10-04T19:18:13Z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0x01010072D1F4C2B93C2E45AE7FB9E957403C14</vt:lpwstr>
  </property>
</Properties>
</file>